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5EDF3B98-8CE3-43F8-B283-0068472EB4FA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Sheet1!$A$1:$BT$194</definedName>
    <definedName name="_xlnm._FilterDatabase" localSheetId="2" hidden="1">팀수비력!$A$2:$AO$32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P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J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P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J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P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J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E194" i="1"/>
  <c r="CD194" i="1"/>
  <c r="CC194" i="1" s="1"/>
  <c r="CB194" i="1"/>
  <c r="BZ194" i="1" s="1"/>
  <c r="CA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E99" i="1"/>
  <c r="CD99" i="1"/>
  <c r="CC99" i="1"/>
  <c r="CB99" i="1"/>
  <c r="CA99" i="1"/>
  <c r="BZ99" i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CB75" i="1"/>
  <c r="CA75" i="1"/>
  <c r="BZ75" i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/>
  <c r="BO9" i="1"/>
  <c r="BN9" i="1"/>
  <c r="BL9" i="1"/>
  <c r="BK9" i="1"/>
  <c r="BJ9" i="1"/>
  <c r="BI9" i="1"/>
  <c r="BH9" i="1"/>
  <c r="BG9" i="1"/>
  <c r="BF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/>
  <c r="BO8" i="1"/>
  <c r="BN8" i="1"/>
  <c r="BL8" i="1"/>
  <c r="BK8" i="1"/>
  <c r="BJ8" i="1"/>
  <c r="BI8" i="1"/>
  <c r="BH8" i="1"/>
  <c r="BG8" i="1"/>
  <c r="BF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B7" i="1"/>
  <c r="CA7" i="1"/>
  <c r="BZ7" i="1"/>
  <c r="BO7" i="1"/>
  <c r="BN7" i="1"/>
  <c r="BL7" i="1"/>
  <c r="BK7" i="1"/>
  <c r="BJ7" i="1"/>
  <c r="BI7" i="1"/>
  <c r="BH7" i="1"/>
  <c r="BG7" i="1"/>
  <c r="BF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/>
  <c r="BO6" i="1"/>
  <c r="BN6" i="1"/>
  <c r="BL6" i="1"/>
  <c r="BK6" i="1"/>
  <c r="BJ6" i="1"/>
  <c r="BI6" i="1"/>
  <c r="BH6" i="1"/>
  <c r="BG6" i="1"/>
  <c r="BF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CE5" i="1"/>
  <c r="CD5" i="1"/>
  <c r="CC5" i="1"/>
  <c r="CB5" i="1"/>
  <c r="CA5" i="1"/>
  <c r="BZ5" i="1"/>
  <c r="BO5" i="1"/>
  <c r="BN5" i="1"/>
  <c r="BL5" i="1"/>
  <c r="BK5" i="1"/>
  <c r="BJ5" i="1"/>
  <c r="BI5" i="1"/>
  <c r="BH5" i="1"/>
  <c r="BG5" i="1"/>
  <c r="BF5" i="1"/>
  <c r="BE5" i="1"/>
  <c r="BD5" i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CB4" i="1"/>
  <c r="CA4" i="1"/>
  <c r="BZ4" i="1"/>
  <c r="BO4" i="1"/>
  <c r="BN4" i="1"/>
  <c r="BL4" i="1"/>
  <c r="BK4" i="1"/>
  <c r="BJ4" i="1"/>
  <c r="BI4" i="1"/>
  <c r="BH4" i="1"/>
  <c r="BG4" i="1"/>
  <c r="BF4" i="1"/>
  <c r="BE4" i="1"/>
  <c r="BD4" i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CB3" i="1"/>
  <c r="CA3" i="1"/>
  <c r="BZ3" i="1"/>
  <c r="BO3" i="1"/>
  <c r="BN3" i="1"/>
  <c r="BL3" i="1"/>
  <c r="BK3" i="1"/>
  <c r="BJ3" i="1"/>
  <c r="BI3" i="1"/>
  <c r="BH3" i="1"/>
  <c r="BG3" i="1"/>
  <c r="BF3" i="1"/>
  <c r="BE3" i="1"/>
  <c r="BD3" i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CB2" i="1"/>
  <c r="CA2" i="1"/>
  <c r="BZ2" i="1"/>
  <c r="BO2" i="1"/>
  <c r="BN2" i="1"/>
  <c r="BL2" i="1"/>
  <c r="BK2" i="1"/>
  <c r="BJ2" i="1"/>
  <c r="BI2" i="1"/>
  <c r="BH2" i="1"/>
  <c r="BG2" i="1"/>
  <c r="BF2" i="1"/>
  <c r="BE2" i="1"/>
  <c r="BD2" i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M1060" i="1" l="1"/>
  <c r="BM1061" i="1"/>
  <c r="BM1063" i="1"/>
  <c r="BM1064" i="1"/>
  <c r="BM1065" i="1"/>
  <c r="BM1067" i="1"/>
  <c r="BM1068" i="1"/>
  <c r="BM1069" i="1"/>
  <c r="BM1070" i="1"/>
  <c r="BM1071" i="1"/>
  <c r="BM1072" i="1"/>
  <c r="BM1062" i="1"/>
  <c r="BM1066" i="1"/>
  <c r="BM1073" i="1"/>
  <c r="BM1074" i="1"/>
  <c r="BM1048" i="1"/>
  <c r="BM1050" i="1"/>
  <c r="BM1051" i="1"/>
  <c r="BM1053" i="1"/>
  <c r="BM1054" i="1"/>
  <c r="BM1057" i="1"/>
  <c r="BM1058" i="1"/>
  <c r="BM1049" i="1"/>
  <c r="BM1052" i="1"/>
  <c r="BM1055" i="1"/>
  <c r="BM1056" i="1"/>
  <c r="BM1059" i="1"/>
  <c r="BM1035" i="1"/>
  <c r="BM1038" i="1"/>
  <c r="BM1041" i="1"/>
  <c r="BM1042" i="1"/>
  <c r="BM1045" i="1"/>
  <c r="BM1047" i="1"/>
  <c r="BM1034" i="1"/>
  <c r="BM1036" i="1"/>
  <c r="BM1037" i="1"/>
  <c r="BM1039" i="1"/>
  <c r="BM1040" i="1"/>
  <c r="BM1043" i="1"/>
  <c r="BM1044" i="1"/>
  <c r="BM1046" i="1"/>
  <c r="BM1023" i="1"/>
  <c r="BM1024" i="1"/>
  <c r="BM1025" i="1"/>
  <c r="BM1026" i="1"/>
  <c r="BM1015" i="1"/>
  <c r="BM1016" i="1"/>
  <c r="BM1017" i="1"/>
  <c r="BM1018" i="1"/>
  <c r="BM1019" i="1"/>
  <c r="BM1020" i="1"/>
  <c r="BM1021" i="1"/>
  <c r="BM1022" i="1"/>
  <c r="BM1028" i="1"/>
  <c r="BM1029" i="1"/>
  <c r="BM1031" i="1"/>
  <c r="BM1027" i="1"/>
  <c r="BM1030" i="1"/>
  <c r="BM1032" i="1"/>
  <c r="BM1033" i="1"/>
  <c r="BM1010" i="1"/>
  <c r="BM1002" i="1"/>
  <c r="BM1003" i="1"/>
  <c r="BM1006" i="1"/>
  <c r="BM1008" i="1"/>
  <c r="BM1009" i="1"/>
  <c r="BM1004" i="1"/>
  <c r="BM1005" i="1"/>
  <c r="BM1007" i="1"/>
  <c r="BM1011" i="1"/>
  <c r="BM1012" i="1"/>
  <c r="BM1013" i="1"/>
  <c r="BM1014" i="1"/>
  <c r="BM987" i="1"/>
  <c r="BM988" i="1"/>
  <c r="BM989" i="1"/>
  <c r="BM992" i="1"/>
  <c r="BM993" i="1"/>
  <c r="BM994" i="1"/>
  <c r="BM996" i="1"/>
  <c r="BM997" i="1"/>
  <c r="BM999" i="1"/>
  <c r="BM1001" i="1"/>
  <c r="BM990" i="1"/>
  <c r="BM991" i="1"/>
  <c r="BM995" i="1"/>
  <c r="BM998" i="1"/>
  <c r="BM1000" i="1"/>
  <c r="BM970" i="1"/>
  <c r="BM971" i="1"/>
  <c r="BM972" i="1"/>
  <c r="BM973" i="1"/>
  <c r="BM974" i="1"/>
  <c r="BM975" i="1"/>
  <c r="BM976" i="1"/>
  <c r="BM977" i="1"/>
  <c r="BM978" i="1"/>
  <c r="BM979" i="1"/>
  <c r="BM980" i="1"/>
  <c r="BM981" i="1"/>
  <c r="BM982" i="1"/>
  <c r="BM983" i="1"/>
  <c r="BM984" i="1"/>
  <c r="BM985" i="1"/>
  <c r="BM986" i="1"/>
  <c r="BM969" i="1"/>
  <c r="BM956" i="1"/>
  <c r="BM957" i="1"/>
  <c r="BM958" i="1"/>
  <c r="BM959" i="1"/>
  <c r="BM960" i="1"/>
  <c r="BM961" i="1"/>
  <c r="BM962" i="1"/>
  <c r="BM963" i="1"/>
  <c r="BM964" i="1"/>
  <c r="BM965" i="1"/>
  <c r="BM966" i="1"/>
  <c r="BM967" i="1"/>
  <c r="BM968" i="1"/>
  <c r="BM942" i="1"/>
  <c r="BM943" i="1"/>
  <c r="BM944" i="1"/>
  <c r="BM945" i="1"/>
  <c r="BM946" i="1"/>
  <c r="BM947" i="1"/>
  <c r="BM948" i="1"/>
  <c r="BM949" i="1"/>
  <c r="BM950" i="1"/>
  <c r="BM951" i="1"/>
  <c r="BM952" i="1"/>
  <c r="BM953" i="1"/>
  <c r="BM954" i="1"/>
  <c r="BM955" i="1"/>
  <c r="BM928" i="1"/>
  <c r="BM929" i="1"/>
  <c r="BM930" i="1"/>
  <c r="BM931" i="1"/>
  <c r="BM932" i="1"/>
  <c r="BM933" i="1"/>
  <c r="BM934" i="1"/>
  <c r="BM935" i="1"/>
  <c r="BM936" i="1"/>
  <c r="BM937" i="1"/>
  <c r="BM938" i="1"/>
  <c r="BM939" i="1"/>
  <c r="BM940" i="1"/>
  <c r="BM941" i="1"/>
  <c r="BM915" i="1"/>
  <c r="BM918" i="1"/>
  <c r="BM920" i="1"/>
  <c r="BM921" i="1"/>
  <c r="BM914" i="1"/>
  <c r="BM916" i="1"/>
  <c r="BM917" i="1"/>
  <c r="BM919" i="1"/>
  <c r="BM922" i="1"/>
  <c r="BM923" i="1"/>
  <c r="BM924" i="1"/>
  <c r="BM925" i="1"/>
  <c r="BM926" i="1"/>
  <c r="BM927" i="1"/>
  <c r="BM907" i="1"/>
  <c r="BM913" i="1"/>
  <c r="BM900" i="1"/>
  <c r="BM902" i="1"/>
  <c r="BM903" i="1"/>
  <c r="BM905" i="1"/>
  <c r="BM908" i="1"/>
  <c r="BM909" i="1"/>
  <c r="BM910" i="1"/>
  <c r="BM911" i="1"/>
  <c r="BM912" i="1"/>
  <c r="BM901" i="1"/>
  <c r="BM904" i="1"/>
  <c r="BM906" i="1"/>
  <c r="BM891" i="1"/>
  <c r="BM895" i="1"/>
  <c r="BM899" i="1"/>
  <c r="BM888" i="1"/>
  <c r="BM889" i="1"/>
  <c r="BM892" i="1"/>
  <c r="BM893" i="1"/>
  <c r="BM894" i="1"/>
  <c r="BM896" i="1"/>
  <c r="BM898" i="1"/>
  <c r="BM885" i="1"/>
  <c r="BM886" i="1"/>
  <c r="BM887" i="1"/>
  <c r="BM890" i="1"/>
  <c r="BM897" i="1"/>
  <c r="BM871" i="1"/>
  <c r="BM874" i="1"/>
  <c r="BM879" i="1"/>
  <c r="BM880" i="1"/>
  <c r="BM884" i="1"/>
  <c r="BM873" i="1"/>
  <c r="BM875" i="1"/>
  <c r="BM877" i="1"/>
  <c r="BM881" i="1"/>
  <c r="BM882" i="1"/>
  <c r="BM872" i="1"/>
  <c r="BM876" i="1"/>
  <c r="BM878" i="1"/>
  <c r="BM883" i="1"/>
  <c r="BM859" i="1"/>
  <c r="BM861" i="1"/>
  <c r="BM862" i="1"/>
  <c r="BM863" i="1"/>
  <c r="BM869" i="1"/>
  <c r="BM856" i="1"/>
  <c r="BM857" i="1"/>
  <c r="BM858" i="1"/>
  <c r="BM860" i="1"/>
  <c r="BM865" i="1"/>
  <c r="BM867" i="1"/>
  <c r="BM870" i="1"/>
  <c r="BM864" i="1"/>
  <c r="BM866" i="1"/>
  <c r="BM868" i="1"/>
  <c r="BM841" i="1"/>
  <c r="BM842" i="1"/>
  <c r="BM843" i="1"/>
  <c r="BM844" i="1"/>
  <c r="BM845" i="1"/>
  <c r="BM846" i="1"/>
  <c r="BM847" i="1"/>
  <c r="BM848" i="1"/>
  <c r="BM849" i="1"/>
  <c r="BM850" i="1"/>
  <c r="BM851" i="1"/>
  <c r="BM852" i="1"/>
  <c r="BM853" i="1"/>
  <c r="BM854" i="1"/>
  <c r="BM855" i="1"/>
  <c r="BM827" i="1"/>
  <c r="BM828" i="1"/>
  <c r="BM829" i="1"/>
  <c r="BM830" i="1"/>
  <c r="BM831" i="1"/>
  <c r="BM832" i="1"/>
  <c r="BM833" i="1"/>
  <c r="BM834" i="1"/>
  <c r="BM835" i="1"/>
  <c r="BM836" i="1"/>
  <c r="BM837" i="1"/>
  <c r="BM838" i="1"/>
  <c r="BM839" i="1"/>
  <c r="BM840" i="1"/>
  <c r="BM813" i="1"/>
  <c r="BM814" i="1"/>
  <c r="BM815" i="1"/>
  <c r="BM816" i="1"/>
  <c r="BM817" i="1"/>
  <c r="BM818" i="1"/>
  <c r="BM819" i="1"/>
  <c r="BM820" i="1"/>
  <c r="BM821" i="1"/>
  <c r="BM822" i="1"/>
  <c r="BM823" i="1"/>
  <c r="BM824" i="1"/>
  <c r="BM825" i="1"/>
  <c r="BM826" i="1"/>
  <c r="BM797" i="1"/>
  <c r="BM798" i="1"/>
  <c r="BM799" i="1"/>
  <c r="BM800" i="1"/>
  <c r="BM801" i="1"/>
  <c r="BM802" i="1"/>
  <c r="BM803" i="1"/>
  <c r="BM804" i="1"/>
  <c r="BM805" i="1"/>
  <c r="BM806" i="1"/>
  <c r="BM807" i="1"/>
  <c r="BM808" i="1"/>
  <c r="BM809" i="1"/>
  <c r="BM810" i="1"/>
  <c r="BM811" i="1"/>
  <c r="BM812" i="1"/>
  <c r="BM784" i="1"/>
  <c r="BM785" i="1"/>
  <c r="BM786" i="1"/>
  <c r="BM787" i="1"/>
  <c r="BM788" i="1"/>
  <c r="BM789" i="1"/>
  <c r="BM790" i="1"/>
  <c r="BM791" i="1"/>
  <c r="BM792" i="1"/>
  <c r="BM793" i="1"/>
  <c r="BM794" i="1"/>
  <c r="BM795" i="1"/>
  <c r="BM796" i="1"/>
  <c r="BM769" i="1"/>
  <c r="BM770" i="1"/>
  <c r="BM771" i="1"/>
  <c r="BM772" i="1"/>
  <c r="BM773" i="1"/>
  <c r="BM774" i="1"/>
  <c r="BM775" i="1"/>
  <c r="BM776" i="1"/>
  <c r="BM777" i="1"/>
  <c r="BM778" i="1"/>
  <c r="BM779" i="1"/>
  <c r="BM780" i="1"/>
  <c r="BM781" i="1"/>
  <c r="BM782" i="1"/>
  <c r="BM783" i="1"/>
  <c r="BM756" i="1"/>
  <c r="BM759" i="1"/>
  <c r="BM755" i="1"/>
  <c r="BM760" i="1"/>
  <c r="BM764" i="1"/>
  <c r="BM765" i="1"/>
  <c r="BM766" i="1"/>
  <c r="BM767" i="1"/>
  <c r="BM768" i="1"/>
  <c r="BM758" i="1"/>
  <c r="BM762" i="1"/>
  <c r="BM763" i="1"/>
  <c r="BM754" i="1"/>
  <c r="BM757" i="1"/>
  <c r="BM761" i="1"/>
  <c r="BM748" i="1"/>
  <c r="BM749" i="1"/>
  <c r="BM751" i="1"/>
  <c r="BM738" i="1"/>
  <c r="BM739" i="1"/>
  <c r="BM740" i="1"/>
  <c r="BM741" i="1"/>
  <c r="BM742" i="1"/>
  <c r="BM743" i="1"/>
  <c r="BM744" i="1"/>
  <c r="BM745" i="1"/>
  <c r="BM746" i="1"/>
  <c r="BM747" i="1"/>
  <c r="BM753" i="1"/>
  <c r="BM750" i="1"/>
  <c r="BM752" i="1"/>
  <c r="BM725" i="1"/>
  <c r="BM726" i="1"/>
  <c r="BM727" i="1"/>
  <c r="BM728" i="1"/>
  <c r="BM729" i="1"/>
  <c r="BM730" i="1"/>
  <c r="BM731" i="1"/>
  <c r="BM732" i="1"/>
  <c r="BM733" i="1"/>
  <c r="BM734" i="1"/>
  <c r="BM735" i="1"/>
  <c r="BM736" i="1"/>
  <c r="BM737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51" i="1"/>
  <c r="BM657" i="1"/>
  <c r="BM663" i="1"/>
  <c r="BM665" i="1"/>
  <c r="BM652" i="1"/>
  <c r="BM654" i="1"/>
  <c r="BM655" i="1"/>
  <c r="BM656" i="1"/>
  <c r="BM660" i="1"/>
  <c r="BM661" i="1"/>
  <c r="BM662" i="1"/>
  <c r="BM653" i="1"/>
  <c r="BM658" i="1"/>
  <c r="BM666" i="1"/>
  <c r="BM659" i="1"/>
  <c r="BM664" i="1"/>
  <c r="BM638" i="1"/>
  <c r="BM642" i="1"/>
  <c r="BM643" i="1"/>
  <c r="BM646" i="1"/>
  <c r="BM645" i="1"/>
  <c r="BM650" i="1"/>
  <c r="BM636" i="1"/>
  <c r="BM641" i="1"/>
  <c r="BM644" i="1"/>
  <c r="BM647" i="1"/>
  <c r="BM648" i="1"/>
  <c r="BM649" i="1"/>
  <c r="BM639" i="1"/>
  <c r="BM640" i="1"/>
  <c r="BM637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37" i="1"/>
  <c r="BM538" i="1"/>
  <c r="BM541" i="1"/>
  <c r="BM545" i="1"/>
  <c r="BM546" i="1"/>
  <c r="BM547" i="1"/>
  <c r="BM548" i="1"/>
  <c r="BM549" i="1"/>
  <c r="BM550" i="1"/>
  <c r="BM540" i="1"/>
  <c r="BM543" i="1"/>
  <c r="BM544" i="1"/>
  <c r="BM535" i="1"/>
  <c r="BM536" i="1"/>
  <c r="BM542" i="1"/>
  <c r="BM539" i="1"/>
  <c r="BM526" i="1"/>
  <c r="BM519" i="1"/>
  <c r="BM520" i="1"/>
  <c r="BM521" i="1"/>
  <c r="BM522" i="1"/>
  <c r="BM523" i="1"/>
  <c r="BM524" i="1"/>
  <c r="BM525" i="1"/>
  <c r="BM530" i="1"/>
  <c r="BM529" i="1"/>
  <c r="BM528" i="1"/>
  <c r="BM527" i="1"/>
  <c r="BM531" i="1"/>
  <c r="BM532" i="1"/>
  <c r="BM533" i="1"/>
  <c r="BM534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30" i="1"/>
  <c r="BM425" i="1"/>
  <c r="BM428" i="1"/>
  <c r="BM431" i="1"/>
  <c r="BM432" i="1"/>
  <c r="BM433" i="1"/>
  <c r="BM434" i="1"/>
  <c r="BM435" i="1"/>
  <c r="BM436" i="1"/>
  <c r="BM437" i="1"/>
  <c r="BM426" i="1"/>
  <c r="BM429" i="1"/>
  <c r="BM427" i="1"/>
  <c r="BM421" i="1"/>
  <c r="BM422" i="1"/>
  <c r="BM408" i="1"/>
  <c r="BM409" i="1"/>
  <c r="BM410" i="1"/>
  <c r="BM411" i="1"/>
  <c r="BM412" i="1"/>
  <c r="BM413" i="1"/>
  <c r="BM414" i="1"/>
  <c r="BM417" i="1"/>
  <c r="BM420" i="1"/>
  <c r="BM423" i="1"/>
  <c r="BM415" i="1"/>
  <c r="BM418" i="1"/>
  <c r="BM419" i="1"/>
  <c r="BM424" i="1"/>
  <c r="BM416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65" i="1"/>
  <c r="BM366" i="1"/>
  <c r="BM367" i="1"/>
  <c r="BM368" i="1"/>
  <c r="BM369" i="1"/>
  <c r="BM370" i="1"/>
  <c r="BM371" i="1"/>
  <c r="BM372" i="1"/>
  <c r="BM373" i="1"/>
  <c r="BM374" i="1"/>
  <c r="BM375" i="1"/>
  <c r="BM376" i="1"/>
  <c r="BM377" i="1"/>
  <c r="BM378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59" i="1"/>
  <c r="BM360" i="1"/>
  <c r="BM361" i="1"/>
  <c r="BM362" i="1"/>
  <c r="BM363" i="1"/>
  <c r="BM364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345" i="1"/>
  <c r="BM346" i="1"/>
  <c r="BM320" i="1"/>
  <c r="BM321" i="1"/>
  <c r="BM322" i="1"/>
  <c r="BM323" i="1"/>
  <c r="BM324" i="1"/>
  <c r="BM325" i="1"/>
  <c r="BM326" i="1"/>
  <c r="BM327" i="1"/>
  <c r="BM328" i="1"/>
  <c r="BM329" i="1"/>
  <c r="BM330" i="1"/>
  <c r="BM331" i="1"/>
  <c r="BM319" i="1"/>
  <c r="BM310" i="1"/>
  <c r="BM308" i="1"/>
  <c r="BM311" i="1"/>
  <c r="BM313" i="1"/>
  <c r="BM315" i="1"/>
  <c r="BM316" i="1"/>
  <c r="BM307" i="1"/>
  <c r="BM312" i="1"/>
  <c r="BM317" i="1"/>
  <c r="BM318" i="1"/>
  <c r="BM309" i="1"/>
  <c r="BM314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6" i="1"/>
  <c r="BM305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04" i="1"/>
  <c r="BM197" i="1"/>
  <c r="BM198" i="1"/>
  <c r="BM202" i="1"/>
  <c r="BM203" i="1"/>
  <c r="BM205" i="1"/>
  <c r="BM206" i="1"/>
  <c r="BM207" i="1"/>
  <c r="BM208" i="1"/>
  <c r="BM196" i="1"/>
  <c r="BM199" i="1"/>
  <c r="BM195" i="1"/>
  <c r="BM201" i="1"/>
  <c r="BM200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2" i="1"/>
  <c r="BM3" i="1"/>
  <c r="BM4" i="1"/>
  <c r="BM7" i="1"/>
  <c r="BM8" i="1"/>
  <c r="BM9" i="1"/>
  <c r="BM11" i="1"/>
  <c r="BM12" i="1"/>
  <c r="BM13" i="1"/>
  <c r="BM14" i="1"/>
  <c r="BM15" i="1"/>
  <c r="BM16" i="1"/>
  <c r="BM17" i="1"/>
  <c r="BM18" i="1"/>
  <c r="BM19" i="1"/>
  <c r="BM20" i="1"/>
  <c r="BM5" i="1"/>
  <c r="BM6" i="1"/>
  <c r="BM10" i="1"/>
  <c r="CE193" i="1"/>
  <c r="CD193" i="1"/>
  <c r="CE192" i="1"/>
  <c r="CD192" i="1"/>
  <c r="CC192" i="1" s="1"/>
  <c r="CE191" i="1"/>
  <c r="CD191" i="1"/>
  <c r="CC191" i="1" s="1"/>
  <c r="CE190" i="1"/>
  <c r="CD190" i="1"/>
  <c r="CC190" i="1" s="1"/>
  <c r="CE189" i="1"/>
  <c r="CD189" i="1"/>
  <c r="CC189" i="1" s="1"/>
  <c r="CE188" i="1"/>
  <c r="CD188" i="1"/>
  <c r="CC188" i="1" s="1"/>
  <c r="CE187" i="1"/>
  <c r="CD187" i="1"/>
  <c r="CC187" i="1" s="1"/>
  <c r="CE186" i="1"/>
  <c r="CD186" i="1"/>
  <c r="CC186" i="1" s="1"/>
  <c r="CE185" i="1"/>
  <c r="CD185" i="1"/>
  <c r="CC185" i="1" s="1"/>
  <c r="CE184" i="1"/>
  <c r="CD184" i="1"/>
  <c r="CC184" i="1" s="1"/>
  <c r="CE183" i="1"/>
  <c r="CD183" i="1"/>
  <c r="CC183" i="1" s="1"/>
  <c r="CE182" i="1"/>
  <c r="CD182" i="1"/>
  <c r="CC182" i="1" s="1"/>
  <c r="CE181" i="1"/>
  <c r="CD181" i="1"/>
  <c r="CC181" i="1" s="1"/>
  <c r="CE180" i="1"/>
  <c r="CD180" i="1"/>
  <c r="CC180" i="1" s="1"/>
  <c r="CE179" i="1"/>
  <c r="CD179" i="1"/>
  <c r="CC179" i="1" s="1"/>
  <c r="CE178" i="1"/>
  <c r="CD178" i="1"/>
  <c r="CC178" i="1" s="1"/>
  <c r="CE177" i="1"/>
  <c r="CD177" i="1"/>
  <c r="CC177" i="1" s="1"/>
  <c r="CE176" i="1"/>
  <c r="CD176" i="1"/>
  <c r="CC176" i="1" s="1"/>
  <c r="CE175" i="1"/>
  <c r="CD175" i="1"/>
  <c r="CC175" i="1" s="1"/>
  <c r="CE174" i="1"/>
  <c r="CD174" i="1"/>
  <c r="CC174" i="1" s="1"/>
  <c r="CE173" i="1"/>
  <c r="CD173" i="1"/>
  <c r="CC173" i="1" s="1"/>
  <c r="CE172" i="1"/>
  <c r="CD172" i="1"/>
  <c r="CC172" i="1" s="1"/>
  <c r="CE171" i="1"/>
  <c r="CD171" i="1"/>
  <c r="CC171" i="1" s="1"/>
  <c r="CE170" i="1"/>
  <c r="CD170" i="1"/>
  <c r="CC170" i="1" s="1"/>
  <c r="CE169" i="1"/>
  <c r="CD169" i="1"/>
  <c r="CC169" i="1" s="1"/>
  <c r="CE168" i="1"/>
  <c r="CD168" i="1"/>
  <c r="CC168" i="1" s="1"/>
  <c r="CE167" i="1"/>
  <c r="CD167" i="1"/>
  <c r="CC167" i="1" s="1"/>
  <c r="CE166" i="1"/>
  <c r="CD166" i="1"/>
  <c r="CC166" i="1" s="1"/>
  <c r="CE165" i="1"/>
  <c r="CD165" i="1"/>
  <c r="CC165" i="1" s="1"/>
  <c r="CE164" i="1"/>
  <c r="CD164" i="1"/>
  <c r="CC164" i="1" s="1"/>
  <c r="CE163" i="1"/>
  <c r="CD163" i="1"/>
  <c r="CC163" i="1" s="1"/>
  <c r="CD162" i="1"/>
  <c r="CE162" i="1"/>
  <c r="CD161" i="1"/>
  <c r="CE161" i="1"/>
  <c r="CD160" i="1"/>
  <c r="CE160" i="1"/>
  <c r="CD159" i="1"/>
  <c r="CE159" i="1"/>
  <c r="CD158" i="1"/>
  <c r="CE158" i="1"/>
  <c r="CE157" i="1"/>
  <c r="CD157" i="1"/>
  <c r="CC157" i="1" s="1"/>
  <c r="CE156" i="1"/>
  <c r="CD156" i="1"/>
  <c r="CC156" i="1" s="1"/>
  <c r="CD155" i="1"/>
  <c r="CE155" i="1"/>
  <c r="CE154" i="1"/>
  <c r="CD154" i="1"/>
  <c r="CC154" i="1" s="1"/>
  <c r="CE153" i="1"/>
  <c r="CD153" i="1"/>
  <c r="CC153" i="1" s="1"/>
  <c r="CD152" i="1"/>
  <c r="CE152" i="1"/>
  <c r="CE151" i="1"/>
  <c r="CD151" i="1"/>
  <c r="CC151" i="1" s="1"/>
  <c r="CD150" i="1"/>
  <c r="CE150" i="1"/>
  <c r="CD149" i="1"/>
  <c r="CE149" i="1"/>
  <c r="CD148" i="1"/>
  <c r="CE148" i="1"/>
  <c r="CD147" i="1"/>
  <c r="CE147" i="1"/>
  <c r="CD146" i="1"/>
  <c r="CE146" i="1"/>
  <c r="CD145" i="1"/>
  <c r="CE145" i="1"/>
  <c r="CD144" i="1"/>
  <c r="CE144" i="1"/>
  <c r="CD143" i="1"/>
  <c r="CE143" i="1"/>
  <c r="CE142" i="1"/>
  <c r="CD142" i="1"/>
  <c r="CC142" i="1" s="1"/>
  <c r="CE141" i="1"/>
  <c r="CD141" i="1"/>
  <c r="CC141" i="1" s="1"/>
  <c r="CE140" i="1"/>
  <c r="CD140" i="1"/>
  <c r="CC140" i="1" s="1"/>
  <c r="CE139" i="1"/>
  <c r="CD139" i="1"/>
  <c r="CC139" i="1" s="1"/>
  <c r="CD138" i="1"/>
  <c r="CE138" i="1"/>
  <c r="CE137" i="1"/>
  <c r="CD137" i="1"/>
  <c r="CC137" i="1" s="1"/>
  <c r="CE136" i="1"/>
  <c r="CD136" i="1"/>
  <c r="CC136" i="1" s="1"/>
  <c r="CE135" i="1"/>
  <c r="CD135" i="1"/>
  <c r="CC135" i="1" s="1"/>
  <c r="CE134" i="1"/>
  <c r="CD134" i="1"/>
  <c r="CC134" i="1" s="1"/>
  <c r="CE133" i="1"/>
  <c r="CD133" i="1"/>
  <c r="CC133" i="1" s="1"/>
  <c r="CD132" i="1"/>
  <c r="CE132" i="1"/>
  <c r="CD131" i="1"/>
  <c r="CE131" i="1"/>
  <c r="CD130" i="1"/>
  <c r="CE130" i="1"/>
  <c r="CD129" i="1"/>
  <c r="CE129" i="1"/>
  <c r="CE128" i="1"/>
  <c r="CD128" i="1"/>
  <c r="CC128" i="1" s="1"/>
  <c r="CE127" i="1"/>
  <c r="CD127" i="1"/>
  <c r="CC127" i="1" s="1"/>
  <c r="CD126" i="1"/>
  <c r="CE126" i="1"/>
  <c r="CE125" i="1"/>
  <c r="CD125" i="1"/>
  <c r="CC125" i="1" s="1"/>
  <c r="CE124" i="1"/>
  <c r="CD124" i="1"/>
  <c r="CC124" i="1" s="1"/>
  <c r="CE123" i="1"/>
  <c r="CD123" i="1"/>
  <c r="CC123" i="1" s="1"/>
  <c r="CE122" i="1"/>
  <c r="CD122" i="1"/>
  <c r="CC122" i="1" s="1"/>
  <c r="CE121" i="1"/>
  <c r="CD121" i="1"/>
  <c r="CC121" i="1" s="1"/>
  <c r="CE120" i="1"/>
  <c r="CD120" i="1"/>
  <c r="CC120" i="1" s="1"/>
  <c r="CD119" i="1"/>
  <c r="CE119" i="1"/>
  <c r="CD118" i="1"/>
  <c r="CE118" i="1"/>
  <c r="CD117" i="1"/>
  <c r="CE117" i="1"/>
  <c r="CD116" i="1"/>
  <c r="CE116" i="1"/>
  <c r="CD115" i="1"/>
  <c r="CE115" i="1"/>
  <c r="CD114" i="1"/>
  <c r="CE114" i="1"/>
  <c r="CD113" i="1"/>
  <c r="CE113" i="1"/>
  <c r="CD112" i="1"/>
  <c r="CE112" i="1"/>
  <c r="CD111" i="1"/>
  <c r="CE111" i="1"/>
  <c r="CE110" i="1"/>
  <c r="CD110" i="1"/>
  <c r="CC110" i="1" s="1"/>
  <c r="CE109" i="1"/>
  <c r="CD109" i="1"/>
  <c r="CC109" i="1" s="1"/>
  <c r="CE108" i="1"/>
  <c r="CD108" i="1"/>
  <c r="CC108" i="1" s="1"/>
  <c r="CD107" i="1"/>
  <c r="CE107" i="1"/>
  <c r="CD106" i="1"/>
  <c r="CE106" i="1"/>
  <c r="CD105" i="1"/>
  <c r="CE105" i="1"/>
  <c r="CE104" i="1"/>
  <c r="CD104" i="1"/>
  <c r="CC104" i="1" s="1"/>
  <c r="CE103" i="1"/>
  <c r="CD103" i="1"/>
  <c r="CC103" i="1" s="1"/>
  <c r="CD102" i="1"/>
  <c r="CE102" i="1"/>
  <c r="CD101" i="1"/>
  <c r="CE101" i="1"/>
  <c r="CE100" i="1"/>
  <c r="CD100" i="1"/>
  <c r="CC100" i="1" s="1"/>
  <c r="CD98" i="1"/>
  <c r="CE98" i="1"/>
  <c r="CE97" i="1"/>
  <c r="CD97" i="1"/>
  <c r="CC97" i="1" s="1"/>
  <c r="CE96" i="1"/>
  <c r="CD96" i="1"/>
  <c r="CC96" i="1" s="1"/>
  <c r="CE95" i="1"/>
  <c r="CD95" i="1"/>
  <c r="CC95" i="1" s="1"/>
  <c r="CD94" i="1"/>
  <c r="CE94" i="1"/>
  <c r="CD93" i="1"/>
  <c r="CE93" i="1"/>
  <c r="CE92" i="1"/>
  <c r="CD92" i="1"/>
  <c r="CC92" i="1" s="1"/>
  <c r="CD91" i="1"/>
  <c r="CE91" i="1"/>
  <c r="CE90" i="1"/>
  <c r="CD90" i="1"/>
  <c r="CC90" i="1" s="1"/>
  <c r="CE89" i="1"/>
  <c r="CD89" i="1"/>
  <c r="CC89" i="1" s="1"/>
  <c r="CE88" i="1"/>
  <c r="CD88" i="1"/>
  <c r="CC88" i="1" s="1"/>
  <c r="CE87" i="1"/>
  <c r="CD87" i="1"/>
  <c r="CC87" i="1" s="1"/>
  <c r="CE86" i="1"/>
  <c r="CD86" i="1"/>
  <c r="CC86" i="1" s="1"/>
  <c r="CD85" i="1"/>
  <c r="CE85" i="1"/>
  <c r="CD84" i="1"/>
  <c r="CE84" i="1"/>
  <c r="CD83" i="1"/>
  <c r="CE83" i="1"/>
  <c r="CD82" i="1"/>
  <c r="CE82" i="1"/>
  <c r="CD81" i="1"/>
  <c r="CE81" i="1"/>
  <c r="CD80" i="1"/>
  <c r="CE80" i="1"/>
  <c r="CD79" i="1"/>
  <c r="CE79" i="1"/>
  <c r="CE78" i="1"/>
  <c r="CD78" i="1"/>
  <c r="CC78" i="1" s="1"/>
  <c r="CE77" i="1"/>
  <c r="CD77" i="1"/>
  <c r="CC77" i="1" s="1"/>
  <c r="CE76" i="1"/>
  <c r="CD76" i="1"/>
  <c r="CC76" i="1" s="1"/>
  <c r="CE75" i="1"/>
  <c r="CD75" i="1"/>
  <c r="CC75" i="1" s="1"/>
  <c r="CD74" i="1"/>
  <c r="CE74" i="1"/>
  <c r="CD73" i="1"/>
  <c r="CE73" i="1"/>
  <c r="CD72" i="1"/>
  <c r="CE72" i="1"/>
  <c r="CE71" i="1"/>
  <c r="CD71" i="1"/>
  <c r="CC71" i="1" s="1"/>
  <c r="CD70" i="1"/>
  <c r="CE70" i="1"/>
  <c r="CE69" i="1"/>
  <c r="CD69" i="1"/>
  <c r="CC69" i="1" s="1"/>
  <c r="CE68" i="1"/>
  <c r="CD68" i="1"/>
  <c r="CC68" i="1" s="1"/>
  <c r="CE67" i="1"/>
  <c r="CD67" i="1"/>
  <c r="CC67" i="1" s="1"/>
  <c r="CE66" i="1"/>
  <c r="CD66" i="1"/>
  <c r="CC66" i="1" s="1"/>
  <c r="CE65" i="1"/>
  <c r="CD65" i="1"/>
  <c r="CC65" i="1" s="1"/>
  <c r="CE64" i="1"/>
  <c r="CD64" i="1"/>
  <c r="CC64" i="1" s="1"/>
  <c r="CE63" i="1"/>
  <c r="CD63" i="1"/>
  <c r="CC63" i="1" s="1"/>
  <c r="CE62" i="1"/>
  <c r="CD62" i="1"/>
  <c r="CC62" i="1" s="1"/>
  <c r="CE61" i="1"/>
  <c r="CD61" i="1"/>
  <c r="CC61" i="1" s="1"/>
  <c r="CD60" i="1"/>
  <c r="CE60" i="1"/>
  <c r="CD59" i="1"/>
  <c r="CE59" i="1"/>
  <c r="CE58" i="1"/>
  <c r="CD58" i="1"/>
  <c r="CC58" i="1" s="1"/>
  <c r="CE57" i="1"/>
  <c r="CD57" i="1"/>
  <c r="CC57" i="1" s="1"/>
  <c r="CE56" i="1"/>
  <c r="CD56" i="1"/>
  <c r="CC56" i="1" s="1"/>
  <c r="CD55" i="1"/>
  <c r="CE55" i="1"/>
  <c r="CD54" i="1"/>
  <c r="CE54" i="1"/>
  <c r="CE53" i="1"/>
  <c r="CD53" i="1"/>
  <c r="CC53" i="1" s="1"/>
  <c r="CE52" i="1"/>
  <c r="CD52" i="1"/>
  <c r="CC52" i="1" s="1"/>
  <c r="CE51" i="1"/>
  <c r="CD51" i="1"/>
  <c r="CC51" i="1" s="1"/>
  <c r="CE50" i="1"/>
  <c r="CD50" i="1"/>
  <c r="CC50" i="1" s="1"/>
  <c r="CE49" i="1"/>
  <c r="CD49" i="1"/>
  <c r="CC49" i="1" s="1"/>
  <c r="CD48" i="1"/>
  <c r="CE48" i="1"/>
  <c r="CE47" i="1"/>
  <c r="CD47" i="1"/>
  <c r="CC47" i="1" s="1"/>
  <c r="CD46" i="1"/>
  <c r="CE46" i="1"/>
  <c r="CE45" i="1"/>
  <c r="CD45" i="1"/>
  <c r="CC45" i="1" s="1"/>
  <c r="CE44" i="1"/>
  <c r="CD44" i="1"/>
  <c r="CC44" i="1" s="1"/>
  <c r="CE43" i="1"/>
  <c r="CD43" i="1"/>
  <c r="CC43" i="1" s="1"/>
  <c r="CD42" i="1"/>
  <c r="CE42" i="1"/>
  <c r="CE41" i="1"/>
  <c r="CD41" i="1"/>
  <c r="CC41" i="1" s="1"/>
  <c r="CE40" i="1"/>
  <c r="CD40" i="1"/>
  <c r="CC40" i="1" s="1"/>
  <c r="CE39" i="1"/>
  <c r="CD39" i="1"/>
  <c r="CC39" i="1" s="1"/>
  <c r="CD38" i="1"/>
  <c r="CE38" i="1"/>
  <c r="CE37" i="1"/>
  <c r="CD37" i="1"/>
  <c r="CC37" i="1" s="1"/>
  <c r="CD36" i="1"/>
  <c r="CE36" i="1"/>
  <c r="CD35" i="1"/>
  <c r="CE35" i="1"/>
  <c r="CD34" i="1"/>
  <c r="CE34" i="1"/>
  <c r="CE33" i="1"/>
  <c r="CD33" i="1"/>
  <c r="CC33" i="1" s="1"/>
  <c r="CE32" i="1"/>
  <c r="CD32" i="1"/>
  <c r="CC32" i="1" s="1"/>
  <c r="CE31" i="1"/>
  <c r="CD31" i="1"/>
  <c r="CC31" i="1" s="1"/>
  <c r="CE30" i="1"/>
  <c r="CD30" i="1"/>
  <c r="CC30" i="1" s="1"/>
  <c r="CE29" i="1"/>
  <c r="CD29" i="1"/>
  <c r="CC29" i="1" s="1"/>
  <c r="CE28" i="1"/>
  <c r="CD28" i="1"/>
  <c r="CC28" i="1" s="1"/>
  <c r="CE27" i="1"/>
  <c r="CD27" i="1"/>
  <c r="CC27" i="1" s="1"/>
  <c r="CE26" i="1"/>
  <c r="CD26" i="1"/>
  <c r="CC26" i="1" s="1"/>
  <c r="CE25" i="1"/>
  <c r="CD25" i="1"/>
  <c r="CC25" i="1" s="1"/>
  <c r="CD24" i="1"/>
  <c r="CE24" i="1"/>
  <c r="CD23" i="1"/>
  <c r="CE23" i="1"/>
  <c r="CD22" i="1"/>
  <c r="CE22" i="1"/>
  <c r="CD21" i="1"/>
  <c r="CE21" i="1"/>
  <c r="CD20" i="1"/>
  <c r="CE20" i="1"/>
  <c r="CD19" i="1"/>
  <c r="CE19" i="1"/>
  <c r="CD18" i="1"/>
  <c r="CE18" i="1"/>
  <c r="CD17" i="1"/>
  <c r="CE17" i="1"/>
  <c r="CD16" i="1"/>
  <c r="CE16" i="1"/>
  <c r="CE15" i="1"/>
  <c r="CD15" i="1"/>
  <c r="CC15" i="1" s="1"/>
  <c r="CE14" i="1"/>
  <c r="CD14" i="1"/>
  <c r="CC14" i="1" s="1"/>
  <c r="CD13" i="1"/>
  <c r="CE13" i="1"/>
  <c r="CD12" i="1"/>
  <c r="CE12" i="1"/>
  <c r="CD11" i="1"/>
  <c r="CE11" i="1"/>
  <c r="CD10" i="1"/>
  <c r="CE10" i="1"/>
  <c r="CE9" i="1"/>
  <c r="CD9" i="1"/>
  <c r="CC9" i="1" s="1"/>
  <c r="CE8" i="1"/>
  <c r="CD8" i="1"/>
  <c r="CC8" i="1" s="1"/>
  <c r="CE7" i="1"/>
  <c r="CD7" i="1"/>
  <c r="CC7" i="1" s="1"/>
  <c r="CD6" i="1"/>
  <c r="CE6" i="1"/>
  <c r="CD4" i="1"/>
  <c r="CE4" i="1"/>
  <c r="CD3" i="1"/>
  <c r="CE3" i="1"/>
  <c r="CD2" i="1"/>
  <c r="CE2" i="1"/>
  <c r="CC162" i="1" l="1"/>
  <c r="CC161" i="1"/>
  <c r="CC160" i="1"/>
  <c r="CC159" i="1"/>
  <c r="CC158" i="1"/>
  <c r="CC155" i="1"/>
  <c r="CC152" i="1"/>
  <c r="CC150" i="1"/>
  <c r="CC149" i="1"/>
  <c r="CC148" i="1"/>
  <c r="CC147" i="1"/>
  <c r="CC146" i="1"/>
  <c r="CC145" i="1"/>
  <c r="CC144" i="1"/>
  <c r="CC143" i="1"/>
  <c r="CC138" i="1"/>
  <c r="CC132" i="1"/>
  <c r="CC131" i="1"/>
  <c r="CC130" i="1"/>
  <c r="CC129" i="1"/>
  <c r="CC126" i="1"/>
  <c r="CC119" i="1"/>
  <c r="CC118" i="1"/>
  <c r="CC117" i="1"/>
  <c r="CC116" i="1"/>
  <c r="CC115" i="1"/>
  <c r="CC114" i="1"/>
  <c r="CC113" i="1"/>
  <c r="CC112" i="1"/>
  <c r="CC111" i="1"/>
  <c r="CC107" i="1"/>
  <c r="CC106" i="1"/>
  <c r="CC105" i="1"/>
  <c r="CC102" i="1"/>
  <c r="CC101" i="1"/>
  <c r="CC98" i="1"/>
  <c r="CC94" i="1"/>
  <c r="CC93" i="1"/>
  <c r="CC91" i="1"/>
  <c r="CC85" i="1"/>
  <c r="CC84" i="1"/>
  <c r="CC83" i="1"/>
  <c r="CC82" i="1"/>
  <c r="CC81" i="1"/>
  <c r="CC80" i="1"/>
  <c r="CC79" i="1"/>
  <c r="CC74" i="1"/>
  <c r="CC73" i="1"/>
  <c r="CC72" i="1"/>
  <c r="CC70" i="1"/>
  <c r="CC60" i="1"/>
  <c r="CC59" i="1"/>
  <c r="CC55" i="1"/>
  <c r="CC54" i="1"/>
  <c r="CC48" i="1"/>
  <c r="CC46" i="1"/>
  <c r="CC42" i="1"/>
  <c r="CC38" i="1"/>
  <c r="CC36" i="1"/>
  <c r="CC35" i="1"/>
  <c r="CC34" i="1"/>
  <c r="CC24" i="1"/>
  <c r="CC23" i="1"/>
  <c r="CC22" i="1"/>
  <c r="CC21" i="1"/>
  <c r="CC20" i="1"/>
  <c r="CC19" i="1"/>
  <c r="CC18" i="1"/>
  <c r="CC17" i="1"/>
  <c r="CC16" i="1"/>
  <c r="CC13" i="1"/>
  <c r="CC12" i="1"/>
  <c r="CC11" i="1"/>
  <c r="CC10" i="1"/>
  <c r="CC6" i="1"/>
  <c r="CC4" i="1"/>
  <c r="CC3" i="1"/>
  <c r="CC2" i="1"/>
  <c r="CC193" i="1"/>
</calcChain>
</file>

<file path=xl/sharedStrings.xml><?xml version="1.0" encoding="utf-8"?>
<sst xmlns="http://schemas.openxmlformats.org/spreadsheetml/2006/main" count="6892" uniqueCount="336">
  <si>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</si>
  <si>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</si>
  <si>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</si>
  <si>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</si>
  <si>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</si>
  <si>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</si>
  <si>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</si>
  <si>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</si>
  <si>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</si>
  <si>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</si>
  <si>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</si>
  <si>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</si>
  <si>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</si>
  <si>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</si>
  <si>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</si>
  <si>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</si>
  <si>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</si>
  <si>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</si>
  <si>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</si>
  <si>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</si>
  <si>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</si>
  <si>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</si>
  <si>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</si>
  <si>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</si>
  <si>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</si>
  <si>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</si>
  <si>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</si>
  <si>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</si>
  <si>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</si>
  <si>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</si>
  <si>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</si>
  <si>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</si>
  <si>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</si>
  <si>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</si>
  <si>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</si>
  <si>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</si>
  <si>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</si>
  <si>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</si>
  <si>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</si>
  <si>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</si>
  <si>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</si>
  <si>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</si>
  <si>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</si>
  <si>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</si>
  <si>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</si>
  <si>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</si>
  <si>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</si>
  <si>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</si>
  <si>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</si>
  <si>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</si>
  <si>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</si>
  <si>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</si>
  <si>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</si>
  <si>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</si>
  <si>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</si>
  <si>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</si>
  <si>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</si>
  <si>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</si>
  <si>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</si>
  <si>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</si>
  <si>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</si>
  <si>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</si>
  <si>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</si>
  <si>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</si>
  <si>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</si>
  <si>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</si>
  <si>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</si>
  <si>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</si>
  <si>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</si>
  <si>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</si>
  <si>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</si>
  <si>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</si>
  <si>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</si>
  <si>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</si>
  <si>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</si>
  <si>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</si>
  <si>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</si>
  <si>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</si>
  <si>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</si>
  <si>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</si>
  <si>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</si>
  <si>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</si>
  <si>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</si>
  <si>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</si>
  <si>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2025-26</t>
  </si>
  <si>
    <t>고양 소노</t>
  </si>
  <si>
    <t>강지훈</t>
  </si>
  <si>
    <t>Total</t>
  </si>
  <si>
    <t>국내</t>
  </si>
  <si>
    <t>C</t>
  </si>
  <si>
    <t>김진유</t>
  </si>
  <si>
    <t>G</t>
  </si>
  <si>
    <t>네이던 나이트</t>
  </si>
  <si>
    <t>외국인</t>
  </si>
  <si>
    <t>박종하</t>
  </si>
  <si>
    <t>서동원</t>
  </si>
  <si>
    <t>F</t>
  </si>
  <si>
    <t>신지원</t>
  </si>
  <si>
    <t>이근준</t>
  </si>
  <si>
    <t>이기디우스 모츠카비추스</t>
  </si>
  <si>
    <t>이동엽</t>
  </si>
  <si>
    <t>이재도</t>
  </si>
  <si>
    <t>이정현1</t>
  </si>
  <si>
    <t>임동섭</t>
  </si>
  <si>
    <t>정희재</t>
  </si>
  <si>
    <t>제일린 존슨</t>
  </si>
  <si>
    <t>조석호</t>
  </si>
  <si>
    <t>조은후</t>
  </si>
  <si>
    <t>최승욱</t>
  </si>
  <si>
    <t>케빈 켐바오</t>
  </si>
  <si>
    <t>아시아쿼터</t>
  </si>
  <si>
    <t>홍경기</t>
  </si>
  <si>
    <t>대구 가스공사</t>
  </si>
  <si>
    <t>김국찬</t>
  </si>
  <si>
    <t>김민규</t>
  </si>
  <si>
    <t>김준일</t>
  </si>
  <si>
    <t>닉 퍼킨스</t>
  </si>
  <si>
    <t>라건아</t>
  </si>
  <si>
    <t>망콕 마티앙</t>
  </si>
  <si>
    <t>박지훈</t>
  </si>
  <si>
    <t>베니 보트라이트</t>
  </si>
  <si>
    <t>샘조세프 벨란겔</t>
  </si>
  <si>
    <t>손준</t>
  </si>
  <si>
    <t>신승민</t>
  </si>
  <si>
    <t>신주영</t>
  </si>
  <si>
    <t>양우혁</t>
  </si>
  <si>
    <t>양재혁</t>
  </si>
  <si>
    <t>우동현</t>
  </si>
  <si>
    <t>전현우</t>
  </si>
  <si>
    <t>정성우</t>
  </si>
  <si>
    <t>차바위</t>
  </si>
  <si>
    <t>최진수</t>
  </si>
  <si>
    <t>최창진</t>
  </si>
  <si>
    <t>부산 KCC</t>
  </si>
  <si>
    <t>강태현</t>
  </si>
  <si>
    <t>김동현</t>
  </si>
  <si>
    <t>김윤성</t>
  </si>
  <si>
    <t>김훈</t>
  </si>
  <si>
    <t>드완 에르난데스</t>
  </si>
  <si>
    <t>송교창</t>
  </si>
  <si>
    <t>숀 롱</t>
  </si>
  <si>
    <t>여준형</t>
  </si>
  <si>
    <t>윌리엄 나바로</t>
  </si>
  <si>
    <t>윤기찬</t>
  </si>
  <si>
    <t>이주영</t>
  </si>
  <si>
    <t>이현호</t>
  </si>
  <si>
    <t>이호현</t>
  </si>
  <si>
    <t>장재석</t>
  </si>
  <si>
    <t>최준용</t>
  </si>
  <si>
    <t>최진광</t>
  </si>
  <si>
    <t>허웅</t>
  </si>
  <si>
    <t>허훈</t>
  </si>
  <si>
    <t>서울 SK</t>
  </si>
  <si>
    <t>강재민</t>
  </si>
  <si>
    <t>김건우1</t>
  </si>
  <si>
    <t>김낙현</t>
  </si>
  <si>
    <t>김명진</t>
  </si>
  <si>
    <t>김태훈</t>
  </si>
  <si>
    <t>김형빈</t>
  </si>
  <si>
    <t>대릴 먼로</t>
  </si>
  <si>
    <t>문가온</t>
  </si>
  <si>
    <t>안성우</t>
  </si>
  <si>
    <t>안영준</t>
  </si>
  <si>
    <t>알빈 톨렌티노</t>
  </si>
  <si>
    <t>에디 다니엘</t>
  </si>
  <si>
    <t>오세근</t>
  </si>
  <si>
    <t>오재현</t>
  </si>
  <si>
    <t>이민서</t>
  </si>
  <si>
    <t>자밀 워니</t>
  </si>
  <si>
    <t>최부경</t>
  </si>
  <si>
    <t>최원혁</t>
  </si>
  <si>
    <t>프레디</t>
  </si>
  <si>
    <t>서울 삼성</t>
  </si>
  <si>
    <t>김한솔</t>
  </si>
  <si>
    <t>박승재</t>
  </si>
  <si>
    <t>박진철</t>
  </si>
  <si>
    <t>신동혁</t>
  </si>
  <si>
    <t>앤드류 니콜슨</t>
  </si>
  <si>
    <t>윤성원</t>
  </si>
  <si>
    <t>이관희</t>
  </si>
  <si>
    <t>이규태</t>
  </si>
  <si>
    <t>이근휘</t>
  </si>
  <si>
    <t>이대성</t>
  </si>
  <si>
    <t>이원석</t>
  </si>
  <si>
    <t>임동언</t>
  </si>
  <si>
    <t>저스틴 구탕</t>
  </si>
  <si>
    <t>정성조</t>
  </si>
  <si>
    <t>최성모</t>
  </si>
  <si>
    <t>최현민</t>
  </si>
  <si>
    <t>케렘 칸터</t>
  </si>
  <si>
    <t>한호빈</t>
  </si>
  <si>
    <t>황영찬</t>
  </si>
  <si>
    <t>수원 KT</t>
  </si>
  <si>
    <t>강성욱</t>
  </si>
  <si>
    <t>고찬혁</t>
  </si>
  <si>
    <t>김선형</t>
  </si>
  <si>
    <t>김준환</t>
  </si>
  <si>
    <t>데릭 윌리엄스</t>
  </si>
  <si>
    <t>문성곤</t>
  </si>
  <si>
    <t>문정현</t>
  </si>
  <si>
    <t>박민재</t>
  </si>
  <si>
    <t>박성재</t>
  </si>
  <si>
    <t>박준영</t>
  </si>
  <si>
    <t>박지원</t>
  </si>
  <si>
    <t>아이재아 힉스</t>
  </si>
  <si>
    <t>이두원</t>
  </si>
  <si>
    <t>이윤기</t>
  </si>
  <si>
    <t>이현석</t>
  </si>
  <si>
    <t>정창영</t>
  </si>
  <si>
    <t>조나단 윌리엄스</t>
  </si>
  <si>
    <t>조엘 카굴랑안</t>
  </si>
  <si>
    <t>하윤기</t>
  </si>
  <si>
    <t>한희원</t>
  </si>
  <si>
    <t>안양 정관장</t>
  </si>
  <si>
    <t>김경원</t>
  </si>
  <si>
    <t>김세창</t>
  </si>
  <si>
    <t>김영현</t>
  </si>
  <si>
    <t>김종규</t>
  </si>
  <si>
    <t>김준형</t>
  </si>
  <si>
    <t>렌즈 아반도</t>
  </si>
  <si>
    <t>문유현</t>
  </si>
  <si>
    <t>박정웅</t>
  </si>
  <si>
    <t>박지훈1</t>
  </si>
  <si>
    <t>박찬호</t>
  </si>
  <si>
    <t>변준형</t>
  </si>
  <si>
    <t>브라이스 워싱턴</t>
  </si>
  <si>
    <t>소준혁</t>
  </si>
  <si>
    <t>송한준</t>
  </si>
  <si>
    <t>전성현</t>
  </si>
  <si>
    <t>조니 오브라이언트</t>
  </si>
  <si>
    <t>주현우</t>
  </si>
  <si>
    <t>표승빈</t>
  </si>
  <si>
    <t>한승희</t>
  </si>
  <si>
    <t>울산 모비스</t>
  </si>
  <si>
    <t>김건하</t>
  </si>
  <si>
    <t>김동준</t>
  </si>
  <si>
    <t>김태완</t>
  </si>
  <si>
    <t>레이션 해먼즈</t>
  </si>
  <si>
    <t>미구엘 안드레 옥존</t>
  </si>
  <si>
    <t>박무빈</t>
  </si>
  <si>
    <t>박정환</t>
  </si>
  <si>
    <t>박준은</t>
  </si>
  <si>
    <t>서명진</t>
  </si>
  <si>
    <t>에릭 로메로</t>
  </si>
  <si>
    <t>이대균</t>
  </si>
  <si>
    <t>이대헌</t>
  </si>
  <si>
    <t>이도헌</t>
  </si>
  <si>
    <t>이승우</t>
  </si>
  <si>
    <t>이승현</t>
  </si>
  <si>
    <t>전준범</t>
  </si>
  <si>
    <t>정준원</t>
  </si>
  <si>
    <t>조한진</t>
  </si>
  <si>
    <t>존 이그부누</t>
  </si>
  <si>
    <t>존킴웰 피게로아</t>
  </si>
  <si>
    <t>최강민</t>
  </si>
  <si>
    <t>함지훈</t>
  </si>
  <si>
    <t>원주 DB</t>
  </si>
  <si>
    <t>강상재</t>
  </si>
  <si>
    <t>김보배</t>
  </si>
  <si>
    <t>김휴범</t>
  </si>
  <si>
    <t>박인웅</t>
  </si>
  <si>
    <t>백승엽</t>
  </si>
  <si>
    <t>서민수</t>
  </si>
  <si>
    <t>에삼 무스타파</t>
  </si>
  <si>
    <t>이선 알바노</t>
  </si>
  <si>
    <t>이용우</t>
  </si>
  <si>
    <t>이유진</t>
  </si>
  <si>
    <t>이윤수</t>
  </si>
  <si>
    <t>이정현</t>
  </si>
  <si>
    <t>인승찬</t>
  </si>
  <si>
    <t>정호영</t>
  </si>
  <si>
    <t>정효근</t>
  </si>
  <si>
    <t>최성원</t>
  </si>
  <si>
    <t>최승빈</t>
  </si>
  <si>
    <t>헨리 엘런슨</t>
  </si>
  <si>
    <t>창원 LG</t>
  </si>
  <si>
    <t>김선우</t>
  </si>
  <si>
    <t>김준영</t>
  </si>
  <si>
    <t>나성호</t>
  </si>
  <si>
    <t>마이클 에릭</t>
  </si>
  <si>
    <t>박정현</t>
  </si>
  <si>
    <t>배병준</t>
  </si>
  <si>
    <t>아셈 마레이</t>
  </si>
  <si>
    <t>양준석</t>
  </si>
  <si>
    <t>양홍석</t>
  </si>
  <si>
    <t>유기상</t>
  </si>
  <si>
    <t>윤원상</t>
  </si>
  <si>
    <t>임정현</t>
  </si>
  <si>
    <t>장민국</t>
  </si>
  <si>
    <t>정인덕</t>
  </si>
  <si>
    <t>최형찬</t>
  </si>
  <si>
    <t>카이린 갤러웨이</t>
  </si>
  <si>
    <t>칼 타마요</t>
  </si>
  <si>
    <t>한상혁</t>
  </si>
  <si>
    <t>허일영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</si>
  <si>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</si>
  <si>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</si>
  <si>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</si>
  <si>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</si>
  <si>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</si>
  <si>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</si>
  <si>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</si>
  <si>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</si>
  <si>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</si>
  <si>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</si>
  <si>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</si>
  <si>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</si>
  <si>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</si>
  <si>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</si>
  <si>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</si>
  <si>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</si>
  <si>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</si>
  <si>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</si>
  <si>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</si>
  <si>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</si>
  <si>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</si>
  <si>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</si>
  <si>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</si>
  <si>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</si>
  <si>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</si>
  <si>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</si>
  <si>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</si>
  <si>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</si>
  <si>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</si>
  <si>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</si>
  <si>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</si>
  <si>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</si>
  <si>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</si>
  <si>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</si>
  <si>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</si>
  <si>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</si>
  <si>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</si>
  <si>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</si>
  <si>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</si>
  <si>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</si>
  <si>
    <t>TOV%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</si>
</sst>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#,##0_);[Red]\(#,##0\)"/>
    <numFmt numFmtId="177" formatCode="0_);[Red]\(0\)"/>
    <numFmt numFmtId="178" formatCode="0.000_ "/>
    <numFmt numFmtId="179" formatCode="0.00_);[Red]\(0.00\)"/>
    <numFmt numFmtId="180" formatCode="#,##0.000_);[Red]\(#,##0.000\)"/>
    <numFmt numFmtId="181" formatCode="0.000_);[Red]\(0.000\)"/>
    <numFmt numFmtId="182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3">
    <xf numFmtId="0" fontId="0" fillId="0" borderId="0">
      <alignment vertical="center"/>
    </xf>
    <xf numFmtId="9" fontId="2" fillId="0" borderId="0">
      <alignment vertical="center"/>
    </xf>
    <xf numFmtId="0" fontId="7" fillId="0" borderId="0">
      <alignment vertical="center"/>
    </xf>
  </cellStyleXfs>
  <cellXfs count="6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79" fontId="8" fillId="0" borderId="2" xfId="0" applyNumberFormat="1" applyFont="1" applyBorder="1" applyAlignment="1">
      <alignment horizontal="center" vertical="center"/>
    </xf>
    <xf numFmtId="179" fontId="8" fillId="0" borderId="3" xfId="0" applyNumberFormat="1" applyFont="1" applyBorder="1" applyAlignment="1">
      <alignment horizontal="center" vertical="center"/>
    </xf>
    <xf numFmtId="179" fontId="8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181" fontId="8" fillId="0" borderId="0" xfId="1" applyNumberFormat="1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0" fillId="0" borderId="0" xfId="0" applyAlignment="1"/>
    <xf numFmtId="0" fontId="12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3" fillId="0" borderId="7" xfId="0" applyFont="1" applyBorder="1">
      <alignment vertical="center"/>
    </xf>
    <xf numFmtId="0" fontId="14" fillId="0" borderId="8" xfId="0" applyFont="1" applyBorder="1" applyAlignment="1">
      <alignment horizontal="center" vertical="center"/>
    </xf>
    <xf numFmtId="0" fontId="13" fillId="0" borderId="9" xfId="0" applyFont="1" applyBorder="1">
      <alignment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12" xfId="0" applyFont="1" applyBorder="1">
      <alignment vertical="center"/>
    </xf>
    <xf numFmtId="178" fontId="8" fillId="8" borderId="0" xfId="0" applyNumberFormat="1" applyFont="1" applyFill="1" applyAlignment="1">
      <alignment horizontal="center" vertical="center"/>
    </xf>
    <xf numFmtId="0" fontId="14" fillId="0" borderId="0" xfId="0" applyFont="1">
      <alignment vertical="center"/>
    </xf>
    <xf numFmtId="0" fontId="15" fillId="8" borderId="13" xfId="0" applyFont="1" applyFill="1" applyBorder="1" applyAlignment="1">
      <alignment horizontal="center" vertical="center" wrapText="1"/>
    </xf>
    <xf numFmtId="182" fontId="14" fillId="0" borderId="6" xfId="0" applyNumberFormat="1" applyFont="1" applyBorder="1" applyAlignment="1">
      <alignment horizontal="center" vertical="center"/>
    </xf>
    <xf numFmtId="182" fontId="14" fillId="0" borderId="0" xfId="0" applyNumberFormat="1" applyFont="1" applyAlignment="1">
      <alignment horizontal="center" vertical="center"/>
    </xf>
    <xf numFmtId="182" fontId="14" fillId="0" borderId="11" xfId="0" applyNumberFormat="1" applyFont="1" applyBorder="1" applyAlignment="1">
      <alignment horizontal="center" vertical="center"/>
    </xf>
    <xf numFmtId="182" fontId="16" fillId="4" borderId="15" xfId="0" applyNumberFormat="1" applyFont="1" applyFill="1" applyBorder="1" applyAlignment="1">
      <alignment horizontal="center" vertical="center" wrapText="1"/>
    </xf>
    <xf numFmtId="181" fontId="8" fillId="8" borderId="0" xfId="0" applyNumberFormat="1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0" fillId="0" borderId="0" xfId="0" applyAlignment="1"/>
    <xf numFmtId="0" fontId="16" fillId="4" borderId="14" xfId="0" applyFont="1" applyFill="1" applyBorder="1" applyAlignment="1">
      <alignment horizontal="center" vertical="center" wrapText="1"/>
    </xf>
    <xf numFmtId="0" fontId="0" fillId="0" borderId="15" xfId="0" applyBorder="1" applyAlignment="1"/>
  </cellXfs>
  <cellStyles count="3">
    <cellStyle name="백분율" xfId="1" builtinId="5"/>
    <cellStyle name="표준" xfId="0" builtinId="0"/>
    <cellStyle name="표준 2 8" xfId="2" xr:uid="{00000000-0005-0000-0000-000002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74"/>
  <sheetViews>
    <sheetView tabSelected="1" zoomScale="70" zoomScaleNormal="70" workbookViewId="0">
      <pane xSplit="4" ySplit="1" topLeftCell="AL591" activePane="bottomRight" state="frozen"/>
      <selection pane="topRight" activeCell="E1" sqref="E1"/>
      <selection pane="bottomLeft" activeCell="A2" sqref="A2"/>
      <selection pane="bottomRight" activeCell="BK641" sqref="BK641"/>
    </sheetView>
  </sheetViews>
  <sheetFormatPr defaultRowHeight="17.399999999999999" x14ac:dyDescent="0.4"/>
  <cols>
    <col min="1" max="1" width="11.5" style="38" bestFit="1" customWidth="1"/>
    <col min="2" max="2" width="18.5" style="38" bestFit="1" customWidth="1"/>
    <col min="3" max="3" width="20" style="1" bestFit="1" customWidth="1"/>
    <col min="4" max="4" width="20" style="1" customWidth="1"/>
    <col min="5" max="5" width="7.09765625" style="38" bestFit="1" customWidth="1"/>
    <col min="6" max="6" width="6.19921875" style="38" bestFit="1" customWidth="1"/>
    <col min="7" max="7" width="17" style="2" bestFit="1" customWidth="1"/>
    <col min="8" max="8" width="9.19921875" style="2" bestFit="1" customWidth="1"/>
    <col min="9" max="9" width="13.59765625" style="3" bestFit="1" customWidth="1"/>
    <col min="10" max="10" width="9" style="2" bestFit="1" customWidth="1"/>
    <col min="11" max="11" width="16.69921875" style="3" bestFit="1" customWidth="1"/>
    <col min="12" max="12" width="7.69921875" style="38" bestFit="1" customWidth="1"/>
    <col min="13" max="13" width="16.69921875" style="3" bestFit="1" customWidth="1"/>
    <col min="14" max="14" width="9.3984375" style="3" bestFit="1" customWidth="1"/>
    <col min="15" max="15" width="8.8984375" style="38" bestFit="1" customWidth="1"/>
    <col min="16" max="16" width="16.59765625" style="3" bestFit="1" customWidth="1"/>
    <col min="17" max="17" width="7.59765625" style="38" bestFit="1" customWidth="1"/>
    <col min="18" max="18" width="16.59765625" style="3" bestFit="1" customWidth="1"/>
    <col min="19" max="19" width="10.8984375" style="3" customWidth="1"/>
    <col min="20" max="20" width="8.8984375" style="38" bestFit="1" customWidth="1"/>
    <col min="21" max="21" width="16.59765625" style="3" bestFit="1" customWidth="1"/>
    <col min="22" max="22" width="7.59765625" style="38" bestFit="1" customWidth="1"/>
    <col min="23" max="23" width="16.59765625" style="3" bestFit="1" customWidth="1"/>
    <col min="24" max="24" width="9.19921875" style="3" bestFit="1" customWidth="1"/>
    <col min="25" max="25" width="8.59765625" style="38" bestFit="1" customWidth="1"/>
    <col min="26" max="26" width="16.3984375" style="3" bestFit="1" customWidth="1"/>
    <col min="27" max="27" width="7.3984375" style="38" bestFit="1" customWidth="1"/>
    <col min="28" max="28" width="16.3984375" style="3" bestFit="1" customWidth="1"/>
    <col min="29" max="29" width="9" style="3" bestFit="1" customWidth="1"/>
    <col min="30" max="30" width="13" style="38" bestFit="1" customWidth="1"/>
    <col min="31" max="31" width="17.69921875" style="3" bestFit="1" customWidth="1"/>
    <col min="32" max="32" width="17.69921875" style="38" bestFit="1" customWidth="1"/>
    <col min="33" max="33" width="22.59765625" style="3" bestFit="1" customWidth="1"/>
    <col min="34" max="34" width="17.69921875" style="38" bestFit="1" customWidth="1"/>
    <col min="35" max="35" width="22.59765625" style="3" bestFit="1" customWidth="1"/>
    <col min="36" max="36" width="13" style="38" bestFit="1" customWidth="1"/>
    <col min="37" max="37" width="17.69921875" style="3" bestFit="1" customWidth="1"/>
    <col min="38" max="38" width="9.19921875" style="38" bestFit="1" customWidth="1"/>
    <col min="39" max="39" width="13.59765625" style="3" bestFit="1" customWidth="1"/>
    <col min="40" max="40" width="9.19921875" style="38" bestFit="1" customWidth="1"/>
    <col min="41" max="41" width="13.59765625" style="3" bestFit="1" customWidth="1"/>
    <col min="42" max="42" width="11.09765625" style="38" bestFit="1" customWidth="1"/>
    <col min="43" max="43" width="15.59765625" style="3" bestFit="1" customWidth="1"/>
    <col min="44" max="44" width="9.19921875" style="38" bestFit="1" customWidth="1"/>
    <col min="45" max="45" width="13.59765625" style="3" bestFit="1" customWidth="1"/>
    <col min="46" max="46" width="11.59765625" style="38" customWidth="1"/>
    <col min="47" max="47" width="11" style="38" bestFit="1" customWidth="1"/>
    <col min="48" max="48" width="17.3984375" style="38" bestFit="1" customWidth="1"/>
    <col min="49" max="49" width="17.59765625" style="38" bestFit="1" customWidth="1"/>
    <col min="50" max="50" width="19.8984375" style="38" bestFit="1" customWidth="1"/>
    <col min="51" max="51" width="20.09765625" style="38" bestFit="1" customWidth="1"/>
    <col min="52" max="52" width="11.09765625" style="38" customWidth="1"/>
    <col min="53" max="53" width="9.8984375" style="38" customWidth="1"/>
    <col min="54" max="54" width="11" style="38" bestFit="1" customWidth="1"/>
    <col min="55" max="55" width="9.09765625" style="38" bestFit="1" customWidth="1"/>
    <col min="56" max="56" width="10.3984375" style="38" bestFit="1" customWidth="1"/>
    <col min="57" max="57" width="10.8984375" style="38" bestFit="1" customWidth="1"/>
    <col min="58" max="58" width="9.5" style="38" bestFit="1" customWidth="1"/>
    <col min="59" max="59" width="8.5" style="38" customWidth="1"/>
    <col min="60" max="60" width="10.8984375" style="38" bestFit="1" customWidth="1"/>
    <col min="61" max="61" width="12.8984375" style="38" bestFit="1" customWidth="1"/>
    <col min="62" max="63" width="10.3984375" style="38" bestFit="1" customWidth="1"/>
    <col min="64" max="64" width="10" style="38" bestFit="1" customWidth="1"/>
    <col min="65" max="65" width="9.19921875" style="38" bestFit="1" customWidth="1"/>
    <col min="66" max="66" width="11.59765625" style="38" bestFit="1" customWidth="1"/>
    <col min="67" max="67" width="11" style="38" bestFit="1" customWidth="1"/>
    <col min="68" max="71" width="11" style="38" customWidth="1"/>
    <col min="72" max="72" width="9.19921875" style="38" bestFit="1" customWidth="1"/>
    <col min="74" max="74" width="16.3984375" style="38" bestFit="1" customWidth="1"/>
    <col min="75" max="75" width="10.8984375" style="29" bestFit="1" customWidth="1"/>
    <col min="76" max="77" width="15.69921875" style="29" bestFit="1" customWidth="1"/>
    <col min="78" max="78" width="17.59765625" style="38" bestFit="1" customWidth="1"/>
    <col min="79" max="80" width="22.5" style="38" bestFit="1" customWidth="1"/>
    <col min="81" max="83" width="20.59765625" style="38" bestFit="1" customWidth="1"/>
    <col min="84" max="84" width="7" style="29" customWidth="1"/>
    <col min="85" max="85" width="5.69921875" style="29" customWidth="1"/>
  </cols>
  <sheetData>
    <row r="1" spans="1:85" ht="18" customHeight="1" thickBot="1" x14ac:dyDescent="0.45">
      <c r="A1" s="12" t="s">
        <v>0</v>
      </c>
      <c r="B1" s="12" t="s">
        <v>1</v>
      </c>
      <c r="C1" s="12" t="s">
        <v>2</v>
      </c>
      <c r="D1" s="12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1" t="s">
        <v>8</v>
      </c>
      <c r="J1" s="12" t="s">
        <v>9</v>
      </c>
      <c r="K1" s="20" t="s">
        <v>10</v>
      </c>
      <c r="L1" s="20" t="s">
        <v>11</v>
      </c>
      <c r="M1" s="12" t="s">
        <v>12</v>
      </c>
      <c r="N1" s="12" t="s">
        <v>13</v>
      </c>
      <c r="O1" s="12" t="s">
        <v>14</v>
      </c>
      <c r="P1" s="19" t="s">
        <v>15</v>
      </c>
      <c r="Q1" s="19" t="s">
        <v>16</v>
      </c>
      <c r="R1" s="12" t="s">
        <v>17</v>
      </c>
      <c r="S1" s="12" t="s">
        <v>18</v>
      </c>
      <c r="T1" s="12" t="s">
        <v>19</v>
      </c>
      <c r="U1" s="19" t="s">
        <v>20</v>
      </c>
      <c r="V1" s="19" t="s">
        <v>21</v>
      </c>
      <c r="W1" s="12" t="s">
        <v>22</v>
      </c>
      <c r="X1" s="12" t="s">
        <v>23</v>
      </c>
      <c r="Y1" s="12" t="s">
        <v>24</v>
      </c>
      <c r="Z1" s="19" t="s">
        <v>25</v>
      </c>
      <c r="AA1" s="19" t="s">
        <v>26</v>
      </c>
      <c r="AB1" s="12" t="s">
        <v>27</v>
      </c>
      <c r="AC1" s="12" t="s">
        <v>28</v>
      </c>
      <c r="AD1" s="12" t="s">
        <v>29</v>
      </c>
      <c r="AE1" s="19" t="s">
        <v>30</v>
      </c>
      <c r="AF1" s="12" t="s">
        <v>31</v>
      </c>
      <c r="AG1" s="19" t="s">
        <v>32</v>
      </c>
      <c r="AH1" s="12" t="s">
        <v>33</v>
      </c>
      <c r="AI1" s="19" t="s">
        <v>34</v>
      </c>
      <c r="AJ1" s="12" t="s">
        <v>35</v>
      </c>
      <c r="AK1" s="19" t="s">
        <v>36</v>
      </c>
      <c r="AL1" s="12" t="s">
        <v>37</v>
      </c>
      <c r="AM1" s="19" t="s">
        <v>38</v>
      </c>
      <c r="AN1" s="12" t="s">
        <v>39</v>
      </c>
      <c r="AO1" s="19" t="s">
        <v>40</v>
      </c>
      <c r="AP1" s="12" t="s">
        <v>41</v>
      </c>
      <c r="AQ1" s="19" t="s">
        <v>42</v>
      </c>
      <c r="AR1" s="12" t="s">
        <v>43</v>
      </c>
      <c r="AS1" s="19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39" t="s">
        <v>55</v>
      </c>
      <c r="BE1" s="39" t="s">
        <v>56</v>
      </c>
      <c r="BF1" s="39" t="s">
        <v>57</v>
      </c>
      <c r="BG1" s="39" t="s">
        <v>58</v>
      </c>
      <c r="BH1" s="39" t="s">
        <v>59</v>
      </c>
      <c r="BI1" s="39" t="s">
        <v>60</v>
      </c>
      <c r="BJ1" s="39" t="s">
        <v>61</v>
      </c>
      <c r="BK1" s="39" t="s">
        <v>62</v>
      </c>
      <c r="BL1" s="39" t="s">
        <v>63</v>
      </c>
      <c r="BM1" s="39" t="s">
        <v>64</v>
      </c>
      <c r="BN1" s="39" t="s">
        <v>65</v>
      </c>
      <c r="BO1" s="39" t="s">
        <v>335</v>
      </c>
      <c r="BP1" s="19" t="s">
        <v>66</v>
      </c>
      <c r="BQ1" s="36" t="s">
        <v>67</v>
      </c>
      <c r="BR1" s="36" t="s">
        <v>68</v>
      </c>
      <c r="BS1" s="36" t="s">
        <v>69</v>
      </c>
      <c r="BT1" s="12" t="s">
        <v>70</v>
      </c>
      <c r="BU1" s="12" t="s">
        <v>71</v>
      </c>
      <c r="BV1" s="12" t="s">
        <v>72</v>
      </c>
      <c r="BW1" s="25" t="s">
        <v>73</v>
      </c>
      <c r="BX1" s="25" t="s">
        <v>74</v>
      </c>
      <c r="BY1" s="25" t="s">
        <v>75</v>
      </c>
      <c r="BZ1" s="25" t="s">
        <v>76</v>
      </c>
      <c r="CA1" s="25" t="s">
        <v>77</v>
      </c>
      <c r="CB1" s="25" t="s">
        <v>78</v>
      </c>
      <c r="CC1" s="25" t="s">
        <v>79</v>
      </c>
      <c r="CD1" s="25" t="s">
        <v>80</v>
      </c>
      <c r="CE1" s="25" t="s">
        <v>81</v>
      </c>
      <c r="CF1" s="25" t="s">
        <v>82</v>
      </c>
      <c r="CG1" s="25" t="s">
        <v>83</v>
      </c>
    </row>
    <row r="2" spans="1:85" ht="18" customHeight="1" thickTop="1" x14ac:dyDescent="0.4">
      <c r="A2" s="12" t="s">
        <v>84</v>
      </c>
      <c r="B2" s="12" t="s">
        <v>85</v>
      </c>
      <c r="C2" s="4" t="s">
        <v>86</v>
      </c>
      <c r="D2" s="40" t="s">
        <v>87</v>
      </c>
      <c r="E2" s="22">
        <v>38</v>
      </c>
      <c r="F2" s="22">
        <v>20</v>
      </c>
      <c r="G2" s="22">
        <v>7</v>
      </c>
      <c r="H2" s="10">
        <f t="shared" ref="H2:H65" si="0">(F2*60+G2)*E2</f>
        <v>45866</v>
      </c>
      <c r="I2" s="5">
        <v>291</v>
      </c>
      <c r="J2" s="17">
        <f t="shared" ref="J2:J65" si="1">I2/$E2</f>
        <v>7.6578947368421053</v>
      </c>
      <c r="K2" s="7">
        <v>120</v>
      </c>
      <c r="L2" s="7">
        <v>264</v>
      </c>
      <c r="M2" s="17">
        <f t="shared" ref="M2:M65" si="2">K2/$E2</f>
        <v>3.1578947368421053</v>
      </c>
      <c r="N2" s="17">
        <f t="shared" ref="N2:N65" si="3">L2/$E2</f>
        <v>6.9473684210526319</v>
      </c>
      <c r="O2" s="14">
        <f t="shared" ref="O2:O65" si="4">K2/L2</f>
        <v>0.45454545454545453</v>
      </c>
      <c r="P2" s="12">
        <v>76</v>
      </c>
      <c r="Q2" s="12">
        <v>127</v>
      </c>
      <c r="R2" s="17">
        <f t="shared" ref="R2:R65" si="5">P2/$E2</f>
        <v>2</v>
      </c>
      <c r="S2" s="17">
        <f t="shared" ref="S2:S65" si="6">Q2/$E2</f>
        <v>3.3421052631578947</v>
      </c>
      <c r="T2" s="14">
        <f t="shared" ref="T2:T65" si="7">P2/Q2</f>
        <v>0.59842519685039375</v>
      </c>
      <c r="U2" s="12">
        <v>44</v>
      </c>
      <c r="V2" s="12">
        <v>137</v>
      </c>
      <c r="W2" s="17">
        <f t="shared" ref="W2:W65" si="8">U2/$E2</f>
        <v>1.1578947368421053</v>
      </c>
      <c r="X2" s="17">
        <f t="shared" ref="X2:X65" si="9">V2/$E2</f>
        <v>3.6052631578947367</v>
      </c>
      <c r="Y2" s="14">
        <f t="shared" ref="Y2:Y65" si="10">U2/V2</f>
        <v>0.32116788321167883</v>
      </c>
      <c r="Z2" s="12">
        <v>7</v>
      </c>
      <c r="AA2" s="12">
        <v>12</v>
      </c>
      <c r="AB2" s="17">
        <f t="shared" ref="AB2:AB65" si="11">Z2/$E2</f>
        <v>0.18421052631578946</v>
      </c>
      <c r="AC2" s="17">
        <f t="shared" ref="AC2:AC65" si="12">AA2/$E2</f>
        <v>0.31578947368421051</v>
      </c>
      <c r="AD2" s="14">
        <f t="shared" ref="AD2:AD65" si="13">Z2/AA2</f>
        <v>0.58333333333333337</v>
      </c>
      <c r="AE2" s="11">
        <v>121</v>
      </c>
      <c r="AF2" s="17">
        <f t="shared" ref="AF2:AF65" si="14">AE2/$E2</f>
        <v>3.1842105263157894</v>
      </c>
      <c r="AG2" s="12">
        <v>27</v>
      </c>
      <c r="AH2" s="17">
        <f t="shared" ref="AH2:AH65" si="15">AG2/$E2</f>
        <v>0.71052631578947367</v>
      </c>
      <c r="AI2" s="12">
        <v>94</v>
      </c>
      <c r="AJ2" s="17">
        <f t="shared" ref="AJ2:AJ65" si="16">AI2/$E2</f>
        <v>2.4736842105263159</v>
      </c>
      <c r="AK2" s="12">
        <v>16</v>
      </c>
      <c r="AL2" s="17">
        <f t="shared" ref="AL2:AL65" si="17">AK2/$E2</f>
        <v>0.42105263157894735</v>
      </c>
      <c r="AM2" s="12">
        <v>13</v>
      </c>
      <c r="AN2" s="17">
        <f t="shared" ref="AN2:AN65" si="18">AM2/$E2</f>
        <v>0.34210526315789475</v>
      </c>
      <c r="AO2" s="12">
        <v>13</v>
      </c>
      <c r="AP2" s="17">
        <f t="shared" ref="AP2:AP65" si="19">AO2/$E2</f>
        <v>0.34210526315789475</v>
      </c>
      <c r="AQ2" s="12">
        <v>19</v>
      </c>
      <c r="AR2" s="17">
        <f t="shared" ref="AR2:AR65" si="20">AQ2/$E2</f>
        <v>0.5</v>
      </c>
      <c r="AS2" s="12">
        <v>50</v>
      </c>
      <c r="AT2" s="17">
        <f t="shared" ref="AT2:AT65" si="21">AS2/$E2</f>
        <v>1.3157894736842106</v>
      </c>
      <c r="AU2" s="13">
        <v>1.1302680600209161</v>
      </c>
      <c r="AV2" s="13">
        <v>5.9142793006806749E-2</v>
      </c>
      <c r="AW2" s="13">
        <v>0.74179714087273418</v>
      </c>
      <c r="AX2" s="13">
        <v>0.38847091914818171</v>
      </c>
      <c r="AY2" s="13">
        <v>107.94010381594831</v>
      </c>
      <c r="AZ2" s="13">
        <v>109.52511370925825</v>
      </c>
      <c r="BA2" s="13">
        <v>6.5663966651064678</v>
      </c>
      <c r="BB2" s="13">
        <v>7.5263157894736841</v>
      </c>
      <c r="BC2" s="13">
        <v>14.965333798456374</v>
      </c>
      <c r="BD2" s="35">
        <f t="shared" ref="BD2:BD65" si="22">IFERROR((I2/(2*(L2+(0.44*AA2))))*100,"")</f>
        <v>54.03297682709448</v>
      </c>
      <c r="BE2" s="35">
        <f t="shared" ref="BE2:BE65" si="23">IFERROR(((P2+(1.5*U2))/L2)*100,"")</f>
        <v>53.787878787878782</v>
      </c>
      <c r="BF2" s="58">
        <f>IFERROR(100*((L2+0.44*AA2+AQ2)*2400)/((SUMIFS(팀공격력!Q:Q,팀공격력!A:A,B2,팀공격력!B:B,D2)+0.44*SUMIFS(팀공격력!T:T,팀공격력!A:A,B2,팀공격력!B:B,D2)+SUMIFS(팀공격력!AK:AK,팀공격력!A:A,B2,팀공격력!B:B,D2))*(F2*60+G2)),"")</f>
        <v>12.32818537796731</v>
      </c>
      <c r="BG2" s="14">
        <f t="shared" ref="BG2:BG65" si="24">IFERROR(V2/L2,"")</f>
        <v>0.51893939393939392</v>
      </c>
      <c r="BH2" s="14">
        <f t="shared" ref="BH2:BH65" si="25">IFERROR(AA2/L2,"")</f>
        <v>4.5454545454545456E-2</v>
      </c>
      <c r="BI2" s="51">
        <f>IFERROR(((AG2*(12000/5))/((F2*60+G2)*(SUMIFS(팀공격력!X:X,팀공격력!A:A,B2,팀공격력!B:B,D2)+SUMIFS(팀수비력!X:X,팀수비력!A:A,B2,팀수비력!B:B,D2))))*100,"")</f>
        <v>1.3414999211247731</v>
      </c>
      <c r="BJ2" s="51">
        <f>IFERROR(((AI2*(12000/5))/((F2*60+G2)*(SUMIFS(팀공격력!V:V,팀공격력!A:A,B2,팀공격력!B:B,D2)+SUMIFS(팀수비력!W:W,팀수비력!A:A,B2,팀수비력!B:B,D2))))*100,"")</f>
        <v>9.5071054656585314</v>
      </c>
      <c r="BK2" s="51">
        <f>IFERROR(((AE2*(12000/5))/((F2*60+G2)*(SUMIFS(팀공격력!X:X,팀공격력!A:A,B2,팀공격력!B:B,D2)+SUMIFS(팀수비력!X:X,팀수비력!A:A,B2,팀수비력!B:B,D2))))*100,"")</f>
        <v>6.0119070539295389</v>
      </c>
      <c r="BL2" s="51">
        <f>IFERROR(100*AK2/(((((F2*60+G2)/(12000/5))*SUMIFS(팀공격력!P:P,팀공격력!A:A,B2,팀공격력!B:B,D2))-K2)),"")</f>
        <v>2.4559684510386059</v>
      </c>
      <c r="BM2" s="51">
        <f>IFERROR(100*((AM2/E2*(2400))/((F2*60+G2)*SUMIFS(팀공격력!AR:AR,팀공격력!A:A,B2,팀공격력!B:B,D2))),"")</f>
        <v>0.95426157694118219</v>
      </c>
      <c r="BN2" s="51">
        <f>IFERROR((AO2*40)/(((F2*60+G2)/60)*(SUMIFS(팀수비력!Q:Q,팀수비력!A:A,B2,팀수비력!B:B,D2)-SUMIFS(팀수비력!N:N,팀수비력!A:A,B2,팀수비력!B:B,D2)))*100,"")</f>
        <v>1.2847521334297445</v>
      </c>
      <c r="BO2" s="51">
        <f t="shared" ref="BO2:BO65" si="26">IFERROR(100*AQ2/(L2+0.44*AA2+AQ2),"")</f>
        <v>6.5908144859164706</v>
      </c>
      <c r="BP2" s="13">
        <v>29.1666666666666</v>
      </c>
      <c r="BQ2" s="13">
        <v>0.36842105263157798</v>
      </c>
      <c r="BR2" s="13">
        <v>0</v>
      </c>
      <c r="BS2" s="13">
        <v>0.21052631578947301</v>
      </c>
      <c r="BT2" s="15" t="s">
        <v>88</v>
      </c>
      <c r="BU2" s="15">
        <v>400000</v>
      </c>
      <c r="BV2" s="12" t="s">
        <v>89</v>
      </c>
      <c r="BW2" s="26">
        <v>500.88</v>
      </c>
      <c r="BX2" s="26">
        <v>668.08</v>
      </c>
      <c r="BY2" s="26">
        <v>167.2</v>
      </c>
      <c r="BZ2" s="26">
        <f t="shared" ref="BZ2:BZ33" si="27">CA2-CB2</f>
        <v>13.18105263157895</v>
      </c>
      <c r="CA2" s="26">
        <f t="shared" ref="CA2:CA33" si="28">BX2/$E2</f>
        <v>17.581052631578949</v>
      </c>
      <c r="CB2" s="26">
        <f t="shared" ref="CB2:CB33" si="29">BY2/$E2</f>
        <v>4.3999999999999995</v>
      </c>
      <c r="CC2" s="31">
        <f t="shared" ref="CC2:CC33" si="30">CD2-CE2</f>
        <v>26.209218157240663</v>
      </c>
      <c r="CD2" s="31">
        <f t="shared" ref="CD2:CD33" si="31">BX2*2400/$H2</f>
        <v>34.958182531722848</v>
      </c>
      <c r="CE2" s="31">
        <f t="shared" ref="CE2:CE33" si="32">BY2*2400/$H2</f>
        <v>8.7489643744821866</v>
      </c>
      <c r="CF2" s="33">
        <v>22</v>
      </c>
      <c r="CG2" s="33">
        <v>16</v>
      </c>
    </row>
    <row r="3" spans="1:85" x14ac:dyDescent="0.4">
      <c r="A3" s="12" t="s">
        <v>84</v>
      </c>
      <c r="B3" s="12" t="s">
        <v>85</v>
      </c>
      <c r="C3" s="4" t="s">
        <v>90</v>
      </c>
      <c r="D3" s="40" t="s">
        <v>87</v>
      </c>
      <c r="E3" s="22">
        <v>42</v>
      </c>
      <c r="F3" s="22">
        <v>11</v>
      </c>
      <c r="G3" s="22">
        <v>28</v>
      </c>
      <c r="H3" s="10">
        <f t="shared" si="0"/>
        <v>28896</v>
      </c>
      <c r="I3" s="5">
        <v>87</v>
      </c>
      <c r="J3" s="17">
        <f t="shared" si="1"/>
        <v>2.0714285714285716</v>
      </c>
      <c r="K3" s="7">
        <v>31</v>
      </c>
      <c r="L3" s="7">
        <v>96</v>
      </c>
      <c r="M3" s="17">
        <f t="shared" si="2"/>
        <v>0.73809523809523814</v>
      </c>
      <c r="N3" s="17">
        <f t="shared" si="3"/>
        <v>2.2857142857142856</v>
      </c>
      <c r="O3" s="14">
        <f t="shared" si="4"/>
        <v>0.32291666666666669</v>
      </c>
      <c r="P3" s="12">
        <v>14</v>
      </c>
      <c r="Q3" s="12">
        <v>27</v>
      </c>
      <c r="R3" s="17">
        <f t="shared" si="5"/>
        <v>0.33333333333333331</v>
      </c>
      <c r="S3" s="17">
        <f t="shared" si="6"/>
        <v>0.6428571428571429</v>
      </c>
      <c r="T3" s="14">
        <f t="shared" si="7"/>
        <v>0.51851851851851849</v>
      </c>
      <c r="U3" s="12">
        <v>17</v>
      </c>
      <c r="V3" s="12">
        <v>69</v>
      </c>
      <c r="W3" s="17">
        <f t="shared" si="8"/>
        <v>0.40476190476190477</v>
      </c>
      <c r="X3" s="17">
        <f t="shared" si="9"/>
        <v>1.6428571428571428</v>
      </c>
      <c r="Y3" s="14">
        <f t="shared" si="10"/>
        <v>0.24637681159420291</v>
      </c>
      <c r="Z3" s="12">
        <v>8</v>
      </c>
      <c r="AA3" s="12">
        <v>12</v>
      </c>
      <c r="AB3" s="17">
        <f t="shared" si="11"/>
        <v>0.19047619047619047</v>
      </c>
      <c r="AC3" s="17">
        <f t="shared" si="12"/>
        <v>0.2857142857142857</v>
      </c>
      <c r="AD3" s="14">
        <f t="shared" si="13"/>
        <v>0.66666666666666663</v>
      </c>
      <c r="AE3" s="12">
        <v>80</v>
      </c>
      <c r="AF3" s="17">
        <f t="shared" si="14"/>
        <v>1.9047619047619047</v>
      </c>
      <c r="AG3" s="12">
        <v>40</v>
      </c>
      <c r="AH3" s="17">
        <f t="shared" si="15"/>
        <v>0.95238095238095233</v>
      </c>
      <c r="AI3" s="12">
        <v>40</v>
      </c>
      <c r="AJ3" s="17">
        <f t="shared" si="16"/>
        <v>0.95238095238095233</v>
      </c>
      <c r="AK3" s="12">
        <v>22</v>
      </c>
      <c r="AL3" s="17">
        <f t="shared" si="17"/>
        <v>0.52380952380952384</v>
      </c>
      <c r="AM3" s="12">
        <v>33</v>
      </c>
      <c r="AN3" s="17">
        <f t="shared" si="18"/>
        <v>0.7857142857142857</v>
      </c>
      <c r="AO3" s="12">
        <v>7</v>
      </c>
      <c r="AP3" s="17">
        <f t="shared" si="19"/>
        <v>0.16666666666666666</v>
      </c>
      <c r="AQ3" s="12">
        <v>15</v>
      </c>
      <c r="AR3" s="17">
        <f t="shared" si="20"/>
        <v>0.35714285714285715</v>
      </c>
      <c r="AS3" s="12">
        <v>92</v>
      </c>
      <c r="AT3" s="17">
        <f t="shared" si="21"/>
        <v>2.1904761904761907</v>
      </c>
      <c r="AU3" s="13">
        <v>0.59921848193941707</v>
      </c>
      <c r="AV3" s="13">
        <v>4.9768976905267187E-2</v>
      </c>
      <c r="AW3" s="13">
        <v>7.7948851678470793E-2</v>
      </c>
      <c r="AX3" s="13">
        <v>0.5212696302609463</v>
      </c>
      <c r="AY3" s="13">
        <v>99.575623433814442</v>
      </c>
      <c r="AZ3" s="13">
        <v>104.39438524820159</v>
      </c>
      <c r="BA3" s="13">
        <v>3.4979743086818127</v>
      </c>
      <c r="BB3" s="13">
        <v>3.4523809523809526</v>
      </c>
      <c r="BC3" s="13">
        <v>12.043189368770763</v>
      </c>
      <c r="BD3" s="35">
        <f t="shared" si="22"/>
        <v>42.950236966824647</v>
      </c>
      <c r="BE3" s="35">
        <f t="shared" si="23"/>
        <v>41.145833333333329</v>
      </c>
      <c r="BF3" s="58">
        <f>IFERROR(100*((L3+0.44*AA3+AQ3)*2400)/((SUMIFS(팀공격력!Q:Q,팀공격력!A:A,B3,팀공격력!B:B,D3)+0.44*SUMIFS(팀공격력!T:T,팀공격력!A:A,B3,팀공격력!B:B,D3)+SUMIFS(팀공격력!AK:AK,팀공격력!A:A,B3,팀공격력!B:B,D3))*(F3*60+G3)),"")</f>
        <v>8.7238561905167771</v>
      </c>
      <c r="BG3" s="14">
        <f t="shared" si="24"/>
        <v>0.71875</v>
      </c>
      <c r="BH3" s="14">
        <f t="shared" si="25"/>
        <v>0.125</v>
      </c>
      <c r="BI3" s="51">
        <f>IFERROR(((AG3*(12000/5))/((F3*60+G3)*(SUMIFS(팀공격력!X:X,팀공격력!A:A,B3,팀공격력!B:B,D3)+SUMIFS(팀수비력!X:X,팀수비력!A:A,B3,팀수비력!B:B,D3))))*100,"")</f>
        <v>3.4866287786339387</v>
      </c>
      <c r="BJ3" s="51">
        <f>IFERROR(((AI3*(12000/5))/((F3*60+G3)*(SUMIFS(팀공격력!V:V,팀공격력!A:A,B3,팀공격력!B:B,D3)+SUMIFS(팀수비력!W:W,팀수비력!A:A,B3,팀수비력!B:B,D3))))*100,"")</f>
        <v>7.0973999858052004</v>
      </c>
      <c r="BK3" s="51">
        <f>IFERROR(((AE3*(12000/5))/((F3*60+G3)*(SUMIFS(팀공격력!X:X,팀공격력!A:A,B3,팀공격력!B:B,D3)+SUMIFS(팀수비력!X:X,팀수비력!A:A,B3,팀수비력!B:B,D3))))*100,"")</f>
        <v>6.9732575572678774</v>
      </c>
      <c r="BL3" s="51">
        <f>IFERROR(100*AK3/(((((F3*60+G3)/(12000/5))*SUMIFS(팀공격력!P:P,팀공격력!A:A,B3,팀공격력!B:B,D3))-K3)),"")</f>
        <v>5.3823068893528188</v>
      </c>
      <c r="BM3" s="51">
        <f>IFERROR(100*((AM3/E3*(2400))/((F3*60+G3)*SUMIFS(팀공격력!AR:AR,팀공격력!A:A,B3,팀공격력!B:B,D3))),"")</f>
        <v>3.8449541302056196</v>
      </c>
      <c r="BN3" s="51">
        <f>IFERROR((AO3*40)/(((F3*60+G3)/60)*(SUMIFS(팀수비력!Q:Q,팀수비력!A:A,B3,팀수비력!B:B,D3)-SUMIFS(팀수비력!N:N,팀수비력!A:A,B3,팀수비력!B:B,D3)))*100,"")</f>
        <v>1.2136483425031208</v>
      </c>
      <c r="BO3" s="51">
        <f t="shared" si="26"/>
        <v>12.899896800825593</v>
      </c>
      <c r="BP3" s="13">
        <v>11.4285714285714</v>
      </c>
      <c r="BQ3" s="13">
        <v>9.5238095238095205E-2</v>
      </c>
      <c r="BR3" s="13">
        <v>0</v>
      </c>
      <c r="BS3" s="13">
        <v>0.214285714285714</v>
      </c>
      <c r="BT3" s="15" t="s">
        <v>88</v>
      </c>
      <c r="BU3" s="15">
        <v>110000</v>
      </c>
      <c r="BV3" s="12" t="s">
        <v>91</v>
      </c>
      <c r="BW3" s="26">
        <v>311.33</v>
      </c>
      <c r="BX3" s="27">
        <v>396.83</v>
      </c>
      <c r="BY3" s="27">
        <v>85.5</v>
      </c>
      <c r="BZ3" s="26">
        <f t="shared" si="27"/>
        <v>7.4126190476190468</v>
      </c>
      <c r="CA3" s="26">
        <f t="shared" si="28"/>
        <v>9.4483333333333324</v>
      </c>
      <c r="CB3" s="26">
        <f t="shared" si="29"/>
        <v>2.0357142857142856</v>
      </c>
      <c r="CC3" s="31">
        <f t="shared" si="30"/>
        <v>25.857973421926914</v>
      </c>
      <c r="CD3" s="31">
        <f t="shared" si="31"/>
        <v>32.959302325581397</v>
      </c>
      <c r="CE3" s="31">
        <f t="shared" si="32"/>
        <v>7.1013289036544851</v>
      </c>
      <c r="CF3" s="33">
        <v>22</v>
      </c>
      <c r="CG3" s="33">
        <v>20</v>
      </c>
    </row>
    <row r="4" spans="1:85" x14ac:dyDescent="0.4">
      <c r="A4" s="12" t="s">
        <v>84</v>
      </c>
      <c r="B4" s="12" t="s">
        <v>85</v>
      </c>
      <c r="C4" s="12" t="s">
        <v>92</v>
      </c>
      <c r="D4" s="40" t="s">
        <v>87</v>
      </c>
      <c r="E4" s="11">
        <v>54</v>
      </c>
      <c r="F4" s="11">
        <v>30</v>
      </c>
      <c r="G4" s="11">
        <v>38</v>
      </c>
      <c r="H4" s="10">
        <f t="shared" si="0"/>
        <v>99252</v>
      </c>
      <c r="I4" s="7">
        <v>974</v>
      </c>
      <c r="J4" s="17">
        <f t="shared" si="1"/>
        <v>18.037037037037038</v>
      </c>
      <c r="K4" s="7">
        <v>342</v>
      </c>
      <c r="L4" s="7">
        <v>702</v>
      </c>
      <c r="M4" s="17">
        <f t="shared" si="2"/>
        <v>6.333333333333333</v>
      </c>
      <c r="N4" s="17">
        <f t="shared" si="3"/>
        <v>13</v>
      </c>
      <c r="O4" s="14">
        <f t="shared" si="4"/>
        <v>0.48717948717948717</v>
      </c>
      <c r="P4" s="5">
        <v>286</v>
      </c>
      <c r="Q4" s="7">
        <v>518</v>
      </c>
      <c r="R4" s="17">
        <f t="shared" si="5"/>
        <v>5.2962962962962967</v>
      </c>
      <c r="S4" s="17">
        <f t="shared" si="6"/>
        <v>9.5925925925925934</v>
      </c>
      <c r="T4" s="14">
        <f t="shared" si="7"/>
        <v>0.55212355212355213</v>
      </c>
      <c r="U4" s="7">
        <v>56</v>
      </c>
      <c r="V4" s="7">
        <v>184</v>
      </c>
      <c r="W4" s="17">
        <f t="shared" si="8"/>
        <v>1.037037037037037</v>
      </c>
      <c r="X4" s="17">
        <f t="shared" si="9"/>
        <v>3.4074074074074074</v>
      </c>
      <c r="Y4" s="14">
        <f t="shared" si="10"/>
        <v>0.30434782608695654</v>
      </c>
      <c r="Z4" s="5">
        <v>234</v>
      </c>
      <c r="AA4" s="5">
        <v>357</v>
      </c>
      <c r="AB4" s="17">
        <f t="shared" si="11"/>
        <v>4.333333333333333</v>
      </c>
      <c r="AC4" s="17">
        <f t="shared" si="12"/>
        <v>6.6111111111111107</v>
      </c>
      <c r="AD4" s="14">
        <f t="shared" si="13"/>
        <v>0.65546218487394958</v>
      </c>
      <c r="AE4" s="11">
        <v>615</v>
      </c>
      <c r="AF4" s="17">
        <f t="shared" si="14"/>
        <v>11.388888888888889</v>
      </c>
      <c r="AG4" s="12">
        <v>206</v>
      </c>
      <c r="AH4" s="17">
        <f t="shared" si="15"/>
        <v>3.8148148148148149</v>
      </c>
      <c r="AI4" s="7">
        <v>409</v>
      </c>
      <c r="AJ4" s="17">
        <f t="shared" si="16"/>
        <v>7.5740740740740744</v>
      </c>
      <c r="AK4" s="7">
        <v>132</v>
      </c>
      <c r="AL4" s="17">
        <f t="shared" si="17"/>
        <v>2.4444444444444446</v>
      </c>
      <c r="AM4" s="7">
        <v>56</v>
      </c>
      <c r="AN4" s="17">
        <f t="shared" si="18"/>
        <v>1.037037037037037</v>
      </c>
      <c r="AO4" s="7">
        <v>49</v>
      </c>
      <c r="AP4" s="17">
        <f t="shared" si="19"/>
        <v>0.90740740740740744</v>
      </c>
      <c r="AQ4" s="7">
        <v>137</v>
      </c>
      <c r="AR4" s="17">
        <f t="shared" si="20"/>
        <v>2.5370370370370372</v>
      </c>
      <c r="AS4" s="7">
        <v>149</v>
      </c>
      <c r="AT4" s="17">
        <f t="shared" si="21"/>
        <v>2.7592592592592591</v>
      </c>
      <c r="AU4" s="13">
        <v>6.2579585086624254</v>
      </c>
      <c r="AV4" s="13">
        <v>0.1513228994961292</v>
      </c>
      <c r="AW4" s="13">
        <v>3.9055013010504029</v>
      </c>
      <c r="AX4" s="13">
        <v>2.352457207612022</v>
      </c>
      <c r="AY4" s="13">
        <v>111.7439396308268</v>
      </c>
      <c r="AZ4" s="13">
        <v>101.35859014487406</v>
      </c>
      <c r="BA4" s="13">
        <v>17.643350691200133</v>
      </c>
      <c r="BB4" s="13">
        <v>22.333333333333332</v>
      </c>
      <c r="BC4" s="13">
        <v>29.162132752992381</v>
      </c>
      <c r="BD4" s="35">
        <f t="shared" si="22"/>
        <v>56.688550542440751</v>
      </c>
      <c r="BE4" s="35">
        <f t="shared" si="23"/>
        <v>52.706552706552714</v>
      </c>
      <c r="BF4" s="58">
        <f>IFERROR(100*((L4+0.44*AA4+AQ4)*2400)/((SUMIFS(팀공격력!Q:Q,팀공격력!A:A,B4,팀공격력!B:B,D4)+0.44*SUMIFS(팀공격력!T:T,팀공격력!A:A,B4,팀공격력!B:B,D4)+SUMIFS(팀공격력!AK:AK,팀공격력!A:A,B4,팀공격력!B:B,D4))*(F4*60+G4)),"")</f>
        <v>27.973101810290039</v>
      </c>
      <c r="BG4" s="14">
        <f t="shared" si="24"/>
        <v>0.2621082621082621</v>
      </c>
      <c r="BH4" s="14">
        <f t="shared" si="25"/>
        <v>0.50854700854700852</v>
      </c>
      <c r="BI4" s="51">
        <f>IFERROR(((AG4*(12000/5))/((F4*60+G4)*(SUMIFS(팀공격력!X:X,팀공격력!A:A,B4,팀공격력!B:B,D4)+SUMIFS(팀수비력!X:X,팀수비력!A:A,B4,팀수비력!B:B,D4))))*100,"")</f>
        <v>6.7213400916516717</v>
      </c>
      <c r="BJ4" s="51">
        <f>IFERROR(((AI4*(12000/5))/((F4*60+G4)*(SUMIFS(팀공격력!V:V,팀공격력!A:A,B4,팀공격력!B:B,D4)+SUMIFS(팀수비력!W:W,팀수비력!A:A,B4,팀수비력!B:B,D4))))*100,"")</f>
        <v>27.164738531089455</v>
      </c>
      <c r="BK4" s="51">
        <f>IFERROR(((AE4*(12000/5))/((F4*60+G4)*(SUMIFS(팀공격력!X:X,팀공격력!A:A,B4,팀공격력!B:B,D4)+SUMIFS(팀수비력!X:X,팀수비력!A:A,B4,팀수비력!B:B,D4))))*100,"")</f>
        <v>20.066136681387274</v>
      </c>
      <c r="BL4" s="51">
        <f>IFERROR(100*AK4/(((((F4*60+G4)/(12000/5))*SUMIFS(팀공격력!P:P,팀공격력!A:A,B4,팀공격력!B:B,D4))-K4)),"")</f>
        <v>15.850366139455202</v>
      </c>
      <c r="BM4" s="51">
        <f>IFERROR(100*((AM4/E4*(2400))/((F4*60+G4)*SUMIFS(팀공격력!AR:AR,팀공격력!A:A,B4,팀공격력!B:B,D4))),"")</f>
        <v>1.899606784383433</v>
      </c>
      <c r="BN4" s="51">
        <f>IFERROR((AO4*40)/(((F4*60+G4)/60)*(SUMIFS(팀수비력!Q:Q,팀수비력!A:A,B4,팀수비력!B:B,D4)-SUMIFS(팀수비력!N:N,팀수비력!A:A,B4,팀수비력!B:B,D4)))*100,"")</f>
        <v>3.1800491934140536</v>
      </c>
      <c r="BO4" s="51">
        <f t="shared" si="26"/>
        <v>13.753915348164805</v>
      </c>
      <c r="BP4" s="13">
        <v>65.454545454545396</v>
      </c>
      <c r="BQ4" s="13">
        <v>1.3333333333333299</v>
      </c>
      <c r="BR4" s="13">
        <v>0.35185185185185103</v>
      </c>
      <c r="BS4" s="13">
        <v>0.81481481481481399</v>
      </c>
      <c r="BT4" s="15" t="s">
        <v>93</v>
      </c>
      <c r="BU4" s="15">
        <v>48000</v>
      </c>
      <c r="BV4" s="12" t="s">
        <v>89</v>
      </c>
      <c r="BW4" s="26">
        <v>1766.45</v>
      </c>
      <c r="BX4" s="27">
        <v>2417.5500000000002</v>
      </c>
      <c r="BY4" s="27">
        <v>651.1</v>
      </c>
      <c r="BZ4" s="26">
        <f t="shared" si="27"/>
        <v>32.712037037037035</v>
      </c>
      <c r="CA4" s="26">
        <f t="shared" si="28"/>
        <v>44.769444444444446</v>
      </c>
      <c r="CB4" s="26">
        <f t="shared" si="29"/>
        <v>12.057407407407409</v>
      </c>
      <c r="CC4" s="31">
        <f t="shared" si="30"/>
        <v>42.714302986337806</v>
      </c>
      <c r="CD4" s="31">
        <f t="shared" si="31"/>
        <v>58.458469350743563</v>
      </c>
      <c r="CE4" s="31">
        <f t="shared" si="32"/>
        <v>15.744166364405755</v>
      </c>
      <c r="CF4" s="33">
        <v>28</v>
      </c>
      <c r="CG4" s="33">
        <v>26</v>
      </c>
    </row>
    <row r="5" spans="1:85" x14ac:dyDescent="0.4">
      <c r="A5" s="12" t="s">
        <v>84</v>
      </c>
      <c r="B5" s="12" t="s">
        <v>85</v>
      </c>
      <c r="C5" s="4" t="s">
        <v>94</v>
      </c>
      <c r="D5" s="40" t="s">
        <v>87</v>
      </c>
      <c r="E5" s="22">
        <v>11</v>
      </c>
      <c r="F5" s="22">
        <v>2</v>
      </c>
      <c r="G5" s="22">
        <v>0</v>
      </c>
      <c r="H5" s="10">
        <f t="shared" si="0"/>
        <v>1320</v>
      </c>
      <c r="I5" s="5">
        <v>7</v>
      </c>
      <c r="J5" s="17">
        <f t="shared" si="1"/>
        <v>0.63636363636363635</v>
      </c>
      <c r="K5" s="7">
        <v>2</v>
      </c>
      <c r="L5" s="7">
        <v>11</v>
      </c>
      <c r="M5" s="17">
        <f t="shared" si="2"/>
        <v>0.18181818181818182</v>
      </c>
      <c r="N5" s="17">
        <f t="shared" si="3"/>
        <v>1</v>
      </c>
      <c r="O5" s="14">
        <f t="shared" si="4"/>
        <v>0.18181818181818182</v>
      </c>
      <c r="P5" s="12">
        <v>0</v>
      </c>
      <c r="Q5" s="12">
        <v>1</v>
      </c>
      <c r="R5" s="17">
        <f t="shared" si="5"/>
        <v>0</v>
      </c>
      <c r="S5" s="17">
        <f t="shared" si="6"/>
        <v>9.0909090909090912E-2</v>
      </c>
      <c r="T5" s="14">
        <f t="shared" si="7"/>
        <v>0</v>
      </c>
      <c r="U5" s="12">
        <v>2</v>
      </c>
      <c r="V5" s="12">
        <v>10</v>
      </c>
      <c r="W5" s="17">
        <f t="shared" si="8"/>
        <v>0.18181818181818182</v>
      </c>
      <c r="X5" s="17">
        <f t="shared" si="9"/>
        <v>0.90909090909090906</v>
      </c>
      <c r="Y5" s="14">
        <f t="shared" si="10"/>
        <v>0.2</v>
      </c>
      <c r="Z5" s="12">
        <v>1</v>
      </c>
      <c r="AA5" s="12">
        <v>2</v>
      </c>
      <c r="AB5" s="17">
        <f t="shared" si="11"/>
        <v>9.0909090909090912E-2</v>
      </c>
      <c r="AC5" s="17">
        <f t="shared" si="12"/>
        <v>0.18181818181818182</v>
      </c>
      <c r="AD5" s="14">
        <f t="shared" si="13"/>
        <v>0.5</v>
      </c>
      <c r="AE5" s="12">
        <v>3</v>
      </c>
      <c r="AF5" s="17">
        <f t="shared" si="14"/>
        <v>0.27272727272727271</v>
      </c>
      <c r="AG5" s="12">
        <v>1</v>
      </c>
      <c r="AH5" s="17">
        <f t="shared" si="15"/>
        <v>9.0909090909090912E-2</v>
      </c>
      <c r="AI5" s="12">
        <v>2</v>
      </c>
      <c r="AJ5" s="17">
        <f t="shared" si="16"/>
        <v>0.18181818181818182</v>
      </c>
      <c r="AK5" s="12">
        <v>0</v>
      </c>
      <c r="AL5" s="17">
        <f t="shared" si="17"/>
        <v>0</v>
      </c>
      <c r="AM5" s="12">
        <v>1</v>
      </c>
      <c r="AN5" s="17">
        <f t="shared" si="18"/>
        <v>9.0909090909090912E-2</v>
      </c>
      <c r="AO5" s="12">
        <v>0</v>
      </c>
      <c r="AP5" s="17">
        <f t="shared" si="19"/>
        <v>0</v>
      </c>
      <c r="AQ5" s="12">
        <v>0</v>
      </c>
      <c r="AR5" s="17">
        <f t="shared" si="20"/>
        <v>0</v>
      </c>
      <c r="AS5" s="12">
        <v>2</v>
      </c>
      <c r="AT5" s="17">
        <f t="shared" si="21"/>
        <v>0.18181818181818182</v>
      </c>
      <c r="AU5" s="13">
        <v>-5.2261414264873067E-2</v>
      </c>
      <c r="AV5" s="13">
        <v>-9.5020753208860123E-2</v>
      </c>
      <c r="AW5" s="13">
        <v>-6.6755036379482532E-2</v>
      </c>
      <c r="AX5" s="13">
        <v>1.449362211460946E-2</v>
      </c>
      <c r="AY5" s="13">
        <v>72.882099298561499</v>
      </c>
      <c r="AZ5" s="13">
        <v>108.17923702849711</v>
      </c>
      <c r="BA5" s="13">
        <v>4.934993099162506E-2</v>
      </c>
      <c r="BB5" s="13">
        <v>9.0909090909090912E-2</v>
      </c>
      <c r="BC5" s="13">
        <v>1.8181818181818183</v>
      </c>
      <c r="BD5" s="35">
        <f t="shared" si="22"/>
        <v>29.46127946127946</v>
      </c>
      <c r="BE5" s="35">
        <f t="shared" si="23"/>
        <v>27.27272727272727</v>
      </c>
      <c r="BF5" s="58">
        <f>IFERROR(100*((L5+0.44*AA5+AQ5)*2400)/((SUMIFS(팀공격력!Q:Q,팀공격력!A:A,B5,팀공격력!B:B,D5)+0.44*SUMIFS(팀공격력!T:T,팀공격력!A:A,B5,팀공격력!B:B,D5)+SUMIFS(팀공격력!AK:AK,팀공격력!A:A,B5,팀공격력!B:B,D5))*(F5*60+G5)),"")</f>
        <v>5.1100730379126142</v>
      </c>
      <c r="BG5" s="14">
        <f t="shared" si="24"/>
        <v>0.90909090909090906</v>
      </c>
      <c r="BH5" s="14">
        <f t="shared" si="25"/>
        <v>0.18181818181818182</v>
      </c>
      <c r="BI5" s="51">
        <f>IFERROR(((AG5*(12000/5))/((F5*60+G5)*(SUMIFS(팀공격력!X:X,팀공격력!A:A,B5,팀공격력!B:B,D5)+SUMIFS(팀수비력!X:X,팀수비력!A:A,B5,팀수비력!B:B,D5))))*100,"")</f>
        <v>0.49975012493753124</v>
      </c>
      <c r="BJ5" s="51">
        <f>IFERROR(((AI5*(12000/5))/((F5*60+G5)*(SUMIFS(팀공격력!V:V,팀공격력!A:A,B5,팀공격력!B:B,D5)+SUMIFS(팀수비력!W:W,팀수비력!A:A,B5,팀수비력!B:B,D5))))*100,"")</f>
        <v>2.0345879959308242</v>
      </c>
      <c r="BK5" s="51">
        <f>IFERROR(((AE5*(12000/5))/((F5*60+G5)*(SUMIFS(팀공격력!X:X,팀공격력!A:A,B5,팀공격력!B:B,D5)+SUMIFS(팀수비력!X:X,팀수비력!A:A,B5,팀수비력!B:B,D5))))*100,"")</f>
        <v>1.4992503748125936</v>
      </c>
      <c r="BL5" s="51">
        <f>IFERROR(100*AK5/(((((F5*60+G5)/(12000/5))*SUMIFS(팀공격력!P:P,팀공격력!A:A,B5,팀공격력!B:B,D5))-K5)),"")</f>
        <v>0</v>
      </c>
      <c r="BM5" s="51">
        <f>IFERROR(100*((AM5/E5*(2400))/((F5*60+G5)*SUMIFS(팀공격력!AR:AR,팀공격력!A:A,B5,팀공격력!B:B,D5))),"")</f>
        <v>2.550592161304444</v>
      </c>
      <c r="BN5" s="51">
        <f>IFERROR((AO5*40)/(((F5*60+G5)/60)*(SUMIFS(팀수비력!Q:Q,팀수비력!A:A,B5,팀수비력!B:B,D5)-SUMIFS(팀수비력!N:N,팀수비력!A:A,B5,팀수비력!B:B,D5)))*100,"")</f>
        <v>0</v>
      </c>
      <c r="BO5" s="51">
        <f t="shared" si="26"/>
        <v>0</v>
      </c>
      <c r="BP5" s="13">
        <v>0</v>
      </c>
      <c r="BQ5" s="13">
        <v>0</v>
      </c>
      <c r="BR5" s="13">
        <v>0</v>
      </c>
      <c r="BS5" s="13">
        <v>0</v>
      </c>
      <c r="BT5" s="15" t="s">
        <v>88</v>
      </c>
      <c r="BU5" s="15">
        <v>48000</v>
      </c>
      <c r="BV5" s="12" t="s">
        <v>91</v>
      </c>
      <c r="BW5" s="26">
        <v>8</v>
      </c>
      <c r="BX5" s="27">
        <v>17</v>
      </c>
      <c r="BY5" s="27">
        <v>9</v>
      </c>
      <c r="BZ5" s="26">
        <f t="shared" si="27"/>
        <v>0.72727272727272718</v>
      </c>
      <c r="CA5" s="26">
        <f t="shared" si="28"/>
        <v>1.5454545454545454</v>
      </c>
      <c r="CB5" s="26">
        <f t="shared" si="29"/>
        <v>0.81818181818181823</v>
      </c>
      <c r="CC5" s="31">
        <f t="shared" si="30"/>
        <v>14.545454545454547</v>
      </c>
      <c r="CD5" s="31">
        <f t="shared" si="31"/>
        <v>30.90909090909091</v>
      </c>
      <c r="CE5" s="31">
        <f t="shared" si="32"/>
        <v>16.363636363636363</v>
      </c>
      <c r="CF5" s="33">
        <v>4</v>
      </c>
      <c r="CG5" s="33">
        <v>7</v>
      </c>
    </row>
    <row r="6" spans="1:85" x14ac:dyDescent="0.4">
      <c r="A6" s="12" t="s">
        <v>84</v>
      </c>
      <c r="B6" s="12" t="s">
        <v>85</v>
      </c>
      <c r="C6" s="4" t="s">
        <v>95</v>
      </c>
      <c r="D6" s="40" t="s">
        <v>87</v>
      </c>
      <c r="E6" s="22">
        <v>1</v>
      </c>
      <c r="F6" s="22">
        <v>0</v>
      </c>
      <c r="G6" s="22">
        <v>41</v>
      </c>
      <c r="H6" s="10">
        <f t="shared" si="0"/>
        <v>41</v>
      </c>
      <c r="I6" s="5">
        <v>0</v>
      </c>
      <c r="J6" s="17">
        <f t="shared" si="1"/>
        <v>0</v>
      </c>
      <c r="K6" s="7">
        <v>0</v>
      </c>
      <c r="L6" s="7">
        <v>1</v>
      </c>
      <c r="M6" s="17">
        <f t="shared" si="2"/>
        <v>0</v>
      </c>
      <c r="N6" s="17">
        <f t="shared" si="3"/>
        <v>1</v>
      </c>
      <c r="O6" s="14">
        <f t="shared" si="4"/>
        <v>0</v>
      </c>
      <c r="P6" s="12">
        <v>0</v>
      </c>
      <c r="Q6" s="12">
        <v>0</v>
      </c>
      <c r="R6" s="17">
        <f t="shared" si="5"/>
        <v>0</v>
      </c>
      <c r="S6" s="17">
        <f t="shared" si="6"/>
        <v>0</v>
      </c>
      <c r="T6" s="14" t="e">
        <f t="shared" si="7"/>
        <v>#DIV/0!</v>
      </c>
      <c r="U6" s="12">
        <v>0</v>
      </c>
      <c r="V6" s="12">
        <v>1</v>
      </c>
      <c r="W6" s="17">
        <f t="shared" si="8"/>
        <v>0</v>
      </c>
      <c r="X6" s="17">
        <f t="shared" si="9"/>
        <v>1</v>
      </c>
      <c r="Y6" s="14">
        <f t="shared" si="10"/>
        <v>0</v>
      </c>
      <c r="Z6" s="12">
        <v>0</v>
      </c>
      <c r="AA6" s="12">
        <v>0</v>
      </c>
      <c r="AB6" s="17">
        <f t="shared" si="11"/>
        <v>0</v>
      </c>
      <c r="AC6" s="17">
        <f t="shared" si="12"/>
        <v>0</v>
      </c>
      <c r="AD6" s="14" t="e">
        <f t="shared" si="13"/>
        <v>#DIV/0!</v>
      </c>
      <c r="AE6" s="12">
        <v>0</v>
      </c>
      <c r="AF6" s="17">
        <f t="shared" si="14"/>
        <v>0</v>
      </c>
      <c r="AG6" s="12">
        <v>0</v>
      </c>
      <c r="AH6" s="17">
        <f t="shared" si="15"/>
        <v>0</v>
      </c>
      <c r="AI6" s="12">
        <v>0</v>
      </c>
      <c r="AJ6" s="17">
        <f t="shared" si="16"/>
        <v>0</v>
      </c>
      <c r="AK6" s="12">
        <v>0</v>
      </c>
      <c r="AL6" s="17">
        <f t="shared" si="17"/>
        <v>0</v>
      </c>
      <c r="AM6" s="12">
        <v>0</v>
      </c>
      <c r="AN6" s="17">
        <f t="shared" si="18"/>
        <v>0</v>
      </c>
      <c r="AO6" s="12">
        <v>0</v>
      </c>
      <c r="AP6" s="17">
        <f t="shared" si="19"/>
        <v>0</v>
      </c>
      <c r="AQ6" s="12">
        <v>0</v>
      </c>
      <c r="AR6" s="17">
        <f t="shared" si="20"/>
        <v>0</v>
      </c>
      <c r="AS6" s="12">
        <v>0</v>
      </c>
      <c r="AT6" s="17">
        <f t="shared" si="21"/>
        <v>0</v>
      </c>
      <c r="AU6" s="13">
        <v>-2.1019403243400341E-2</v>
      </c>
      <c r="AV6" s="13">
        <v>-1.2304040922966051</v>
      </c>
      <c r="AW6" s="13">
        <v>-2.0714220201677291E-2</v>
      </c>
      <c r="AX6" s="13">
        <v>-3.051830417230503E-4</v>
      </c>
      <c r="AY6" s="13">
        <v>0</v>
      </c>
      <c r="AZ6" s="13">
        <v>118.05675270479183</v>
      </c>
      <c r="BA6" s="13">
        <v>-0.80950180534317162</v>
      </c>
      <c r="BB6" s="13">
        <v>-1</v>
      </c>
      <c r="BC6" s="13">
        <v>-58.536585365853654</v>
      </c>
      <c r="BD6" s="35">
        <f t="shared" si="22"/>
        <v>0</v>
      </c>
      <c r="BE6" s="35">
        <f t="shared" si="23"/>
        <v>0</v>
      </c>
      <c r="BF6" s="58">
        <f>IFERROR(100*((L6+0.44*AA6+AQ6)*2400)/((SUMIFS(팀공격력!Q:Q,팀공격력!A:A,B6,팀공격력!B:B,D6)+0.44*SUMIFS(팀공격력!T:T,팀공격력!A:A,B6,팀공격력!B:B,D6)+SUMIFS(팀공격력!AK:AK,팀공격력!A:A,B6,팀공격력!B:B,D6))*(F6*60+G6)),"")</f>
        <v>1.2589487651915774</v>
      </c>
      <c r="BG6" s="14">
        <f t="shared" si="24"/>
        <v>1</v>
      </c>
      <c r="BH6" s="14">
        <f t="shared" si="25"/>
        <v>0</v>
      </c>
      <c r="BI6" s="51">
        <f>IFERROR(((AG6*(12000/5))/((F6*60+G6)*(SUMIFS(팀공격력!X:X,팀공격력!A:A,B6,팀공격력!B:B,D6)+SUMIFS(팀수비력!X:X,팀수비력!A:A,B6,팀수비력!B:B,D6))))*100,"")</f>
        <v>0</v>
      </c>
      <c r="BJ6" s="51">
        <f>IFERROR(((AI6*(12000/5))/((F6*60+G6)*(SUMIFS(팀공격력!V:V,팀공격력!A:A,B6,팀공격력!B:B,D6)+SUMIFS(팀수비력!W:W,팀수비력!A:A,B6,팀수비력!B:B,D6))))*100,"")</f>
        <v>0</v>
      </c>
      <c r="BK6" s="51">
        <f>IFERROR(((AE6*(12000/5))/((F6*60+G6)*(SUMIFS(팀공격력!X:X,팀공격력!A:A,B6,팀공격력!B:B,D6)+SUMIFS(팀수비력!X:X,팀수비력!A:A,B6,팀수비력!B:B,D6))))*100,"")</f>
        <v>0</v>
      </c>
      <c r="BL6" s="51">
        <f>IFERROR(100*AK6/(((((F6*60+G6)/(12000/5))*SUMIFS(팀공격력!P:P,팀공격력!A:A,B6,팀공격력!B:B,D6))-K6)),"")</f>
        <v>0</v>
      </c>
      <c r="BM6" s="51">
        <f>IFERROR(100*((AM6/E6*(2400))/((F6*60+G6)*SUMIFS(팀공격력!AR:AR,팀공격력!A:A,B6,팀공격력!B:B,D6))),"")</f>
        <v>0</v>
      </c>
      <c r="BN6" s="51">
        <f>IFERROR((AO6*40)/(((F6*60+G6)/60)*(SUMIFS(팀수비력!Q:Q,팀수비력!A:A,B6,팀수비력!B:B,D6)-SUMIFS(팀수비력!N:N,팀수비력!A:A,B6,팀수비력!B:B,D6)))*100,"")</f>
        <v>0</v>
      </c>
      <c r="BO6" s="51">
        <f t="shared" si="26"/>
        <v>0</v>
      </c>
      <c r="BP6" s="13">
        <v>0</v>
      </c>
      <c r="BQ6" s="13">
        <v>0</v>
      </c>
      <c r="BR6" s="13">
        <v>0</v>
      </c>
      <c r="BS6" s="13">
        <v>0</v>
      </c>
      <c r="BT6" s="15" t="s">
        <v>88</v>
      </c>
      <c r="BU6" s="15">
        <v>220000</v>
      </c>
      <c r="BV6" s="12" t="s">
        <v>96</v>
      </c>
      <c r="BW6" s="26">
        <v>-0.73</v>
      </c>
      <c r="BX6" s="27">
        <v>0.17</v>
      </c>
      <c r="BY6" s="27">
        <v>0.9</v>
      </c>
      <c r="BZ6" s="26">
        <f t="shared" si="27"/>
        <v>-0.73</v>
      </c>
      <c r="CA6" s="26">
        <f t="shared" si="28"/>
        <v>0.17</v>
      </c>
      <c r="CB6" s="26">
        <f t="shared" si="29"/>
        <v>0.9</v>
      </c>
      <c r="CC6" s="31">
        <f t="shared" si="30"/>
        <v>-42.731707317073166</v>
      </c>
      <c r="CD6" s="31">
        <f t="shared" si="31"/>
        <v>9.9512195121951237</v>
      </c>
      <c r="CE6" s="31">
        <f t="shared" si="32"/>
        <v>52.68292682926829</v>
      </c>
      <c r="CF6" s="34">
        <v>0</v>
      </c>
      <c r="CG6" s="34">
        <v>1</v>
      </c>
    </row>
    <row r="7" spans="1:85" x14ac:dyDescent="0.4">
      <c r="A7" s="12" t="s">
        <v>84</v>
      </c>
      <c r="B7" s="12" t="s">
        <v>85</v>
      </c>
      <c r="C7" s="4" t="s">
        <v>97</v>
      </c>
      <c r="D7" s="40" t="s">
        <v>87</v>
      </c>
      <c r="E7" s="22">
        <v>2</v>
      </c>
      <c r="F7" s="22">
        <v>1</v>
      </c>
      <c r="G7" s="22">
        <v>4</v>
      </c>
      <c r="H7" s="10">
        <f t="shared" si="0"/>
        <v>128</v>
      </c>
      <c r="I7" s="5">
        <v>0</v>
      </c>
      <c r="J7" s="17">
        <f t="shared" si="1"/>
        <v>0</v>
      </c>
      <c r="K7" s="7">
        <v>0</v>
      </c>
      <c r="L7" s="7">
        <v>0</v>
      </c>
      <c r="M7" s="17">
        <f t="shared" si="2"/>
        <v>0</v>
      </c>
      <c r="N7" s="17">
        <f t="shared" si="3"/>
        <v>0</v>
      </c>
      <c r="O7" s="14" t="e">
        <f t="shared" si="4"/>
        <v>#DIV/0!</v>
      </c>
      <c r="P7" s="12">
        <v>0</v>
      </c>
      <c r="Q7" s="12">
        <v>0</v>
      </c>
      <c r="R7" s="17">
        <f t="shared" si="5"/>
        <v>0</v>
      </c>
      <c r="S7" s="17">
        <f t="shared" si="6"/>
        <v>0</v>
      </c>
      <c r="T7" s="14" t="e">
        <f t="shared" si="7"/>
        <v>#DIV/0!</v>
      </c>
      <c r="U7" s="12">
        <v>0</v>
      </c>
      <c r="V7" s="12">
        <v>0</v>
      </c>
      <c r="W7" s="17">
        <f t="shared" si="8"/>
        <v>0</v>
      </c>
      <c r="X7" s="17">
        <f t="shared" si="9"/>
        <v>0</v>
      </c>
      <c r="Y7" s="14" t="e">
        <f t="shared" si="10"/>
        <v>#DIV/0!</v>
      </c>
      <c r="Z7" s="12">
        <v>0</v>
      </c>
      <c r="AA7" s="12">
        <v>0</v>
      </c>
      <c r="AB7" s="17">
        <f t="shared" si="11"/>
        <v>0</v>
      </c>
      <c r="AC7" s="17">
        <f t="shared" si="12"/>
        <v>0</v>
      </c>
      <c r="AD7" s="14" t="e">
        <f t="shared" si="13"/>
        <v>#DIV/0!</v>
      </c>
      <c r="AE7" s="12">
        <v>0</v>
      </c>
      <c r="AF7" s="17">
        <f t="shared" si="14"/>
        <v>0</v>
      </c>
      <c r="AG7" s="12">
        <v>0</v>
      </c>
      <c r="AH7" s="17">
        <f t="shared" si="15"/>
        <v>0</v>
      </c>
      <c r="AI7" s="12">
        <v>0</v>
      </c>
      <c r="AJ7" s="17">
        <f t="shared" si="16"/>
        <v>0</v>
      </c>
      <c r="AK7" s="12">
        <v>0</v>
      </c>
      <c r="AL7" s="17">
        <f t="shared" si="17"/>
        <v>0</v>
      </c>
      <c r="AM7" s="12">
        <v>0</v>
      </c>
      <c r="AN7" s="17">
        <f t="shared" si="18"/>
        <v>0</v>
      </c>
      <c r="AO7" s="12">
        <v>0</v>
      </c>
      <c r="AP7" s="17">
        <f t="shared" si="19"/>
        <v>0</v>
      </c>
      <c r="AQ7" s="12">
        <v>0</v>
      </c>
      <c r="AR7" s="17">
        <f t="shared" si="20"/>
        <v>0</v>
      </c>
      <c r="AS7" s="12">
        <v>3</v>
      </c>
      <c r="AT7" s="17">
        <f t="shared" si="21"/>
        <v>1.5</v>
      </c>
      <c r="AU7" s="13">
        <v>2.3743474491786349E-4</v>
      </c>
      <c r="AV7" s="13">
        <v>4.4519014672099403E-3</v>
      </c>
      <c r="AW7" s="13">
        <v>0</v>
      </c>
      <c r="AX7" s="13">
        <v>2.3743474491786349E-4</v>
      </c>
      <c r="AY7" s="13">
        <v>0</v>
      </c>
      <c r="AZ7" s="13">
        <v>113.07151451509637</v>
      </c>
      <c r="BA7" s="13">
        <v>-1.2312799242798074</v>
      </c>
      <c r="BB7" s="13">
        <v>0</v>
      </c>
      <c r="BC7" s="13">
        <v>0</v>
      </c>
      <c r="BD7" s="35" t="str">
        <f t="shared" si="22"/>
        <v/>
      </c>
      <c r="BE7" s="35" t="str">
        <f t="shared" si="23"/>
        <v/>
      </c>
      <c r="BF7" s="58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0</v>
      </c>
      <c r="BG7" s="14" t="str">
        <f t="shared" si="24"/>
        <v/>
      </c>
      <c r="BH7" s="14" t="str">
        <f t="shared" si="25"/>
        <v/>
      </c>
      <c r="BI7" s="51">
        <f>IFERROR(((AG7*(12000/5))/((F7*60+G7)*(SUMIFS(팀공격력!X:X,팀공격력!A:A,B7,팀공격력!B:B,D7)+SUMIFS(팀수비력!X:X,팀수비력!A:A,B7,팀수비력!B:B,D7))))*100,"")</f>
        <v>0</v>
      </c>
      <c r="BJ7" s="51">
        <f>IFERROR(((AI7*(12000/5))/((F7*60+G7)*(SUMIFS(팀공격력!V:V,팀공격력!A:A,B7,팀공격력!B:B,D7)+SUMIFS(팀수비력!W:W,팀수비력!A:A,B7,팀수비력!B:B,D7))))*100,"")</f>
        <v>0</v>
      </c>
      <c r="BK7" s="51">
        <f>IFERROR(((AE7*(12000/5))/((F7*60+G7)*(SUMIFS(팀공격력!X:X,팀공격력!A:A,B7,팀공격력!B:B,D7)+SUMIFS(팀수비력!X:X,팀수비력!A:A,B7,팀수비력!B:B,D7))))*100,"")</f>
        <v>0</v>
      </c>
      <c r="BL7" s="51">
        <f>IFERROR(100*AK7/(((((F7*60+G7)/(12000/5))*SUMIFS(팀공격력!P:P,팀공격력!A:A,B7,팀공격력!B:B,D7))-K7)),"")</f>
        <v>0</v>
      </c>
      <c r="BM7" s="51">
        <f>IFERROR(100*((AM7/E7*(2400))/((F7*60+G7)*SUMIFS(팀공격력!AR:AR,팀공격력!A:A,B7,팀공격력!B:B,D7))),"")</f>
        <v>0</v>
      </c>
      <c r="BN7" s="51">
        <f>IFERROR((AO7*40)/(((F7*60+G7)/60)*(SUMIFS(팀수비력!Q:Q,팀수비력!A:A,B7,팀수비력!B:B,D7)-SUMIFS(팀수비력!N:N,팀수비력!A:A,B7,팀수비력!B:B,D7)))*100,"")</f>
        <v>0</v>
      </c>
      <c r="BO7" s="51" t="str">
        <f t="shared" si="26"/>
        <v/>
      </c>
      <c r="BP7" s="13">
        <v>0</v>
      </c>
      <c r="BQ7" s="13">
        <v>0</v>
      </c>
      <c r="BR7" s="13">
        <v>0</v>
      </c>
      <c r="BS7" s="13">
        <v>0</v>
      </c>
      <c r="BT7" s="15" t="s">
        <v>88</v>
      </c>
      <c r="BU7" s="15">
        <v>60000</v>
      </c>
      <c r="BV7" s="12" t="s">
        <v>96</v>
      </c>
      <c r="BW7" s="26">
        <v>0.53</v>
      </c>
      <c r="BX7" s="27">
        <v>0.53</v>
      </c>
      <c r="BY7" s="27">
        <v>0</v>
      </c>
      <c r="BZ7" s="26">
        <f t="shared" si="27"/>
        <v>0.26500000000000001</v>
      </c>
      <c r="CA7" s="26">
        <f t="shared" si="28"/>
        <v>0.26500000000000001</v>
      </c>
      <c r="CB7" s="26">
        <f t="shared" si="29"/>
        <v>0</v>
      </c>
      <c r="CC7" s="31">
        <f t="shared" si="30"/>
        <v>9.9375</v>
      </c>
      <c r="CD7" s="31">
        <f t="shared" si="31"/>
        <v>9.9375</v>
      </c>
      <c r="CE7" s="31">
        <f t="shared" si="32"/>
        <v>0</v>
      </c>
      <c r="CF7" s="33">
        <v>1</v>
      </c>
      <c r="CG7" s="33">
        <v>1</v>
      </c>
    </row>
    <row r="8" spans="1:85" x14ac:dyDescent="0.4">
      <c r="A8" s="12" t="s">
        <v>84</v>
      </c>
      <c r="B8" s="12" t="s">
        <v>85</v>
      </c>
      <c r="C8" s="4" t="s">
        <v>98</v>
      </c>
      <c r="D8" s="40" t="s">
        <v>87</v>
      </c>
      <c r="E8" s="22">
        <v>26</v>
      </c>
      <c r="F8" s="24">
        <v>6</v>
      </c>
      <c r="G8" s="24">
        <v>38</v>
      </c>
      <c r="H8" s="10">
        <f t="shared" si="0"/>
        <v>10348</v>
      </c>
      <c r="I8" s="5">
        <v>37</v>
      </c>
      <c r="J8" s="17">
        <f t="shared" si="1"/>
        <v>1.4230769230769231</v>
      </c>
      <c r="K8" s="7">
        <v>14</v>
      </c>
      <c r="L8" s="7">
        <v>51</v>
      </c>
      <c r="M8" s="17">
        <f t="shared" si="2"/>
        <v>0.53846153846153844</v>
      </c>
      <c r="N8" s="17">
        <f t="shared" si="3"/>
        <v>1.9615384615384615</v>
      </c>
      <c r="O8" s="14">
        <f t="shared" si="4"/>
        <v>0.27450980392156865</v>
      </c>
      <c r="P8" s="12">
        <v>8</v>
      </c>
      <c r="Q8" s="12">
        <v>17</v>
      </c>
      <c r="R8" s="17">
        <f t="shared" si="5"/>
        <v>0.30769230769230771</v>
      </c>
      <c r="S8" s="17">
        <f t="shared" si="6"/>
        <v>0.65384615384615385</v>
      </c>
      <c r="T8" s="14">
        <f t="shared" si="7"/>
        <v>0.47058823529411764</v>
      </c>
      <c r="U8" s="12">
        <v>6</v>
      </c>
      <c r="V8" s="12">
        <v>34</v>
      </c>
      <c r="W8" s="17">
        <f t="shared" si="8"/>
        <v>0.23076923076923078</v>
      </c>
      <c r="X8" s="17">
        <f t="shared" si="9"/>
        <v>1.3076923076923077</v>
      </c>
      <c r="Y8" s="14">
        <f t="shared" si="10"/>
        <v>0.17647058823529413</v>
      </c>
      <c r="Z8" s="12">
        <v>3</v>
      </c>
      <c r="AA8" s="12">
        <v>6</v>
      </c>
      <c r="AB8" s="17">
        <f t="shared" si="11"/>
        <v>0.11538461538461539</v>
      </c>
      <c r="AC8" s="17">
        <f t="shared" si="12"/>
        <v>0.23076923076923078</v>
      </c>
      <c r="AD8" s="14">
        <f t="shared" si="13"/>
        <v>0.5</v>
      </c>
      <c r="AE8" s="12">
        <v>23</v>
      </c>
      <c r="AF8" s="17">
        <f t="shared" si="14"/>
        <v>0.88461538461538458</v>
      </c>
      <c r="AG8" s="12">
        <v>12</v>
      </c>
      <c r="AH8" s="17">
        <f t="shared" si="15"/>
        <v>0.46153846153846156</v>
      </c>
      <c r="AI8" s="12">
        <v>11</v>
      </c>
      <c r="AJ8" s="17">
        <f t="shared" si="16"/>
        <v>0.42307692307692307</v>
      </c>
      <c r="AK8" s="12">
        <v>4</v>
      </c>
      <c r="AL8" s="17">
        <f t="shared" si="17"/>
        <v>0.15384615384615385</v>
      </c>
      <c r="AM8" s="12">
        <v>8</v>
      </c>
      <c r="AN8" s="17">
        <f t="shared" si="18"/>
        <v>0.30769230769230771</v>
      </c>
      <c r="AO8" s="12">
        <v>2</v>
      </c>
      <c r="AP8" s="17">
        <f t="shared" si="19"/>
        <v>7.6923076923076927E-2</v>
      </c>
      <c r="AQ8" s="12">
        <v>6</v>
      </c>
      <c r="AR8" s="17">
        <f t="shared" si="20"/>
        <v>0.23076923076923078</v>
      </c>
      <c r="AS8" s="12">
        <v>17</v>
      </c>
      <c r="AT8" s="17">
        <f t="shared" si="21"/>
        <v>0.65384615384615385</v>
      </c>
      <c r="AU8" s="13">
        <v>-0.15945799632710239</v>
      </c>
      <c r="AV8" s="13">
        <v>-3.6982913721013318E-2</v>
      </c>
      <c r="AW8" s="13">
        <v>-0.26693668900443968</v>
      </c>
      <c r="AX8" s="13">
        <v>0.1074786926773373</v>
      </c>
      <c r="AY8" s="13">
        <v>79.676024304289726</v>
      </c>
      <c r="AZ8" s="13">
        <v>108.49748501547236</v>
      </c>
      <c r="BA8" s="13">
        <v>1.2855201092353714</v>
      </c>
      <c r="BB8" s="13">
        <v>1.0769230769230769</v>
      </c>
      <c r="BC8" s="13">
        <v>6.4940085040587547</v>
      </c>
      <c r="BD8" s="35">
        <f t="shared" si="22"/>
        <v>34.489187173750928</v>
      </c>
      <c r="BE8" s="35">
        <f t="shared" si="23"/>
        <v>33.333333333333329</v>
      </c>
      <c r="BF8" s="58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7.7347534638116908</v>
      </c>
      <c r="BG8" s="14">
        <f t="shared" si="24"/>
        <v>0.66666666666666663</v>
      </c>
      <c r="BH8" s="14">
        <f t="shared" si="25"/>
        <v>0.11764705882352941</v>
      </c>
      <c r="BI8" s="51">
        <f>IFERROR(((AG8*(12000/5))/((F8*60+G8)*(SUMIFS(팀공격력!X:X,팀공격력!A:A,B8,팀공격력!B:B,D8)+SUMIFS(팀수비력!X:X,팀수비력!A:A,B8,팀수비력!B:B,D8))))*100,"")</f>
        <v>1.8081411555528768</v>
      </c>
      <c r="BJ8" s="51">
        <f>IFERROR(((AI8*(12000/5))/((F8*60+G8)*(SUMIFS(팀공격력!V:V,팀공격력!A:A,B8,팀공격력!B:B,D8)+SUMIFS(팀수비력!W:W,팀수비력!A:A,B8,팀수비력!B:B,D8))))*100,"")</f>
        <v>3.3739398927496076</v>
      </c>
      <c r="BK8" s="51">
        <f>IFERROR(((AE8*(12000/5))/((F8*60+G8)*(SUMIFS(팀공격력!X:X,팀공격력!A:A,B8,팀공격력!B:B,D8)+SUMIFS(팀수비력!X:X,팀수비력!A:A,B8,팀수비력!B:B,D8))))*100,"")</f>
        <v>3.4656038814763472</v>
      </c>
      <c r="BL8" s="51">
        <f>IFERROR(100*AK8/(((((F8*60+G8)/(12000/5))*SUMIFS(팀공격력!P:P,팀공격력!A:A,B8,팀공격력!B:B,D8))-K8)),"")</f>
        <v>1.663974263864719</v>
      </c>
      <c r="BM8" s="51">
        <f>IFERROR(100*((AM8/E8*(2400))/((F8*60+G8)*SUMIFS(팀공격력!AR:AR,팀공격력!A:A,B8,팀공격력!B:B,D8))),"")</f>
        <v>2.6028462720694749</v>
      </c>
      <c r="BN8" s="51">
        <f>IFERROR((AO8*40)/(((F8*60+G8)/60)*(SUMIFS(팀수비력!Q:Q,팀수비력!A:A,B8,팀수비력!B:B,D8)-SUMIFS(팀수비력!N:N,팀수비력!A:A,B8,팀수비력!B:B,D8)))*100,"")</f>
        <v>0.5994185639929267</v>
      </c>
      <c r="BO8" s="51">
        <f t="shared" si="26"/>
        <v>10.060362173038229</v>
      </c>
      <c r="BP8" s="13">
        <v>0</v>
      </c>
      <c r="BQ8" s="13">
        <v>0</v>
      </c>
      <c r="BR8" s="13">
        <v>7.69230769230769E-2</v>
      </c>
      <c r="BS8" s="13">
        <v>0.23076923076923</v>
      </c>
      <c r="BT8" s="15" t="s">
        <v>88</v>
      </c>
      <c r="BU8" s="15">
        <v>200000</v>
      </c>
      <c r="BV8" s="12" t="s">
        <v>96</v>
      </c>
      <c r="BW8" s="26">
        <v>80.98</v>
      </c>
      <c r="BX8" s="27">
        <v>126.58</v>
      </c>
      <c r="BY8" s="27">
        <v>45.6</v>
      </c>
      <c r="BZ8" s="26">
        <f t="shared" si="27"/>
        <v>3.1146153846153846</v>
      </c>
      <c r="CA8" s="26">
        <f t="shared" si="28"/>
        <v>4.8684615384615384</v>
      </c>
      <c r="CB8" s="26">
        <f t="shared" si="29"/>
        <v>1.7538461538461538</v>
      </c>
      <c r="CC8" s="31">
        <f t="shared" si="30"/>
        <v>18.781600309238499</v>
      </c>
      <c r="CD8" s="31">
        <f t="shared" si="31"/>
        <v>29.357557015848474</v>
      </c>
      <c r="CE8" s="31">
        <f t="shared" si="32"/>
        <v>10.575956706609974</v>
      </c>
      <c r="CF8" s="33">
        <v>13</v>
      </c>
      <c r="CG8" s="33">
        <v>13</v>
      </c>
    </row>
    <row r="9" spans="1:85" x14ac:dyDescent="0.4">
      <c r="A9" s="12" t="s">
        <v>84</v>
      </c>
      <c r="B9" s="12" t="s">
        <v>85</v>
      </c>
      <c r="C9" s="4" t="s">
        <v>99</v>
      </c>
      <c r="D9" s="40" t="s">
        <v>87</v>
      </c>
      <c r="E9" s="22">
        <v>19</v>
      </c>
      <c r="F9" s="22">
        <v>11</v>
      </c>
      <c r="G9" s="22">
        <v>14</v>
      </c>
      <c r="H9" s="10">
        <f t="shared" si="0"/>
        <v>12806</v>
      </c>
      <c r="I9" s="5">
        <v>86</v>
      </c>
      <c r="J9" s="17">
        <f t="shared" si="1"/>
        <v>4.5263157894736841</v>
      </c>
      <c r="K9" s="7">
        <v>37</v>
      </c>
      <c r="L9" s="7">
        <v>58</v>
      </c>
      <c r="M9" s="17">
        <f t="shared" si="2"/>
        <v>1.9473684210526316</v>
      </c>
      <c r="N9" s="17">
        <f t="shared" si="3"/>
        <v>3.0526315789473686</v>
      </c>
      <c r="O9" s="14">
        <f t="shared" si="4"/>
        <v>0.63793103448275867</v>
      </c>
      <c r="P9" s="12">
        <v>35</v>
      </c>
      <c r="Q9" s="12">
        <v>52</v>
      </c>
      <c r="R9" s="17">
        <f t="shared" si="5"/>
        <v>1.8421052631578947</v>
      </c>
      <c r="S9" s="17">
        <f t="shared" si="6"/>
        <v>2.736842105263158</v>
      </c>
      <c r="T9" s="14">
        <f t="shared" si="7"/>
        <v>0.67307692307692313</v>
      </c>
      <c r="U9" s="12">
        <v>2</v>
      </c>
      <c r="V9" s="12">
        <v>6</v>
      </c>
      <c r="W9" s="17">
        <f t="shared" si="8"/>
        <v>0.10526315789473684</v>
      </c>
      <c r="X9" s="17">
        <f t="shared" si="9"/>
        <v>0.31578947368421051</v>
      </c>
      <c r="Y9" s="14">
        <f t="shared" si="10"/>
        <v>0.33333333333333331</v>
      </c>
      <c r="Z9" s="12">
        <v>10</v>
      </c>
      <c r="AA9" s="12">
        <v>18</v>
      </c>
      <c r="AB9" s="17">
        <f t="shared" si="11"/>
        <v>0.52631578947368418</v>
      </c>
      <c r="AC9" s="17">
        <f t="shared" si="12"/>
        <v>0.94736842105263153</v>
      </c>
      <c r="AD9" s="14">
        <f t="shared" si="13"/>
        <v>0.55555555555555558</v>
      </c>
      <c r="AE9" s="12">
        <v>110</v>
      </c>
      <c r="AF9" s="17">
        <f t="shared" si="14"/>
        <v>5.7894736842105265</v>
      </c>
      <c r="AG9" s="12">
        <v>40</v>
      </c>
      <c r="AH9" s="17">
        <f t="shared" si="15"/>
        <v>2.1052631578947367</v>
      </c>
      <c r="AI9" s="12">
        <v>70</v>
      </c>
      <c r="AJ9" s="17">
        <f t="shared" si="16"/>
        <v>3.6842105263157894</v>
      </c>
      <c r="AK9" s="12">
        <v>16</v>
      </c>
      <c r="AL9" s="17">
        <f t="shared" si="17"/>
        <v>0.84210526315789469</v>
      </c>
      <c r="AM9" s="12">
        <v>7</v>
      </c>
      <c r="AN9" s="17">
        <f t="shared" si="18"/>
        <v>0.36842105263157893</v>
      </c>
      <c r="AO9" s="12">
        <v>5</v>
      </c>
      <c r="AP9" s="17">
        <f t="shared" si="19"/>
        <v>0.26315789473684209</v>
      </c>
      <c r="AQ9" s="12">
        <v>14</v>
      </c>
      <c r="AR9" s="17">
        <f t="shared" si="20"/>
        <v>0.73684210526315785</v>
      </c>
      <c r="AS9" s="12">
        <v>34</v>
      </c>
      <c r="AT9" s="17">
        <f t="shared" si="21"/>
        <v>1.7894736842105263</v>
      </c>
      <c r="AU9" s="13">
        <v>1.0005614789316839</v>
      </c>
      <c r="AV9" s="13">
        <v>0.1875173785285055</v>
      </c>
      <c r="AW9" s="13">
        <v>0.62204945148081103</v>
      </c>
      <c r="AX9" s="13">
        <v>0.37851202745087298</v>
      </c>
      <c r="AY9" s="13">
        <v>123.69053026056351</v>
      </c>
      <c r="AZ9" s="13">
        <v>98.21922344773067</v>
      </c>
      <c r="BA9" s="13">
        <v>6.227203369576757</v>
      </c>
      <c r="BB9" s="13">
        <v>9.526315789473685</v>
      </c>
      <c r="BC9" s="13">
        <v>33.921599250351392</v>
      </c>
      <c r="BD9" s="35">
        <f t="shared" si="22"/>
        <v>65.230582524271838</v>
      </c>
      <c r="BE9" s="35">
        <f t="shared" si="23"/>
        <v>65.517241379310349</v>
      </c>
      <c r="BF9" s="58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6.1205083054577836</v>
      </c>
      <c r="BG9" s="14">
        <f t="shared" si="24"/>
        <v>0.10344827586206896</v>
      </c>
      <c r="BH9" s="14">
        <f t="shared" si="25"/>
        <v>0.31034482758620691</v>
      </c>
      <c r="BI9" s="51">
        <f>IFERROR(((AG9*(12000/5))/((F9*60+G9)*(SUMIFS(팀공격력!X:X,팀공격력!A:A,B9,팀공격력!B:B,D9)+SUMIFS(팀수비력!X:X,팀수비력!A:A,B9,팀수비력!B:B,D9))))*100,"")</f>
        <v>3.559051334866691</v>
      </c>
      <c r="BJ9" s="51">
        <f>IFERROR(((AI9*(12000/5))/((F9*60+G9)*(SUMIFS(팀공격력!V:V,팀공격력!A:A,B9,팀공격력!B:B,D9)+SUMIFS(팀수비력!W:W,팀수비력!A:A,B9,팀수비력!B:B,D9))))*100,"")</f>
        <v>12.678441517669823</v>
      </c>
      <c r="BK9" s="51">
        <f>IFERROR(((AE9*(12000/5))/((F9*60+G9)*(SUMIFS(팀공격력!X:X,팀공격력!A:A,B9,팀공격력!B:B,D9)+SUMIFS(팀수비력!X:X,팀수비력!A:A,B9,팀수비력!B:B,D9))))*100,"")</f>
        <v>9.7873911708834012</v>
      </c>
      <c r="BL9" s="51">
        <f>IFERROR(100*AK9/(((((F9*60+G9)/(12000/5))*SUMIFS(팀공격력!P:P,팀공격력!A:A,B9,팀공격력!B:B,D9))-K9)),"")</f>
        <v>4.0629933256870059</v>
      </c>
      <c r="BM9" s="51">
        <f>IFERROR(100*((AM9/E9*(2400))/((F9*60+G9)*SUMIFS(팀공격력!AR:AR,팀공격력!A:A,B9,팀공격력!B:B,D9))),"")</f>
        <v>1.840346054228726</v>
      </c>
      <c r="BN9" s="51">
        <f>IFERROR((AO9*40)/(((F9*60+G9)/60)*(SUMIFS(팀수비력!Q:Q,팀수비력!A:A,B9,팀수비력!B:B,D9)-SUMIFS(팀수비력!N:N,팀수비력!A:A,B9,팀수비력!B:B,D9)))*100,"")</f>
        <v>0.88489832518243661</v>
      </c>
      <c r="BO9" s="51">
        <f t="shared" si="26"/>
        <v>17.517517517517518</v>
      </c>
      <c r="BP9" s="13">
        <v>66.6666666666666</v>
      </c>
      <c r="BQ9" s="13">
        <v>0.42105263157894701</v>
      </c>
      <c r="BR9" s="13">
        <v>0</v>
      </c>
      <c r="BS9" s="13">
        <v>0.21052631578947301</v>
      </c>
      <c r="BT9" s="15" t="s">
        <v>93</v>
      </c>
      <c r="BU9" s="15">
        <v>750000</v>
      </c>
      <c r="BV9" s="12" t="s">
        <v>89</v>
      </c>
      <c r="BW9" s="26">
        <v>258.85000000000002</v>
      </c>
      <c r="BX9" s="27">
        <v>306.85000000000002</v>
      </c>
      <c r="BY9" s="27">
        <v>48</v>
      </c>
      <c r="BZ9" s="26">
        <f t="shared" si="27"/>
        <v>13.623684210526317</v>
      </c>
      <c r="CA9" s="26">
        <f t="shared" si="28"/>
        <v>16.150000000000002</v>
      </c>
      <c r="CB9" s="26">
        <f t="shared" si="29"/>
        <v>2.5263157894736841</v>
      </c>
      <c r="CC9" s="31">
        <f t="shared" si="30"/>
        <v>48.511635171013587</v>
      </c>
      <c r="CD9" s="31">
        <f t="shared" si="31"/>
        <v>57.507418397626111</v>
      </c>
      <c r="CE9" s="31">
        <f t="shared" si="32"/>
        <v>8.9957832266125255</v>
      </c>
      <c r="CF9" s="34">
        <v>14</v>
      </c>
      <c r="CG9" s="34">
        <v>5</v>
      </c>
    </row>
    <row r="10" spans="1:85" x14ac:dyDescent="0.4">
      <c r="A10" s="12" t="s">
        <v>84</v>
      </c>
      <c r="B10" s="12" t="s">
        <v>85</v>
      </c>
      <c r="C10" s="4" t="s">
        <v>100</v>
      </c>
      <c r="D10" s="40" t="s">
        <v>87</v>
      </c>
      <c r="E10" s="22">
        <v>16</v>
      </c>
      <c r="F10" s="22">
        <v>3</v>
      </c>
      <c r="G10" s="22">
        <v>19</v>
      </c>
      <c r="H10" s="10">
        <f t="shared" si="0"/>
        <v>3184</v>
      </c>
      <c r="I10" s="5">
        <v>13</v>
      </c>
      <c r="J10" s="17">
        <f t="shared" si="1"/>
        <v>0.8125</v>
      </c>
      <c r="K10" s="7">
        <v>5</v>
      </c>
      <c r="L10" s="7">
        <v>13</v>
      </c>
      <c r="M10" s="17">
        <f t="shared" si="2"/>
        <v>0.3125</v>
      </c>
      <c r="N10" s="17">
        <f t="shared" si="3"/>
        <v>0.8125</v>
      </c>
      <c r="O10" s="14">
        <f t="shared" si="4"/>
        <v>0.38461538461538464</v>
      </c>
      <c r="P10" s="12">
        <v>5</v>
      </c>
      <c r="Q10" s="12">
        <v>11</v>
      </c>
      <c r="R10" s="17">
        <f t="shared" si="5"/>
        <v>0.3125</v>
      </c>
      <c r="S10" s="17">
        <f t="shared" si="6"/>
        <v>0.6875</v>
      </c>
      <c r="T10" s="14">
        <f t="shared" si="7"/>
        <v>0.45454545454545453</v>
      </c>
      <c r="U10" s="12">
        <v>0</v>
      </c>
      <c r="V10" s="12">
        <v>2</v>
      </c>
      <c r="W10" s="17">
        <f t="shared" si="8"/>
        <v>0</v>
      </c>
      <c r="X10" s="17">
        <f t="shared" si="9"/>
        <v>0.125</v>
      </c>
      <c r="Y10" s="14">
        <f t="shared" si="10"/>
        <v>0</v>
      </c>
      <c r="Z10" s="12">
        <v>3</v>
      </c>
      <c r="AA10" s="12">
        <v>4</v>
      </c>
      <c r="AB10" s="17">
        <f t="shared" si="11"/>
        <v>0.1875</v>
      </c>
      <c r="AC10" s="17">
        <f t="shared" si="12"/>
        <v>0.25</v>
      </c>
      <c r="AD10" s="14">
        <f t="shared" si="13"/>
        <v>0.75</v>
      </c>
      <c r="AE10" s="12">
        <v>3</v>
      </c>
      <c r="AF10" s="17">
        <f t="shared" si="14"/>
        <v>0.1875</v>
      </c>
      <c r="AG10" s="12">
        <v>1</v>
      </c>
      <c r="AH10" s="17">
        <f t="shared" si="15"/>
        <v>6.25E-2</v>
      </c>
      <c r="AI10" s="12">
        <v>2</v>
      </c>
      <c r="AJ10" s="17">
        <f t="shared" si="16"/>
        <v>0.125</v>
      </c>
      <c r="AK10" s="12">
        <v>4</v>
      </c>
      <c r="AL10" s="17">
        <f t="shared" si="17"/>
        <v>0.25</v>
      </c>
      <c r="AM10" s="12">
        <v>2</v>
      </c>
      <c r="AN10" s="17">
        <f t="shared" si="18"/>
        <v>0.125</v>
      </c>
      <c r="AO10" s="12">
        <v>0</v>
      </c>
      <c r="AP10" s="17">
        <f t="shared" si="19"/>
        <v>0</v>
      </c>
      <c r="AQ10" s="12">
        <v>2</v>
      </c>
      <c r="AR10" s="17">
        <f t="shared" si="20"/>
        <v>0.125</v>
      </c>
      <c r="AS10" s="12">
        <v>9</v>
      </c>
      <c r="AT10" s="17">
        <f t="shared" si="21"/>
        <v>0.5625</v>
      </c>
      <c r="AU10" s="13">
        <v>9.8154996056556837E-3</v>
      </c>
      <c r="AV10" s="13">
        <v>7.3986177932078012E-3</v>
      </c>
      <c r="AW10" s="13">
        <v>-7.7111753431599213E-3</v>
      </c>
      <c r="AX10" s="13">
        <v>1.7526674948815602E-2</v>
      </c>
      <c r="AY10" s="13">
        <v>95.423211705674362</v>
      </c>
      <c r="AZ10" s="13">
        <v>111.11480355402155</v>
      </c>
      <c r="BA10" s="13">
        <v>0.64476874907204673</v>
      </c>
      <c r="BB10" s="13">
        <v>0.6875</v>
      </c>
      <c r="BC10" s="13">
        <v>8.2914572864321592</v>
      </c>
      <c r="BD10" s="35">
        <f t="shared" si="22"/>
        <v>44.037940379403793</v>
      </c>
      <c r="BE10" s="35">
        <f t="shared" si="23"/>
        <v>38.461538461538467</v>
      </c>
      <c r="BF10" s="58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4.3472323290906747</v>
      </c>
      <c r="BG10" s="14">
        <f t="shared" si="24"/>
        <v>0.15384615384615385</v>
      </c>
      <c r="BH10" s="14">
        <f t="shared" si="25"/>
        <v>0.30769230769230771</v>
      </c>
      <c r="BI10" s="51">
        <f>IFERROR(((AG10*(12000/5))/((F10*60+G10)*(SUMIFS(팀공격력!X:X,팀공격력!A:A,B10,팀공격력!B:B,D10)+SUMIFS(팀수비력!X:X,팀수비력!A:A,B10,팀수비력!B:B,D10))))*100,"")</f>
        <v>0.30135685925881284</v>
      </c>
      <c r="BJ10" s="51">
        <f>IFERROR(((AI10*(12000/5))/((F10*60+G10)*(SUMIFS(팀공격력!V:V,팀공격력!A:A,B10,팀공격력!B:B,D10)+SUMIFS(팀수비력!W:W,팀수비력!A:A,B10,팀수비력!B:B,D10))))*100,"")</f>
        <v>1.2268872337271302</v>
      </c>
      <c r="BK10" s="51">
        <f>IFERROR(((AE10*(12000/5))/((F10*60+G10)*(SUMIFS(팀공격력!X:X,팀공격력!A:A,B10,팀공격력!B:B,D10)+SUMIFS(팀수비력!X:X,팀수비력!A:A,B10,팀수비력!B:B,D10))))*100,"")</f>
        <v>0.9040705777764384</v>
      </c>
      <c r="BL10" s="51">
        <f>IFERROR(100*AK10/(((((F10*60+G10)/(12000/5))*SUMIFS(팀공격력!P:P,팀공격력!A:A,B10,팀공격력!B:B,D10))-K10)),"")</f>
        <v>3.2734786848799384</v>
      </c>
      <c r="BM10" s="51">
        <f>IFERROR(100*((AM10/E10*(2400))/((F10*60+G10)*SUMIFS(팀공격력!AR:AR,팀공격력!A:A,B10,팀공격력!B:B,D10))),"")</f>
        <v>2.1148125960564488</v>
      </c>
      <c r="BN10" s="51">
        <f>IFERROR((AO10*40)/(((F10*60+G10)/60)*(SUMIFS(팀수비력!Q:Q,팀수비력!A:A,B10,팀수비력!B:B,D10)-SUMIFS(팀수비력!N:N,팀수비력!A:A,B10,팀수비력!B:B,D10)))*100,"")</f>
        <v>0</v>
      </c>
      <c r="BO10" s="51">
        <f t="shared" si="26"/>
        <v>11.933174224343677</v>
      </c>
      <c r="BP10" s="13">
        <v>0</v>
      </c>
      <c r="BQ10" s="13">
        <v>0</v>
      </c>
      <c r="BR10" s="13">
        <v>0.125</v>
      </c>
      <c r="BS10" s="13">
        <v>0.125</v>
      </c>
      <c r="BT10" s="15" t="s">
        <v>88</v>
      </c>
      <c r="BU10" s="15">
        <v>70000</v>
      </c>
      <c r="BV10" s="12" t="s">
        <v>91</v>
      </c>
      <c r="BW10" s="26">
        <v>26.15</v>
      </c>
      <c r="BX10" s="27">
        <v>37.75</v>
      </c>
      <c r="BY10" s="27">
        <v>11.6</v>
      </c>
      <c r="BZ10" s="26">
        <f t="shared" si="27"/>
        <v>1.6343749999999999</v>
      </c>
      <c r="CA10" s="26">
        <f t="shared" si="28"/>
        <v>2.359375</v>
      </c>
      <c r="CB10" s="26">
        <f t="shared" si="29"/>
        <v>0.72499999999999998</v>
      </c>
      <c r="CC10" s="31">
        <f t="shared" si="30"/>
        <v>19.711055276381913</v>
      </c>
      <c r="CD10" s="31">
        <f t="shared" si="31"/>
        <v>28.454773869346734</v>
      </c>
      <c r="CE10" s="31">
        <f t="shared" si="32"/>
        <v>8.7437185929648233</v>
      </c>
      <c r="CF10" s="33">
        <v>8</v>
      </c>
      <c r="CG10" s="33">
        <v>8</v>
      </c>
    </row>
    <row r="11" spans="1:85" x14ac:dyDescent="0.4">
      <c r="A11" s="12" t="s">
        <v>84</v>
      </c>
      <c r="B11" s="12" t="s">
        <v>85</v>
      </c>
      <c r="C11" s="4" t="s">
        <v>101</v>
      </c>
      <c r="D11" s="40" t="s">
        <v>87</v>
      </c>
      <c r="E11" s="22">
        <v>36</v>
      </c>
      <c r="F11" s="24">
        <v>16</v>
      </c>
      <c r="G11" s="24">
        <v>42</v>
      </c>
      <c r="H11" s="10">
        <f t="shared" si="0"/>
        <v>36072</v>
      </c>
      <c r="I11" s="5">
        <v>180</v>
      </c>
      <c r="J11" s="17">
        <f t="shared" si="1"/>
        <v>5</v>
      </c>
      <c r="K11" s="7">
        <v>72</v>
      </c>
      <c r="L11" s="7">
        <v>185</v>
      </c>
      <c r="M11" s="17">
        <f t="shared" si="2"/>
        <v>2</v>
      </c>
      <c r="N11" s="17">
        <f t="shared" si="3"/>
        <v>5.1388888888888893</v>
      </c>
      <c r="O11" s="14">
        <f t="shared" si="4"/>
        <v>0.38918918918918921</v>
      </c>
      <c r="P11" s="12">
        <v>52</v>
      </c>
      <c r="Q11" s="12">
        <v>88</v>
      </c>
      <c r="R11" s="17">
        <f t="shared" si="5"/>
        <v>1.4444444444444444</v>
      </c>
      <c r="S11" s="17">
        <f t="shared" si="6"/>
        <v>2.4444444444444446</v>
      </c>
      <c r="T11" s="14">
        <f t="shared" si="7"/>
        <v>0.59090909090909094</v>
      </c>
      <c r="U11" s="12">
        <v>20</v>
      </c>
      <c r="V11" s="12">
        <v>97</v>
      </c>
      <c r="W11" s="17">
        <f t="shared" si="8"/>
        <v>0.55555555555555558</v>
      </c>
      <c r="X11" s="17">
        <f t="shared" si="9"/>
        <v>2.6944444444444446</v>
      </c>
      <c r="Y11" s="14">
        <f t="shared" si="10"/>
        <v>0.20618556701030927</v>
      </c>
      <c r="Z11" s="12">
        <v>16</v>
      </c>
      <c r="AA11" s="12">
        <v>21</v>
      </c>
      <c r="AB11" s="17">
        <f t="shared" si="11"/>
        <v>0.44444444444444442</v>
      </c>
      <c r="AC11" s="17">
        <f t="shared" si="12"/>
        <v>0.58333333333333337</v>
      </c>
      <c r="AD11" s="14">
        <f t="shared" si="13"/>
        <v>0.76190476190476186</v>
      </c>
      <c r="AE11" s="12">
        <v>67</v>
      </c>
      <c r="AF11" s="17">
        <f t="shared" si="14"/>
        <v>1.8611111111111112</v>
      </c>
      <c r="AG11" s="12">
        <v>22</v>
      </c>
      <c r="AH11" s="17">
        <f t="shared" si="15"/>
        <v>0.61111111111111116</v>
      </c>
      <c r="AI11" s="12">
        <v>45</v>
      </c>
      <c r="AJ11" s="17">
        <f t="shared" si="16"/>
        <v>1.25</v>
      </c>
      <c r="AK11" s="12">
        <v>88</v>
      </c>
      <c r="AL11" s="17">
        <f t="shared" si="17"/>
        <v>2.4444444444444446</v>
      </c>
      <c r="AM11" s="12">
        <v>25</v>
      </c>
      <c r="AN11" s="17">
        <f t="shared" si="18"/>
        <v>0.69444444444444442</v>
      </c>
      <c r="AO11" s="12">
        <v>6</v>
      </c>
      <c r="AP11" s="17">
        <f t="shared" si="19"/>
        <v>0.16666666666666666</v>
      </c>
      <c r="AQ11" s="12">
        <v>36</v>
      </c>
      <c r="AR11" s="17">
        <f t="shared" si="20"/>
        <v>1</v>
      </c>
      <c r="AS11" s="12">
        <v>44</v>
      </c>
      <c r="AT11" s="17">
        <f t="shared" si="21"/>
        <v>1.2222222222222223</v>
      </c>
      <c r="AU11" s="13">
        <v>0.55928315045712296</v>
      </c>
      <c r="AV11" s="13">
        <v>3.7211121121565063E-2</v>
      </c>
      <c r="AW11" s="13">
        <v>0.2065496097172034</v>
      </c>
      <c r="AX11" s="13">
        <v>0.35273354073991953</v>
      </c>
      <c r="AY11" s="13">
        <v>100.40002793036859</v>
      </c>
      <c r="AZ11" s="13">
        <v>108.82336228495737</v>
      </c>
      <c r="BA11" s="13">
        <v>5.5441168686041236</v>
      </c>
      <c r="BB11" s="13">
        <v>5.8888888888888893</v>
      </c>
      <c r="BC11" s="13">
        <v>14.105123087159015</v>
      </c>
      <c r="BD11" s="35">
        <f t="shared" si="22"/>
        <v>46.334431630971991</v>
      </c>
      <c r="BE11" s="35">
        <f t="shared" si="23"/>
        <v>44.32432432432433</v>
      </c>
      <c r="BF11" s="58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11.860553803998066</v>
      </c>
      <c r="BG11" s="14">
        <f t="shared" si="24"/>
        <v>0.5243243243243243</v>
      </c>
      <c r="BH11" s="14">
        <f t="shared" si="25"/>
        <v>0.11351351351351352</v>
      </c>
      <c r="BI11" s="51">
        <f>IFERROR(((AG11*(12000/5))/((F11*60+G11)*(SUMIFS(팀공격력!X:X,팀공격력!A:A,B11,팀공격력!B:B,D11)+SUMIFS(팀수비력!X:X,팀수비력!A:A,B11,팀수비력!B:B,D11))))*100,"")</f>
        <v>1.3167069160030762</v>
      </c>
      <c r="BJ11" s="51">
        <f>IFERROR(((AI11*(12000/5))/((F11*60+G11)*(SUMIFS(팀공격력!V:V,팀공격력!A:A,B11,팀공격력!B:B,D11)+SUMIFS(팀수비력!W:W,팀수비력!A:A,B11,팀수비력!B:B,D11))))*100,"")</f>
        <v>5.4824227435261728</v>
      </c>
      <c r="BK11" s="51">
        <f>IFERROR(((AE11*(12000/5))/((F11*60+G11)*(SUMIFS(팀공격력!X:X,팀공격력!A:A,B11,팀공격력!B:B,D11)+SUMIFS(팀수비력!X:X,팀수비력!A:A,B11,팀수비력!B:B,D11))))*100,"")</f>
        <v>4.0099710623730047</v>
      </c>
      <c r="BL11" s="51">
        <f>IFERROR(100*AK11/(((((F11*60+G11)/(12000/5))*SUMIFS(팀공격력!P:P,팀공격력!A:A,B11,팀공격력!B:B,D11))-K11)),"")</f>
        <v>15.480829279877563</v>
      </c>
      <c r="BM11" s="51">
        <f>IFERROR(100*((AM11/E11*(2400))/((F11*60+G11)*SUMIFS(팀공격력!AR:AR,팀공격력!A:A,B11,팀공격력!B:B,D11))),"")</f>
        <v>2.3333760624042648</v>
      </c>
      <c r="BN11" s="51">
        <f>IFERROR((AO11*40)/(((F11*60+G11)/60)*(SUMIFS(팀수비력!Q:Q,팀수비력!A:A,B11,팀수비력!B:B,D11)-SUMIFS(팀수비력!N:N,팀수비력!A:A,B11,팀수비력!B:B,D11)))*100,"")</f>
        <v>0.7142772109855835</v>
      </c>
      <c r="BO11" s="51">
        <f t="shared" si="26"/>
        <v>15.635858234885337</v>
      </c>
      <c r="BP11" s="13">
        <v>9.0909090909090899</v>
      </c>
      <c r="BQ11" s="13">
        <v>0.11111111111111099</v>
      </c>
      <c r="BR11" s="13">
        <v>0.75</v>
      </c>
      <c r="BS11" s="13">
        <v>0.33333333333333298</v>
      </c>
      <c r="BT11" s="15" t="s">
        <v>88</v>
      </c>
      <c r="BU11" s="15">
        <v>400000</v>
      </c>
      <c r="BV11" s="12" t="s">
        <v>91</v>
      </c>
      <c r="BW11" s="26">
        <v>409.52</v>
      </c>
      <c r="BX11" s="27">
        <v>572.82000000000005</v>
      </c>
      <c r="BY11" s="27">
        <v>163.30000000000001</v>
      </c>
      <c r="BZ11" s="26">
        <f t="shared" si="27"/>
        <v>11.375555555555557</v>
      </c>
      <c r="CA11" s="26">
        <f t="shared" si="28"/>
        <v>15.911666666666669</v>
      </c>
      <c r="CB11" s="26">
        <f t="shared" si="29"/>
        <v>4.5361111111111114</v>
      </c>
      <c r="CC11" s="31">
        <f t="shared" si="30"/>
        <v>27.24683965402529</v>
      </c>
      <c r="CD11" s="31">
        <f t="shared" si="31"/>
        <v>38.111776447105797</v>
      </c>
      <c r="CE11" s="31">
        <f t="shared" si="32"/>
        <v>10.864936793080506</v>
      </c>
      <c r="CF11" s="33">
        <v>21</v>
      </c>
      <c r="CG11" s="33">
        <v>15</v>
      </c>
    </row>
    <row r="12" spans="1:85" x14ac:dyDescent="0.4">
      <c r="A12" s="12" t="s">
        <v>84</v>
      </c>
      <c r="B12" s="12" t="s">
        <v>85</v>
      </c>
      <c r="C12" s="12" t="s">
        <v>102</v>
      </c>
      <c r="D12" s="40" t="s">
        <v>87</v>
      </c>
      <c r="E12" s="11">
        <v>49</v>
      </c>
      <c r="F12" s="11">
        <v>33</v>
      </c>
      <c r="G12" s="11">
        <v>55</v>
      </c>
      <c r="H12" s="10">
        <f t="shared" si="0"/>
        <v>99715</v>
      </c>
      <c r="I12" s="7">
        <v>909</v>
      </c>
      <c r="J12" s="17">
        <f t="shared" si="1"/>
        <v>18.551020408163264</v>
      </c>
      <c r="K12" s="7">
        <v>285</v>
      </c>
      <c r="L12" s="7">
        <v>716</v>
      </c>
      <c r="M12" s="17">
        <f t="shared" si="2"/>
        <v>5.8163265306122449</v>
      </c>
      <c r="N12" s="17">
        <f t="shared" si="3"/>
        <v>14.612244897959183</v>
      </c>
      <c r="O12" s="14">
        <f t="shared" si="4"/>
        <v>0.39804469273743015</v>
      </c>
      <c r="P12" s="5">
        <v>167</v>
      </c>
      <c r="Q12" s="7">
        <v>337</v>
      </c>
      <c r="R12" s="17">
        <f t="shared" si="5"/>
        <v>3.4081632653061225</v>
      </c>
      <c r="S12" s="17">
        <f t="shared" si="6"/>
        <v>6.8775510204081636</v>
      </c>
      <c r="T12" s="14">
        <f t="shared" si="7"/>
        <v>0.49554896142433236</v>
      </c>
      <c r="U12" s="7">
        <v>118</v>
      </c>
      <c r="V12" s="7">
        <v>379</v>
      </c>
      <c r="W12" s="17">
        <f t="shared" si="8"/>
        <v>2.4081632653061225</v>
      </c>
      <c r="X12" s="17">
        <f t="shared" si="9"/>
        <v>7.7346938775510203</v>
      </c>
      <c r="Y12" s="14">
        <f t="shared" si="10"/>
        <v>0.31134564643799473</v>
      </c>
      <c r="Z12" s="5">
        <v>221</v>
      </c>
      <c r="AA12" s="5">
        <v>253</v>
      </c>
      <c r="AB12" s="17">
        <f t="shared" si="11"/>
        <v>4.5102040816326534</v>
      </c>
      <c r="AC12" s="17">
        <f t="shared" si="12"/>
        <v>5.1632653061224492</v>
      </c>
      <c r="AD12" s="14">
        <f t="shared" si="13"/>
        <v>0.87351778656126478</v>
      </c>
      <c r="AE12" s="11">
        <v>126</v>
      </c>
      <c r="AF12" s="17">
        <f t="shared" si="14"/>
        <v>2.5714285714285716</v>
      </c>
      <c r="AG12" s="12">
        <v>16</v>
      </c>
      <c r="AH12" s="17">
        <f t="shared" si="15"/>
        <v>0.32653061224489793</v>
      </c>
      <c r="AI12" s="7">
        <v>110</v>
      </c>
      <c r="AJ12" s="17">
        <f t="shared" si="16"/>
        <v>2.2448979591836733</v>
      </c>
      <c r="AK12" s="7">
        <v>256</v>
      </c>
      <c r="AL12" s="17">
        <f t="shared" si="17"/>
        <v>5.2244897959183669</v>
      </c>
      <c r="AM12" s="7">
        <v>68</v>
      </c>
      <c r="AN12" s="17">
        <f t="shared" si="18"/>
        <v>1.3877551020408163</v>
      </c>
      <c r="AO12" s="7">
        <v>9</v>
      </c>
      <c r="AP12" s="17">
        <f t="shared" si="19"/>
        <v>0.18367346938775511</v>
      </c>
      <c r="AQ12" s="7">
        <v>121</v>
      </c>
      <c r="AR12" s="17">
        <f t="shared" si="20"/>
        <v>2.4693877551020407</v>
      </c>
      <c r="AS12" s="7">
        <v>120</v>
      </c>
      <c r="AT12" s="17">
        <f t="shared" si="21"/>
        <v>2.4489795918367347</v>
      </c>
      <c r="AU12" s="13">
        <v>4.6241336350969258</v>
      </c>
      <c r="AV12" s="13">
        <v>0.111296401987992</v>
      </c>
      <c r="AW12" s="13">
        <v>3.782458887641321</v>
      </c>
      <c r="AX12" s="13">
        <v>0.841674747455605</v>
      </c>
      <c r="AY12" s="13">
        <v>112.3218056828842</v>
      </c>
      <c r="AZ12" s="13">
        <v>109.54060205172649</v>
      </c>
      <c r="BA12" s="13">
        <v>11.482364100548269</v>
      </c>
      <c r="BB12" s="13">
        <v>16</v>
      </c>
      <c r="BC12" s="13">
        <v>18.86977886977887</v>
      </c>
      <c r="BD12" s="35">
        <f t="shared" si="22"/>
        <v>54.936421215490981</v>
      </c>
      <c r="BE12" s="35">
        <f t="shared" si="23"/>
        <v>48.044692737430168</v>
      </c>
      <c r="BF12" s="58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24.053728753447444</v>
      </c>
      <c r="BG12" s="14">
        <f t="shared" si="24"/>
        <v>0.52932960893854752</v>
      </c>
      <c r="BH12" s="14">
        <f t="shared" si="25"/>
        <v>0.35335195530726254</v>
      </c>
      <c r="BI12" s="51">
        <f>IFERROR(((AG12*(12000/5))/((F12*60+G12)*(SUMIFS(팀공격력!X:X,팀공격력!A:A,B12,팀공격력!B:B,D12)+SUMIFS(팀수비력!X:X,팀수비력!A:A,B12,팀수비력!B:B,D12))))*100,"")</f>
        <v>0.47150871738577882</v>
      </c>
      <c r="BJ12" s="51">
        <f>IFERROR(((AI12*(12000/5))/((F12*60+G12)*(SUMIFS(팀공격력!V:V,팀공격력!A:A,B12,팀공격력!B:B,D12)+SUMIFS(팀수비력!W:W,팀수비력!A:A,B12,팀수비력!B:B,D12))))*100,"")</f>
        <v>6.5986637705864561</v>
      </c>
      <c r="BK12" s="51">
        <f>IFERROR(((AE12*(12000/5))/((F12*60+G12)*(SUMIFS(팀공격력!X:X,팀공격력!A:A,B12,팀공격력!B:B,D12)+SUMIFS(팀수비력!X:X,팀수비력!A:A,B12,팀수비력!B:B,D12))))*100,"")</f>
        <v>3.7131311494130084</v>
      </c>
      <c r="BL12" s="51">
        <f>IFERROR(100*AK12/(((((F12*60+G12)/(12000/5))*SUMIFS(팀공격력!P:P,팀공격력!A:A,B12,팀공격력!B:B,D12))-K12)),"")</f>
        <v>25.204189211917839</v>
      </c>
      <c r="BM12" s="51">
        <f>IFERROR(100*((AM12/E12*(2400))/((F12*60+G12)*SUMIFS(팀공격력!AR:AR,팀공격력!A:A,B12,팀공격력!B:B,D12))),"")</f>
        <v>2.2959549957246845</v>
      </c>
      <c r="BN12" s="51">
        <f>IFERROR((AO12*40)/(((F12*60+G12)/60)*(SUMIFS(팀수비력!Q:Q,팀수비력!A:A,B12,팀수비력!B:B,D12)-SUMIFS(팀수비력!N:N,팀수비력!A:A,B12,팀수비력!B:B,D12)))*100,"")</f>
        <v>0.5275472472291558</v>
      </c>
      <c r="BO12" s="51">
        <f t="shared" si="26"/>
        <v>12.75940610764299</v>
      </c>
      <c r="BP12" s="13">
        <v>7.5</v>
      </c>
      <c r="BQ12" s="13">
        <v>0.183673469387755</v>
      </c>
      <c r="BR12" s="13">
        <v>3.1632653061224398</v>
      </c>
      <c r="BS12" s="13">
        <v>0.83673469387755095</v>
      </c>
      <c r="BT12" s="15" t="s">
        <v>88</v>
      </c>
      <c r="BU12" s="15">
        <v>40000</v>
      </c>
      <c r="BV12" s="12" t="s">
        <v>91</v>
      </c>
      <c r="BW12" s="26">
        <v>1362.93</v>
      </c>
      <c r="BX12" s="27">
        <v>1974.93</v>
      </c>
      <c r="BY12" s="27">
        <v>612</v>
      </c>
      <c r="BZ12" s="26">
        <f t="shared" si="27"/>
        <v>27.814897959183675</v>
      </c>
      <c r="CA12" s="26">
        <f t="shared" si="28"/>
        <v>40.304693877551024</v>
      </c>
      <c r="CB12" s="26">
        <f t="shared" si="29"/>
        <v>12.489795918367347</v>
      </c>
      <c r="CC12" s="31">
        <f t="shared" si="30"/>
        <v>32.803810860953718</v>
      </c>
      <c r="CD12" s="31">
        <f t="shared" si="31"/>
        <v>47.533791305219879</v>
      </c>
      <c r="CE12" s="31">
        <f t="shared" si="32"/>
        <v>14.729980444266159</v>
      </c>
      <c r="CF12" s="34">
        <v>27</v>
      </c>
      <c r="CG12" s="34">
        <v>22</v>
      </c>
    </row>
    <row r="13" spans="1:85" x14ac:dyDescent="0.4">
      <c r="A13" s="12" t="s">
        <v>84</v>
      </c>
      <c r="B13" s="12" t="s">
        <v>85</v>
      </c>
      <c r="C13" s="9" t="s">
        <v>103</v>
      </c>
      <c r="D13" s="40" t="s">
        <v>87</v>
      </c>
      <c r="E13" s="22">
        <v>48</v>
      </c>
      <c r="F13" s="22">
        <v>12</v>
      </c>
      <c r="G13" s="22">
        <v>50</v>
      </c>
      <c r="H13" s="10">
        <f t="shared" si="0"/>
        <v>36960</v>
      </c>
      <c r="I13" s="5">
        <v>238</v>
      </c>
      <c r="J13" s="17">
        <f t="shared" si="1"/>
        <v>4.958333333333333</v>
      </c>
      <c r="K13" s="7">
        <v>83</v>
      </c>
      <c r="L13" s="7">
        <v>216</v>
      </c>
      <c r="M13" s="17">
        <f t="shared" si="2"/>
        <v>1.7291666666666667</v>
      </c>
      <c r="N13" s="17">
        <f t="shared" si="3"/>
        <v>4.5</v>
      </c>
      <c r="O13" s="14">
        <f t="shared" si="4"/>
        <v>0.38425925925925924</v>
      </c>
      <c r="P13" s="12">
        <v>34</v>
      </c>
      <c r="Q13" s="12">
        <v>67</v>
      </c>
      <c r="R13" s="17">
        <f t="shared" si="5"/>
        <v>0.70833333333333337</v>
      </c>
      <c r="S13" s="17">
        <f t="shared" si="6"/>
        <v>1.3958333333333333</v>
      </c>
      <c r="T13" s="14">
        <f t="shared" si="7"/>
        <v>0.5074626865671642</v>
      </c>
      <c r="U13" s="12">
        <v>49</v>
      </c>
      <c r="V13" s="12">
        <v>149</v>
      </c>
      <c r="W13" s="17">
        <f t="shared" si="8"/>
        <v>1.0208333333333333</v>
      </c>
      <c r="X13" s="17">
        <f t="shared" si="9"/>
        <v>3.1041666666666665</v>
      </c>
      <c r="Y13" s="14">
        <f t="shared" si="10"/>
        <v>0.32885906040268459</v>
      </c>
      <c r="Z13" s="12">
        <v>23</v>
      </c>
      <c r="AA13" s="12">
        <v>33</v>
      </c>
      <c r="AB13" s="17">
        <f t="shared" si="11"/>
        <v>0.47916666666666669</v>
      </c>
      <c r="AC13" s="17">
        <f t="shared" si="12"/>
        <v>0.6875</v>
      </c>
      <c r="AD13" s="14">
        <f t="shared" si="13"/>
        <v>0.69696969696969702</v>
      </c>
      <c r="AE13" s="12">
        <v>85</v>
      </c>
      <c r="AF13" s="17">
        <f t="shared" si="14"/>
        <v>1.7708333333333333</v>
      </c>
      <c r="AG13" s="12">
        <v>32</v>
      </c>
      <c r="AH13" s="17">
        <f t="shared" si="15"/>
        <v>0.66666666666666663</v>
      </c>
      <c r="AI13" s="12">
        <v>53</v>
      </c>
      <c r="AJ13" s="17">
        <f t="shared" si="16"/>
        <v>1.1041666666666667</v>
      </c>
      <c r="AK13" s="12">
        <v>34</v>
      </c>
      <c r="AL13" s="17">
        <f t="shared" si="17"/>
        <v>0.70833333333333337</v>
      </c>
      <c r="AM13" s="12">
        <v>21</v>
      </c>
      <c r="AN13" s="17">
        <f t="shared" si="18"/>
        <v>0.4375</v>
      </c>
      <c r="AO13" s="12">
        <v>9</v>
      </c>
      <c r="AP13" s="17">
        <f t="shared" si="19"/>
        <v>0.1875</v>
      </c>
      <c r="AQ13" s="12">
        <v>16</v>
      </c>
      <c r="AR13" s="17">
        <f t="shared" si="20"/>
        <v>0.33333333333333331</v>
      </c>
      <c r="AS13" s="12">
        <v>79</v>
      </c>
      <c r="AT13" s="17">
        <f t="shared" si="21"/>
        <v>1.6458333333333333</v>
      </c>
      <c r="AU13" s="13">
        <v>1.218719937528977</v>
      </c>
      <c r="AV13" s="13">
        <v>7.9137658281102377E-2</v>
      </c>
      <c r="AW13" s="13">
        <v>0.85808931103555508</v>
      </c>
      <c r="AX13" s="13">
        <v>0.36063062649342142</v>
      </c>
      <c r="AY13" s="13">
        <v>111.0367894795115</v>
      </c>
      <c r="AZ13" s="13">
        <v>108.83476836096132</v>
      </c>
      <c r="BA13" s="13">
        <v>7.6921237383512988</v>
      </c>
      <c r="BB13" s="13">
        <v>4.75</v>
      </c>
      <c r="BC13" s="13">
        <v>14.805194805194805</v>
      </c>
      <c r="BD13" s="35">
        <f t="shared" si="22"/>
        <v>51.622418879056042</v>
      </c>
      <c r="BE13" s="35">
        <f t="shared" si="23"/>
        <v>49.768518518518519</v>
      </c>
      <c r="BF13" s="58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16.525451991423555</v>
      </c>
      <c r="BG13" s="14">
        <f t="shared" si="24"/>
        <v>0.68981481481481477</v>
      </c>
      <c r="BH13" s="14">
        <f t="shared" si="25"/>
        <v>0.15277777777777779</v>
      </c>
      <c r="BI13" s="51">
        <f>IFERROR(((AG13*(12000/5))/((F13*60+G13)*(SUMIFS(팀공격력!X:X,팀공격력!A:A,B13,팀공격력!B:B,D13)+SUMIFS(팀수비력!X:X,팀수비력!A:A,B13,팀수비력!B:B,D13))))*100,"")</f>
        <v>2.492260363324831</v>
      </c>
      <c r="BJ13" s="51">
        <f>IFERROR(((AI13*(12000/5))/((F13*60+G13)*(SUMIFS(팀공격력!V:V,팀공격력!A:A,B13,팀공격력!B:B,D13)+SUMIFS(팀수비력!W:W,팀수비력!A:A,B13,팀수비력!B:B,D13))))*100,"")</f>
        <v>8.4025841909870387</v>
      </c>
      <c r="BK13" s="51">
        <f>IFERROR(((AE13*(12000/5))/((F13*60+G13)*(SUMIFS(팀공격력!X:X,팀공격력!A:A,B13,팀공격력!B:B,D13)+SUMIFS(팀수비력!X:X,팀수비력!A:A,B13,팀수비력!B:B,D13))))*100,"")</f>
        <v>6.6200665900815832</v>
      </c>
      <c r="BL13" s="51">
        <f>IFERROR(100*AK13/(((((F13*60+G13)/(12000/5))*SUMIFS(팀공격력!P:P,팀공격력!A:A,B13,팀공격력!B:B,D13))-K13)),"")</f>
        <v>8.3097415425976084</v>
      </c>
      <c r="BM13" s="51">
        <f>IFERROR(100*((AM13/E13*(2400))/((F13*60+G13)*SUMIFS(팀공격력!AR:AR,팀공격력!A:A,B13,팀공격력!B:B,D13))),"")</f>
        <v>1.9129441209783331</v>
      </c>
      <c r="BN13" s="51">
        <f>IFERROR((AO13*40)/(((F13*60+G13)/60)*(SUMIFS(팀수비력!Q:Q,팀수비력!A:A,B13,팀수비력!B:B,D13)-SUMIFS(팀수비력!N:N,팀수비력!A:A,B13,팀수비력!B:B,D13)))*100,"")</f>
        <v>1.3942320105341974</v>
      </c>
      <c r="BO13" s="51">
        <f t="shared" si="26"/>
        <v>6.4903456109037805</v>
      </c>
      <c r="BP13" s="13">
        <v>4.7619047619047601</v>
      </c>
      <c r="BQ13" s="13">
        <v>4.1666666666666602E-2</v>
      </c>
      <c r="BR13" s="13">
        <v>0.33333333333333298</v>
      </c>
      <c r="BS13" s="13">
        <v>0.27083333333333298</v>
      </c>
      <c r="BT13" s="15" t="s">
        <v>88</v>
      </c>
      <c r="BU13" s="15">
        <v>85000</v>
      </c>
      <c r="BV13" s="12" t="s">
        <v>96</v>
      </c>
      <c r="BW13" s="26">
        <v>420.4</v>
      </c>
      <c r="BX13" s="27">
        <v>575.4</v>
      </c>
      <c r="BY13" s="27">
        <v>155</v>
      </c>
      <c r="BZ13" s="26">
        <f t="shared" si="27"/>
        <v>8.7583333333333329</v>
      </c>
      <c r="CA13" s="26">
        <f t="shared" si="28"/>
        <v>11.987499999999999</v>
      </c>
      <c r="CB13" s="26">
        <f t="shared" si="29"/>
        <v>3.2291666666666665</v>
      </c>
      <c r="CC13" s="31">
        <f t="shared" si="30"/>
        <v>27.298701298701303</v>
      </c>
      <c r="CD13" s="31">
        <f t="shared" si="31"/>
        <v>37.363636363636367</v>
      </c>
      <c r="CE13" s="31">
        <f t="shared" si="32"/>
        <v>10.064935064935066</v>
      </c>
      <c r="CF13" s="34">
        <v>26</v>
      </c>
      <c r="CG13" s="34">
        <v>22</v>
      </c>
    </row>
    <row r="14" spans="1:85" x14ac:dyDescent="0.4">
      <c r="A14" s="12" t="s">
        <v>84</v>
      </c>
      <c r="B14" s="12" t="s">
        <v>85</v>
      </c>
      <c r="C14" s="19" t="s">
        <v>104</v>
      </c>
      <c r="D14" s="40" t="s">
        <v>87</v>
      </c>
      <c r="E14" s="22">
        <v>49</v>
      </c>
      <c r="F14" s="24">
        <v>16</v>
      </c>
      <c r="G14" s="24">
        <v>6</v>
      </c>
      <c r="H14" s="10">
        <f t="shared" si="0"/>
        <v>47334</v>
      </c>
      <c r="I14" s="5">
        <v>131</v>
      </c>
      <c r="J14" s="17">
        <f t="shared" si="1"/>
        <v>2.6734693877551021</v>
      </c>
      <c r="K14" s="7">
        <v>40</v>
      </c>
      <c r="L14" s="7">
        <v>146</v>
      </c>
      <c r="M14" s="17">
        <f t="shared" si="2"/>
        <v>0.81632653061224492</v>
      </c>
      <c r="N14" s="17">
        <f t="shared" si="3"/>
        <v>2.9795918367346941</v>
      </c>
      <c r="O14" s="14">
        <f t="shared" si="4"/>
        <v>0.27397260273972601</v>
      </c>
      <c r="P14" s="12">
        <v>9</v>
      </c>
      <c r="Q14" s="12">
        <v>23</v>
      </c>
      <c r="R14" s="17">
        <f t="shared" si="5"/>
        <v>0.18367346938775511</v>
      </c>
      <c r="S14" s="17">
        <f t="shared" si="6"/>
        <v>0.46938775510204084</v>
      </c>
      <c r="T14" s="14">
        <f t="shared" si="7"/>
        <v>0.39130434782608697</v>
      </c>
      <c r="U14" s="12">
        <v>31</v>
      </c>
      <c r="V14" s="12">
        <v>123</v>
      </c>
      <c r="W14" s="17">
        <f t="shared" si="8"/>
        <v>0.63265306122448983</v>
      </c>
      <c r="X14" s="17">
        <f t="shared" si="9"/>
        <v>2.510204081632653</v>
      </c>
      <c r="Y14" s="14">
        <f t="shared" si="10"/>
        <v>0.25203252032520324</v>
      </c>
      <c r="Z14" s="12">
        <v>20</v>
      </c>
      <c r="AA14" s="12">
        <v>24</v>
      </c>
      <c r="AB14" s="17">
        <f t="shared" si="11"/>
        <v>0.40816326530612246</v>
      </c>
      <c r="AC14" s="17">
        <f t="shared" si="12"/>
        <v>0.48979591836734693</v>
      </c>
      <c r="AD14" s="14">
        <f t="shared" si="13"/>
        <v>0.83333333333333337</v>
      </c>
      <c r="AE14" s="12">
        <v>105</v>
      </c>
      <c r="AF14" s="17">
        <f t="shared" si="14"/>
        <v>2.1428571428571428</v>
      </c>
      <c r="AG14" s="12">
        <v>39</v>
      </c>
      <c r="AH14" s="17">
        <f t="shared" si="15"/>
        <v>0.79591836734693877</v>
      </c>
      <c r="AI14" s="12">
        <v>66</v>
      </c>
      <c r="AJ14" s="17">
        <f t="shared" si="16"/>
        <v>1.346938775510204</v>
      </c>
      <c r="AK14" s="12">
        <v>42</v>
      </c>
      <c r="AL14" s="17">
        <f t="shared" si="17"/>
        <v>0.8571428571428571</v>
      </c>
      <c r="AM14" s="12">
        <v>26</v>
      </c>
      <c r="AN14" s="17">
        <f t="shared" si="18"/>
        <v>0.53061224489795922</v>
      </c>
      <c r="AO14" s="12">
        <v>8</v>
      </c>
      <c r="AP14" s="17">
        <f t="shared" si="19"/>
        <v>0.16326530612244897</v>
      </c>
      <c r="AQ14" s="12">
        <v>28</v>
      </c>
      <c r="AR14" s="17">
        <f t="shared" si="20"/>
        <v>0.5714285714285714</v>
      </c>
      <c r="AS14" s="12">
        <v>111</v>
      </c>
      <c r="AT14" s="17">
        <f t="shared" si="21"/>
        <v>2.2653061224489797</v>
      </c>
      <c r="AU14" s="13">
        <v>0.25174096385543437</v>
      </c>
      <c r="AV14" s="13">
        <v>1.276415078491238E-2</v>
      </c>
      <c r="AW14" s="13">
        <v>-0.16956545324080979</v>
      </c>
      <c r="AX14" s="13">
        <v>0.42130641709624422</v>
      </c>
      <c r="AY14" s="13">
        <v>93.794751094560141</v>
      </c>
      <c r="AZ14" s="13">
        <v>109.29402710770762</v>
      </c>
      <c r="BA14" s="13">
        <v>2.2725077463212875</v>
      </c>
      <c r="BB14" s="13">
        <v>3.5510204081632653</v>
      </c>
      <c r="BC14" s="13">
        <v>8.8224109519584246</v>
      </c>
      <c r="BD14" s="35">
        <f t="shared" si="22"/>
        <v>41.83699540112417</v>
      </c>
      <c r="BE14" s="35">
        <f t="shared" si="23"/>
        <v>38.013698630136986</v>
      </c>
      <c r="BF14" s="58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9.8617131969503724</v>
      </c>
      <c r="BG14" s="14">
        <f t="shared" si="24"/>
        <v>0.84246575342465757</v>
      </c>
      <c r="BH14" s="14">
        <f t="shared" si="25"/>
        <v>0.16438356164383561</v>
      </c>
      <c r="BI14" s="51">
        <f>IFERROR(((AG14*(12000/5))/((F14*60+G14)*(SUMIFS(팀공격력!X:X,팀공격력!A:A,B14,팀공격력!B:B,D14)+SUMIFS(팀수비력!X:X,팀수비력!A:A,B14,팀수비력!B:B,D14))))*100,"")</f>
        <v>2.4211496736103997</v>
      </c>
      <c r="BJ14" s="51">
        <f>IFERROR(((AI14*(12000/5))/((F14*60+G14)*(SUMIFS(팀공격력!V:V,팀공격력!A:A,B14,팀공격력!B:B,D14)+SUMIFS(팀수비력!W:W,팀수비력!A:A,B14,팀수비력!B:B,D14))))*100,"")</f>
        <v>8.3405470640642481</v>
      </c>
      <c r="BK14" s="51">
        <f>IFERROR(((AE14*(12000/5))/((F14*60+G14)*(SUMIFS(팀공격력!X:X,팀공격력!A:A,B14,팀공격력!B:B,D14)+SUMIFS(팀수비력!X:X,팀수비력!A:A,B14,팀수비력!B:B,D14))))*100,"")</f>
        <v>6.5184798904895382</v>
      </c>
      <c r="BL14" s="51">
        <f>IFERROR(100*AK14/(((((F14*60+G14)/(12000/5))*SUMIFS(팀공격력!P:P,팀공격력!A:A,B14,팀공격력!B:B,D14))-K14)),"")</f>
        <v>7.2735459402356968</v>
      </c>
      <c r="BM14" s="51">
        <f>IFERROR(100*((AM14/E14*(2400))/((F14*60+G14)*SUMIFS(팀공격력!AR:AR,팀공격력!A:A,B14,팀공격력!B:B,D14))),"")</f>
        <v>1.8493328891699099</v>
      </c>
      <c r="BN14" s="51">
        <f>IFERROR((AO14*40)/(((F14*60+G14)/60)*(SUMIFS(팀수비력!Q:Q,팀수비력!A:A,B14,팀수비력!B:B,D14)-SUMIFS(팀수비력!N:N,팀수비력!A:A,B14,팀수비력!B:B,D14)))*100,"")</f>
        <v>0.98786164997592074</v>
      </c>
      <c r="BO14" s="51">
        <f t="shared" si="26"/>
        <v>15.17121803207629</v>
      </c>
      <c r="BP14" s="13">
        <v>17.307692307692299</v>
      </c>
      <c r="BQ14" s="13">
        <v>0.183673469387755</v>
      </c>
      <c r="BR14" s="13">
        <v>4.08163265306122E-2</v>
      </c>
      <c r="BS14" s="13">
        <v>0.42857142857142799</v>
      </c>
      <c r="BT14" s="15" t="s">
        <v>88</v>
      </c>
      <c r="BU14" s="15">
        <v>600000</v>
      </c>
      <c r="BV14" s="12" t="s">
        <v>96</v>
      </c>
      <c r="BW14" s="26">
        <v>427.17</v>
      </c>
      <c r="BX14" s="27">
        <v>569.16999999999996</v>
      </c>
      <c r="BY14" s="27">
        <v>142</v>
      </c>
      <c r="BZ14" s="26">
        <f t="shared" si="27"/>
        <v>8.7177551020408153</v>
      </c>
      <c r="CA14" s="26">
        <f t="shared" si="28"/>
        <v>11.615714285714285</v>
      </c>
      <c r="CB14" s="26">
        <f t="shared" si="29"/>
        <v>2.8979591836734695</v>
      </c>
      <c r="CC14" s="31">
        <f t="shared" si="30"/>
        <v>21.659018887057929</v>
      </c>
      <c r="CD14" s="31">
        <f t="shared" si="31"/>
        <v>28.858917480035494</v>
      </c>
      <c r="CE14" s="31">
        <f t="shared" si="32"/>
        <v>7.1998985929775641</v>
      </c>
      <c r="CF14" s="34">
        <v>25</v>
      </c>
      <c r="CG14" s="34">
        <v>24</v>
      </c>
    </row>
    <row r="15" spans="1:85" x14ac:dyDescent="0.4">
      <c r="A15" s="12" t="s">
        <v>84</v>
      </c>
      <c r="B15" s="12" t="s">
        <v>85</v>
      </c>
      <c r="C15" s="12" t="s">
        <v>105</v>
      </c>
      <c r="D15" s="40" t="s">
        <v>87</v>
      </c>
      <c r="E15" s="22">
        <v>35</v>
      </c>
      <c r="F15" s="24">
        <v>8</v>
      </c>
      <c r="G15" s="24">
        <v>29</v>
      </c>
      <c r="H15" s="10">
        <f t="shared" si="0"/>
        <v>17815</v>
      </c>
      <c r="I15" s="5">
        <v>130</v>
      </c>
      <c r="J15" s="17">
        <f t="shared" si="1"/>
        <v>3.7142857142857144</v>
      </c>
      <c r="K15" s="7">
        <v>53</v>
      </c>
      <c r="L15" s="7">
        <v>128</v>
      </c>
      <c r="M15" s="17">
        <f t="shared" si="2"/>
        <v>1.5142857142857142</v>
      </c>
      <c r="N15" s="17">
        <f t="shared" si="3"/>
        <v>3.657142857142857</v>
      </c>
      <c r="O15" s="14">
        <f t="shared" si="4"/>
        <v>0.4140625</v>
      </c>
      <c r="P15" s="12">
        <v>42</v>
      </c>
      <c r="Q15" s="12">
        <v>88</v>
      </c>
      <c r="R15" s="17">
        <f t="shared" si="5"/>
        <v>1.2</v>
      </c>
      <c r="S15" s="17">
        <f t="shared" si="6"/>
        <v>2.5142857142857142</v>
      </c>
      <c r="T15" s="14">
        <f t="shared" si="7"/>
        <v>0.47727272727272729</v>
      </c>
      <c r="U15" s="12">
        <v>11</v>
      </c>
      <c r="V15" s="12">
        <v>40</v>
      </c>
      <c r="W15" s="17">
        <f t="shared" si="8"/>
        <v>0.31428571428571428</v>
      </c>
      <c r="X15" s="17">
        <f t="shared" si="9"/>
        <v>1.1428571428571428</v>
      </c>
      <c r="Y15" s="14">
        <f t="shared" si="10"/>
        <v>0.27500000000000002</v>
      </c>
      <c r="Z15" s="12">
        <v>13</v>
      </c>
      <c r="AA15" s="12">
        <v>22</v>
      </c>
      <c r="AB15" s="17">
        <f t="shared" si="11"/>
        <v>0.37142857142857144</v>
      </c>
      <c r="AC15" s="17">
        <f t="shared" si="12"/>
        <v>0.62857142857142856</v>
      </c>
      <c r="AD15" s="14">
        <f t="shared" si="13"/>
        <v>0.59090909090909094</v>
      </c>
      <c r="AE15" s="12">
        <v>100</v>
      </c>
      <c r="AF15" s="17">
        <f t="shared" si="14"/>
        <v>2.8571428571428572</v>
      </c>
      <c r="AG15" s="12">
        <v>41</v>
      </c>
      <c r="AH15" s="17">
        <f t="shared" si="15"/>
        <v>1.1714285714285715</v>
      </c>
      <c r="AI15" s="12">
        <v>59</v>
      </c>
      <c r="AJ15" s="17">
        <f t="shared" si="16"/>
        <v>1.6857142857142857</v>
      </c>
      <c r="AK15" s="12">
        <v>20</v>
      </c>
      <c r="AL15" s="17">
        <f t="shared" si="17"/>
        <v>0.5714285714285714</v>
      </c>
      <c r="AM15" s="12">
        <v>7</v>
      </c>
      <c r="AN15" s="17">
        <f t="shared" si="18"/>
        <v>0.2</v>
      </c>
      <c r="AO15" s="12">
        <v>12</v>
      </c>
      <c r="AP15" s="17">
        <f t="shared" si="19"/>
        <v>0.34285714285714286</v>
      </c>
      <c r="AQ15" s="12">
        <v>19</v>
      </c>
      <c r="AR15" s="17">
        <f t="shared" si="20"/>
        <v>0.54285714285714282</v>
      </c>
      <c r="AS15" s="12">
        <v>56</v>
      </c>
      <c r="AT15" s="17">
        <f t="shared" si="21"/>
        <v>1.6</v>
      </c>
      <c r="AU15" s="13">
        <v>0.46973400451570813</v>
      </c>
      <c r="AV15" s="13">
        <v>6.3281594770569716E-2</v>
      </c>
      <c r="AW15" s="13">
        <v>0.12580221564224259</v>
      </c>
      <c r="AX15" s="13">
        <v>0.34393178887346559</v>
      </c>
      <c r="AY15" s="13">
        <v>100.171044928966</v>
      </c>
      <c r="AZ15" s="13">
        <v>103.71551113187363</v>
      </c>
      <c r="BA15" s="13">
        <v>6.7301659554406807</v>
      </c>
      <c r="BB15" s="13">
        <v>4.7428571428571429</v>
      </c>
      <c r="BC15" s="13">
        <v>22.363177097951162</v>
      </c>
      <c r="BD15" s="35">
        <f t="shared" si="22"/>
        <v>47.210923881464261</v>
      </c>
      <c r="BE15" s="35">
        <f t="shared" si="23"/>
        <v>45.703125</v>
      </c>
      <c r="BF15" s="58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15.88867542974238</v>
      </c>
      <c r="BG15" s="14">
        <f t="shared" si="24"/>
        <v>0.3125</v>
      </c>
      <c r="BH15" s="14">
        <f t="shared" si="25"/>
        <v>0.171875</v>
      </c>
      <c r="BI15" s="51">
        <f>IFERROR(((AG15*(12000/5))/((F15*60+G15)*(SUMIFS(팀공격력!X:X,팀공격력!A:A,B15,팀공격력!B:B,D15)+SUMIFS(팀수비력!X:X,팀수비력!A:A,B15,팀수비력!B:B,D15))))*100,"")</f>
        <v>4.8305905986103213</v>
      </c>
      <c r="BJ15" s="51">
        <f>IFERROR(((AI15*(12000/5))/((F15*60+G15)*(SUMIFS(팀공격력!V:V,팀공격력!A:A,B15,팀공격력!B:B,D15)+SUMIFS(팀수비력!W:W,팀수비력!A:A,B15,팀수비력!B:B,D15))))*100,"")</f>
        <v>14.150179775235985</v>
      </c>
      <c r="BK15" s="51">
        <f>IFERROR(((AE15*(12000/5))/((F15*60+G15)*(SUMIFS(팀공격력!X:X,팀공격력!A:A,B15,팀공격력!B:B,D15)+SUMIFS(팀수비력!X:X,팀수비력!A:A,B15,팀수비력!B:B,D15))))*100,"")</f>
        <v>11.781928289293466</v>
      </c>
      <c r="BL15" s="51">
        <f>IFERROR(100*AK15/(((((F15*60+G15)/(12000/5))*SUMIFS(팀공격력!P:P,팀공격력!A:A,B15,팀공격력!B:B,D15))-K15)),"")</f>
        <v>7.343873832247561</v>
      </c>
      <c r="BM15" s="51">
        <f>IFERROR(100*((AM15/E15*(2400))/((F15*60+G15)*SUMIFS(팀공격력!AR:AR,팀공격력!A:A,B15,팀공격력!B:B,D15))),"")</f>
        <v>1.3229004530144857</v>
      </c>
      <c r="BN15" s="51">
        <f>IFERROR((AO15*40)/(((F15*60+G15)/60)*(SUMIFS(팀수비력!Q:Q,팀수비력!A:A,B15,팀수비력!B:B,D15)-SUMIFS(팀수비력!N:N,팀수비력!A:A,B15,팀수비력!B:B,D15)))*100,"")</f>
        <v>2.8122034004226122</v>
      </c>
      <c r="BO15" s="51">
        <f t="shared" si="26"/>
        <v>12.126627521062037</v>
      </c>
      <c r="BP15" s="13">
        <v>75</v>
      </c>
      <c r="BQ15" s="13">
        <v>0.42857142857142799</v>
      </c>
      <c r="BR15" s="13">
        <v>8.5714285714285701E-2</v>
      </c>
      <c r="BS15" s="13">
        <v>0.28571428571428498</v>
      </c>
      <c r="BT15" s="15" t="s">
        <v>93</v>
      </c>
      <c r="BU15" s="15">
        <v>600000</v>
      </c>
      <c r="BV15" s="12" t="s">
        <v>89</v>
      </c>
      <c r="BW15" s="26">
        <v>267.41000000000003</v>
      </c>
      <c r="BX15" s="27">
        <v>375.21</v>
      </c>
      <c r="BY15" s="27">
        <v>107.8</v>
      </c>
      <c r="BZ15" s="26">
        <f t="shared" si="27"/>
        <v>7.6402857142857137</v>
      </c>
      <c r="CA15" s="26">
        <f t="shared" si="28"/>
        <v>10.720285714285714</v>
      </c>
      <c r="CB15" s="26">
        <f t="shared" si="29"/>
        <v>3.08</v>
      </c>
      <c r="CC15" s="31">
        <f t="shared" si="30"/>
        <v>36.024922817850126</v>
      </c>
      <c r="CD15" s="31">
        <f t="shared" si="31"/>
        <v>50.547516138085882</v>
      </c>
      <c r="CE15" s="31">
        <f t="shared" si="32"/>
        <v>14.522593320235757</v>
      </c>
      <c r="CF15" s="34">
        <v>14</v>
      </c>
      <c r="CG15" s="34">
        <v>21</v>
      </c>
    </row>
    <row r="16" spans="1:85" x14ac:dyDescent="0.4">
      <c r="A16" s="12" t="s">
        <v>84</v>
      </c>
      <c r="B16" s="12" t="s">
        <v>85</v>
      </c>
      <c r="C16" s="4" t="s">
        <v>106</v>
      </c>
      <c r="D16" s="40" t="s">
        <v>87</v>
      </c>
      <c r="E16" s="22">
        <v>2</v>
      </c>
      <c r="F16" s="22">
        <v>0</v>
      </c>
      <c r="G16" s="22">
        <v>47</v>
      </c>
      <c r="H16" s="10">
        <f t="shared" si="0"/>
        <v>94</v>
      </c>
      <c r="I16" s="5">
        <v>0</v>
      </c>
      <c r="J16" s="17">
        <f t="shared" si="1"/>
        <v>0</v>
      </c>
      <c r="K16" s="7">
        <v>0</v>
      </c>
      <c r="L16" s="7">
        <v>1</v>
      </c>
      <c r="M16" s="17">
        <f t="shared" si="2"/>
        <v>0</v>
      </c>
      <c r="N16" s="17">
        <f t="shared" si="3"/>
        <v>0.5</v>
      </c>
      <c r="O16" s="14">
        <f t="shared" si="4"/>
        <v>0</v>
      </c>
      <c r="P16" s="12">
        <v>0</v>
      </c>
      <c r="Q16" s="12">
        <v>0</v>
      </c>
      <c r="R16" s="17">
        <f t="shared" si="5"/>
        <v>0</v>
      </c>
      <c r="S16" s="17">
        <f t="shared" si="6"/>
        <v>0</v>
      </c>
      <c r="T16" s="14" t="e">
        <f t="shared" si="7"/>
        <v>#DIV/0!</v>
      </c>
      <c r="U16" s="12">
        <v>0</v>
      </c>
      <c r="V16" s="12">
        <v>1</v>
      </c>
      <c r="W16" s="17">
        <f t="shared" si="8"/>
        <v>0</v>
      </c>
      <c r="X16" s="17">
        <f t="shared" si="9"/>
        <v>0.5</v>
      </c>
      <c r="Y16" s="14">
        <f t="shared" si="10"/>
        <v>0</v>
      </c>
      <c r="Z16" s="12">
        <v>0</v>
      </c>
      <c r="AA16" s="12">
        <v>0</v>
      </c>
      <c r="AB16" s="17">
        <f t="shared" si="11"/>
        <v>0</v>
      </c>
      <c r="AC16" s="17">
        <f t="shared" si="12"/>
        <v>0</v>
      </c>
      <c r="AD16" s="14" t="e">
        <f t="shared" si="13"/>
        <v>#DIV/0!</v>
      </c>
      <c r="AE16" s="12">
        <v>0</v>
      </c>
      <c r="AF16" s="17">
        <f t="shared" si="14"/>
        <v>0</v>
      </c>
      <c r="AG16" s="12">
        <v>0</v>
      </c>
      <c r="AH16" s="17">
        <f t="shared" si="15"/>
        <v>0</v>
      </c>
      <c r="AI16" s="12">
        <v>0</v>
      </c>
      <c r="AJ16" s="17">
        <f t="shared" si="16"/>
        <v>0</v>
      </c>
      <c r="AK16" s="12">
        <v>0</v>
      </c>
      <c r="AL16" s="17">
        <f t="shared" si="17"/>
        <v>0</v>
      </c>
      <c r="AM16" s="12">
        <v>0</v>
      </c>
      <c r="AN16" s="17">
        <f t="shared" si="18"/>
        <v>0</v>
      </c>
      <c r="AO16" s="12">
        <v>0</v>
      </c>
      <c r="AP16" s="17">
        <f t="shared" si="19"/>
        <v>0</v>
      </c>
      <c r="AQ16" s="12">
        <v>0</v>
      </c>
      <c r="AR16" s="17">
        <f t="shared" si="20"/>
        <v>0</v>
      </c>
      <c r="AS16" s="12">
        <v>1</v>
      </c>
      <c r="AT16" s="17">
        <f t="shared" si="21"/>
        <v>0.5</v>
      </c>
      <c r="AU16" s="13">
        <v>-2.1017174379593689E-2</v>
      </c>
      <c r="AV16" s="13">
        <v>-0.53660870756409429</v>
      </c>
      <c r="AW16" s="13">
        <v>-2.0714220201677291E-2</v>
      </c>
      <c r="AX16" s="13">
        <v>-3.0295417791640023E-4</v>
      </c>
      <c r="AY16" s="13">
        <v>0</v>
      </c>
      <c r="AZ16" s="13">
        <v>115.79394955485914</v>
      </c>
      <c r="BA16" s="13">
        <v>-1.2796219628632941</v>
      </c>
      <c r="BB16" s="13">
        <v>-0.5</v>
      </c>
      <c r="BC16" s="13">
        <v>-25.531914893617021</v>
      </c>
      <c r="BD16" s="35">
        <f t="shared" si="22"/>
        <v>0</v>
      </c>
      <c r="BE16" s="35">
        <f t="shared" si="23"/>
        <v>0</v>
      </c>
      <c r="BF16" s="58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1.0982319015500996</v>
      </c>
      <c r="BG16" s="14">
        <f t="shared" si="24"/>
        <v>1</v>
      </c>
      <c r="BH16" s="14">
        <f t="shared" si="25"/>
        <v>0</v>
      </c>
      <c r="BI16" s="51">
        <f>IFERROR(((AG16*(12000/5))/((F16*60+G16)*(SUMIFS(팀공격력!X:X,팀공격력!A:A,B16,팀공격력!B:B,D16)+SUMIFS(팀수비력!X:X,팀수비력!A:A,B16,팀수비력!B:B,D16))))*100,"")</f>
        <v>0</v>
      </c>
      <c r="BJ16" s="51">
        <f>IFERROR(((AI16*(12000/5))/((F16*60+G16)*(SUMIFS(팀공격력!V:V,팀공격력!A:A,B16,팀공격력!B:B,D16)+SUMIFS(팀수비력!W:W,팀수비력!A:A,B16,팀수비력!B:B,D16))))*100,"")</f>
        <v>0</v>
      </c>
      <c r="BK16" s="51">
        <f>IFERROR(((AE16*(12000/5))/((F16*60+G16)*(SUMIFS(팀공격력!X:X,팀공격력!A:A,B16,팀공격력!B:B,D16)+SUMIFS(팀수비력!X:X,팀수비력!A:A,B16,팀수비력!B:B,D16))))*100,"")</f>
        <v>0</v>
      </c>
      <c r="BL16" s="51">
        <f>IFERROR(100*AK16/(((((F16*60+G16)/(12000/5))*SUMIFS(팀공격력!P:P,팀공격력!A:A,B16,팀공격력!B:B,D16))-K16)),"")</f>
        <v>0</v>
      </c>
      <c r="BM16" s="51">
        <f>IFERROR(100*((AM16/E16*(2400))/((F16*60+G16)*SUMIFS(팀공격력!AR:AR,팀공격력!A:A,B16,팀공격력!B:B,D16))),"")</f>
        <v>0</v>
      </c>
      <c r="BN16" s="51">
        <f>IFERROR((AO16*40)/(((F16*60+G16)/60)*(SUMIFS(팀수비력!Q:Q,팀수비력!A:A,B16,팀수비력!B:B,D16)-SUMIFS(팀수비력!N:N,팀수비력!A:A,B16,팀수비력!B:B,D16)))*100,"")</f>
        <v>0</v>
      </c>
      <c r="BO16" s="51">
        <f t="shared" si="26"/>
        <v>0</v>
      </c>
      <c r="BP16" s="13">
        <v>0</v>
      </c>
      <c r="BQ16" s="13">
        <v>0</v>
      </c>
      <c r="BR16" s="13">
        <v>0</v>
      </c>
      <c r="BS16" s="13">
        <v>0</v>
      </c>
      <c r="BT16" s="15" t="s">
        <v>88</v>
      </c>
      <c r="BU16" s="15">
        <v>120000</v>
      </c>
      <c r="BV16" s="12" t="s">
        <v>91</v>
      </c>
      <c r="BW16" s="26">
        <v>-0.51</v>
      </c>
      <c r="BX16" s="27">
        <v>0.39</v>
      </c>
      <c r="BY16" s="27">
        <v>0.9</v>
      </c>
      <c r="BZ16" s="26">
        <f t="shared" si="27"/>
        <v>-0.255</v>
      </c>
      <c r="CA16" s="26">
        <f t="shared" si="28"/>
        <v>0.19500000000000001</v>
      </c>
      <c r="CB16" s="26">
        <f t="shared" si="29"/>
        <v>0.45</v>
      </c>
      <c r="CC16" s="31">
        <f t="shared" si="30"/>
        <v>-13.021276595744681</v>
      </c>
      <c r="CD16" s="31">
        <f t="shared" si="31"/>
        <v>9.9574468085106389</v>
      </c>
      <c r="CE16" s="31">
        <f t="shared" si="32"/>
        <v>22.978723404255319</v>
      </c>
      <c r="CF16" s="33">
        <v>1</v>
      </c>
      <c r="CG16" s="33">
        <v>1</v>
      </c>
    </row>
    <row r="17" spans="1:85" x14ac:dyDescent="0.4">
      <c r="A17" s="12" t="s">
        <v>84</v>
      </c>
      <c r="B17" s="12" t="s">
        <v>85</v>
      </c>
      <c r="C17" s="8" t="s">
        <v>107</v>
      </c>
      <c r="D17" s="40" t="s">
        <v>87</v>
      </c>
      <c r="E17" s="22">
        <v>42</v>
      </c>
      <c r="F17" s="22">
        <v>5</v>
      </c>
      <c r="G17" s="22">
        <v>50</v>
      </c>
      <c r="H17" s="10">
        <f t="shared" si="0"/>
        <v>14700</v>
      </c>
      <c r="I17" s="5">
        <v>33</v>
      </c>
      <c r="J17" s="17">
        <f t="shared" si="1"/>
        <v>0.7857142857142857</v>
      </c>
      <c r="K17" s="7">
        <v>14</v>
      </c>
      <c r="L17" s="7">
        <v>36</v>
      </c>
      <c r="M17" s="17">
        <f t="shared" si="2"/>
        <v>0.33333333333333331</v>
      </c>
      <c r="N17" s="17">
        <f t="shared" si="3"/>
        <v>0.8571428571428571</v>
      </c>
      <c r="O17" s="14">
        <f t="shared" si="4"/>
        <v>0.3888888888888889</v>
      </c>
      <c r="P17" s="12">
        <v>12</v>
      </c>
      <c r="Q17" s="12">
        <v>25</v>
      </c>
      <c r="R17" s="17">
        <f t="shared" si="5"/>
        <v>0.2857142857142857</v>
      </c>
      <c r="S17" s="17">
        <f t="shared" si="6"/>
        <v>0.59523809523809523</v>
      </c>
      <c r="T17" s="14">
        <f t="shared" si="7"/>
        <v>0.48</v>
      </c>
      <c r="U17" s="12">
        <v>2</v>
      </c>
      <c r="V17" s="12">
        <v>11</v>
      </c>
      <c r="W17" s="17">
        <f t="shared" si="8"/>
        <v>4.7619047619047616E-2</v>
      </c>
      <c r="X17" s="17">
        <f t="shared" si="9"/>
        <v>0.26190476190476192</v>
      </c>
      <c r="Y17" s="14">
        <f t="shared" si="10"/>
        <v>0.18181818181818182</v>
      </c>
      <c r="Z17" s="12">
        <v>3</v>
      </c>
      <c r="AA17" s="12">
        <v>10</v>
      </c>
      <c r="AB17" s="17">
        <f t="shared" si="11"/>
        <v>7.1428571428571425E-2</v>
      </c>
      <c r="AC17" s="17">
        <f t="shared" si="12"/>
        <v>0.23809523809523808</v>
      </c>
      <c r="AD17" s="14">
        <f t="shared" si="13"/>
        <v>0.3</v>
      </c>
      <c r="AE17" s="12">
        <v>21</v>
      </c>
      <c r="AF17" s="17">
        <f t="shared" si="14"/>
        <v>0.5</v>
      </c>
      <c r="AG17" s="12">
        <v>12</v>
      </c>
      <c r="AH17" s="17">
        <f t="shared" si="15"/>
        <v>0.2857142857142857</v>
      </c>
      <c r="AI17" s="12">
        <v>9</v>
      </c>
      <c r="AJ17" s="17">
        <f t="shared" si="16"/>
        <v>0.21428571428571427</v>
      </c>
      <c r="AK17" s="12">
        <v>27</v>
      </c>
      <c r="AL17" s="17">
        <f t="shared" si="17"/>
        <v>0.6428571428571429</v>
      </c>
      <c r="AM17" s="12">
        <v>13</v>
      </c>
      <c r="AN17" s="17">
        <f t="shared" si="18"/>
        <v>0.30952380952380953</v>
      </c>
      <c r="AO17" s="12">
        <v>0</v>
      </c>
      <c r="AP17" s="17">
        <f t="shared" si="19"/>
        <v>0</v>
      </c>
      <c r="AQ17" s="12">
        <v>15</v>
      </c>
      <c r="AR17" s="17">
        <f t="shared" si="20"/>
        <v>0.35714285714285715</v>
      </c>
      <c r="AS17" s="12">
        <v>50</v>
      </c>
      <c r="AT17" s="17">
        <f t="shared" si="21"/>
        <v>1.1904761904761905</v>
      </c>
      <c r="AU17" s="13">
        <v>-2.162414987952643E-2</v>
      </c>
      <c r="AV17" s="13">
        <v>-3.530473449718601E-3</v>
      </c>
      <c r="AW17" s="13">
        <v>-0.15801649853380931</v>
      </c>
      <c r="AX17" s="13">
        <v>0.1363923486542829</v>
      </c>
      <c r="AY17" s="13">
        <v>87.874467868335316</v>
      </c>
      <c r="AZ17" s="13">
        <v>109.09154084303141</v>
      </c>
      <c r="BA17" s="13">
        <v>0.89376368179912469</v>
      </c>
      <c r="BB17" s="13">
        <v>1.1904761904761905</v>
      </c>
      <c r="BC17" s="13">
        <v>8.1632653061224492</v>
      </c>
      <c r="BD17" s="35">
        <f t="shared" si="22"/>
        <v>40.841584158415841</v>
      </c>
      <c r="BE17" s="35">
        <f t="shared" si="23"/>
        <v>41.666666666666671</v>
      </c>
      <c r="BF17" s="58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8.1702177864461412</v>
      </c>
      <c r="BG17" s="14">
        <f t="shared" si="24"/>
        <v>0.30555555555555558</v>
      </c>
      <c r="BH17" s="14">
        <f t="shared" si="25"/>
        <v>0.27777777777777779</v>
      </c>
      <c r="BI17" s="51">
        <f>IFERROR(((AG17*(12000/5))/((F17*60+G17)*(SUMIFS(팀공격력!X:X,팀공격력!A:A,B17,팀공격력!B:B,D17)+SUMIFS(팀수비력!X:X,팀수비력!A:A,B17,팀수비력!B:B,D17))))*100,"")</f>
        <v>2.0561147997429856</v>
      </c>
      <c r="BJ17" s="51">
        <f>IFERROR(((AI17*(12000/5))/((F17*60+G17)*(SUMIFS(팀공격력!V:V,팀공격력!A:A,B17,팀공격력!B:B,D17)+SUMIFS(팀수비력!W:W,팀수비력!A:A,B17,팀수비력!B:B,D17))))*100,"")</f>
        <v>3.1390786222932712</v>
      </c>
      <c r="BK17" s="51">
        <f>IFERROR(((AE17*(12000/5))/((F17*60+G17)*(SUMIFS(팀공격력!X:X,팀공격력!A:A,B17,팀공격력!B:B,D17)+SUMIFS(팀수비력!X:X,팀수비력!A:A,B17,팀수비력!B:B,D17))))*100,"")</f>
        <v>3.5982008995502248</v>
      </c>
      <c r="BL17" s="51">
        <f>IFERROR(100*AK17/(((((F17*60+G17)/(12000/5))*SUMIFS(팀공격력!P:P,팀공격력!A:A,B17,팀공격력!B:B,D17))-K17)),"")</f>
        <v>12.87502483608186</v>
      </c>
      <c r="BM17" s="51">
        <f>IFERROR(100*((AM17/E17*(2400))/((F17*60+G17)*SUMIFS(팀공격력!AR:AR,팀공격력!A:A,B17,팀공격력!B:B,D17))),"")</f>
        <v>2.9774259515635553</v>
      </c>
      <c r="BN17" s="51">
        <f>IFERROR((AO17*40)/(((F17*60+G17)/60)*(SUMIFS(팀수비력!Q:Q,팀수비력!A:A,B17,팀수비력!B:B,D17)-SUMIFS(팀수비력!N:N,팀수비력!A:A,B17,팀수비력!B:B,D17)))*100,"")</f>
        <v>0</v>
      </c>
      <c r="BO17" s="51">
        <f t="shared" si="26"/>
        <v>27.075812274368232</v>
      </c>
      <c r="BP17" s="13">
        <v>0</v>
      </c>
      <c r="BQ17" s="13">
        <v>0</v>
      </c>
      <c r="BR17" s="13">
        <v>7.1428571428571397E-2</v>
      </c>
      <c r="BS17" s="13">
        <v>0.30952380952380898</v>
      </c>
      <c r="BT17" s="15" t="s">
        <v>88</v>
      </c>
      <c r="BU17" s="15">
        <v>390000</v>
      </c>
      <c r="BV17" s="12" t="s">
        <v>91</v>
      </c>
      <c r="BW17" s="26">
        <v>131.58000000000001</v>
      </c>
      <c r="BX17" s="27">
        <v>180.78</v>
      </c>
      <c r="BY17" s="27">
        <v>49.2</v>
      </c>
      <c r="BZ17" s="26">
        <f t="shared" si="27"/>
        <v>3.1328571428571426</v>
      </c>
      <c r="CA17" s="26">
        <f t="shared" si="28"/>
        <v>4.3042857142857143</v>
      </c>
      <c r="CB17" s="26">
        <f t="shared" si="29"/>
        <v>1.1714285714285715</v>
      </c>
      <c r="CC17" s="31">
        <f t="shared" si="30"/>
        <v>21.482448979591837</v>
      </c>
      <c r="CD17" s="31">
        <f t="shared" si="31"/>
        <v>29.515102040816327</v>
      </c>
      <c r="CE17" s="31">
        <f t="shared" si="32"/>
        <v>8.0326530612244902</v>
      </c>
      <c r="CF17" s="34">
        <v>20</v>
      </c>
      <c r="CG17" s="34">
        <v>22</v>
      </c>
    </row>
    <row r="18" spans="1:85" x14ac:dyDescent="0.4">
      <c r="A18" s="12" t="s">
        <v>84</v>
      </c>
      <c r="B18" s="12" t="s">
        <v>85</v>
      </c>
      <c r="C18" s="4" t="s">
        <v>108</v>
      </c>
      <c r="D18" s="40" t="s">
        <v>87</v>
      </c>
      <c r="E18" s="22">
        <v>48</v>
      </c>
      <c r="F18" s="22">
        <v>24</v>
      </c>
      <c r="G18" s="22">
        <v>51</v>
      </c>
      <c r="H18" s="10">
        <f t="shared" si="0"/>
        <v>71568</v>
      </c>
      <c r="I18" s="5">
        <v>278</v>
      </c>
      <c r="J18" s="17">
        <f t="shared" si="1"/>
        <v>5.791666666666667</v>
      </c>
      <c r="K18" s="7">
        <v>108</v>
      </c>
      <c r="L18" s="7">
        <v>267</v>
      </c>
      <c r="M18" s="17">
        <f t="shared" si="2"/>
        <v>2.25</v>
      </c>
      <c r="N18" s="17">
        <f t="shared" si="3"/>
        <v>5.5625</v>
      </c>
      <c r="O18" s="14">
        <f t="shared" si="4"/>
        <v>0.4044943820224719</v>
      </c>
      <c r="P18" s="12">
        <v>59</v>
      </c>
      <c r="Q18" s="12">
        <v>120</v>
      </c>
      <c r="R18" s="17">
        <f t="shared" si="5"/>
        <v>1.2291666666666667</v>
      </c>
      <c r="S18" s="17">
        <f t="shared" si="6"/>
        <v>2.5</v>
      </c>
      <c r="T18" s="14">
        <f t="shared" si="7"/>
        <v>0.49166666666666664</v>
      </c>
      <c r="U18" s="12">
        <v>49</v>
      </c>
      <c r="V18" s="12">
        <v>147</v>
      </c>
      <c r="W18" s="17">
        <f t="shared" si="8"/>
        <v>1.0208333333333333</v>
      </c>
      <c r="X18" s="17">
        <f t="shared" si="9"/>
        <v>3.0625</v>
      </c>
      <c r="Y18" s="14">
        <f t="shared" si="10"/>
        <v>0.33333333333333331</v>
      </c>
      <c r="Z18" s="12">
        <v>13</v>
      </c>
      <c r="AA18" s="12">
        <v>16</v>
      </c>
      <c r="AB18" s="17">
        <f t="shared" si="11"/>
        <v>0.27083333333333331</v>
      </c>
      <c r="AC18" s="17">
        <f t="shared" si="12"/>
        <v>0.33333333333333331</v>
      </c>
      <c r="AD18" s="14">
        <f t="shared" si="13"/>
        <v>0.8125</v>
      </c>
      <c r="AE18" s="11">
        <v>111</v>
      </c>
      <c r="AF18" s="17">
        <f t="shared" si="14"/>
        <v>2.3125</v>
      </c>
      <c r="AG18" s="12">
        <v>48</v>
      </c>
      <c r="AH18" s="17">
        <f t="shared" si="15"/>
        <v>1</v>
      </c>
      <c r="AI18" s="12">
        <v>63</v>
      </c>
      <c r="AJ18" s="17">
        <f t="shared" si="16"/>
        <v>1.3125</v>
      </c>
      <c r="AK18" s="12">
        <v>61</v>
      </c>
      <c r="AL18" s="17">
        <f t="shared" si="17"/>
        <v>1.2708333333333333</v>
      </c>
      <c r="AM18" s="12">
        <v>38</v>
      </c>
      <c r="AN18" s="17">
        <f t="shared" si="18"/>
        <v>0.79166666666666663</v>
      </c>
      <c r="AO18" s="12">
        <v>9</v>
      </c>
      <c r="AP18" s="17">
        <f t="shared" si="19"/>
        <v>0.1875</v>
      </c>
      <c r="AQ18" s="12">
        <v>24</v>
      </c>
      <c r="AR18" s="17">
        <f t="shared" si="20"/>
        <v>0.5</v>
      </c>
      <c r="AS18" s="12">
        <v>85</v>
      </c>
      <c r="AT18" s="17">
        <f t="shared" si="21"/>
        <v>1.7708333333333333</v>
      </c>
      <c r="AU18" s="13">
        <v>1.4209851588366851</v>
      </c>
      <c r="AV18" s="13">
        <v>4.7652084468031021E-2</v>
      </c>
      <c r="AW18" s="13">
        <v>1.028383636601907</v>
      </c>
      <c r="AX18" s="13">
        <v>0.39260152223477862</v>
      </c>
      <c r="AY18" s="13">
        <v>110.4763408991154</v>
      </c>
      <c r="AZ18" s="13">
        <v>111.12493426644788</v>
      </c>
      <c r="BA18" s="13">
        <v>5.7417284353370937</v>
      </c>
      <c r="BB18" s="13">
        <v>6.479166666666667</v>
      </c>
      <c r="BC18" s="13">
        <v>10.429242119382964</v>
      </c>
      <c r="BD18" s="35">
        <f t="shared" si="22"/>
        <v>50.722522259524148</v>
      </c>
      <c r="BE18" s="35">
        <f t="shared" si="23"/>
        <v>49.625468164794007</v>
      </c>
      <c r="BF18" s="58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10.317840837750241</v>
      </c>
      <c r="BG18" s="14">
        <f t="shared" si="24"/>
        <v>0.550561797752809</v>
      </c>
      <c r="BH18" s="14">
        <f t="shared" si="25"/>
        <v>5.9925093632958802E-2</v>
      </c>
      <c r="BI18" s="51">
        <f>IFERROR(((AG18*(12000/5))/((F18*60+G18)*(SUMIFS(팀공격력!X:X,팀공격력!A:A,B18,팀공격력!B:B,D18)+SUMIFS(팀수비력!X:X,팀수비력!A:A,B18,팀수비력!B:B,D18))))*100,"")</f>
        <v>1.9306242251107848</v>
      </c>
      <c r="BJ18" s="51">
        <f>IFERROR(((AI18*(12000/5))/((F18*60+G18)*(SUMIFS(팀공격력!V:V,팀공격력!A:A,B18,팀공격력!B:B,D18)+SUMIFS(팀수비력!W:W,팀수비력!A:A,B18,팀수비력!B:B,D18))))*100,"")</f>
        <v>5.1581104122189902</v>
      </c>
      <c r="BK18" s="51">
        <f>IFERROR(((AE18*(12000/5))/((F18*60+G18)*(SUMIFS(팀공격력!X:X,팀공격력!A:A,B18,팀공격력!B:B,D18)+SUMIFS(팀수비력!X:X,팀수비력!A:A,B18,팀수비력!B:B,D18))))*100,"")</f>
        <v>4.4645685205686894</v>
      </c>
      <c r="BL18" s="51">
        <f>IFERROR(100*AK18/(((((F18*60+G18)/(12000/5))*SUMIFS(팀공격력!P:P,팀공격력!A:A,B18,팀공격력!B:B,D18))-K18)),"")</f>
        <v>7.2189562691013887</v>
      </c>
      <c r="BM18" s="51">
        <f>IFERROR(100*((AM18/E18*(2400))/((F18*60+G18)*SUMIFS(팀공격력!AR:AR,팀공격력!A:A,B18,팀공격력!B:B,D18))),"")</f>
        <v>1.7876383692576419</v>
      </c>
      <c r="BN18" s="51">
        <f>IFERROR((AO18*40)/(((F18*60+G18)/60)*(SUMIFS(팀수비력!Q:Q,팀수비력!A:A,B18,팀수비력!B:B,D18)-SUMIFS(팀수비력!N:N,팀수비력!A:A,B18,팀수비력!B:B,D18)))*100,"")</f>
        <v>0.72002592093315354</v>
      </c>
      <c r="BO18" s="51">
        <f t="shared" si="26"/>
        <v>8.0526103878674</v>
      </c>
      <c r="BP18" s="13">
        <v>0</v>
      </c>
      <c r="BQ18" s="13">
        <v>0</v>
      </c>
      <c r="BR18" s="13">
        <v>4.1666666666666602E-2</v>
      </c>
      <c r="BS18" s="13">
        <v>0.54166666666666596</v>
      </c>
      <c r="BT18" s="15" t="s">
        <v>88</v>
      </c>
      <c r="BU18" s="15"/>
      <c r="BV18" s="12" t="s">
        <v>96</v>
      </c>
      <c r="BW18" s="26">
        <v>663.6</v>
      </c>
      <c r="BX18" s="27">
        <v>851.2</v>
      </c>
      <c r="BY18" s="27">
        <v>187.6</v>
      </c>
      <c r="BZ18" s="26">
        <f t="shared" si="27"/>
        <v>13.825000000000001</v>
      </c>
      <c r="CA18" s="26">
        <f t="shared" si="28"/>
        <v>17.733333333333334</v>
      </c>
      <c r="CB18" s="26">
        <f t="shared" si="29"/>
        <v>3.9083333333333332</v>
      </c>
      <c r="CC18" s="31">
        <f t="shared" si="30"/>
        <v>22.253521126760564</v>
      </c>
      <c r="CD18" s="31">
        <f t="shared" si="31"/>
        <v>28.544600938967136</v>
      </c>
      <c r="CE18" s="31">
        <f t="shared" si="32"/>
        <v>6.291079812206573</v>
      </c>
      <c r="CF18" s="33">
        <v>24</v>
      </c>
      <c r="CG18" s="33">
        <v>24</v>
      </c>
    </row>
    <row r="19" spans="1:85" x14ac:dyDescent="0.4">
      <c r="A19" s="12" t="s">
        <v>84</v>
      </c>
      <c r="B19" s="12" t="s">
        <v>85</v>
      </c>
      <c r="C19" s="12" t="s">
        <v>109</v>
      </c>
      <c r="D19" s="40" t="s">
        <v>87</v>
      </c>
      <c r="E19" s="11">
        <v>54</v>
      </c>
      <c r="F19" s="11">
        <v>34</v>
      </c>
      <c r="G19" s="11">
        <v>46</v>
      </c>
      <c r="H19" s="10">
        <f t="shared" si="0"/>
        <v>112644</v>
      </c>
      <c r="I19" s="7">
        <v>826</v>
      </c>
      <c r="J19" s="17">
        <f t="shared" si="1"/>
        <v>15.296296296296296</v>
      </c>
      <c r="K19" s="7">
        <v>308</v>
      </c>
      <c r="L19" s="7">
        <v>724</v>
      </c>
      <c r="M19" s="17">
        <f t="shared" si="2"/>
        <v>5.7037037037037033</v>
      </c>
      <c r="N19" s="17">
        <f t="shared" si="3"/>
        <v>13.407407407407407</v>
      </c>
      <c r="O19" s="14">
        <f t="shared" si="4"/>
        <v>0.425414364640884</v>
      </c>
      <c r="P19" s="5">
        <v>192</v>
      </c>
      <c r="Q19" s="7">
        <v>356</v>
      </c>
      <c r="R19" s="17">
        <f t="shared" si="5"/>
        <v>3.5555555555555554</v>
      </c>
      <c r="S19" s="17">
        <f t="shared" si="6"/>
        <v>6.5925925925925926</v>
      </c>
      <c r="T19" s="14">
        <f t="shared" si="7"/>
        <v>0.5393258426966292</v>
      </c>
      <c r="U19" s="7">
        <v>116</v>
      </c>
      <c r="V19" s="7">
        <v>368</v>
      </c>
      <c r="W19" s="17">
        <f t="shared" si="8"/>
        <v>2.1481481481481484</v>
      </c>
      <c r="X19" s="17">
        <f t="shared" si="9"/>
        <v>6.8148148148148149</v>
      </c>
      <c r="Y19" s="14">
        <f t="shared" si="10"/>
        <v>0.31521739130434784</v>
      </c>
      <c r="Z19" s="5">
        <v>94</v>
      </c>
      <c r="AA19" s="5">
        <v>106</v>
      </c>
      <c r="AB19" s="17">
        <f t="shared" si="11"/>
        <v>1.7407407407407407</v>
      </c>
      <c r="AC19" s="17">
        <f t="shared" si="12"/>
        <v>1.962962962962963</v>
      </c>
      <c r="AD19" s="14">
        <f t="shared" si="13"/>
        <v>0.8867924528301887</v>
      </c>
      <c r="AE19" s="11">
        <v>353</v>
      </c>
      <c r="AF19" s="17">
        <f t="shared" si="14"/>
        <v>6.5370370370370372</v>
      </c>
      <c r="AG19" s="12">
        <v>116</v>
      </c>
      <c r="AH19" s="17">
        <f t="shared" si="15"/>
        <v>2.1481481481481484</v>
      </c>
      <c r="AI19" s="7">
        <v>237</v>
      </c>
      <c r="AJ19" s="17">
        <f t="shared" si="16"/>
        <v>4.3888888888888893</v>
      </c>
      <c r="AK19" s="7">
        <v>216</v>
      </c>
      <c r="AL19" s="17">
        <f t="shared" si="17"/>
        <v>4</v>
      </c>
      <c r="AM19" s="7">
        <v>59</v>
      </c>
      <c r="AN19" s="17">
        <f t="shared" si="18"/>
        <v>1.0925925925925926</v>
      </c>
      <c r="AO19" s="7">
        <v>21</v>
      </c>
      <c r="AP19" s="17">
        <f t="shared" si="19"/>
        <v>0.3888888888888889</v>
      </c>
      <c r="AQ19" s="7">
        <v>114</v>
      </c>
      <c r="AR19" s="17">
        <f t="shared" si="20"/>
        <v>2.1111111111111112</v>
      </c>
      <c r="AS19" s="7">
        <v>78</v>
      </c>
      <c r="AT19" s="17">
        <f t="shared" si="21"/>
        <v>1.4444444444444444</v>
      </c>
      <c r="AU19" s="13">
        <v>4.4410332229247036</v>
      </c>
      <c r="AV19" s="13">
        <v>9.4620927302113633E-2</v>
      </c>
      <c r="AW19" s="13">
        <v>3.164597655988691</v>
      </c>
      <c r="AX19" s="13">
        <v>1.2764355669360119</v>
      </c>
      <c r="AY19" s="13">
        <v>110.5414090527233</v>
      </c>
      <c r="AZ19" s="13">
        <v>107.9907460141726</v>
      </c>
      <c r="BA19" s="13">
        <v>13.115850532157109</v>
      </c>
      <c r="BB19" s="13">
        <v>17.277777777777779</v>
      </c>
      <c r="BC19" s="13">
        <v>19.878555449025246</v>
      </c>
      <c r="BD19" s="35">
        <f t="shared" si="22"/>
        <v>53.591819786151774</v>
      </c>
      <c r="BE19" s="35">
        <f t="shared" si="23"/>
        <v>50.552486187845304</v>
      </c>
      <c r="BF19" s="58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21.889920355322225</v>
      </c>
      <c r="BG19" s="14">
        <f t="shared" si="24"/>
        <v>0.50828729281767959</v>
      </c>
      <c r="BH19" s="14">
        <f t="shared" si="25"/>
        <v>0.14640883977900551</v>
      </c>
      <c r="BI19" s="51">
        <f>IFERROR(((AG19*(12000/5))/((F19*60+G19)*(SUMIFS(팀공격력!X:X,팀공격력!A:A,B19,팀공격력!B:B,D19)+SUMIFS(팀수비력!X:X,팀수비력!A:A,B19,팀수비력!B:B,D19))))*100,"")</f>
        <v>3.3348618116636795</v>
      </c>
      <c r="BJ19" s="51">
        <f>IFERROR(((AI19*(12000/5))/((F19*60+G19)*(SUMIFS(팀공격력!V:V,팀공격력!A:A,B19,팀공격력!B:B,D19)+SUMIFS(팀수비력!W:W,팀수비력!A:A,B19,팀수비력!B:B,D19))))*100,"")</f>
        <v>13.869530825568704</v>
      </c>
      <c r="BK19" s="51">
        <f>IFERROR(((AE19*(12000/5))/((F19*60+G19)*(SUMIFS(팀공격력!X:X,팀공격력!A:A,B19,팀공격력!B:B,D19)+SUMIFS(팀수비력!X:X,팀수비력!A:A,B19,팀수비력!B:B,D19))))*100,"")</f>
        <v>10.14832947859723</v>
      </c>
      <c r="BL19" s="51">
        <f>IFERROR(100*AK19/(((((F19*60+G19)/(12000/5))*SUMIFS(팀공격력!P:P,팀공격력!A:A,B19,팀공격력!B:B,D19))-K19)),"")</f>
        <v>21.066970533875395</v>
      </c>
      <c r="BM19" s="51">
        <f>IFERROR(100*((AM19/E19*(2400))/((F19*60+G19)*SUMIFS(팀공격력!AR:AR,팀공격력!A:A,B19,팀공격력!B:B,D19))),"")</f>
        <v>1.7634327396256355</v>
      </c>
      <c r="BN19" s="51">
        <f>IFERROR((AO19*40)/(((F19*60+G19)/60)*(SUMIFS(팀수비력!Q:Q,팀수비력!A:A,B19,팀수비력!B:B,D19)-SUMIFS(팀수비력!N:N,팀수비력!A:A,B19,팀수비력!B:B,D19)))*100,"")</f>
        <v>1.2008485996771052</v>
      </c>
      <c r="BO19" s="51">
        <f t="shared" si="26"/>
        <v>12.88659793814433</v>
      </c>
      <c r="BP19" s="13">
        <v>4.8780487804878003</v>
      </c>
      <c r="BQ19" s="13">
        <v>0.11111111111111099</v>
      </c>
      <c r="BR19" s="13">
        <v>1.87037037037037</v>
      </c>
      <c r="BS19" s="13">
        <v>0.35185185185185103</v>
      </c>
      <c r="BT19" s="15" t="s">
        <v>110</v>
      </c>
      <c r="BU19" s="15"/>
      <c r="BV19" s="12" t="s">
        <v>96</v>
      </c>
      <c r="BW19" s="26">
        <v>1550.89</v>
      </c>
      <c r="BX19" s="27">
        <v>2122.29</v>
      </c>
      <c r="BY19" s="27">
        <v>571.4</v>
      </c>
      <c r="BZ19" s="26">
        <f t="shared" si="27"/>
        <v>28.720185185185187</v>
      </c>
      <c r="CA19" s="26">
        <f t="shared" si="28"/>
        <v>39.301666666666669</v>
      </c>
      <c r="CB19" s="26">
        <f t="shared" si="29"/>
        <v>10.581481481481481</v>
      </c>
      <c r="CC19" s="31">
        <f t="shared" si="30"/>
        <v>33.04335783530415</v>
      </c>
      <c r="CD19" s="31">
        <f t="shared" si="31"/>
        <v>45.217641418983703</v>
      </c>
      <c r="CE19" s="31">
        <f t="shared" si="32"/>
        <v>12.174283583679557</v>
      </c>
      <c r="CF19" s="33">
        <v>28</v>
      </c>
      <c r="CG19" s="33">
        <v>26</v>
      </c>
    </row>
    <row r="20" spans="1:85" x14ac:dyDescent="0.4">
      <c r="A20" s="12" t="s">
        <v>84</v>
      </c>
      <c r="B20" s="12" t="s">
        <v>85</v>
      </c>
      <c r="C20" s="4" t="s">
        <v>111</v>
      </c>
      <c r="D20" s="40" t="s">
        <v>87</v>
      </c>
      <c r="E20" s="22">
        <v>18</v>
      </c>
      <c r="F20" s="22">
        <v>8</v>
      </c>
      <c r="G20" s="22">
        <v>32</v>
      </c>
      <c r="H20" s="10">
        <f t="shared" si="0"/>
        <v>9216</v>
      </c>
      <c r="I20" s="5">
        <v>55</v>
      </c>
      <c r="J20" s="17">
        <f t="shared" si="1"/>
        <v>3.0555555555555554</v>
      </c>
      <c r="K20" s="6">
        <v>20</v>
      </c>
      <c r="L20" s="6">
        <v>55</v>
      </c>
      <c r="M20" s="17">
        <f t="shared" si="2"/>
        <v>1.1111111111111112</v>
      </c>
      <c r="N20" s="17">
        <f t="shared" si="3"/>
        <v>3.0555555555555554</v>
      </c>
      <c r="O20" s="14">
        <f t="shared" si="4"/>
        <v>0.36363636363636365</v>
      </c>
      <c r="P20" s="12">
        <v>12</v>
      </c>
      <c r="Q20" s="12">
        <v>19</v>
      </c>
      <c r="R20" s="17">
        <f t="shared" si="5"/>
        <v>0.66666666666666663</v>
      </c>
      <c r="S20" s="17">
        <f t="shared" si="6"/>
        <v>1.0555555555555556</v>
      </c>
      <c r="T20" s="14">
        <f t="shared" si="7"/>
        <v>0.63157894736842102</v>
      </c>
      <c r="U20" s="12">
        <v>8</v>
      </c>
      <c r="V20" s="12">
        <v>36</v>
      </c>
      <c r="W20" s="17">
        <f t="shared" si="8"/>
        <v>0.44444444444444442</v>
      </c>
      <c r="X20" s="17">
        <f t="shared" si="9"/>
        <v>2</v>
      </c>
      <c r="Y20" s="14">
        <f t="shared" si="10"/>
        <v>0.22222222222222221</v>
      </c>
      <c r="Z20" s="12">
        <v>7</v>
      </c>
      <c r="AA20" s="12">
        <v>10</v>
      </c>
      <c r="AB20" s="17">
        <f t="shared" si="11"/>
        <v>0.3888888888888889</v>
      </c>
      <c r="AC20" s="17">
        <f t="shared" si="12"/>
        <v>0.55555555555555558</v>
      </c>
      <c r="AD20" s="14">
        <f t="shared" si="13"/>
        <v>0.7</v>
      </c>
      <c r="AE20" s="12">
        <v>6</v>
      </c>
      <c r="AF20" s="17">
        <f t="shared" si="14"/>
        <v>0.33333333333333331</v>
      </c>
      <c r="AG20" s="12">
        <v>1</v>
      </c>
      <c r="AH20" s="17">
        <f t="shared" si="15"/>
        <v>5.5555555555555552E-2</v>
      </c>
      <c r="AI20" s="12">
        <v>5</v>
      </c>
      <c r="AJ20" s="17">
        <f t="shared" si="16"/>
        <v>0.27777777777777779</v>
      </c>
      <c r="AK20" s="12">
        <v>11</v>
      </c>
      <c r="AL20" s="17">
        <f t="shared" si="17"/>
        <v>0.61111111111111116</v>
      </c>
      <c r="AM20" s="12">
        <v>3</v>
      </c>
      <c r="AN20" s="17">
        <f t="shared" si="18"/>
        <v>0.16666666666666666</v>
      </c>
      <c r="AO20" s="12">
        <v>0</v>
      </c>
      <c r="AP20" s="17">
        <f t="shared" si="19"/>
        <v>0</v>
      </c>
      <c r="AQ20" s="12">
        <v>7</v>
      </c>
      <c r="AR20" s="17">
        <f t="shared" si="20"/>
        <v>0.3888888888888889</v>
      </c>
      <c r="AS20" s="12">
        <v>18</v>
      </c>
      <c r="AT20" s="17">
        <f t="shared" si="21"/>
        <v>1</v>
      </c>
      <c r="AU20" s="13">
        <v>-2.7113157171635989E-2</v>
      </c>
      <c r="AV20" s="13">
        <v>-7.0607180134468726E-3</v>
      </c>
      <c r="AW20" s="13">
        <v>-3.153436141215428E-2</v>
      </c>
      <c r="AX20" s="13">
        <v>4.4212042405182917E-3</v>
      </c>
      <c r="AY20" s="13">
        <v>95.266870137419076</v>
      </c>
      <c r="AZ20" s="13">
        <v>113.80882435775037</v>
      </c>
      <c r="BA20" s="13">
        <v>1.1991945182598689</v>
      </c>
      <c r="BB20" s="13">
        <v>1.6666666666666667</v>
      </c>
      <c r="BC20" s="13">
        <v>7.8125</v>
      </c>
      <c r="BD20" s="35">
        <f t="shared" si="22"/>
        <v>46.296296296296298</v>
      </c>
      <c r="BE20" s="35">
        <f t="shared" si="23"/>
        <v>43.636363636363633</v>
      </c>
      <c r="BF20" s="58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6.694066637417091</v>
      </c>
      <c r="BG20" s="14">
        <f t="shared" si="24"/>
        <v>0.65454545454545454</v>
      </c>
      <c r="BH20" s="14">
        <f t="shared" si="25"/>
        <v>0.18181818181818182</v>
      </c>
      <c r="BI20" s="51">
        <f>IFERROR(((AG20*(12000/5))/((F20*60+G20)*(SUMIFS(팀공격력!X:X,팀공격력!A:A,B20,팀공격력!B:B,D20)+SUMIFS(팀수비력!X:X,팀수비력!A:A,B20,팀수비력!B:B,D20))))*100,"")</f>
        <v>0.11712893553223389</v>
      </c>
      <c r="BJ20" s="51">
        <f>IFERROR(((AI20*(12000/5))/((F20*60+G20)*(SUMIFS(팀공격력!V:V,팀공격력!A:A,B20,팀공격력!B:B,D20)+SUMIFS(팀수비력!W:W,팀수비력!A:A,B20,팀수비력!B:B,D20))))*100,"")</f>
        <v>1.1921414038657172</v>
      </c>
      <c r="BK20" s="51">
        <f>IFERROR(((AE20*(12000/5))/((F20*60+G20)*(SUMIFS(팀공격력!X:X,팀공격력!A:A,B20,팀공격력!B:B,D20)+SUMIFS(팀수비력!X:X,팀수비력!A:A,B20,팀수비력!B:B,D20))))*100,"")</f>
        <v>0.70277361319340326</v>
      </c>
      <c r="BL20" s="51">
        <f>IFERROR(100*AK20/(((((F20*60+G20)/(12000/5))*SUMIFS(팀공격력!P:P,팀공격력!A:A,B20,팀공격력!B:B,D20))-K20)),"")</f>
        <v>3.5801076202048256</v>
      </c>
      <c r="BM20" s="51">
        <f>IFERROR(100*((AM20/E20*(2400))/((F20*60+G20)*SUMIFS(팀공격력!AR:AR,팀공격력!A:A,B20,팀공격력!B:B,D20))),"")</f>
        <v>1.0959575693105033</v>
      </c>
      <c r="BN20" s="51">
        <f>IFERROR((AO20*40)/(((F20*60+G20)/60)*(SUMIFS(팀수비력!Q:Q,팀수비력!A:A,B20,팀수비력!B:B,D20)-SUMIFS(팀수비력!N:N,팀수비력!A:A,B20,팀수비력!B:B,D20)))*100,"")</f>
        <v>0</v>
      </c>
      <c r="BO20" s="51">
        <f t="shared" si="26"/>
        <v>10.542168674698795</v>
      </c>
      <c r="BP20" s="13">
        <v>0</v>
      </c>
      <c r="BQ20" s="13">
        <v>0</v>
      </c>
      <c r="BR20" s="13">
        <v>0.16666666666666599</v>
      </c>
      <c r="BS20" s="13">
        <v>0.22222222222222199</v>
      </c>
      <c r="BT20" s="15" t="s">
        <v>88</v>
      </c>
      <c r="BU20" s="15">
        <v>500000</v>
      </c>
      <c r="BV20" s="12" t="s">
        <v>91</v>
      </c>
      <c r="BW20" s="26">
        <v>83.31</v>
      </c>
      <c r="BX20" s="27">
        <v>128.41</v>
      </c>
      <c r="BY20" s="27">
        <v>45.1</v>
      </c>
      <c r="BZ20" s="26">
        <f t="shared" si="27"/>
        <v>4.628333333333333</v>
      </c>
      <c r="CA20" s="26">
        <f t="shared" si="28"/>
        <v>7.1338888888888885</v>
      </c>
      <c r="CB20" s="26">
        <f t="shared" si="29"/>
        <v>2.5055555555555555</v>
      </c>
      <c r="CC20" s="31">
        <f t="shared" si="30"/>
        <v>21.6953125</v>
      </c>
      <c r="CD20" s="31">
        <f t="shared" si="31"/>
        <v>33.440104166666664</v>
      </c>
      <c r="CE20" s="31">
        <f t="shared" si="32"/>
        <v>11.744791666666666</v>
      </c>
      <c r="CF20" s="33">
        <v>5</v>
      </c>
      <c r="CG20" s="33">
        <v>13</v>
      </c>
    </row>
    <row r="21" spans="1:85" x14ac:dyDescent="0.4">
      <c r="A21" s="12" t="s">
        <v>84</v>
      </c>
      <c r="B21" s="12" t="s">
        <v>112</v>
      </c>
      <c r="C21" s="8" t="s">
        <v>113</v>
      </c>
      <c r="D21" s="40" t="s">
        <v>87</v>
      </c>
      <c r="E21" s="23">
        <v>37</v>
      </c>
      <c r="F21" s="24">
        <v>13</v>
      </c>
      <c r="G21" s="24">
        <v>59</v>
      </c>
      <c r="H21" s="10">
        <f t="shared" si="0"/>
        <v>31043</v>
      </c>
      <c r="I21" s="5">
        <v>133</v>
      </c>
      <c r="J21" s="17">
        <f t="shared" si="1"/>
        <v>3.5945945945945947</v>
      </c>
      <c r="K21" s="7">
        <v>49</v>
      </c>
      <c r="L21" s="7">
        <v>159</v>
      </c>
      <c r="M21" s="17">
        <f t="shared" si="2"/>
        <v>1.3243243243243243</v>
      </c>
      <c r="N21" s="17">
        <f t="shared" si="3"/>
        <v>4.2972972972972974</v>
      </c>
      <c r="O21" s="14">
        <f t="shared" si="4"/>
        <v>0.3081761006289308</v>
      </c>
      <c r="P21" s="12">
        <v>21</v>
      </c>
      <c r="Q21" s="12">
        <v>60</v>
      </c>
      <c r="R21" s="17">
        <f t="shared" si="5"/>
        <v>0.56756756756756754</v>
      </c>
      <c r="S21" s="17">
        <f t="shared" si="6"/>
        <v>1.6216216216216217</v>
      </c>
      <c r="T21" s="14">
        <f t="shared" si="7"/>
        <v>0.35</v>
      </c>
      <c r="U21" s="12">
        <v>28</v>
      </c>
      <c r="V21" s="12">
        <v>99</v>
      </c>
      <c r="W21" s="17">
        <f t="shared" si="8"/>
        <v>0.7567567567567568</v>
      </c>
      <c r="X21" s="17">
        <f t="shared" si="9"/>
        <v>2.6756756756756759</v>
      </c>
      <c r="Y21" s="14">
        <f t="shared" si="10"/>
        <v>0.28282828282828282</v>
      </c>
      <c r="Z21" s="12">
        <v>7</v>
      </c>
      <c r="AA21" s="12">
        <v>7</v>
      </c>
      <c r="AB21" s="17">
        <f t="shared" si="11"/>
        <v>0.1891891891891892</v>
      </c>
      <c r="AC21" s="17">
        <f t="shared" si="12"/>
        <v>0.1891891891891892</v>
      </c>
      <c r="AD21" s="14">
        <f t="shared" si="13"/>
        <v>1</v>
      </c>
      <c r="AE21" s="12">
        <v>71</v>
      </c>
      <c r="AF21" s="17">
        <f t="shared" si="14"/>
        <v>1.9189189189189189</v>
      </c>
      <c r="AG21" s="12">
        <v>21</v>
      </c>
      <c r="AH21" s="17">
        <f t="shared" si="15"/>
        <v>0.56756756756756754</v>
      </c>
      <c r="AI21" s="12">
        <v>50</v>
      </c>
      <c r="AJ21" s="17">
        <f t="shared" si="16"/>
        <v>1.3513513513513513</v>
      </c>
      <c r="AK21" s="12">
        <v>21</v>
      </c>
      <c r="AL21" s="17">
        <f t="shared" si="17"/>
        <v>0.56756756756756754</v>
      </c>
      <c r="AM21" s="12">
        <v>21</v>
      </c>
      <c r="AN21" s="17">
        <f t="shared" si="18"/>
        <v>0.56756756756756754</v>
      </c>
      <c r="AO21" s="12">
        <v>2</v>
      </c>
      <c r="AP21" s="17">
        <f t="shared" si="19"/>
        <v>5.4054054054054057E-2</v>
      </c>
      <c r="AQ21" s="12">
        <v>17</v>
      </c>
      <c r="AR21" s="17">
        <f t="shared" si="20"/>
        <v>0.45945945945945948</v>
      </c>
      <c r="AS21" s="12">
        <v>39</v>
      </c>
      <c r="AT21" s="17">
        <f t="shared" si="21"/>
        <v>1.0540540540540539</v>
      </c>
      <c r="AU21" s="13">
        <v>-0.34992926997709511</v>
      </c>
      <c r="AV21" s="13">
        <v>-2.7053772120768881E-2</v>
      </c>
      <c r="AW21" s="13">
        <v>-0.40762431849212721</v>
      </c>
      <c r="AX21" s="13">
        <v>5.7695048515032037E-2</v>
      </c>
      <c r="AY21" s="13">
        <v>87.732989413275376</v>
      </c>
      <c r="AZ21" s="13">
        <v>112.9811289179052</v>
      </c>
      <c r="BA21" s="13">
        <v>3.0666018786466802</v>
      </c>
      <c r="BB21" s="13">
        <v>3.2702702702702702</v>
      </c>
      <c r="BC21" s="13">
        <v>9.3547659697838483</v>
      </c>
      <c r="BD21" s="35">
        <f t="shared" si="22"/>
        <v>41.02912142152023</v>
      </c>
      <c r="BE21" s="35">
        <f t="shared" si="23"/>
        <v>39.622641509433961</v>
      </c>
      <c r="BF21" s="37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11.425247890226773</v>
      </c>
      <c r="BG21" s="14">
        <f t="shared" si="24"/>
        <v>0.62264150943396224</v>
      </c>
      <c r="BH21" s="14">
        <f t="shared" si="25"/>
        <v>4.40251572327044E-2</v>
      </c>
      <c r="BI21" s="13">
        <f>IFERROR(((AG21*(12000/5))/((F21*60+G21)*(SUMIFS(팀공격력!X:X,팀공격력!A:A,B21,팀공격력!B:B,D21)+SUMIFS(팀수비력!X:X,팀수비력!A:A,B21,팀수비력!B:B,D21))))*100,"")</f>
        <v>1.5254320392786644</v>
      </c>
      <c r="BJ21" s="13">
        <f>IFERROR(((AI21*(12000/5))/((F21*60+G21)*(SUMIFS(팀공격력!V:V,팀공격력!A:A,B21,팀공격력!B:B,D21)+SUMIFS(팀수비력!W:W,팀수비력!A:A,B21,팀수비력!B:B,D21))))*100,"")</f>
        <v>7.5997563011479432</v>
      </c>
      <c r="BK21" s="13">
        <f>IFERROR(((AE21*(12000/5))/((F21*60+G21)*(SUMIFS(팀공격력!X:X,팀공격력!A:A,B21,팀공격력!B:B,D21)+SUMIFS(팀수비력!X:X,팀수비력!A:A,B21,팀수비력!B:B,D21))))*100,"")</f>
        <v>5.1574130851802469</v>
      </c>
      <c r="BL21" s="13">
        <f>IFERROR(100*AK21/(((((F21*60+G21)/(12000/5))*SUMIFS(팀공격력!P:P,팀공격력!A:A,B21,팀공격력!B:B,D21))-K21)),"")</f>
        <v>4.23088546388637</v>
      </c>
      <c r="BM21" s="13">
        <f>IFERROR(100*((AM21/E21*(2400))/((F21*60+G21)*SUMIFS(팀공격력!AR:AR,팀공격력!A:A,B21,팀공격력!B:B,D21))),"")</f>
        <v>2.2969433192732782</v>
      </c>
      <c r="BN21" s="13">
        <f>IFERROR((AO21*40)/(((F21*60+G21)/60)*(SUMIFS(팀수비력!Q:Q,팀수비력!A:A,B21,팀수비력!B:B,D21)-SUMIFS(팀수비력!N:N,팀수비력!A:A,B21,팀수비력!B:B,D21)))*100,"")</f>
        <v>0.26796705121799402</v>
      </c>
      <c r="BO21" s="13">
        <f t="shared" si="26"/>
        <v>9.4929640384185827</v>
      </c>
      <c r="BP21" s="13">
        <v>0</v>
      </c>
      <c r="BQ21" s="13">
        <v>0</v>
      </c>
      <c r="BR21" s="13">
        <v>0.48648648648648601</v>
      </c>
      <c r="BS21" s="13">
        <v>0.54054054054054002</v>
      </c>
      <c r="BT21" s="15" t="s">
        <v>88</v>
      </c>
      <c r="BU21" s="15">
        <v>45000</v>
      </c>
      <c r="BV21" s="12" t="s">
        <v>96</v>
      </c>
      <c r="BW21" s="26">
        <v>271.39999999999998</v>
      </c>
      <c r="BX21" s="27">
        <v>399.8</v>
      </c>
      <c r="BY21" s="27">
        <v>128.4</v>
      </c>
      <c r="BZ21" s="26">
        <f t="shared" si="27"/>
        <v>7.3351351351351353</v>
      </c>
      <c r="CA21" s="26">
        <f t="shared" si="28"/>
        <v>10.805405405405406</v>
      </c>
      <c r="CB21" s="26">
        <f t="shared" si="29"/>
        <v>3.4702702702702704</v>
      </c>
      <c r="CC21" s="31">
        <f t="shared" si="30"/>
        <v>20.982508133878813</v>
      </c>
      <c r="CD21" s="31">
        <f t="shared" si="31"/>
        <v>30.909383758013078</v>
      </c>
      <c r="CE21" s="31">
        <f t="shared" si="32"/>
        <v>9.9268756241342651</v>
      </c>
      <c r="CF21" s="34">
        <v>14</v>
      </c>
      <c r="CG21" s="34">
        <v>23</v>
      </c>
    </row>
    <row r="22" spans="1:85" x14ac:dyDescent="0.4">
      <c r="A22" s="12" t="s">
        <v>84</v>
      </c>
      <c r="B22" s="12" t="s">
        <v>112</v>
      </c>
      <c r="C22" s="4" t="s">
        <v>114</v>
      </c>
      <c r="D22" s="40" t="s">
        <v>87</v>
      </c>
      <c r="E22" s="22">
        <v>30</v>
      </c>
      <c r="F22" s="22">
        <v>13</v>
      </c>
      <c r="G22" s="22">
        <v>38</v>
      </c>
      <c r="H22" s="10">
        <f t="shared" si="0"/>
        <v>24540</v>
      </c>
      <c r="I22" s="5">
        <v>98</v>
      </c>
      <c r="J22" s="17">
        <f t="shared" si="1"/>
        <v>3.2666666666666666</v>
      </c>
      <c r="K22" s="7">
        <v>37</v>
      </c>
      <c r="L22" s="7">
        <v>89</v>
      </c>
      <c r="M22" s="17">
        <f t="shared" si="2"/>
        <v>1.2333333333333334</v>
      </c>
      <c r="N22" s="17">
        <f t="shared" si="3"/>
        <v>2.9666666666666668</v>
      </c>
      <c r="O22" s="14">
        <f t="shared" si="4"/>
        <v>0.4157303370786517</v>
      </c>
      <c r="P22" s="12">
        <v>22</v>
      </c>
      <c r="Q22" s="12">
        <v>36</v>
      </c>
      <c r="R22" s="17">
        <f t="shared" si="5"/>
        <v>0.73333333333333328</v>
      </c>
      <c r="S22" s="17">
        <f t="shared" si="6"/>
        <v>1.2</v>
      </c>
      <c r="T22" s="14">
        <f t="shared" si="7"/>
        <v>0.61111111111111116</v>
      </c>
      <c r="U22" s="12">
        <v>15</v>
      </c>
      <c r="V22" s="12">
        <v>53</v>
      </c>
      <c r="W22" s="17">
        <f t="shared" si="8"/>
        <v>0.5</v>
      </c>
      <c r="X22" s="17">
        <f t="shared" si="9"/>
        <v>1.7666666666666666</v>
      </c>
      <c r="Y22" s="14">
        <f t="shared" si="10"/>
        <v>0.28301886792452829</v>
      </c>
      <c r="Z22" s="12">
        <v>9</v>
      </c>
      <c r="AA22" s="12">
        <v>10</v>
      </c>
      <c r="AB22" s="17">
        <f t="shared" si="11"/>
        <v>0.3</v>
      </c>
      <c r="AC22" s="17">
        <f t="shared" si="12"/>
        <v>0.33333333333333331</v>
      </c>
      <c r="AD22" s="14">
        <f t="shared" si="13"/>
        <v>0.9</v>
      </c>
      <c r="AE22" s="12">
        <v>65</v>
      </c>
      <c r="AF22" s="17">
        <f t="shared" si="14"/>
        <v>2.1666666666666665</v>
      </c>
      <c r="AG22" s="12">
        <v>17</v>
      </c>
      <c r="AH22" s="17">
        <f t="shared" si="15"/>
        <v>0.56666666666666665</v>
      </c>
      <c r="AI22" s="12">
        <v>48</v>
      </c>
      <c r="AJ22" s="17">
        <f t="shared" si="16"/>
        <v>1.6</v>
      </c>
      <c r="AK22" s="12">
        <v>14</v>
      </c>
      <c r="AL22" s="17">
        <f t="shared" si="17"/>
        <v>0.46666666666666667</v>
      </c>
      <c r="AM22" s="12">
        <v>12</v>
      </c>
      <c r="AN22" s="17">
        <f t="shared" si="18"/>
        <v>0.4</v>
      </c>
      <c r="AO22" s="12">
        <v>4</v>
      </c>
      <c r="AP22" s="17">
        <f t="shared" si="19"/>
        <v>0.13333333333333333</v>
      </c>
      <c r="AQ22" s="12">
        <v>14</v>
      </c>
      <c r="AR22" s="17">
        <f t="shared" si="20"/>
        <v>0.46666666666666667</v>
      </c>
      <c r="AS22" s="12">
        <v>45</v>
      </c>
      <c r="AT22" s="17">
        <f t="shared" si="21"/>
        <v>1.5</v>
      </c>
      <c r="AU22" s="13">
        <v>0.18634483202971541</v>
      </c>
      <c r="AV22" s="13">
        <v>1.822443345033891E-2</v>
      </c>
      <c r="AW22" s="13">
        <v>0.14392971254539161</v>
      </c>
      <c r="AX22" s="13">
        <v>4.2415119484323777E-2</v>
      </c>
      <c r="AY22" s="13">
        <v>102.58266450810881</v>
      </c>
      <c r="AZ22" s="13">
        <v>113.0570988185048</v>
      </c>
      <c r="BA22" s="13">
        <v>2.8948094421494073</v>
      </c>
      <c r="BB22" s="13">
        <v>4.2</v>
      </c>
      <c r="BC22" s="13">
        <v>12.322738386308068</v>
      </c>
      <c r="BD22" s="35">
        <f t="shared" si="22"/>
        <v>52.462526766595289</v>
      </c>
      <c r="BE22" s="35">
        <f t="shared" si="23"/>
        <v>50</v>
      </c>
      <c r="BF22" s="37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7.0279956564282102</v>
      </c>
      <c r="BG22" s="14">
        <f t="shared" si="24"/>
        <v>0.5955056179775281</v>
      </c>
      <c r="BH22" s="14">
        <f t="shared" si="25"/>
        <v>0.11235955056179775</v>
      </c>
      <c r="BI22" s="13">
        <f>IFERROR(((AG22*(12000/5))/((F22*60+G22)*(SUMIFS(팀공격력!X:X,팀공격력!A:A,B22,팀공격력!B:B,D22)+SUMIFS(팀수비력!X:X,팀수비력!A:A,B22,팀수비력!B:B,D22))))*100,"")</f>
        <v>1.2665756884521824</v>
      </c>
      <c r="BJ22" s="13">
        <f>IFERROR(((AI22*(12000/5))/((F22*60+G22)*(SUMIFS(팀공격력!V:V,팀공격력!A:A,B22,팀공격력!B:B,D22)+SUMIFS(팀수비력!W:W,팀수비력!A:A,B22,팀수비력!B:B,D22))))*100,"")</f>
        <v>7.4830656664995097</v>
      </c>
      <c r="BK22" s="13">
        <f>IFERROR(((AE22*(12000/5))/((F22*60+G22)*(SUMIFS(팀공격력!X:X,팀공격력!A:A,B22,팀공격력!B:B,D22)+SUMIFS(팀수비력!X:X,팀수비력!A:A,B22,팀수비력!B:B,D22))))*100,"")</f>
        <v>4.8427893970230507</v>
      </c>
      <c r="BL22" s="13">
        <f>IFERROR(100*AK22/(((((F22*60+G22)/(12000/5))*SUMIFS(팀공격력!P:P,팀공격력!A:A,B22,팀공격력!B:B,D22))-K22)),"")</f>
        <v>2.8299979785728731</v>
      </c>
      <c r="BM22" s="13">
        <f>IFERROR(100*((AM22/E22*(2400))/((F22*60+G22)*SUMIFS(팀공격력!AR:AR,팀공격력!A:A,B22,팀공격력!B:B,D22))),"")</f>
        <v>1.6603565365048405</v>
      </c>
      <c r="BN22" s="13">
        <f>IFERROR((AO22*40)/(((F22*60+G22)/60)*(SUMIFS(팀수비력!Q:Q,팀수비력!A:A,B22,팀수비력!B:B,D22)-SUMIFS(팀수비력!N:N,팀수비력!A:A,B22,팀수비력!B:B,D22)))*100,"")</f>
        <v>0.54969280188727865</v>
      </c>
      <c r="BO22" s="13">
        <f t="shared" si="26"/>
        <v>13.035381750465548</v>
      </c>
      <c r="BP22" s="13">
        <v>0</v>
      </c>
      <c r="BQ22" s="13">
        <v>0</v>
      </c>
      <c r="BR22" s="13">
        <v>0.16666666666666599</v>
      </c>
      <c r="BS22" s="13">
        <v>0.3</v>
      </c>
      <c r="BT22" s="15" t="s">
        <v>88</v>
      </c>
      <c r="BU22" s="15"/>
      <c r="BV22" s="12" t="s">
        <v>96</v>
      </c>
      <c r="BW22" s="26">
        <v>240.73</v>
      </c>
      <c r="BX22" s="27">
        <v>310.73</v>
      </c>
      <c r="BY22" s="27">
        <v>70</v>
      </c>
      <c r="BZ22" s="26">
        <f t="shared" si="27"/>
        <v>8.0243333333333329</v>
      </c>
      <c r="CA22" s="26">
        <f t="shared" si="28"/>
        <v>10.357666666666667</v>
      </c>
      <c r="CB22" s="26">
        <f t="shared" si="29"/>
        <v>2.3333333333333335</v>
      </c>
      <c r="CC22" s="31">
        <f t="shared" si="30"/>
        <v>23.543276283618582</v>
      </c>
      <c r="CD22" s="31">
        <f t="shared" si="31"/>
        <v>30.389242053789729</v>
      </c>
      <c r="CE22" s="31">
        <f t="shared" si="32"/>
        <v>6.8459657701711487</v>
      </c>
      <c r="CF22" s="34">
        <v>10</v>
      </c>
      <c r="CG22" s="34">
        <v>20</v>
      </c>
    </row>
    <row r="23" spans="1:85" x14ac:dyDescent="0.4">
      <c r="A23" s="12" t="s">
        <v>84</v>
      </c>
      <c r="B23" s="12" t="s">
        <v>112</v>
      </c>
      <c r="C23" s="4" t="s">
        <v>115</v>
      </c>
      <c r="D23" s="40" t="s">
        <v>87</v>
      </c>
      <c r="E23" s="22">
        <v>53</v>
      </c>
      <c r="F23" s="22">
        <v>20</v>
      </c>
      <c r="G23" s="22">
        <v>59</v>
      </c>
      <c r="H23" s="10">
        <f t="shared" si="0"/>
        <v>66727</v>
      </c>
      <c r="I23" s="5">
        <v>378</v>
      </c>
      <c r="J23" s="17">
        <f t="shared" si="1"/>
        <v>7.132075471698113</v>
      </c>
      <c r="K23" s="7">
        <v>170</v>
      </c>
      <c r="L23" s="7">
        <v>354</v>
      </c>
      <c r="M23" s="17">
        <f t="shared" si="2"/>
        <v>3.2075471698113209</v>
      </c>
      <c r="N23" s="17">
        <f t="shared" si="3"/>
        <v>6.6792452830188678</v>
      </c>
      <c r="O23" s="14">
        <f t="shared" si="4"/>
        <v>0.48022598870056499</v>
      </c>
      <c r="P23" s="12">
        <v>170</v>
      </c>
      <c r="Q23" s="12">
        <v>349</v>
      </c>
      <c r="R23" s="17">
        <f t="shared" si="5"/>
        <v>3.2075471698113209</v>
      </c>
      <c r="S23" s="17">
        <f t="shared" si="6"/>
        <v>6.5849056603773581</v>
      </c>
      <c r="T23" s="14">
        <f t="shared" si="7"/>
        <v>0.4871060171919771</v>
      </c>
      <c r="U23" s="12">
        <v>0</v>
      </c>
      <c r="V23" s="12">
        <v>5</v>
      </c>
      <c r="W23" s="17">
        <f t="shared" si="8"/>
        <v>0</v>
      </c>
      <c r="X23" s="17">
        <f t="shared" si="9"/>
        <v>9.4339622641509441E-2</v>
      </c>
      <c r="Y23" s="14">
        <f t="shared" si="10"/>
        <v>0</v>
      </c>
      <c r="Z23" s="12">
        <v>38</v>
      </c>
      <c r="AA23" s="12">
        <v>49</v>
      </c>
      <c r="AB23" s="17">
        <f t="shared" si="11"/>
        <v>0.71698113207547165</v>
      </c>
      <c r="AC23" s="17">
        <f t="shared" si="12"/>
        <v>0.92452830188679247</v>
      </c>
      <c r="AD23" s="14">
        <f t="shared" si="13"/>
        <v>0.77551020408163263</v>
      </c>
      <c r="AE23" s="12">
        <v>236</v>
      </c>
      <c r="AF23" s="17">
        <f t="shared" si="14"/>
        <v>4.4528301886792452</v>
      </c>
      <c r="AG23" s="12">
        <v>76</v>
      </c>
      <c r="AH23" s="17">
        <f t="shared" si="15"/>
        <v>1.4339622641509433</v>
      </c>
      <c r="AI23" s="12">
        <v>160</v>
      </c>
      <c r="AJ23" s="17">
        <f t="shared" si="16"/>
        <v>3.0188679245283021</v>
      </c>
      <c r="AK23" s="12">
        <v>78</v>
      </c>
      <c r="AL23" s="17">
        <f t="shared" si="17"/>
        <v>1.4716981132075471</v>
      </c>
      <c r="AM23" s="12">
        <v>21</v>
      </c>
      <c r="AN23" s="17">
        <f t="shared" si="18"/>
        <v>0.39622641509433965</v>
      </c>
      <c r="AO23" s="12">
        <v>21</v>
      </c>
      <c r="AP23" s="17">
        <f t="shared" si="19"/>
        <v>0.39622641509433965</v>
      </c>
      <c r="AQ23" s="12">
        <v>61</v>
      </c>
      <c r="AR23" s="17">
        <f t="shared" si="20"/>
        <v>1.1509433962264151</v>
      </c>
      <c r="AS23" s="12">
        <v>134</v>
      </c>
      <c r="AT23" s="17">
        <f t="shared" si="21"/>
        <v>2.5283018867924527</v>
      </c>
      <c r="AU23" s="13">
        <v>0.52662358763199146</v>
      </c>
      <c r="AV23" s="13">
        <v>1.8941307271670829E-2</v>
      </c>
      <c r="AW23" s="13">
        <v>0.36780259352681122</v>
      </c>
      <c r="AX23" s="13">
        <v>0.1588209941051803</v>
      </c>
      <c r="AY23" s="13">
        <v>100.47785685675029</v>
      </c>
      <c r="AZ23" s="13">
        <v>112.67664938526831</v>
      </c>
      <c r="BA23" s="13">
        <v>7.5082081332684023</v>
      </c>
      <c r="BB23" s="13">
        <v>9.0188679245283012</v>
      </c>
      <c r="BC23" s="13">
        <v>17.192440841038859</v>
      </c>
      <c r="BD23" s="35">
        <f t="shared" si="22"/>
        <v>50.3248482266482</v>
      </c>
      <c r="BE23" s="35">
        <f t="shared" si="23"/>
        <v>48.022598870056498</v>
      </c>
      <c r="BF23" s="37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18.560886600640046</v>
      </c>
      <c r="BG23" s="14">
        <f t="shared" si="24"/>
        <v>1.4124293785310734E-2</v>
      </c>
      <c r="BH23" s="14">
        <f t="shared" si="25"/>
        <v>0.1384180790960452</v>
      </c>
      <c r="BI23" s="13">
        <f>IFERROR(((AG23*(12000/5))/((F23*60+G23)*(SUMIFS(팀공격력!X:X,팀공격력!A:A,B23,팀공격력!B:B,D23)+SUMIFS(팀수비력!X:X,팀수비력!A:A,B23,팀수비력!B:B,D23))))*100,"")</f>
        <v>3.6789458206651067</v>
      </c>
      <c r="BJ23" s="13">
        <f>IFERROR(((AI23*(12000/5))/((F23*60+G23)*(SUMIFS(팀공격력!V:V,팀공격력!A:A,B23,팀공격력!B:B,D23)+SUMIFS(팀수비력!W:W,팀수비력!A:A,B23,팀수비력!B:B,D23))))*100,"")</f>
        <v>16.206374676189036</v>
      </c>
      <c r="BK23" s="13">
        <f>IFERROR(((AE23*(12000/5))/((F23*60+G23)*(SUMIFS(팀공격력!X:X,팀공격력!A:A,B23,팀공격력!B:B,D23)+SUMIFS(팀수비력!X:X,팀수비력!A:A,B23,팀수비력!B:B,D23))))*100,"")</f>
        <v>11.424094916802172</v>
      </c>
      <c r="BL23" s="13">
        <f>IFERROR(100*AK23/(((((F23*60+G23)/(12000/5))*SUMIFS(팀공격력!P:P,팀공격력!A:A,B23,팀공격력!B:B,D23))-K23)),"")</f>
        <v>12.030539060692529</v>
      </c>
      <c r="BM23" s="13">
        <f>IFERROR(100*((AM23/E23*(2400))/((F23*60+G23)*SUMIFS(팀공격력!AR:AR,팀공격력!A:A,B23,팀공격력!B:B,D23))),"")</f>
        <v>1.0685930951518934</v>
      </c>
      <c r="BN23" s="13">
        <f>IFERROR((AO23*40)/(((F23*60+G23)/60)*(SUMIFS(팀수비력!Q:Q,팀수비력!A:A,B23,팀수비력!B:B,D23)-SUMIFS(팀수비력!N:N,팀수비력!A:A,B23,팀수비력!B:B,D23)))*100,"")</f>
        <v>1.8750244143803954</v>
      </c>
      <c r="BO23" s="13">
        <f t="shared" si="26"/>
        <v>13.972878871174638</v>
      </c>
      <c r="BP23" s="13">
        <v>56.25</v>
      </c>
      <c r="BQ23" s="13">
        <v>0.679245283018867</v>
      </c>
      <c r="BR23" s="13">
        <v>3.7735849056603703E-2</v>
      </c>
      <c r="BS23" s="13">
        <v>0.37735849056603699</v>
      </c>
      <c r="BT23" s="15" t="s">
        <v>88</v>
      </c>
      <c r="BU23" s="15"/>
      <c r="BV23" s="12" t="s">
        <v>89</v>
      </c>
      <c r="BW23" s="26">
        <v>818.66</v>
      </c>
      <c r="BX23" s="27">
        <v>1102.46</v>
      </c>
      <c r="BY23" s="27">
        <v>283.8</v>
      </c>
      <c r="BZ23" s="26">
        <f t="shared" si="27"/>
        <v>15.446415094339624</v>
      </c>
      <c r="CA23" s="26">
        <f t="shared" si="28"/>
        <v>20.801132075471699</v>
      </c>
      <c r="CB23" s="26">
        <f t="shared" si="29"/>
        <v>5.3547169811320758</v>
      </c>
      <c r="CC23" s="31">
        <f t="shared" si="30"/>
        <v>29.445112173483</v>
      </c>
      <c r="CD23" s="31">
        <f t="shared" si="31"/>
        <v>39.652674329731596</v>
      </c>
      <c r="CE23" s="31">
        <f t="shared" si="32"/>
        <v>10.207562156248596</v>
      </c>
      <c r="CF23" s="33">
        <v>16</v>
      </c>
      <c r="CG23" s="33">
        <v>37</v>
      </c>
    </row>
    <row r="24" spans="1:85" x14ac:dyDescent="0.4">
      <c r="A24" s="12" t="s">
        <v>84</v>
      </c>
      <c r="B24" s="12" t="s">
        <v>112</v>
      </c>
      <c r="C24" s="8" t="s">
        <v>116</v>
      </c>
      <c r="D24" s="40" t="s">
        <v>87</v>
      </c>
      <c r="E24" s="22">
        <v>20</v>
      </c>
      <c r="F24" s="22">
        <v>20</v>
      </c>
      <c r="G24" s="22">
        <v>4</v>
      </c>
      <c r="H24" s="10">
        <f t="shared" si="0"/>
        <v>24080</v>
      </c>
      <c r="I24" s="5">
        <v>283</v>
      </c>
      <c r="J24" s="17">
        <f t="shared" si="1"/>
        <v>14.15</v>
      </c>
      <c r="K24" s="7">
        <v>113</v>
      </c>
      <c r="L24" s="7">
        <v>246</v>
      </c>
      <c r="M24" s="17">
        <f t="shared" si="2"/>
        <v>5.65</v>
      </c>
      <c r="N24" s="17">
        <f t="shared" si="3"/>
        <v>12.3</v>
      </c>
      <c r="O24" s="14">
        <f t="shared" si="4"/>
        <v>0.45934959349593496</v>
      </c>
      <c r="P24" s="12">
        <v>83</v>
      </c>
      <c r="Q24" s="12">
        <v>157</v>
      </c>
      <c r="R24" s="17">
        <f t="shared" si="5"/>
        <v>4.1500000000000004</v>
      </c>
      <c r="S24" s="17">
        <f t="shared" si="6"/>
        <v>7.85</v>
      </c>
      <c r="T24" s="14">
        <f t="shared" si="7"/>
        <v>0.5286624203821656</v>
      </c>
      <c r="U24" s="12">
        <v>30</v>
      </c>
      <c r="V24" s="12">
        <v>89</v>
      </c>
      <c r="W24" s="17">
        <f t="shared" si="8"/>
        <v>1.5</v>
      </c>
      <c r="X24" s="17">
        <f t="shared" si="9"/>
        <v>4.45</v>
      </c>
      <c r="Y24" s="14">
        <f t="shared" si="10"/>
        <v>0.33707865168539325</v>
      </c>
      <c r="Z24" s="12">
        <v>27</v>
      </c>
      <c r="AA24" s="12">
        <v>56</v>
      </c>
      <c r="AB24" s="17">
        <f t="shared" si="11"/>
        <v>1.35</v>
      </c>
      <c r="AC24" s="17">
        <f t="shared" si="12"/>
        <v>2.8</v>
      </c>
      <c r="AD24" s="14">
        <f t="shared" si="13"/>
        <v>0.48214285714285715</v>
      </c>
      <c r="AE24" s="12">
        <v>120</v>
      </c>
      <c r="AF24" s="17">
        <f t="shared" si="14"/>
        <v>6</v>
      </c>
      <c r="AG24" s="12">
        <v>31</v>
      </c>
      <c r="AH24" s="17">
        <f t="shared" si="15"/>
        <v>1.55</v>
      </c>
      <c r="AI24" s="12">
        <v>89</v>
      </c>
      <c r="AJ24" s="17">
        <f t="shared" si="16"/>
        <v>4.45</v>
      </c>
      <c r="AK24" s="12">
        <v>26</v>
      </c>
      <c r="AL24" s="17">
        <f t="shared" si="17"/>
        <v>1.3</v>
      </c>
      <c r="AM24" s="12">
        <v>9</v>
      </c>
      <c r="AN24" s="17">
        <f t="shared" si="18"/>
        <v>0.45</v>
      </c>
      <c r="AO24" s="12">
        <v>9</v>
      </c>
      <c r="AP24" s="17">
        <f t="shared" si="19"/>
        <v>0.45</v>
      </c>
      <c r="AQ24" s="12">
        <v>35</v>
      </c>
      <c r="AR24" s="17">
        <f t="shared" si="20"/>
        <v>1.75</v>
      </c>
      <c r="AS24" s="12">
        <v>43</v>
      </c>
      <c r="AT24" s="17">
        <f t="shared" si="21"/>
        <v>2.15</v>
      </c>
      <c r="AU24" s="13">
        <v>0.23481187285755731</v>
      </c>
      <c r="AV24" s="13">
        <v>2.340317669676651E-2</v>
      </c>
      <c r="AW24" s="13">
        <v>1.1949353578066341E-2</v>
      </c>
      <c r="AX24" s="13">
        <v>0.22286251927949099</v>
      </c>
      <c r="AY24" s="13">
        <v>97.333054182824213</v>
      </c>
      <c r="AZ24" s="13">
        <v>108.66353310628649</v>
      </c>
      <c r="BA24" s="13">
        <v>5.2510252154437067</v>
      </c>
      <c r="BB24" s="13">
        <v>12.5</v>
      </c>
      <c r="BC24" s="13">
        <v>24.916943521594686</v>
      </c>
      <c r="BD24" s="35">
        <f t="shared" si="22"/>
        <v>52.283476204552173</v>
      </c>
      <c r="BE24" s="35">
        <f t="shared" si="23"/>
        <v>52.032520325203258</v>
      </c>
      <c r="BF24" s="37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13.588271347280692</v>
      </c>
      <c r="BG24" s="14">
        <f t="shared" si="24"/>
        <v>0.36178861788617889</v>
      </c>
      <c r="BH24" s="14">
        <f t="shared" si="25"/>
        <v>0.22764227642276422</v>
      </c>
      <c r="BI24" s="13">
        <f>IFERROR(((AG24*(12000/5))/((F24*60+G24)*(SUMIFS(팀공격력!X:X,팀공격력!A:A,B24,팀공격력!B:B,D24)+SUMIFS(팀수비력!X:X,팀수비력!A:A,B24,팀수비력!B:B,D24))))*100,"")</f>
        <v>1.5691726747982433</v>
      </c>
      <c r="BJ24" s="13">
        <f>IFERROR(((AI24*(12000/5))/((F24*60+G24)*(SUMIFS(팀공격력!V:V,팀공격력!A:A,B24,팀공격력!B:B,D24)+SUMIFS(팀수비력!W:W,팀수비력!A:A,B24,팀수비력!B:B,D24))))*100,"")</f>
        <v>9.4266013748009652</v>
      </c>
      <c r="BK24" s="13">
        <f>IFERROR(((AE24*(12000/5))/((F24*60+G24)*(SUMIFS(팀공격력!X:X,팀공격력!A:A,B24,팀공격력!B:B,D24)+SUMIFS(팀수비력!X:X,팀수비력!A:A,B24,팀수비력!B:B,D24))))*100,"")</f>
        <v>6.0742168056706189</v>
      </c>
      <c r="BL24" s="13">
        <f>IFERROR(100*AK24/(((((F24*60+G24)/(12000/5))*SUMIFS(팀공격력!P:P,팀공격력!A:A,B24,팀공격력!B:B,D24))-K24)),"")</f>
        <v>3.8829151732377536</v>
      </c>
      <c r="BM24" s="13">
        <f>IFERROR(100*((AM24/E24*(2400))/((F24*60+G24)*SUMIFS(팀공격력!AR:AR,팀공격력!A:A,B24,팀공격력!B:B,D24))),"")</f>
        <v>1.2690557331549663</v>
      </c>
      <c r="BN24" s="13">
        <f>IFERROR((AO24*40)/(((F24*60+G24)/60)*(SUMIFS(팀수비력!Q:Q,팀수비력!A:A,B24,팀수비력!B:B,D24)-SUMIFS(팀수비력!N:N,팀수비력!A:A,B24,팀수비력!B:B,D24)))*100,"")</f>
        <v>0.84029036700459825</v>
      </c>
      <c r="BO24" s="13">
        <f t="shared" si="26"/>
        <v>11.451380709331239</v>
      </c>
      <c r="BP24" s="13">
        <v>64.705882352941103</v>
      </c>
      <c r="BQ24" s="13">
        <v>0.55000000000000004</v>
      </c>
      <c r="BR24" s="13">
        <v>0.15</v>
      </c>
      <c r="BS24" s="13">
        <v>0.15</v>
      </c>
      <c r="BT24" s="15" t="s">
        <v>93</v>
      </c>
      <c r="BU24" s="15">
        <v>270000</v>
      </c>
      <c r="BV24" s="12" t="s">
        <v>96</v>
      </c>
      <c r="BW24" s="26">
        <v>376.05</v>
      </c>
      <c r="BX24" s="27">
        <v>578.85</v>
      </c>
      <c r="BY24" s="27">
        <v>202.8</v>
      </c>
      <c r="BZ24" s="26">
        <f t="shared" si="27"/>
        <v>18.802500000000002</v>
      </c>
      <c r="CA24" s="26">
        <f t="shared" si="28"/>
        <v>28.942500000000003</v>
      </c>
      <c r="CB24" s="26">
        <f t="shared" si="29"/>
        <v>10.14</v>
      </c>
      <c r="CC24" s="31">
        <f t="shared" si="30"/>
        <v>37.480066445182722</v>
      </c>
      <c r="CD24" s="31">
        <f t="shared" si="31"/>
        <v>57.692691029900331</v>
      </c>
      <c r="CE24" s="31">
        <f t="shared" si="32"/>
        <v>20.212624584717609</v>
      </c>
      <c r="CF24" s="34">
        <v>8</v>
      </c>
      <c r="CG24" s="34">
        <v>12</v>
      </c>
    </row>
    <row r="25" spans="1:85" x14ac:dyDescent="0.4">
      <c r="A25" s="12" t="s">
        <v>84</v>
      </c>
      <c r="B25" s="12" t="s">
        <v>112</v>
      </c>
      <c r="C25" s="12" t="s">
        <v>117</v>
      </c>
      <c r="D25" s="40" t="s">
        <v>87</v>
      </c>
      <c r="E25" s="11">
        <v>53</v>
      </c>
      <c r="F25" s="11">
        <v>26</v>
      </c>
      <c r="G25" s="11">
        <v>27</v>
      </c>
      <c r="H25" s="10">
        <f t="shared" si="0"/>
        <v>84111</v>
      </c>
      <c r="I25" s="7">
        <v>820</v>
      </c>
      <c r="J25" s="17">
        <f t="shared" si="1"/>
        <v>15.471698113207546</v>
      </c>
      <c r="K25" s="7">
        <v>344</v>
      </c>
      <c r="L25" s="7">
        <v>595</v>
      </c>
      <c r="M25" s="17">
        <f t="shared" si="2"/>
        <v>6.4905660377358494</v>
      </c>
      <c r="N25" s="17">
        <f t="shared" si="3"/>
        <v>11.226415094339623</v>
      </c>
      <c r="O25" s="14">
        <f t="shared" si="4"/>
        <v>0.57815126050420174</v>
      </c>
      <c r="P25" s="5">
        <v>284</v>
      </c>
      <c r="Q25" s="7">
        <v>458</v>
      </c>
      <c r="R25" s="17">
        <f t="shared" si="5"/>
        <v>5.3584905660377355</v>
      </c>
      <c r="S25" s="17">
        <f t="shared" si="6"/>
        <v>8.6415094339622645</v>
      </c>
      <c r="T25" s="14">
        <f t="shared" si="7"/>
        <v>0.62008733624454149</v>
      </c>
      <c r="U25" s="7">
        <v>60</v>
      </c>
      <c r="V25" s="7">
        <v>137</v>
      </c>
      <c r="W25" s="17">
        <f t="shared" si="8"/>
        <v>1.1320754716981132</v>
      </c>
      <c r="X25" s="17">
        <f t="shared" si="9"/>
        <v>2.5849056603773586</v>
      </c>
      <c r="Y25" s="14">
        <f t="shared" si="10"/>
        <v>0.43795620437956206</v>
      </c>
      <c r="Z25" s="5">
        <v>72</v>
      </c>
      <c r="AA25" s="5">
        <v>94</v>
      </c>
      <c r="AB25" s="17">
        <f t="shared" si="11"/>
        <v>1.3584905660377358</v>
      </c>
      <c r="AC25" s="17">
        <f t="shared" si="12"/>
        <v>1.7735849056603774</v>
      </c>
      <c r="AD25" s="14">
        <f t="shared" si="13"/>
        <v>0.76595744680851063</v>
      </c>
      <c r="AE25" s="12">
        <v>499</v>
      </c>
      <c r="AF25" s="17">
        <f t="shared" si="14"/>
        <v>9.415094339622641</v>
      </c>
      <c r="AG25" s="12">
        <v>166</v>
      </c>
      <c r="AH25" s="17">
        <f t="shared" si="15"/>
        <v>3.1320754716981134</v>
      </c>
      <c r="AI25" s="7">
        <v>333</v>
      </c>
      <c r="AJ25" s="17">
        <f t="shared" si="16"/>
        <v>6.283018867924528</v>
      </c>
      <c r="AK25" s="7">
        <v>115</v>
      </c>
      <c r="AL25" s="17">
        <f t="shared" si="17"/>
        <v>2.1698113207547172</v>
      </c>
      <c r="AM25" s="7">
        <v>24</v>
      </c>
      <c r="AN25" s="17">
        <f t="shared" si="18"/>
        <v>0.45283018867924529</v>
      </c>
      <c r="AO25" s="7">
        <v>34</v>
      </c>
      <c r="AP25" s="17">
        <f t="shared" si="19"/>
        <v>0.64150943396226412</v>
      </c>
      <c r="AQ25" s="7">
        <v>85</v>
      </c>
      <c r="AR25" s="17">
        <f t="shared" si="20"/>
        <v>1.6037735849056605</v>
      </c>
      <c r="AS25" s="7">
        <v>106</v>
      </c>
      <c r="AT25" s="17">
        <f t="shared" si="21"/>
        <v>2</v>
      </c>
      <c r="AU25" s="13">
        <v>5.4489740596679264</v>
      </c>
      <c r="AV25" s="13">
        <v>0.15547951805593829</v>
      </c>
      <c r="AW25" s="13">
        <v>4.6675570296483739</v>
      </c>
      <c r="AX25" s="13">
        <v>0.78141703001955209</v>
      </c>
      <c r="AY25" s="13">
        <v>123.016987798478</v>
      </c>
      <c r="AZ25" s="13">
        <v>108.6429745235648</v>
      </c>
      <c r="BA25" s="13">
        <v>18.651848531421162</v>
      </c>
      <c r="BB25" s="13">
        <v>21.39622641509434</v>
      </c>
      <c r="BC25" s="13">
        <v>32.357242215643616</v>
      </c>
      <c r="BD25" s="35">
        <f t="shared" si="22"/>
        <v>64.428939593940541</v>
      </c>
      <c r="BE25" s="35">
        <f t="shared" si="23"/>
        <v>62.857142857142854</v>
      </c>
      <c r="BF25" s="37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24.330757859293339</v>
      </c>
      <c r="BG25" s="14">
        <f t="shared" si="24"/>
        <v>0.23025210084033612</v>
      </c>
      <c r="BH25" s="14">
        <f t="shared" si="25"/>
        <v>0.15798319327731092</v>
      </c>
      <c r="BI25" s="13">
        <f>IFERROR(((AG25*(12000/5))/((F25*60+G25)*(SUMIFS(팀공격력!X:X,팀공격력!A:A,B25,팀공격력!B:B,D25)+SUMIFS(팀수비력!X:X,팀수비력!A:A,B25,팀수비력!B:B,D25))))*100,"")</f>
        <v>6.3748018675097278</v>
      </c>
      <c r="BJ25" s="13">
        <f>IFERROR(((AI25*(12000/5))/((F25*60+G25)*(SUMIFS(팀공격력!V:V,팀공격력!A:A,B25,팀공격력!B:B,D25)+SUMIFS(팀수비력!W:W,팀수비력!A:A,B25,팀수비력!B:B,D25))))*100,"")</f>
        <v>26.758325314540897</v>
      </c>
      <c r="BK25" s="13">
        <f>IFERROR(((AE25*(12000/5))/((F25*60+G25)*(SUMIFS(팀공격력!X:X,팀공격력!A:A,B25,팀공격력!B:B,D25)+SUMIFS(팀수비력!X:X,팀수비력!A:A,B25,팀수비력!B:B,D25))))*100,"")</f>
        <v>19.162808023417796</v>
      </c>
      <c r="BL25" s="13">
        <f>IFERROR(100*AK25/(((((F25*60+G25)/(12000/5))*SUMIFS(팀공격력!P:P,팀공격력!A:A,B25,팀공격력!B:B,D25))-K25)),"")</f>
        <v>16.726056286815506</v>
      </c>
      <c r="BM25" s="13">
        <f>IFERROR(100*((AM25/E25*(2400))/((F25*60+G25)*SUMIFS(팀공격력!AR:AR,팀공격력!A:A,B25,팀공격력!B:B,D25))),"")</f>
        <v>0.96884234893958676</v>
      </c>
      <c r="BN25" s="13">
        <f>IFERROR((AO25*40)/(((F25*60+G25)/60)*(SUMIFS(팀수비력!Q:Q,팀수비력!A:A,B25,팀수비력!B:B,D25)-SUMIFS(팀수비력!N:N,팀수비력!A:A,B25,팀수비력!B:B,D25)))*100,"")</f>
        <v>2.4083264344815678</v>
      </c>
      <c r="BO25" s="13">
        <f t="shared" si="26"/>
        <v>11.783298214483752</v>
      </c>
      <c r="BP25" s="13">
        <v>53.658536585365802</v>
      </c>
      <c r="BQ25" s="13">
        <v>0.83018867924528295</v>
      </c>
      <c r="BR25" s="13">
        <v>0.320754716981132</v>
      </c>
      <c r="BS25" s="13">
        <v>0.20754716981131999</v>
      </c>
      <c r="BT25" s="15" t="s">
        <v>93</v>
      </c>
      <c r="BU25" s="15">
        <v>250000</v>
      </c>
      <c r="BV25" s="12" t="s">
        <v>89</v>
      </c>
      <c r="BW25" s="26">
        <v>1594.48</v>
      </c>
      <c r="BX25" s="27">
        <v>1982.88</v>
      </c>
      <c r="BY25" s="27">
        <v>388.4</v>
      </c>
      <c r="BZ25" s="26">
        <f t="shared" si="27"/>
        <v>30.084528301886792</v>
      </c>
      <c r="CA25" s="26">
        <f t="shared" si="28"/>
        <v>37.412830188679244</v>
      </c>
      <c r="CB25" s="26">
        <f t="shared" si="29"/>
        <v>7.3283018867924525</v>
      </c>
      <c r="CC25" s="31">
        <f t="shared" si="30"/>
        <v>45.496451118165282</v>
      </c>
      <c r="CD25" s="31">
        <f t="shared" si="31"/>
        <v>56.578949245639691</v>
      </c>
      <c r="CE25" s="31">
        <f t="shared" si="32"/>
        <v>11.082498127474409</v>
      </c>
      <c r="CF25" s="34">
        <v>16</v>
      </c>
      <c r="CG25" s="34">
        <v>37</v>
      </c>
    </row>
    <row r="26" spans="1:85" x14ac:dyDescent="0.4">
      <c r="A26" s="12" t="s">
        <v>84</v>
      </c>
      <c r="B26" s="12" t="s">
        <v>112</v>
      </c>
      <c r="C26" s="4" t="s">
        <v>118</v>
      </c>
      <c r="D26" s="40" t="s">
        <v>87</v>
      </c>
      <c r="E26" s="5">
        <v>7</v>
      </c>
      <c r="F26" s="22">
        <v>11</v>
      </c>
      <c r="G26" s="22">
        <v>56</v>
      </c>
      <c r="H26" s="10">
        <f t="shared" si="0"/>
        <v>5012</v>
      </c>
      <c r="I26" s="5">
        <v>37</v>
      </c>
      <c r="J26" s="17">
        <f t="shared" si="1"/>
        <v>5.2857142857142856</v>
      </c>
      <c r="K26" s="7">
        <v>16</v>
      </c>
      <c r="L26" s="7">
        <v>28</v>
      </c>
      <c r="M26" s="17">
        <f t="shared" si="2"/>
        <v>2.2857142857142856</v>
      </c>
      <c r="N26" s="17">
        <f t="shared" si="3"/>
        <v>4</v>
      </c>
      <c r="O26" s="14">
        <f t="shared" si="4"/>
        <v>0.5714285714285714</v>
      </c>
      <c r="P26" s="12">
        <v>16</v>
      </c>
      <c r="Q26" s="12">
        <v>26</v>
      </c>
      <c r="R26" s="17">
        <f t="shared" si="5"/>
        <v>2.2857142857142856</v>
      </c>
      <c r="S26" s="17">
        <f t="shared" si="6"/>
        <v>3.7142857142857144</v>
      </c>
      <c r="T26" s="14">
        <f t="shared" si="7"/>
        <v>0.61538461538461542</v>
      </c>
      <c r="U26" s="12">
        <v>0</v>
      </c>
      <c r="V26" s="12">
        <v>2</v>
      </c>
      <c r="W26" s="17">
        <f t="shared" si="8"/>
        <v>0</v>
      </c>
      <c r="X26" s="17">
        <f t="shared" si="9"/>
        <v>0.2857142857142857</v>
      </c>
      <c r="Y26" s="14">
        <f t="shared" si="10"/>
        <v>0</v>
      </c>
      <c r="Z26" s="12">
        <v>5</v>
      </c>
      <c r="AA26" s="12">
        <v>9</v>
      </c>
      <c r="AB26" s="17">
        <f t="shared" si="11"/>
        <v>0.7142857142857143</v>
      </c>
      <c r="AC26" s="17">
        <f t="shared" si="12"/>
        <v>1.2857142857142858</v>
      </c>
      <c r="AD26" s="14">
        <f t="shared" si="13"/>
        <v>0.55555555555555558</v>
      </c>
      <c r="AE26" s="12">
        <v>32</v>
      </c>
      <c r="AF26" s="17">
        <f t="shared" si="14"/>
        <v>4.5714285714285712</v>
      </c>
      <c r="AG26" s="12">
        <v>15</v>
      </c>
      <c r="AH26" s="17">
        <f t="shared" si="15"/>
        <v>2.1428571428571428</v>
      </c>
      <c r="AI26" s="12">
        <v>17</v>
      </c>
      <c r="AJ26" s="17">
        <f t="shared" si="16"/>
        <v>2.4285714285714284</v>
      </c>
      <c r="AK26" s="12">
        <v>5</v>
      </c>
      <c r="AL26" s="17">
        <f t="shared" si="17"/>
        <v>0.7142857142857143</v>
      </c>
      <c r="AM26" s="12">
        <v>7</v>
      </c>
      <c r="AN26" s="17">
        <f t="shared" si="18"/>
        <v>1</v>
      </c>
      <c r="AO26" s="12">
        <v>2</v>
      </c>
      <c r="AP26" s="17">
        <f t="shared" si="19"/>
        <v>0.2857142857142857</v>
      </c>
      <c r="AQ26" s="12">
        <v>7</v>
      </c>
      <c r="AR26" s="17">
        <f t="shared" si="20"/>
        <v>1</v>
      </c>
      <c r="AS26" s="12">
        <v>11</v>
      </c>
      <c r="AT26" s="17">
        <f t="shared" si="21"/>
        <v>1.5714285714285714</v>
      </c>
      <c r="AU26" s="13">
        <v>0.2321530612390984</v>
      </c>
      <c r="AV26" s="13">
        <v>0.1111666693882355</v>
      </c>
      <c r="AW26" s="13">
        <v>0.12442074855039049</v>
      </c>
      <c r="AX26" s="13">
        <v>0.10773231268870791</v>
      </c>
      <c r="AY26" s="13">
        <v>109.0854664427541</v>
      </c>
      <c r="AZ26" s="13">
        <v>101.5187755338854</v>
      </c>
      <c r="BA26" s="13">
        <v>2.0756420421440445</v>
      </c>
      <c r="BB26" s="13">
        <v>8.5714285714285712</v>
      </c>
      <c r="BC26" s="13">
        <v>28.73104549082203</v>
      </c>
      <c r="BD26" s="35">
        <f t="shared" si="22"/>
        <v>57.884856070087608</v>
      </c>
      <c r="BE26" s="35">
        <f t="shared" si="23"/>
        <v>57.142857142857139</v>
      </c>
      <c r="BF26" s="37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2.912637472476598</v>
      </c>
      <c r="BG26" s="14">
        <f t="shared" si="24"/>
        <v>7.1428571428571425E-2</v>
      </c>
      <c r="BH26" s="14">
        <f t="shared" si="25"/>
        <v>0.32142857142857145</v>
      </c>
      <c r="BI26" s="13">
        <f>IFERROR(((AG26*(12000/5))/((F26*60+G26)*(SUMIFS(팀공격력!X:X,팀공격력!A:A,B26,팀공격력!B:B,D26)+SUMIFS(팀수비력!X:X,팀수비력!A:A,B26,팀수비력!B:B,D26))))*100,"")</f>
        <v>1.2767732252142849</v>
      </c>
      <c r="BJ26" s="13">
        <f>IFERROR(((AI26*(12000/5))/((F26*60+G26)*(SUMIFS(팀공격력!V:V,팀공격력!A:A,B26,팀공격력!B:B,D26)+SUMIFS(팀수비력!W:W,팀수비력!A:A,B26,팀수비력!B:B,D26))))*100,"")</f>
        <v>3.0278023498120983</v>
      </c>
      <c r="BK26" s="13">
        <f>IFERROR(((AE26*(12000/5))/((F26*60+G26)*(SUMIFS(팀공격력!X:X,팀공격력!A:A,B26,팀공격력!B:B,D26)+SUMIFS(팀수비력!X:X,팀수비력!A:A,B26,팀수비력!B:B,D26))))*100,"")</f>
        <v>2.7237828804571413</v>
      </c>
      <c r="BL26" s="13">
        <f>IFERROR(100*AK26/(((((F26*60+G26)/(12000/5))*SUMIFS(팀공격력!P:P,팀공격력!A:A,B26,팀공격력!B:B,D26))-K26)),"")</f>
        <v>1.1125945705384956</v>
      </c>
      <c r="BM26" s="13">
        <f>IFERROR(100*((AM26/E26*(2400))/((F26*60+G26)*SUMIFS(팀공격력!AR:AR,팀공격력!A:A,B26,팀공격력!B:B,D26))),"")</f>
        <v>4.7422194373636861</v>
      </c>
      <c r="BN26" s="13">
        <f>IFERROR((AO26*40)/(((F26*60+G26)/60)*(SUMIFS(팀수비력!Q:Q,팀수비력!A:A,B26,팀수비력!B:B,D26)-SUMIFS(팀수비력!N:N,팀수비력!A:A,B26,팀수비력!B:B,D26)))*100,"")</f>
        <v>0.31400049716745382</v>
      </c>
      <c r="BO26" s="13">
        <f t="shared" si="26"/>
        <v>17.967145790554415</v>
      </c>
      <c r="BP26" s="13">
        <v>100</v>
      </c>
      <c r="BQ26" s="13">
        <v>0.71428571428571397</v>
      </c>
      <c r="BR26" s="13">
        <v>0</v>
      </c>
      <c r="BS26" s="13">
        <v>0.14285714285714199</v>
      </c>
      <c r="BT26" s="15" t="s">
        <v>110</v>
      </c>
      <c r="BU26" s="15">
        <v>67000</v>
      </c>
      <c r="BV26" s="12" t="s">
        <v>89</v>
      </c>
      <c r="BW26" s="26">
        <v>88.38</v>
      </c>
      <c r="BX26" s="27">
        <v>113.88</v>
      </c>
      <c r="BY26" s="27">
        <v>25.5</v>
      </c>
      <c r="BZ26" s="26">
        <f t="shared" si="27"/>
        <v>12.625714285714285</v>
      </c>
      <c r="CA26" s="26">
        <f t="shared" si="28"/>
        <v>16.268571428571427</v>
      </c>
      <c r="CB26" s="26">
        <f t="shared" si="29"/>
        <v>3.6428571428571428</v>
      </c>
      <c r="CC26" s="31">
        <f t="shared" si="30"/>
        <v>42.320830007980845</v>
      </c>
      <c r="CD26" s="31">
        <f t="shared" si="31"/>
        <v>54.531524341580209</v>
      </c>
      <c r="CE26" s="31">
        <f t="shared" si="32"/>
        <v>12.210694333599362</v>
      </c>
      <c r="CF26" s="33">
        <v>0</v>
      </c>
      <c r="CG26" s="33">
        <v>7</v>
      </c>
    </row>
    <row r="27" spans="1:85" x14ac:dyDescent="0.4">
      <c r="A27" s="12" t="s">
        <v>84</v>
      </c>
      <c r="B27" s="12" t="s">
        <v>112</v>
      </c>
      <c r="C27" s="8" t="s">
        <v>119</v>
      </c>
      <c r="D27" s="40" t="s">
        <v>87</v>
      </c>
      <c r="E27" s="22">
        <v>22</v>
      </c>
      <c r="F27" s="22">
        <v>7</v>
      </c>
      <c r="G27" s="22">
        <v>31</v>
      </c>
      <c r="H27" s="10">
        <f t="shared" si="0"/>
        <v>9922</v>
      </c>
      <c r="I27" s="5">
        <v>14</v>
      </c>
      <c r="J27" s="17">
        <f t="shared" si="1"/>
        <v>0.63636363636363635</v>
      </c>
      <c r="K27" s="7">
        <v>5</v>
      </c>
      <c r="L27" s="7">
        <v>21</v>
      </c>
      <c r="M27" s="17">
        <f t="shared" si="2"/>
        <v>0.22727272727272727</v>
      </c>
      <c r="N27" s="17">
        <f t="shared" si="3"/>
        <v>0.95454545454545459</v>
      </c>
      <c r="O27" s="14">
        <f t="shared" si="4"/>
        <v>0.23809523809523808</v>
      </c>
      <c r="P27" s="12">
        <v>2</v>
      </c>
      <c r="Q27" s="12">
        <v>6</v>
      </c>
      <c r="R27" s="17">
        <f t="shared" si="5"/>
        <v>9.0909090909090912E-2</v>
      </c>
      <c r="S27" s="17">
        <f t="shared" si="6"/>
        <v>0.27272727272727271</v>
      </c>
      <c r="T27" s="14">
        <f t="shared" si="7"/>
        <v>0.33333333333333331</v>
      </c>
      <c r="U27" s="12">
        <v>3</v>
      </c>
      <c r="V27" s="12">
        <v>15</v>
      </c>
      <c r="W27" s="17">
        <f t="shared" si="8"/>
        <v>0.13636363636363635</v>
      </c>
      <c r="X27" s="17">
        <f t="shared" si="9"/>
        <v>0.68181818181818177</v>
      </c>
      <c r="Y27" s="14">
        <f t="shared" si="10"/>
        <v>0.2</v>
      </c>
      <c r="Z27" s="12">
        <v>1</v>
      </c>
      <c r="AA27" s="12">
        <v>2</v>
      </c>
      <c r="AB27" s="17">
        <f t="shared" si="11"/>
        <v>4.5454545454545456E-2</v>
      </c>
      <c r="AC27" s="17">
        <f t="shared" si="12"/>
        <v>9.0909090909090912E-2</v>
      </c>
      <c r="AD27" s="14">
        <f t="shared" si="13"/>
        <v>0.5</v>
      </c>
      <c r="AE27" s="12">
        <v>21</v>
      </c>
      <c r="AF27" s="17">
        <f t="shared" si="14"/>
        <v>0.95454545454545459</v>
      </c>
      <c r="AG27" s="12">
        <v>7</v>
      </c>
      <c r="AH27" s="17">
        <f t="shared" si="15"/>
        <v>0.31818181818181818</v>
      </c>
      <c r="AI27" s="12">
        <v>14</v>
      </c>
      <c r="AJ27" s="17">
        <f t="shared" si="16"/>
        <v>0.63636363636363635</v>
      </c>
      <c r="AK27" s="12">
        <v>6</v>
      </c>
      <c r="AL27" s="17">
        <f t="shared" si="17"/>
        <v>0.27272727272727271</v>
      </c>
      <c r="AM27" s="12">
        <v>1</v>
      </c>
      <c r="AN27" s="17">
        <f t="shared" si="18"/>
        <v>4.5454545454545456E-2</v>
      </c>
      <c r="AO27" s="12">
        <v>2</v>
      </c>
      <c r="AP27" s="17">
        <f t="shared" si="19"/>
        <v>9.0909090909090912E-2</v>
      </c>
      <c r="AQ27" s="12">
        <v>2</v>
      </c>
      <c r="AR27" s="17">
        <f t="shared" si="20"/>
        <v>9.0909090909090912E-2</v>
      </c>
      <c r="AS27" s="12">
        <v>21</v>
      </c>
      <c r="AT27" s="17">
        <f t="shared" si="21"/>
        <v>0.95454545454545459</v>
      </c>
      <c r="AU27" s="13">
        <v>-0.1183610301747985</v>
      </c>
      <c r="AV27" s="13">
        <v>-2.8629960937262281E-2</v>
      </c>
      <c r="AW27" s="13">
        <v>-6.4150363912359454E-2</v>
      </c>
      <c r="AX27" s="13">
        <v>-5.4210666262439033E-2</v>
      </c>
      <c r="AY27" s="13">
        <v>87.002686675608714</v>
      </c>
      <c r="AZ27" s="13">
        <v>117.2553537525541</v>
      </c>
      <c r="BA27" s="13">
        <v>0.14341608570194062</v>
      </c>
      <c r="BB27" s="13">
        <v>1.1363636363636365</v>
      </c>
      <c r="BC27" s="13">
        <v>6.0471679096956255</v>
      </c>
      <c r="BD27" s="35">
        <f t="shared" si="22"/>
        <v>31.992687385740403</v>
      </c>
      <c r="BE27" s="35">
        <f t="shared" si="23"/>
        <v>30.952380952380953</v>
      </c>
      <c r="BF27" s="37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2.8342508613873498</v>
      </c>
      <c r="BG27" s="14">
        <f t="shared" si="24"/>
        <v>0.7142857142857143</v>
      </c>
      <c r="BH27" s="14">
        <f t="shared" si="25"/>
        <v>9.5238095238095233E-2</v>
      </c>
      <c r="BI27" s="13">
        <f>IFERROR(((AG27*(12000/5))/((F27*60+G27)*(SUMIFS(팀공격력!X:X,팀공격력!A:A,B27,팀공격력!B:B,D27)+SUMIFS(팀수비력!X:X,팀수비력!A:A,B27,팀수비력!B:B,D27))))*100,"")</f>
        <v>0.9459257065445672</v>
      </c>
      <c r="BJ27" s="13">
        <f>IFERROR(((AI27*(12000/5))/((F27*60+G27)*(SUMIFS(팀공격력!V:V,팀공격력!A:A,B27,팀공격력!B:B,D27)+SUMIFS(팀수비력!W:W,팀수비력!A:A,B27,팀수비력!B:B,D27))))*100,"")</f>
        <v>3.9586136369527161</v>
      </c>
      <c r="BK27" s="13">
        <f>IFERROR(((AE27*(12000/5))/((F27*60+G27)*(SUMIFS(팀공격력!X:X,팀공격력!A:A,B27,팀공격력!B:B,D27)+SUMIFS(팀수비력!X:X,팀수비력!A:A,B27,팀수비력!B:B,D27))))*100,"")</f>
        <v>2.8377771196337016</v>
      </c>
      <c r="BL27" s="13">
        <f>IFERROR(100*AK27/(((((F27*60+G27)/(12000/5))*SUMIFS(팀공격력!P:P,팀공격력!A:A,B27,팀공격력!B:B,D27))-K27)),"")</f>
        <v>2.0822488287350338</v>
      </c>
      <c r="BM27" s="13">
        <f>IFERROR(100*((AM27/E27*(2400))/((F27*60+G27)*SUMIFS(팀공격력!AR:AR,팀공격력!A:A,B27,팀공격력!B:B,D27))),"")</f>
        <v>0.34221216661483561</v>
      </c>
      <c r="BN27" s="13">
        <f>IFERROR((AO27*40)/(((F27*60+G27)/60)*(SUMIFS(팀수비력!Q:Q,팀수비력!A:A,B27,팀수비력!B:B,D27)-SUMIFS(팀수비력!N:N,팀수비력!A:A,B27,팀수비력!B:B,D27)))*100,"")</f>
        <v>0.49850189794212185</v>
      </c>
      <c r="BO27" s="13">
        <f t="shared" si="26"/>
        <v>8.3752093802345069</v>
      </c>
      <c r="BP27" s="13">
        <v>0</v>
      </c>
      <c r="BQ27" s="13">
        <v>0</v>
      </c>
      <c r="BR27" s="13">
        <v>0</v>
      </c>
      <c r="BS27" s="13">
        <v>0.27272727272727199</v>
      </c>
      <c r="BT27" s="15" t="s">
        <v>88</v>
      </c>
      <c r="BU27" s="15"/>
      <c r="BV27" s="12" t="s">
        <v>96</v>
      </c>
      <c r="BW27" s="26">
        <v>74.7</v>
      </c>
      <c r="BX27" s="27">
        <v>93.3</v>
      </c>
      <c r="BY27" s="27">
        <v>18.600000000000001</v>
      </c>
      <c r="BZ27" s="26">
        <f t="shared" si="27"/>
        <v>3.3954545454545455</v>
      </c>
      <c r="CA27" s="26">
        <f t="shared" si="28"/>
        <v>4.2409090909090912</v>
      </c>
      <c r="CB27" s="26">
        <f t="shared" si="29"/>
        <v>0.84545454545454557</v>
      </c>
      <c r="CC27" s="31">
        <f t="shared" si="30"/>
        <v>18.068937714170531</v>
      </c>
      <c r="CD27" s="31">
        <f t="shared" si="31"/>
        <v>22.568030638984077</v>
      </c>
      <c r="CE27" s="31">
        <f t="shared" si="32"/>
        <v>4.4990929248135458</v>
      </c>
      <c r="CF27" s="34">
        <v>6</v>
      </c>
      <c r="CG27" s="34">
        <v>16</v>
      </c>
    </row>
    <row r="28" spans="1:85" x14ac:dyDescent="0.4">
      <c r="A28" s="12" t="s">
        <v>84</v>
      </c>
      <c r="B28" s="12" t="s">
        <v>112</v>
      </c>
      <c r="C28" s="4" t="s">
        <v>120</v>
      </c>
      <c r="D28" s="40" t="s">
        <v>87</v>
      </c>
      <c r="E28" s="22">
        <v>21</v>
      </c>
      <c r="F28" s="22">
        <v>13</v>
      </c>
      <c r="G28" s="22">
        <v>33</v>
      </c>
      <c r="H28" s="10">
        <f t="shared" si="0"/>
        <v>17073</v>
      </c>
      <c r="I28" s="5">
        <v>241</v>
      </c>
      <c r="J28" s="17">
        <f t="shared" si="1"/>
        <v>11.476190476190476</v>
      </c>
      <c r="K28" s="7">
        <v>86</v>
      </c>
      <c r="L28" s="7">
        <v>211</v>
      </c>
      <c r="M28" s="17">
        <f t="shared" si="2"/>
        <v>4.0952380952380949</v>
      </c>
      <c r="N28" s="17">
        <f t="shared" si="3"/>
        <v>10.047619047619047</v>
      </c>
      <c r="O28" s="14">
        <f t="shared" si="4"/>
        <v>0.40758293838862558</v>
      </c>
      <c r="P28" s="12">
        <v>55</v>
      </c>
      <c r="Q28" s="12">
        <v>110</v>
      </c>
      <c r="R28" s="17">
        <f t="shared" si="5"/>
        <v>2.6190476190476191</v>
      </c>
      <c r="S28" s="17">
        <f t="shared" si="6"/>
        <v>5.2380952380952381</v>
      </c>
      <c r="T28" s="14">
        <f t="shared" si="7"/>
        <v>0.5</v>
      </c>
      <c r="U28" s="12">
        <v>31</v>
      </c>
      <c r="V28" s="12">
        <v>101</v>
      </c>
      <c r="W28" s="17">
        <f t="shared" si="8"/>
        <v>1.4761904761904763</v>
      </c>
      <c r="X28" s="17">
        <f t="shared" si="9"/>
        <v>4.8095238095238093</v>
      </c>
      <c r="Y28" s="14">
        <f t="shared" si="10"/>
        <v>0.30693069306930693</v>
      </c>
      <c r="Z28" s="12">
        <v>38</v>
      </c>
      <c r="AA28" s="12">
        <v>47</v>
      </c>
      <c r="AB28" s="17">
        <f t="shared" si="11"/>
        <v>1.8095238095238095</v>
      </c>
      <c r="AC28" s="17">
        <f t="shared" si="12"/>
        <v>2.2380952380952381</v>
      </c>
      <c r="AD28" s="14">
        <f t="shared" si="13"/>
        <v>0.80851063829787229</v>
      </c>
      <c r="AE28" s="12">
        <v>83</v>
      </c>
      <c r="AF28" s="17">
        <f t="shared" si="14"/>
        <v>3.9523809523809526</v>
      </c>
      <c r="AG28" s="12">
        <v>12</v>
      </c>
      <c r="AH28" s="17">
        <f t="shared" si="15"/>
        <v>0.5714285714285714</v>
      </c>
      <c r="AI28" s="12">
        <v>71</v>
      </c>
      <c r="AJ28" s="17">
        <f t="shared" si="16"/>
        <v>3.3809523809523809</v>
      </c>
      <c r="AK28" s="12">
        <v>26</v>
      </c>
      <c r="AL28" s="17">
        <f t="shared" si="17"/>
        <v>1.2380952380952381</v>
      </c>
      <c r="AM28" s="12">
        <v>4</v>
      </c>
      <c r="AN28" s="17">
        <f t="shared" si="18"/>
        <v>0.19047619047619047</v>
      </c>
      <c r="AO28" s="12">
        <v>8</v>
      </c>
      <c r="AP28" s="17">
        <f t="shared" si="19"/>
        <v>0.38095238095238093</v>
      </c>
      <c r="AQ28" s="12">
        <v>24</v>
      </c>
      <c r="AR28" s="17">
        <f t="shared" si="20"/>
        <v>1.1428571428571428</v>
      </c>
      <c r="AS28" s="12">
        <v>46</v>
      </c>
      <c r="AT28" s="17">
        <f t="shared" si="21"/>
        <v>2.1904761904761907</v>
      </c>
      <c r="AU28" s="13">
        <v>0.38673000713061539</v>
      </c>
      <c r="AV28" s="13">
        <v>5.4363733211121479E-2</v>
      </c>
      <c r="AW28" s="13">
        <v>0.2097773082957908</v>
      </c>
      <c r="AX28" s="13">
        <v>0.17695269883482459</v>
      </c>
      <c r="AY28" s="13">
        <v>100.6988126004136</v>
      </c>
      <c r="AZ28" s="13">
        <v>108.0159476221378</v>
      </c>
      <c r="BA28" s="13">
        <v>5.764803697343857</v>
      </c>
      <c r="BB28" s="13">
        <v>9.7142857142857135</v>
      </c>
      <c r="BC28" s="13">
        <v>28.6768581971534</v>
      </c>
      <c r="BD28" s="35">
        <f t="shared" si="22"/>
        <v>52.01139502762431</v>
      </c>
      <c r="BE28" s="35">
        <f t="shared" si="23"/>
        <v>48.104265402843602</v>
      </c>
      <c r="BF28" s="37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16.833976584852433</v>
      </c>
      <c r="BG28" s="14">
        <f t="shared" si="24"/>
        <v>0.47867298578199052</v>
      </c>
      <c r="BH28" s="14">
        <f t="shared" si="25"/>
        <v>0.22274881516587677</v>
      </c>
      <c r="BI28" s="13">
        <f>IFERROR(((AG28*(12000/5))/((F28*60+G28)*(SUMIFS(팀공격력!X:X,팀공격력!A:A,B28,팀공격력!B:B,D28)+SUMIFS(팀수비력!X:X,팀수비력!A:A,B28,팀수비력!B:B,D28))))*100,"")</f>
        <v>0.89955191070448037</v>
      </c>
      <c r="BJ28" s="13">
        <f>IFERROR(((AI28*(12000/5))/((F28*60+G28)*(SUMIFS(팀공격력!V:V,팀공격력!A:A,B28,팀공격력!B:B,D28)+SUMIFS(팀수비력!W:W,팀수비력!A:A,B28,팀수비력!B:B,D28))))*100,"")</f>
        <v>11.136774492080734</v>
      </c>
      <c r="BK28" s="13">
        <f>IFERROR(((AE28*(12000/5))/((F28*60+G28)*(SUMIFS(팀공격력!X:X,팀공격력!A:A,B28,팀공격력!B:B,D28)+SUMIFS(팀수비력!X:X,팀수비력!A:A,B28,팀수비력!B:B,D28))))*100,"")</f>
        <v>6.2219007157059893</v>
      </c>
      <c r="BL28" s="13">
        <f>IFERROR(100*AK28/(((((F28*60+G28)/(12000/5))*SUMIFS(팀공격력!P:P,팀공격력!A:A,B28,팀공격력!B:B,D28))-K28)),"")</f>
        <v>5.8763702113233132</v>
      </c>
      <c r="BM28" s="13">
        <f>IFERROR(100*((AM28/E28*(2400))/((F28*60+G28)*SUMIFS(팀공격력!AR:AR,팀공격력!A:A,B28,팀공격력!B:B,D28))),"")</f>
        <v>0.79550849110347299</v>
      </c>
      <c r="BN28" s="13">
        <f>IFERROR((AO28*40)/(((F28*60+G28)/60)*(SUMIFS(팀수비력!Q:Q,팀수비력!A:A,B28,팀수비력!B:B,D28)-SUMIFS(팀수비력!N:N,팀수비력!A:A,B28,팀수비력!B:B,D28)))*100,"")</f>
        <v>1.1061468928506615</v>
      </c>
      <c r="BO28" s="13">
        <f t="shared" si="26"/>
        <v>9.386733416770964</v>
      </c>
      <c r="BP28" s="13">
        <v>35.714285714285701</v>
      </c>
      <c r="BQ28" s="13">
        <v>0.238095238095238</v>
      </c>
      <c r="BR28" s="13">
        <v>0.61904761904761896</v>
      </c>
      <c r="BS28" s="13">
        <v>0.14285714285714199</v>
      </c>
      <c r="BT28" s="15" t="s">
        <v>93</v>
      </c>
      <c r="BU28" s="15">
        <v>80000</v>
      </c>
      <c r="BV28" s="12" t="s">
        <v>96</v>
      </c>
      <c r="BW28" s="26">
        <v>290.89999999999998</v>
      </c>
      <c r="BX28" s="27">
        <v>452.1</v>
      </c>
      <c r="BY28" s="27">
        <v>161.19999999999999</v>
      </c>
      <c r="BZ28" s="26">
        <f t="shared" si="27"/>
        <v>13.852380952380953</v>
      </c>
      <c r="CA28" s="26">
        <f t="shared" si="28"/>
        <v>21.528571428571428</v>
      </c>
      <c r="CB28" s="26">
        <f t="shared" si="29"/>
        <v>7.6761904761904756</v>
      </c>
      <c r="CC28" s="31">
        <f t="shared" si="30"/>
        <v>40.892637497803548</v>
      </c>
      <c r="CD28" s="31">
        <f t="shared" si="31"/>
        <v>63.552978386926725</v>
      </c>
      <c r="CE28" s="31">
        <f t="shared" si="32"/>
        <v>22.660340889123177</v>
      </c>
      <c r="CF28" s="33">
        <v>6</v>
      </c>
      <c r="CG28" s="33">
        <v>15</v>
      </c>
    </row>
    <row r="29" spans="1:85" x14ac:dyDescent="0.4">
      <c r="A29" s="12" t="s">
        <v>84</v>
      </c>
      <c r="B29" s="12" t="s">
        <v>112</v>
      </c>
      <c r="C29" s="12" t="s">
        <v>121</v>
      </c>
      <c r="D29" s="40" t="s">
        <v>87</v>
      </c>
      <c r="E29" s="11">
        <v>53</v>
      </c>
      <c r="F29" s="11">
        <v>31</v>
      </c>
      <c r="G29" s="11">
        <v>56</v>
      </c>
      <c r="H29" s="10">
        <f t="shared" si="0"/>
        <v>101548</v>
      </c>
      <c r="I29" s="7">
        <v>840</v>
      </c>
      <c r="J29" s="17">
        <f t="shared" si="1"/>
        <v>15.849056603773585</v>
      </c>
      <c r="K29" s="7">
        <v>305</v>
      </c>
      <c r="L29" s="7">
        <v>716</v>
      </c>
      <c r="M29" s="17">
        <f t="shared" si="2"/>
        <v>5.7547169811320753</v>
      </c>
      <c r="N29" s="17">
        <f t="shared" si="3"/>
        <v>13.509433962264151</v>
      </c>
      <c r="O29" s="14">
        <f t="shared" si="4"/>
        <v>0.42597765363128492</v>
      </c>
      <c r="P29" s="5">
        <v>200</v>
      </c>
      <c r="Q29" s="7">
        <v>382</v>
      </c>
      <c r="R29" s="17">
        <f t="shared" si="5"/>
        <v>3.7735849056603774</v>
      </c>
      <c r="S29" s="17">
        <f t="shared" si="6"/>
        <v>7.2075471698113205</v>
      </c>
      <c r="T29" s="14">
        <f t="shared" si="7"/>
        <v>0.52356020942408377</v>
      </c>
      <c r="U29" s="7">
        <v>105</v>
      </c>
      <c r="V29" s="7">
        <v>334</v>
      </c>
      <c r="W29" s="17">
        <f t="shared" si="8"/>
        <v>1.9811320754716981</v>
      </c>
      <c r="X29" s="17">
        <f t="shared" si="9"/>
        <v>6.3018867924528301</v>
      </c>
      <c r="Y29" s="14">
        <f t="shared" si="10"/>
        <v>0.31437125748502992</v>
      </c>
      <c r="Z29" s="5">
        <v>125</v>
      </c>
      <c r="AA29" s="5">
        <v>161</v>
      </c>
      <c r="AB29" s="17">
        <f t="shared" si="11"/>
        <v>2.358490566037736</v>
      </c>
      <c r="AC29" s="17">
        <f t="shared" si="12"/>
        <v>3.0377358490566038</v>
      </c>
      <c r="AD29" s="14">
        <f t="shared" si="13"/>
        <v>0.77639751552795033</v>
      </c>
      <c r="AE29" s="12">
        <v>147</v>
      </c>
      <c r="AF29" s="17">
        <f t="shared" si="14"/>
        <v>2.7735849056603774</v>
      </c>
      <c r="AG29" s="12">
        <v>19</v>
      </c>
      <c r="AH29" s="17">
        <f t="shared" si="15"/>
        <v>0.35849056603773582</v>
      </c>
      <c r="AI29" s="7">
        <v>128</v>
      </c>
      <c r="AJ29" s="17">
        <f t="shared" si="16"/>
        <v>2.4150943396226414</v>
      </c>
      <c r="AK29" s="7">
        <v>250</v>
      </c>
      <c r="AL29" s="17">
        <f t="shared" si="17"/>
        <v>4.716981132075472</v>
      </c>
      <c r="AM29" s="7">
        <v>64</v>
      </c>
      <c r="AN29" s="17">
        <f t="shared" si="18"/>
        <v>1.2075471698113207</v>
      </c>
      <c r="AO29" s="7">
        <v>2</v>
      </c>
      <c r="AP29" s="17">
        <f t="shared" si="19"/>
        <v>3.7735849056603772E-2</v>
      </c>
      <c r="AQ29" s="7">
        <v>77</v>
      </c>
      <c r="AR29" s="17">
        <f t="shared" si="20"/>
        <v>1.4528301886792452</v>
      </c>
      <c r="AS29" s="7">
        <v>88</v>
      </c>
      <c r="AT29" s="17">
        <f t="shared" si="21"/>
        <v>1.6603773584905661</v>
      </c>
      <c r="AU29" s="13">
        <v>3.1221249979993262</v>
      </c>
      <c r="AV29" s="13">
        <v>7.3788750100429165E-2</v>
      </c>
      <c r="AW29" s="13">
        <v>3.193706951709943</v>
      </c>
      <c r="AX29" s="13">
        <v>-7.1581953710617555E-2</v>
      </c>
      <c r="AY29" s="13">
        <v>112.04177800258999</v>
      </c>
      <c r="AZ29" s="13">
        <v>114.477503139034</v>
      </c>
      <c r="BA29" s="13">
        <v>11.968545620095414</v>
      </c>
      <c r="BB29" s="13">
        <v>14.69811320754717</v>
      </c>
      <c r="BC29" s="13">
        <v>18.410997754756369</v>
      </c>
      <c r="BD29" s="35">
        <f t="shared" si="22"/>
        <v>53.37806923898124</v>
      </c>
      <c r="BE29" s="35">
        <f t="shared" si="23"/>
        <v>49.930167597765362</v>
      </c>
      <c r="BF29" s="37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24.133388937324991</v>
      </c>
      <c r="BG29" s="14">
        <f t="shared" si="24"/>
        <v>0.46648044692737428</v>
      </c>
      <c r="BH29" s="14">
        <f t="shared" si="25"/>
        <v>0.22486033519553073</v>
      </c>
      <c r="BI29" s="13">
        <f>IFERROR(((AG29*(12000/5))/((F29*60+G29)*(SUMIFS(팀공격력!X:X,팀공격력!A:A,B29,팀공격력!B:B,D29)+SUMIFS(팀수비력!X:X,팀수비력!A:A,B29,팀수비력!B:B,D29))))*100,"")</f>
        <v>0.60435709658368597</v>
      </c>
      <c r="BJ29" s="13">
        <f>IFERROR(((AI29*(12000/5))/((F29*60+G29)*(SUMIFS(팀공격력!V:V,팀공격력!A:A,B29,팀공격력!B:B,D29)+SUMIFS(팀수비력!W:W,팀수비력!A:A,B29,팀수비력!B:B,D29))))*100,"")</f>
        <v>8.5193426794663871</v>
      </c>
      <c r="BK29" s="13">
        <f>IFERROR(((AE29*(12000/5))/((F29*60+G29)*(SUMIFS(팀공격력!X:X,팀공격력!A:A,B29,팀공격력!B:B,D29)+SUMIFS(팀수비력!X:X,팀수비력!A:A,B29,팀수비력!B:B,D29))))*100,"")</f>
        <v>4.6758154314632545</v>
      </c>
      <c r="BL29" s="13">
        <f>IFERROR(100*AK29/(((((F29*60+G29)/(12000/5))*SUMIFS(팀공격력!P:P,팀공격력!A:A,B29,팀공격력!B:B,D29))-K29)),"")</f>
        <v>26.584432156529132</v>
      </c>
      <c r="BM29" s="13">
        <f>IFERROR(100*((AM29/E29*(2400))/((F29*60+G29)*SUMIFS(팀공격력!AR:AR,팀공격력!A:A,B29,팀공격력!B:B,D29))),"")</f>
        <v>2.1399482362799218</v>
      </c>
      <c r="BN29" s="13">
        <f>IFERROR((AO29*40)/(((F29*60+G29)/60)*(SUMIFS(팀수비력!Q:Q,팀수비력!A:A,B29,팀수비력!B:B,D29)-SUMIFS(팀수비력!N:N,팀수비력!A:A,B29,팀수비력!B:B,D29)))*100,"")</f>
        <v>0.11734047806466437</v>
      </c>
      <c r="BO29" s="13">
        <f t="shared" si="26"/>
        <v>8.9136877199481379</v>
      </c>
      <c r="BP29" s="13">
        <v>3.0612244897959102</v>
      </c>
      <c r="BQ29" s="13">
        <v>5.6603773584905599E-2</v>
      </c>
      <c r="BR29" s="13">
        <v>2.32075471698113</v>
      </c>
      <c r="BS29" s="13">
        <v>0.64150943396226401</v>
      </c>
      <c r="BT29" s="15" t="s">
        <v>110</v>
      </c>
      <c r="BU29" s="15">
        <v>50000</v>
      </c>
      <c r="BV29" s="12" t="s">
        <v>91</v>
      </c>
      <c r="BW29" s="26">
        <v>1347.78</v>
      </c>
      <c r="BX29" s="27">
        <v>1880.18</v>
      </c>
      <c r="BY29" s="27">
        <v>532.4</v>
      </c>
      <c r="BZ29" s="26">
        <f t="shared" si="27"/>
        <v>25.42981132075472</v>
      </c>
      <c r="CA29" s="26">
        <f t="shared" si="28"/>
        <v>35.475094339622643</v>
      </c>
      <c r="CB29" s="26">
        <f t="shared" si="29"/>
        <v>10.045283018867924</v>
      </c>
      <c r="CC29" s="31">
        <f t="shared" si="30"/>
        <v>31.853625871509038</v>
      </c>
      <c r="CD29" s="31">
        <f t="shared" si="31"/>
        <v>44.436443849214164</v>
      </c>
      <c r="CE29" s="31">
        <f t="shared" si="32"/>
        <v>12.582817977705124</v>
      </c>
      <c r="CF29" s="33">
        <v>17</v>
      </c>
      <c r="CG29" s="33">
        <v>36</v>
      </c>
    </row>
    <row r="30" spans="1:85" x14ac:dyDescent="0.4">
      <c r="A30" s="12" t="s">
        <v>84</v>
      </c>
      <c r="B30" s="12" t="s">
        <v>112</v>
      </c>
      <c r="C30" s="4" t="s">
        <v>122</v>
      </c>
      <c r="D30" s="40" t="s">
        <v>87</v>
      </c>
      <c r="E30" s="22">
        <v>2</v>
      </c>
      <c r="F30" s="22">
        <v>4</v>
      </c>
      <c r="G30" s="22">
        <v>36</v>
      </c>
      <c r="H30" s="10">
        <f t="shared" si="0"/>
        <v>552</v>
      </c>
      <c r="I30" s="5">
        <v>2</v>
      </c>
      <c r="J30" s="17">
        <f t="shared" si="1"/>
        <v>1</v>
      </c>
      <c r="K30" s="7">
        <v>0</v>
      </c>
      <c r="L30" s="7">
        <v>0</v>
      </c>
      <c r="M30" s="17">
        <f t="shared" si="2"/>
        <v>0</v>
      </c>
      <c r="N30" s="17">
        <f t="shared" si="3"/>
        <v>0</v>
      </c>
      <c r="O30" s="14" t="e">
        <f t="shared" si="4"/>
        <v>#DIV/0!</v>
      </c>
      <c r="P30" s="12">
        <v>0</v>
      </c>
      <c r="Q30" s="12">
        <v>0</v>
      </c>
      <c r="R30" s="17">
        <f t="shared" si="5"/>
        <v>0</v>
      </c>
      <c r="S30" s="17">
        <f t="shared" si="6"/>
        <v>0</v>
      </c>
      <c r="T30" s="14" t="e">
        <f t="shared" si="7"/>
        <v>#DIV/0!</v>
      </c>
      <c r="U30" s="12">
        <v>0</v>
      </c>
      <c r="V30" s="12">
        <v>0</v>
      </c>
      <c r="W30" s="17">
        <f t="shared" si="8"/>
        <v>0</v>
      </c>
      <c r="X30" s="17">
        <f t="shared" si="9"/>
        <v>0</v>
      </c>
      <c r="Y30" s="14" t="e">
        <f t="shared" si="10"/>
        <v>#DIV/0!</v>
      </c>
      <c r="Z30" s="12">
        <v>2</v>
      </c>
      <c r="AA30" s="12">
        <v>2</v>
      </c>
      <c r="AB30" s="17">
        <f t="shared" si="11"/>
        <v>1</v>
      </c>
      <c r="AC30" s="17">
        <f t="shared" si="12"/>
        <v>1</v>
      </c>
      <c r="AD30" s="14">
        <f t="shared" si="13"/>
        <v>1</v>
      </c>
      <c r="AE30" s="12">
        <v>1</v>
      </c>
      <c r="AF30" s="17">
        <f t="shared" si="14"/>
        <v>0.5</v>
      </c>
      <c r="AG30" s="12">
        <v>0</v>
      </c>
      <c r="AH30" s="17">
        <f t="shared" si="15"/>
        <v>0</v>
      </c>
      <c r="AI30" s="12">
        <v>1</v>
      </c>
      <c r="AJ30" s="17">
        <f t="shared" si="16"/>
        <v>0.5</v>
      </c>
      <c r="AK30" s="12">
        <v>0</v>
      </c>
      <c r="AL30" s="17">
        <f t="shared" si="17"/>
        <v>0</v>
      </c>
      <c r="AM30" s="12">
        <v>0</v>
      </c>
      <c r="AN30" s="17">
        <f t="shared" si="18"/>
        <v>0</v>
      </c>
      <c r="AO30" s="12">
        <v>0</v>
      </c>
      <c r="AP30" s="17">
        <f t="shared" si="19"/>
        <v>0</v>
      </c>
      <c r="AQ30" s="12">
        <v>2</v>
      </c>
      <c r="AR30" s="17">
        <f t="shared" si="20"/>
        <v>1</v>
      </c>
      <c r="AS30" s="12">
        <v>4</v>
      </c>
      <c r="AT30" s="17">
        <f t="shared" si="21"/>
        <v>2</v>
      </c>
      <c r="AU30" s="13">
        <v>-2.6345686166495151E-2</v>
      </c>
      <c r="AV30" s="13">
        <v>-0.1145464615934572</v>
      </c>
      <c r="AW30" s="13">
        <v>-2.38812204484108E-2</v>
      </c>
      <c r="AX30" s="13">
        <v>-2.4644657180843471E-3</v>
      </c>
      <c r="AY30" s="13">
        <v>67.136929495574265</v>
      </c>
      <c r="AZ30" s="13">
        <v>116.67216352953071</v>
      </c>
      <c r="BA30" s="13">
        <v>-0.42112917980720338</v>
      </c>
      <c r="BB30" s="13">
        <v>0.5</v>
      </c>
      <c r="BC30" s="13">
        <v>4.3478260869565224</v>
      </c>
      <c r="BD30" s="35">
        <f t="shared" si="22"/>
        <v>113.63636363636364</v>
      </c>
      <c r="BE30" s="35" t="str">
        <f t="shared" si="23"/>
        <v/>
      </c>
      <c r="BF30" s="37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0.55855238736538992</v>
      </c>
      <c r="BG30" s="14" t="str">
        <f t="shared" si="24"/>
        <v/>
      </c>
      <c r="BH30" s="14" t="str">
        <f t="shared" si="25"/>
        <v/>
      </c>
      <c r="BI30" s="13">
        <f>IFERROR(((AG30*(12000/5))/((F30*60+G30)*(SUMIFS(팀공격력!X:X,팀공격력!A:A,B30,팀공격력!B:B,D30)+SUMIFS(팀수비력!X:X,팀수비력!A:A,B30,팀수비력!B:B,D30))))*100,"")</f>
        <v>0</v>
      </c>
      <c r="BJ30" s="13">
        <f>IFERROR(((AI30*(12000/5))/((F30*60+G30)*(SUMIFS(팀공격력!V:V,팀공격력!A:A,B30,팀공격력!B:B,D30)+SUMIFS(팀수비력!W:W,팀수비력!A:A,B30,팀수비력!B:B,D30))))*100,"")</f>
        <v>0.46204315483066116</v>
      </c>
      <c r="BK30" s="13">
        <f>IFERROR(((AE30*(12000/5))/((F30*60+G30)*(SUMIFS(팀공격력!X:X,팀공격력!A:A,B30,팀공격력!B:B,D30)+SUMIFS(팀수비력!X:X,팀수비력!A:A,B30,팀수비력!B:B,D30))))*100,"")</f>
        <v>0.22081392010952369</v>
      </c>
      <c r="BL30" s="13">
        <f>IFERROR(100*AK30/(((((F30*60+G30)/(12000/5))*SUMIFS(팀공격력!P:P,팀공격력!A:A,B30,팀공격력!B:B,D30))-K30)),"")</f>
        <v>0</v>
      </c>
      <c r="BM30" s="13">
        <f>IFERROR(100*((AM30/E30*(2400))/((F30*60+G30)*SUMIFS(팀공격력!AR:AR,팀공격력!A:A,B30,팀공격력!B:B,D30))),"")</f>
        <v>0</v>
      </c>
      <c r="BN30" s="13">
        <f>IFERROR((AO30*40)/(((F30*60+G30)/60)*(SUMIFS(팀수비력!Q:Q,팀수비력!A:A,B30,팀수비력!B:B,D30)-SUMIFS(팀수비력!N:N,팀수비력!A:A,B30,팀수비력!B:B,D30)))*100,"")</f>
        <v>0</v>
      </c>
      <c r="BO30" s="13">
        <f t="shared" si="26"/>
        <v>69.444444444444443</v>
      </c>
      <c r="BP30" s="13">
        <v>0</v>
      </c>
      <c r="BQ30" s="13">
        <v>0</v>
      </c>
      <c r="BR30" s="13">
        <v>0</v>
      </c>
      <c r="BS30" s="13">
        <v>0</v>
      </c>
      <c r="BT30" s="15" t="s">
        <v>88</v>
      </c>
      <c r="BU30" s="15">
        <v>500000</v>
      </c>
      <c r="BV30" s="12" t="s">
        <v>96</v>
      </c>
      <c r="BW30" s="26">
        <v>2.2999999999999998</v>
      </c>
      <c r="BX30" s="27">
        <v>5.3</v>
      </c>
      <c r="BY30" s="27">
        <v>3</v>
      </c>
      <c r="BZ30" s="26">
        <f t="shared" si="27"/>
        <v>1.1499999999999999</v>
      </c>
      <c r="CA30" s="26">
        <f t="shared" si="28"/>
        <v>2.65</v>
      </c>
      <c r="CB30" s="26">
        <f t="shared" si="29"/>
        <v>1.5</v>
      </c>
      <c r="CC30" s="31">
        <f t="shared" si="30"/>
        <v>10.000000000000002</v>
      </c>
      <c r="CD30" s="31">
        <f t="shared" si="31"/>
        <v>23.043478260869566</v>
      </c>
      <c r="CE30" s="31">
        <f t="shared" si="32"/>
        <v>13.043478260869565</v>
      </c>
      <c r="CF30" s="33">
        <v>1</v>
      </c>
      <c r="CG30" s="33">
        <v>1</v>
      </c>
    </row>
    <row r="31" spans="1:85" x14ac:dyDescent="0.4">
      <c r="A31" s="12" t="s">
        <v>84</v>
      </c>
      <c r="B31" s="12" t="s">
        <v>112</v>
      </c>
      <c r="C31" s="4" t="s">
        <v>123</v>
      </c>
      <c r="D31" s="40" t="s">
        <v>87</v>
      </c>
      <c r="E31" s="22">
        <v>54</v>
      </c>
      <c r="F31" s="22">
        <v>28</v>
      </c>
      <c r="G31" s="22">
        <v>0</v>
      </c>
      <c r="H31" s="10">
        <f t="shared" si="0"/>
        <v>90720</v>
      </c>
      <c r="I31" s="5">
        <v>459</v>
      </c>
      <c r="J31" s="17">
        <f t="shared" si="1"/>
        <v>8.5</v>
      </c>
      <c r="K31" s="7">
        <v>159</v>
      </c>
      <c r="L31" s="7">
        <v>395</v>
      </c>
      <c r="M31" s="17">
        <f t="shared" si="2"/>
        <v>2.9444444444444446</v>
      </c>
      <c r="N31" s="17">
        <f t="shared" si="3"/>
        <v>7.3148148148148149</v>
      </c>
      <c r="O31" s="14">
        <f t="shared" si="4"/>
        <v>0.40253164556962023</v>
      </c>
      <c r="P31" s="12">
        <v>103</v>
      </c>
      <c r="Q31" s="12">
        <v>230</v>
      </c>
      <c r="R31" s="17">
        <f t="shared" si="5"/>
        <v>1.9074074074074074</v>
      </c>
      <c r="S31" s="17">
        <f t="shared" si="6"/>
        <v>4.2592592592592595</v>
      </c>
      <c r="T31" s="14">
        <f t="shared" si="7"/>
        <v>0.44782608695652176</v>
      </c>
      <c r="U31" s="12">
        <v>56</v>
      </c>
      <c r="V31" s="12">
        <v>165</v>
      </c>
      <c r="W31" s="17">
        <f t="shared" si="8"/>
        <v>1.037037037037037</v>
      </c>
      <c r="X31" s="17">
        <f t="shared" si="9"/>
        <v>3.0555555555555554</v>
      </c>
      <c r="Y31" s="14">
        <f t="shared" si="10"/>
        <v>0.33939393939393941</v>
      </c>
      <c r="Z31" s="12">
        <v>85</v>
      </c>
      <c r="AA31" s="12">
        <v>109</v>
      </c>
      <c r="AB31" s="17">
        <f t="shared" si="11"/>
        <v>1.5740740740740742</v>
      </c>
      <c r="AC31" s="17">
        <f t="shared" si="12"/>
        <v>2.0185185185185186</v>
      </c>
      <c r="AD31" s="14">
        <f t="shared" si="13"/>
        <v>0.77981651376146788</v>
      </c>
      <c r="AE31" s="12">
        <v>223</v>
      </c>
      <c r="AF31" s="17">
        <f t="shared" si="14"/>
        <v>4.1296296296296298</v>
      </c>
      <c r="AG31" s="12">
        <v>62</v>
      </c>
      <c r="AH31" s="17">
        <f t="shared" si="15"/>
        <v>1.1481481481481481</v>
      </c>
      <c r="AI31" s="12">
        <v>161</v>
      </c>
      <c r="AJ31" s="17">
        <f t="shared" si="16"/>
        <v>2.9814814814814814</v>
      </c>
      <c r="AK31" s="12">
        <v>76</v>
      </c>
      <c r="AL31" s="17">
        <f t="shared" si="17"/>
        <v>1.4074074074074074</v>
      </c>
      <c r="AM31" s="12">
        <v>50</v>
      </c>
      <c r="AN31" s="17">
        <f t="shared" si="18"/>
        <v>0.92592592592592593</v>
      </c>
      <c r="AO31" s="12">
        <v>4</v>
      </c>
      <c r="AP31" s="17">
        <f t="shared" si="19"/>
        <v>7.407407407407407E-2</v>
      </c>
      <c r="AQ31" s="12">
        <v>63</v>
      </c>
      <c r="AR31" s="17">
        <f t="shared" si="20"/>
        <v>1.1666666666666667</v>
      </c>
      <c r="AS31" s="12">
        <v>124</v>
      </c>
      <c r="AT31" s="17">
        <f t="shared" si="21"/>
        <v>2.2962962962962963</v>
      </c>
      <c r="AU31" s="13">
        <v>0.83059579535811934</v>
      </c>
      <c r="AV31" s="13">
        <v>2.197343373963279E-2</v>
      </c>
      <c r="AW31" s="13">
        <v>0.75063316527859314</v>
      </c>
      <c r="AX31" s="13">
        <v>7.9962630079526226E-2</v>
      </c>
      <c r="AY31" s="13">
        <v>103.1501287348724</v>
      </c>
      <c r="AZ31" s="13">
        <v>113.5515113371677</v>
      </c>
      <c r="BA31" s="13">
        <v>6.5833217479465596</v>
      </c>
      <c r="BB31" s="13">
        <v>9.0555555555555554</v>
      </c>
      <c r="BC31" s="13">
        <v>12.936507936507937</v>
      </c>
      <c r="BD31" s="35">
        <f t="shared" si="22"/>
        <v>51.810547227740656</v>
      </c>
      <c r="BE31" s="35">
        <f t="shared" si="23"/>
        <v>47.341772151898738</v>
      </c>
      <c r="BF31" s="37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16.120830396731229</v>
      </c>
      <c r="BG31" s="14">
        <f t="shared" si="24"/>
        <v>0.41772151898734178</v>
      </c>
      <c r="BH31" s="14">
        <f t="shared" si="25"/>
        <v>0.27594936708860762</v>
      </c>
      <c r="BI31" s="13">
        <f>IFERROR(((AG31*(12000/5))/((F31*60+G31)*(SUMIFS(팀공격력!X:X,팀공격력!A:A,B31,팀공격력!B:B,D31)+SUMIFS(팀수비력!X:X,팀수비력!A:A,B31,팀수비력!B:B,D31))))*100,"")</f>
        <v>2.2491475005441486</v>
      </c>
      <c r="BJ31" s="13">
        <f>IFERROR(((AI31*(12000/5))/((F31*60+G31)*(SUMIFS(팀공격력!V:V,팀공격력!A:A,B31,팀공격력!B:B,D31)+SUMIFS(팀수비력!W:W,팀수비력!A:A,B31,팀수비력!B:B,D31))))*100,"")</f>
        <v>12.221041445270989</v>
      </c>
      <c r="BK31" s="13">
        <f>IFERROR(((AE31*(12000/5))/((F31*60+G31)*(SUMIFS(팀공격력!X:X,팀공격력!A:A,B31,팀공격력!B:B,D31)+SUMIFS(팀수비력!X:X,팀수비력!A:A,B31,팀수비력!B:B,D31))))*100,"")</f>
        <v>8.0896756874410496</v>
      </c>
      <c r="BL31" s="13">
        <f>IFERROR(100*AK31/(((((F31*60+G31)/(12000/5))*SUMIFS(팀공격력!P:P,팀공격력!A:A,B31,팀공격력!B:B,D31))-K31)),"")</f>
        <v>8.145766345123258</v>
      </c>
      <c r="BM31" s="13">
        <f>IFERROR(100*((AM31/E31*(2400))/((F31*60+G31)*SUMIFS(팀공격력!AR:AR,팀공격력!A:A,B31,팀공격력!B:B,D31))),"")</f>
        <v>1.8713784816757049</v>
      </c>
      <c r="BN31" s="13">
        <f>IFERROR((AO31*40)/(((F31*60+G31)/60)*(SUMIFS(팀수비력!Q:Q,팀수비력!A:A,B31,팀수비력!B:B,D31)-SUMIFS(팀수비력!N:N,팀수비력!A:A,B31,팀수비력!B:B,D31)))*100,"")</f>
        <v>0.26764804282368687</v>
      </c>
      <c r="BO31" s="13">
        <f t="shared" si="26"/>
        <v>12.451577199778638</v>
      </c>
      <c r="BP31" s="13">
        <v>5.1282051282051198</v>
      </c>
      <c r="BQ31" s="13">
        <v>7.4074074074074001E-2</v>
      </c>
      <c r="BR31" s="13">
        <v>0.53703703703703698</v>
      </c>
      <c r="BS31" s="13">
        <v>0.74074074074074003</v>
      </c>
      <c r="BT31" s="15" t="s">
        <v>88</v>
      </c>
      <c r="BU31" s="15">
        <v>60000</v>
      </c>
      <c r="BV31" s="12" t="s">
        <v>96</v>
      </c>
      <c r="BW31" s="26">
        <v>939.79</v>
      </c>
      <c r="BX31" s="27">
        <v>1278.5899999999999</v>
      </c>
      <c r="BY31" s="27">
        <v>338.8</v>
      </c>
      <c r="BZ31" s="26">
        <f t="shared" si="27"/>
        <v>17.403518518518517</v>
      </c>
      <c r="CA31" s="26">
        <f t="shared" si="28"/>
        <v>23.677592592592593</v>
      </c>
      <c r="CB31" s="26">
        <f t="shared" si="29"/>
        <v>6.2740740740740746</v>
      </c>
      <c r="CC31" s="31">
        <f t="shared" si="30"/>
        <v>24.862169312169314</v>
      </c>
      <c r="CD31" s="31">
        <f t="shared" si="31"/>
        <v>33.825132275132276</v>
      </c>
      <c r="CE31" s="31">
        <f t="shared" si="32"/>
        <v>8.9629629629629637</v>
      </c>
      <c r="CF31" s="33">
        <v>17</v>
      </c>
      <c r="CG31" s="33">
        <v>37</v>
      </c>
    </row>
    <row r="32" spans="1:85" x14ac:dyDescent="0.4">
      <c r="A32" s="12" t="s">
        <v>84</v>
      </c>
      <c r="B32" s="12" t="s">
        <v>112</v>
      </c>
      <c r="C32" s="4" t="s">
        <v>124</v>
      </c>
      <c r="D32" s="40" t="s">
        <v>87</v>
      </c>
      <c r="E32" s="22">
        <v>41</v>
      </c>
      <c r="F32" s="22">
        <v>9</v>
      </c>
      <c r="G32" s="22">
        <v>21</v>
      </c>
      <c r="H32" s="10">
        <f t="shared" si="0"/>
        <v>23001</v>
      </c>
      <c r="I32" s="5">
        <v>66</v>
      </c>
      <c r="J32" s="17">
        <f t="shared" si="1"/>
        <v>1.6097560975609757</v>
      </c>
      <c r="K32" s="7">
        <v>21</v>
      </c>
      <c r="L32" s="7">
        <v>89</v>
      </c>
      <c r="M32" s="17">
        <f t="shared" si="2"/>
        <v>0.51219512195121952</v>
      </c>
      <c r="N32" s="17">
        <f t="shared" si="3"/>
        <v>2.1707317073170733</v>
      </c>
      <c r="O32" s="14">
        <f t="shared" si="4"/>
        <v>0.23595505617977527</v>
      </c>
      <c r="P32" s="12">
        <v>12</v>
      </c>
      <c r="Q32" s="12">
        <v>40</v>
      </c>
      <c r="R32" s="17">
        <f t="shared" si="5"/>
        <v>0.29268292682926828</v>
      </c>
      <c r="S32" s="17">
        <f t="shared" si="6"/>
        <v>0.97560975609756095</v>
      </c>
      <c r="T32" s="14">
        <f t="shared" si="7"/>
        <v>0.3</v>
      </c>
      <c r="U32" s="12">
        <v>9</v>
      </c>
      <c r="V32" s="12">
        <v>49</v>
      </c>
      <c r="W32" s="17">
        <f t="shared" si="8"/>
        <v>0.21951219512195122</v>
      </c>
      <c r="X32" s="17">
        <f t="shared" si="9"/>
        <v>1.1951219512195121</v>
      </c>
      <c r="Y32" s="14">
        <f t="shared" si="10"/>
        <v>0.18367346938775511</v>
      </c>
      <c r="Z32" s="12">
        <v>15</v>
      </c>
      <c r="AA32" s="12">
        <v>18</v>
      </c>
      <c r="AB32" s="17">
        <f t="shared" si="11"/>
        <v>0.36585365853658536</v>
      </c>
      <c r="AC32" s="17">
        <f t="shared" si="12"/>
        <v>0.43902439024390244</v>
      </c>
      <c r="AD32" s="14">
        <f t="shared" si="13"/>
        <v>0.83333333333333337</v>
      </c>
      <c r="AE32" s="12">
        <v>52</v>
      </c>
      <c r="AF32" s="17">
        <f t="shared" si="14"/>
        <v>1.2682926829268293</v>
      </c>
      <c r="AG32" s="12">
        <v>23</v>
      </c>
      <c r="AH32" s="17">
        <f t="shared" si="15"/>
        <v>0.56097560975609762</v>
      </c>
      <c r="AI32" s="12">
        <v>29</v>
      </c>
      <c r="AJ32" s="17">
        <f t="shared" si="16"/>
        <v>0.70731707317073167</v>
      </c>
      <c r="AK32" s="12">
        <v>24</v>
      </c>
      <c r="AL32" s="17">
        <f t="shared" si="17"/>
        <v>0.58536585365853655</v>
      </c>
      <c r="AM32" s="12">
        <v>7</v>
      </c>
      <c r="AN32" s="17">
        <f t="shared" si="18"/>
        <v>0.17073170731707318</v>
      </c>
      <c r="AO32" s="12">
        <v>0</v>
      </c>
      <c r="AP32" s="17">
        <f t="shared" si="19"/>
        <v>0</v>
      </c>
      <c r="AQ32" s="12">
        <v>5</v>
      </c>
      <c r="AR32" s="17">
        <f t="shared" si="20"/>
        <v>0.12195121951219512</v>
      </c>
      <c r="AS32" s="12">
        <v>52</v>
      </c>
      <c r="AT32" s="17">
        <f t="shared" si="21"/>
        <v>1.2682926829268293</v>
      </c>
      <c r="AU32" s="13">
        <v>-0.25262040603774522</v>
      </c>
      <c r="AV32" s="13">
        <v>-2.635924414114988E-2</v>
      </c>
      <c r="AW32" s="13">
        <v>-0.14664535396891959</v>
      </c>
      <c r="AX32" s="13">
        <v>-0.1059750520688256</v>
      </c>
      <c r="AY32" s="13">
        <v>91.564010577725483</v>
      </c>
      <c r="AZ32" s="13">
        <v>116.75551980284639</v>
      </c>
      <c r="BA32" s="13">
        <v>1.2564256632791113</v>
      </c>
      <c r="BB32" s="13">
        <v>1.7804878048780488</v>
      </c>
      <c r="BC32" s="13">
        <v>7.6170601278205288</v>
      </c>
      <c r="BD32" s="35">
        <f t="shared" si="22"/>
        <v>34.048699958728847</v>
      </c>
      <c r="BE32" s="35">
        <f t="shared" si="23"/>
        <v>28.651685393258425</v>
      </c>
      <c r="BF32" s="37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9.7247189866789405</v>
      </c>
      <c r="BG32" s="14">
        <f t="shared" si="24"/>
        <v>0.550561797752809</v>
      </c>
      <c r="BH32" s="14">
        <f t="shared" si="25"/>
        <v>0.20224719101123595</v>
      </c>
      <c r="BI32" s="13">
        <f>IFERROR(((AG32*(12000/5))/((F32*60+G32)*(SUMIFS(팀공격력!X:X,팀공격력!A:A,B32,팀공격력!B:B,D32)+SUMIFS(팀수비력!X:X,팀수비력!A:A,B32,팀수비력!B:B,D32))))*100,"")</f>
        <v>2.4986216842339686</v>
      </c>
      <c r="BJ32" s="13">
        <f>IFERROR(((AI32*(12000/5))/((F32*60+G32)*(SUMIFS(팀공격력!V:V,팀공격력!A:A,B32,팀공격력!B:B,D32)+SUMIFS(팀수비력!W:W,팀수비력!A:A,B32,팀수비력!B:B,D32))))*100,"")</f>
        <v>6.5921451181187374</v>
      </c>
      <c r="BK32" s="13">
        <f>IFERROR(((AE32*(12000/5))/((F32*60+G32)*(SUMIFS(팀공격력!X:X,팀공격력!A:A,B32,팀공격력!B:B,D32)+SUMIFS(팀수비력!X:X,팀수비력!A:A,B32,팀수비력!B:B,D32))))*100,"")</f>
        <v>5.6490577208767991</v>
      </c>
      <c r="BL32" s="13">
        <f>IFERROR(100*AK32/(((((F32*60+G32)/(12000/5))*SUMIFS(팀공격력!P:P,팀공격력!A:A,B32,팀공격력!B:B,D32))-K32)),"")</f>
        <v>6.9838498472282842</v>
      </c>
      <c r="BM32" s="13">
        <f>IFERROR(100*((AM32/E32*(2400))/((F32*60+G32)*SUMIFS(팀공격력!AR:AR,팀공격력!A:A,B32,팀공격력!B:B,D32))),"")</f>
        <v>1.0333465423271508</v>
      </c>
      <c r="BN32" s="13">
        <f>IFERROR((AO32*40)/(((F32*60+G32)/60)*(SUMIFS(팀수비력!Q:Q,팀수비력!A:A,B32,팀수비력!B:B,D32)-SUMIFS(팀수비력!N:N,팀수비력!A:A,B32,팀수비력!B:B,D32)))*100,"")</f>
        <v>0</v>
      </c>
      <c r="BO32" s="13">
        <f t="shared" si="26"/>
        <v>4.9058084772370485</v>
      </c>
      <c r="BP32" s="13">
        <v>20.8333333333333</v>
      </c>
      <c r="BQ32" s="13">
        <v>0.12195121951219499</v>
      </c>
      <c r="BR32" s="13">
        <v>0</v>
      </c>
      <c r="BS32" s="13">
        <v>2.4390243902439001E-2</v>
      </c>
      <c r="BT32" s="15" t="s">
        <v>88</v>
      </c>
      <c r="BU32" s="15"/>
      <c r="BV32" s="12" t="s">
        <v>96</v>
      </c>
      <c r="BW32" s="26">
        <v>199.02</v>
      </c>
      <c r="BX32" s="27">
        <v>272.92</v>
      </c>
      <c r="BY32" s="27">
        <v>73.900000000000006</v>
      </c>
      <c r="BZ32" s="26">
        <f t="shared" si="27"/>
        <v>4.8541463414634149</v>
      </c>
      <c r="CA32" s="26">
        <f t="shared" si="28"/>
        <v>6.6565853658536591</v>
      </c>
      <c r="CB32" s="26">
        <f t="shared" si="29"/>
        <v>1.8024390243902439</v>
      </c>
      <c r="CC32" s="31">
        <f t="shared" si="30"/>
        <v>20.766401460806051</v>
      </c>
      <c r="CD32" s="31">
        <f t="shared" si="31"/>
        <v>28.47737054910656</v>
      </c>
      <c r="CE32" s="31">
        <f t="shared" si="32"/>
        <v>7.7109690883005086</v>
      </c>
      <c r="CF32" s="33">
        <v>14</v>
      </c>
      <c r="CG32" s="33">
        <v>27</v>
      </c>
    </row>
    <row r="33" spans="1:85" x14ac:dyDescent="0.4">
      <c r="A33" s="12" t="s">
        <v>84</v>
      </c>
      <c r="B33" s="12" t="s">
        <v>112</v>
      </c>
      <c r="C33" s="4" t="s">
        <v>125</v>
      </c>
      <c r="D33" s="40" t="s">
        <v>87</v>
      </c>
      <c r="E33" s="23">
        <v>35</v>
      </c>
      <c r="F33" s="24">
        <v>15</v>
      </c>
      <c r="G33" s="24">
        <v>17</v>
      </c>
      <c r="H33" s="10">
        <f t="shared" si="0"/>
        <v>32095</v>
      </c>
      <c r="I33" s="5">
        <v>169</v>
      </c>
      <c r="J33" s="17">
        <f t="shared" si="1"/>
        <v>4.8285714285714283</v>
      </c>
      <c r="K33" s="7">
        <v>63</v>
      </c>
      <c r="L33" s="7">
        <v>178</v>
      </c>
      <c r="M33" s="17">
        <f t="shared" si="2"/>
        <v>1.8</v>
      </c>
      <c r="N33" s="17">
        <f t="shared" si="3"/>
        <v>5.0857142857142854</v>
      </c>
      <c r="O33" s="14">
        <f t="shared" si="4"/>
        <v>0.3539325842696629</v>
      </c>
      <c r="P33" s="12">
        <v>47</v>
      </c>
      <c r="Q33" s="12">
        <v>114</v>
      </c>
      <c r="R33" s="17">
        <f t="shared" si="5"/>
        <v>1.3428571428571427</v>
      </c>
      <c r="S33" s="17">
        <f t="shared" si="6"/>
        <v>3.2571428571428571</v>
      </c>
      <c r="T33" s="14">
        <f t="shared" si="7"/>
        <v>0.41228070175438597</v>
      </c>
      <c r="U33" s="12">
        <v>16</v>
      </c>
      <c r="V33" s="12">
        <v>64</v>
      </c>
      <c r="W33" s="17">
        <f t="shared" si="8"/>
        <v>0.45714285714285713</v>
      </c>
      <c r="X33" s="17">
        <f t="shared" si="9"/>
        <v>1.8285714285714285</v>
      </c>
      <c r="Y33" s="14">
        <f t="shared" si="10"/>
        <v>0.25</v>
      </c>
      <c r="Z33" s="12">
        <v>27</v>
      </c>
      <c r="AA33" s="12">
        <v>33</v>
      </c>
      <c r="AB33" s="17">
        <f t="shared" si="11"/>
        <v>0.77142857142857146</v>
      </c>
      <c r="AC33" s="17">
        <f t="shared" si="12"/>
        <v>0.94285714285714284</v>
      </c>
      <c r="AD33" s="14">
        <f t="shared" si="13"/>
        <v>0.81818181818181823</v>
      </c>
      <c r="AE33" s="12">
        <v>40</v>
      </c>
      <c r="AF33" s="17">
        <f t="shared" si="14"/>
        <v>1.1428571428571428</v>
      </c>
      <c r="AG33" s="12">
        <v>17</v>
      </c>
      <c r="AH33" s="17">
        <f t="shared" si="15"/>
        <v>0.48571428571428571</v>
      </c>
      <c r="AI33" s="12">
        <v>23</v>
      </c>
      <c r="AJ33" s="17">
        <f t="shared" si="16"/>
        <v>0.65714285714285714</v>
      </c>
      <c r="AK33" s="12">
        <v>58</v>
      </c>
      <c r="AL33" s="17">
        <f t="shared" si="17"/>
        <v>1.6571428571428573</v>
      </c>
      <c r="AM33" s="12">
        <v>7</v>
      </c>
      <c r="AN33" s="17">
        <f t="shared" si="18"/>
        <v>0.2</v>
      </c>
      <c r="AO33" s="12">
        <v>1</v>
      </c>
      <c r="AP33" s="17">
        <f t="shared" si="19"/>
        <v>2.8571428571428571E-2</v>
      </c>
      <c r="AQ33" s="12">
        <v>43</v>
      </c>
      <c r="AR33" s="17">
        <f t="shared" si="20"/>
        <v>1.2285714285714286</v>
      </c>
      <c r="AS33" s="12">
        <v>82</v>
      </c>
      <c r="AT33" s="17">
        <f t="shared" si="21"/>
        <v>2.342857142857143</v>
      </c>
      <c r="AU33" s="13">
        <v>-0.85617516062139876</v>
      </c>
      <c r="AV33" s="13">
        <v>-6.402306856181203E-2</v>
      </c>
      <c r="AW33" s="13">
        <v>-0.60259903517205726</v>
      </c>
      <c r="AX33" s="13">
        <v>-0.25357612544934138</v>
      </c>
      <c r="AY33" s="13">
        <v>87.164217505937287</v>
      </c>
      <c r="AZ33" s="13">
        <v>118.6779762692057</v>
      </c>
      <c r="BA33" s="13">
        <v>1.1174422435961084</v>
      </c>
      <c r="BB33" s="13">
        <v>3.1714285714285713</v>
      </c>
      <c r="BC33" s="13">
        <v>8.3003583112634374</v>
      </c>
      <c r="BD33" s="35">
        <f t="shared" si="22"/>
        <v>43.891543735715764</v>
      </c>
      <c r="BE33" s="35">
        <f t="shared" si="23"/>
        <v>39.887640449438202</v>
      </c>
      <c r="BF33" s="37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13.747982280365424</v>
      </c>
      <c r="BG33" s="14">
        <f t="shared" si="24"/>
        <v>0.3595505617977528</v>
      </c>
      <c r="BH33" s="14">
        <f t="shared" si="25"/>
        <v>0.1853932584269663</v>
      </c>
      <c r="BI33" s="13">
        <f>IFERROR(((AG33*(12000/5))/((F33*60+G33)*(SUMIFS(팀공격력!X:X,팀공격력!A:A,B33,팀공격력!B:B,D33)+SUMIFS(팀수비력!X:X,팀수비력!A:A,B33,팀수비력!B:B,D33))))*100,"")</f>
        <v>1.1298352378995478</v>
      </c>
      <c r="BJ33" s="13">
        <f>IFERROR(((AI33*(12000/5))/((F33*60+G33)*(SUMIFS(팀공격력!V:V,팀공격력!A:A,B33,팀공격력!B:B,D33)+SUMIFS(팀수비력!W:W,팀수비력!A:A,B33,팀수비력!B:B,D33))))*100,"")</f>
        <v>3.1985277501254497</v>
      </c>
      <c r="BK33" s="13">
        <f>IFERROR(((AE33*(12000/5))/((F33*60+G33)*(SUMIFS(팀공격력!X:X,팀공격력!A:A,B33,팀공격력!B:B,D33)+SUMIFS(팀수비력!X:X,팀수비력!A:A,B33,팀수비력!B:B,D33))))*100,"")</f>
        <v>2.6584358538812887</v>
      </c>
      <c r="BL33" s="13">
        <f>IFERROR(100*AK33/(((((F33*60+G33)/(12000/5))*SUMIFS(팀공격력!P:P,팀공격력!A:A,B33,팀공격력!B:B,D33))-K33)),"")</f>
        <v>10.880780414595254</v>
      </c>
      <c r="BM33" s="13">
        <f>IFERROR(100*((AM33/E33*(2400))/((F33*60+G33)*SUMIFS(팀공격력!AR:AR,팀공격력!A:A,B33,팀공격력!B:B,D33))),"")</f>
        <v>0.74055160679441645</v>
      </c>
      <c r="BN33" s="13">
        <f>IFERROR((AO33*40)/(((F33*60+G33)/60)*(SUMIFS(팀수비력!Q:Q,팀수비력!A:A,B33,팀수비력!B:B,D33)-SUMIFS(팀수비력!N:N,팀수비력!A:A,B33,팀수비력!B:B,D33)))*100,"")</f>
        <v>0.12258688984291</v>
      </c>
      <c r="BO33" s="13">
        <f t="shared" si="26"/>
        <v>18.257472826086957</v>
      </c>
      <c r="BP33" s="13">
        <v>2.9411764705882302</v>
      </c>
      <c r="BQ33" s="13">
        <v>2.8571428571428501E-2</v>
      </c>
      <c r="BR33" s="13">
        <v>0.88571428571428501</v>
      </c>
      <c r="BS33" s="13">
        <v>0.42857142857142799</v>
      </c>
      <c r="BT33" s="15" t="s">
        <v>88</v>
      </c>
      <c r="BU33" s="15">
        <v>560000</v>
      </c>
      <c r="BV33" s="12" t="s">
        <v>91</v>
      </c>
      <c r="BW33" s="26">
        <v>271.22000000000003</v>
      </c>
      <c r="BX33" s="27">
        <v>450.72</v>
      </c>
      <c r="BY33" s="27">
        <v>179.5</v>
      </c>
      <c r="BZ33" s="26">
        <f t="shared" si="27"/>
        <v>7.749142857142858</v>
      </c>
      <c r="CA33" s="26">
        <f t="shared" si="28"/>
        <v>12.877714285714287</v>
      </c>
      <c r="CB33" s="26">
        <f t="shared" si="29"/>
        <v>5.128571428571429</v>
      </c>
      <c r="CC33" s="31">
        <f t="shared" si="30"/>
        <v>20.281289920548371</v>
      </c>
      <c r="CD33" s="31">
        <f t="shared" si="31"/>
        <v>33.703941423897803</v>
      </c>
      <c r="CE33" s="31">
        <f t="shared" si="32"/>
        <v>13.422651503349432</v>
      </c>
      <c r="CF33" s="34">
        <v>11</v>
      </c>
      <c r="CG33" s="34">
        <v>24</v>
      </c>
    </row>
    <row r="34" spans="1:85" x14ac:dyDescent="0.4">
      <c r="A34" s="12" t="s">
        <v>84</v>
      </c>
      <c r="B34" s="12" t="s">
        <v>112</v>
      </c>
      <c r="C34" s="4" t="s">
        <v>126</v>
      </c>
      <c r="D34" s="40" t="s">
        <v>87</v>
      </c>
      <c r="E34" s="22">
        <v>27</v>
      </c>
      <c r="F34" s="22">
        <v>7</v>
      </c>
      <c r="G34" s="22">
        <v>35</v>
      </c>
      <c r="H34" s="10">
        <f t="shared" si="0"/>
        <v>12285</v>
      </c>
      <c r="I34" s="5">
        <v>25</v>
      </c>
      <c r="J34" s="17">
        <f t="shared" si="1"/>
        <v>0.92592592592592593</v>
      </c>
      <c r="K34" s="7">
        <v>9</v>
      </c>
      <c r="L34" s="7">
        <v>26</v>
      </c>
      <c r="M34" s="17">
        <f t="shared" si="2"/>
        <v>0.33333333333333331</v>
      </c>
      <c r="N34" s="17">
        <f t="shared" si="3"/>
        <v>0.96296296296296291</v>
      </c>
      <c r="O34" s="14">
        <f t="shared" si="4"/>
        <v>0.34615384615384615</v>
      </c>
      <c r="P34" s="12">
        <v>2</v>
      </c>
      <c r="Q34" s="12">
        <v>3</v>
      </c>
      <c r="R34" s="17">
        <f t="shared" si="5"/>
        <v>7.407407407407407E-2</v>
      </c>
      <c r="S34" s="17">
        <f t="shared" si="6"/>
        <v>0.1111111111111111</v>
      </c>
      <c r="T34" s="14">
        <f t="shared" si="7"/>
        <v>0.66666666666666663</v>
      </c>
      <c r="U34" s="12">
        <v>7</v>
      </c>
      <c r="V34" s="12">
        <v>23</v>
      </c>
      <c r="W34" s="17">
        <f t="shared" si="8"/>
        <v>0.25925925925925924</v>
      </c>
      <c r="X34" s="17">
        <f t="shared" si="9"/>
        <v>0.85185185185185186</v>
      </c>
      <c r="Y34" s="14">
        <f t="shared" si="10"/>
        <v>0.30434782608695654</v>
      </c>
      <c r="Z34" s="12">
        <v>0</v>
      </c>
      <c r="AA34" s="12">
        <v>0</v>
      </c>
      <c r="AB34" s="17">
        <f t="shared" si="11"/>
        <v>0</v>
      </c>
      <c r="AC34" s="17">
        <f t="shared" si="12"/>
        <v>0</v>
      </c>
      <c r="AD34" s="14" t="e">
        <f t="shared" si="13"/>
        <v>#DIV/0!</v>
      </c>
      <c r="AE34" s="12">
        <v>31</v>
      </c>
      <c r="AF34" s="17">
        <f t="shared" si="14"/>
        <v>1.1481481481481481</v>
      </c>
      <c r="AG34" s="12">
        <v>14</v>
      </c>
      <c r="AH34" s="17">
        <f t="shared" si="15"/>
        <v>0.51851851851851849</v>
      </c>
      <c r="AI34" s="12">
        <v>17</v>
      </c>
      <c r="AJ34" s="17">
        <f t="shared" si="16"/>
        <v>0.62962962962962965</v>
      </c>
      <c r="AK34" s="12">
        <v>10</v>
      </c>
      <c r="AL34" s="17">
        <f t="shared" si="17"/>
        <v>0.37037037037037035</v>
      </c>
      <c r="AM34" s="12">
        <v>10</v>
      </c>
      <c r="AN34" s="17">
        <f t="shared" si="18"/>
        <v>0.37037037037037035</v>
      </c>
      <c r="AO34" s="12">
        <v>0</v>
      </c>
      <c r="AP34" s="17">
        <f t="shared" si="19"/>
        <v>0</v>
      </c>
      <c r="AQ34" s="12">
        <v>5</v>
      </c>
      <c r="AR34" s="17">
        <f t="shared" si="20"/>
        <v>0.18518518518518517</v>
      </c>
      <c r="AS34" s="12">
        <v>31</v>
      </c>
      <c r="AT34" s="17">
        <f t="shared" si="21"/>
        <v>1.1481481481481481</v>
      </c>
      <c r="AU34" s="13">
        <v>0.13098946530787009</v>
      </c>
      <c r="AV34" s="13">
        <v>2.5590127532673031E-2</v>
      </c>
      <c r="AW34" s="13">
        <v>9.816730540006334E-2</v>
      </c>
      <c r="AX34" s="13">
        <v>3.282215990780675E-2</v>
      </c>
      <c r="AY34" s="13">
        <v>108.2739071088636</v>
      </c>
      <c r="AZ34" s="13">
        <v>112.5064531460276</v>
      </c>
      <c r="BA34" s="13">
        <v>1.8108372769254701</v>
      </c>
      <c r="BB34" s="13">
        <v>2</v>
      </c>
      <c r="BC34" s="13">
        <v>10.549450549450549</v>
      </c>
      <c r="BD34" s="35">
        <f t="shared" si="22"/>
        <v>48.07692307692308</v>
      </c>
      <c r="BE34" s="35">
        <f t="shared" si="23"/>
        <v>48.07692307692308</v>
      </c>
      <c r="BF34" s="37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3.6469583534022254</v>
      </c>
      <c r="BG34" s="14">
        <f t="shared" si="24"/>
        <v>0.88461538461538458</v>
      </c>
      <c r="BH34" s="14">
        <f t="shared" si="25"/>
        <v>0</v>
      </c>
      <c r="BI34" s="13">
        <f>IFERROR(((AG34*(12000/5))/((F34*60+G34)*(SUMIFS(팀공격력!X:X,팀공격력!A:A,B34,팀공격력!B:B,D34)+SUMIFS(팀수비력!X:X,팀수비력!A:A,B34,팀수비력!B:B,D34))))*100,"")</f>
        <v>1.8752197523147243</v>
      </c>
      <c r="BJ34" s="13">
        <f>IFERROR(((AI34*(12000/5))/((F34*60+G34)*(SUMIFS(팀공격력!V:V,팀공격력!A:A,B34,팀공격력!B:B,D34)+SUMIFS(팀수비력!W:W,팀수비력!A:A,B34,팀수비력!B:B,D34))))*100,"")</f>
        <v>4.764629631792225</v>
      </c>
      <c r="BK34" s="13">
        <f>IFERROR(((AE34*(12000/5))/((F34*60+G34)*(SUMIFS(팀공격력!X:X,팀공격력!A:A,B34,팀공격력!B:B,D34)+SUMIFS(팀수비력!X:X,팀수비력!A:A,B34,팀수비력!B:B,D34))))*100,"")</f>
        <v>4.1522723086968893</v>
      </c>
      <c r="BL34" s="13">
        <f>IFERROR(100*AK34/(((((F34*60+G34)/(12000/5))*SUMIFS(팀공격력!P:P,팀공격력!A:A,B34,팀공격력!B:B,D34))-K34)),"")</f>
        <v>3.4873583260680037</v>
      </c>
      <c r="BM34" s="13">
        <f>IFERROR(100*((AM34/E34*(2400))/((F34*60+G34)*SUMIFS(팀공격력!AR:AR,팀공격력!A:A,B34,팀공격력!B:B,D34))),"")</f>
        <v>2.7638820652441174</v>
      </c>
      <c r="BN34" s="13">
        <f>IFERROR((AO34*40)/(((F34*60+G34)/60)*(SUMIFS(팀수비력!Q:Q,팀수비력!A:A,B34,팀수비력!B:B,D34)-SUMIFS(팀수비력!N:N,팀수비력!A:A,B34,팀수비력!B:B,D34)))*100,"")</f>
        <v>0</v>
      </c>
      <c r="BO34" s="13">
        <f t="shared" si="26"/>
        <v>16.129032258064516</v>
      </c>
      <c r="BP34" s="13">
        <v>10</v>
      </c>
      <c r="BQ34" s="13">
        <v>3.7037037037037E-2</v>
      </c>
      <c r="BR34" s="13">
        <v>0</v>
      </c>
      <c r="BS34" s="13">
        <v>0.18518518518518501</v>
      </c>
      <c r="BT34" s="15" t="s">
        <v>88</v>
      </c>
      <c r="BU34" s="15">
        <v>45000</v>
      </c>
      <c r="BV34" s="12" t="s">
        <v>96</v>
      </c>
      <c r="BW34" s="26">
        <v>126.83</v>
      </c>
      <c r="BX34" s="27">
        <v>149.72999999999999</v>
      </c>
      <c r="BY34" s="27">
        <v>22.9</v>
      </c>
      <c r="BZ34" s="26">
        <f t="shared" ref="BZ34:BZ65" si="33">CA34-CB34</f>
        <v>4.6974074074074075</v>
      </c>
      <c r="CA34" s="26">
        <f t="shared" ref="CA34:CA65" si="34">BX34/$E34</f>
        <v>5.5455555555555556</v>
      </c>
      <c r="CB34" s="26">
        <f t="shared" ref="CB34:CB65" si="35">BY34/$E34</f>
        <v>0.8481481481481481</v>
      </c>
      <c r="CC34" s="31">
        <f t="shared" ref="CC34:CC65" si="36">CD34-CE34</f>
        <v>24.777533577533575</v>
      </c>
      <c r="CD34" s="31">
        <f t="shared" ref="CD34:CD65" si="37">BX34*2400/$H34</f>
        <v>29.25128205128205</v>
      </c>
      <c r="CE34" s="31">
        <f t="shared" ref="CE34:CE65" si="38">BY34*2400/$H34</f>
        <v>4.4737484737484738</v>
      </c>
      <c r="CF34" s="34">
        <v>7</v>
      </c>
      <c r="CG34" s="34">
        <v>20</v>
      </c>
    </row>
    <row r="35" spans="1:85" x14ac:dyDescent="0.4">
      <c r="A35" s="12" t="s">
        <v>84</v>
      </c>
      <c r="B35" s="12" t="s">
        <v>112</v>
      </c>
      <c r="C35" s="4" t="s">
        <v>127</v>
      </c>
      <c r="D35" s="40" t="s">
        <v>87</v>
      </c>
      <c r="E35" s="22">
        <v>24</v>
      </c>
      <c r="F35" s="22">
        <v>6</v>
      </c>
      <c r="G35" s="22">
        <v>20</v>
      </c>
      <c r="H35" s="10">
        <f t="shared" si="0"/>
        <v>9120</v>
      </c>
      <c r="I35" s="5">
        <v>23</v>
      </c>
      <c r="J35" s="17">
        <f t="shared" si="1"/>
        <v>0.95833333333333337</v>
      </c>
      <c r="K35" s="7">
        <v>6</v>
      </c>
      <c r="L35" s="7">
        <v>25</v>
      </c>
      <c r="M35" s="17">
        <f t="shared" si="2"/>
        <v>0.25</v>
      </c>
      <c r="N35" s="17">
        <f t="shared" si="3"/>
        <v>1.0416666666666667</v>
      </c>
      <c r="O35" s="14">
        <f t="shared" si="4"/>
        <v>0.24</v>
      </c>
      <c r="P35" s="12">
        <v>3</v>
      </c>
      <c r="Q35" s="12">
        <v>7</v>
      </c>
      <c r="R35" s="17">
        <f t="shared" si="5"/>
        <v>0.125</v>
      </c>
      <c r="S35" s="17">
        <f t="shared" si="6"/>
        <v>0.29166666666666669</v>
      </c>
      <c r="T35" s="14">
        <f t="shared" si="7"/>
        <v>0.42857142857142855</v>
      </c>
      <c r="U35" s="12">
        <v>3</v>
      </c>
      <c r="V35" s="12">
        <v>18</v>
      </c>
      <c r="W35" s="17">
        <f t="shared" si="8"/>
        <v>0.125</v>
      </c>
      <c r="X35" s="17">
        <f t="shared" si="9"/>
        <v>0.75</v>
      </c>
      <c r="Y35" s="14">
        <f t="shared" si="10"/>
        <v>0.16666666666666666</v>
      </c>
      <c r="Z35" s="12">
        <v>8</v>
      </c>
      <c r="AA35" s="12">
        <v>10</v>
      </c>
      <c r="AB35" s="17">
        <f t="shared" si="11"/>
        <v>0.33333333333333331</v>
      </c>
      <c r="AC35" s="17">
        <f t="shared" si="12"/>
        <v>0.41666666666666669</v>
      </c>
      <c r="AD35" s="14">
        <f t="shared" si="13"/>
        <v>0.8</v>
      </c>
      <c r="AE35" s="12">
        <v>10</v>
      </c>
      <c r="AF35" s="17">
        <f t="shared" si="14"/>
        <v>0.41666666666666669</v>
      </c>
      <c r="AG35" s="12">
        <v>5</v>
      </c>
      <c r="AH35" s="17">
        <f t="shared" si="15"/>
        <v>0.20833333333333334</v>
      </c>
      <c r="AI35" s="12">
        <v>5</v>
      </c>
      <c r="AJ35" s="17">
        <f t="shared" si="16"/>
        <v>0.20833333333333334</v>
      </c>
      <c r="AK35" s="12">
        <v>19</v>
      </c>
      <c r="AL35" s="17">
        <f t="shared" si="17"/>
        <v>0.79166666666666663</v>
      </c>
      <c r="AM35" s="12">
        <v>12</v>
      </c>
      <c r="AN35" s="17">
        <f t="shared" si="18"/>
        <v>0.5</v>
      </c>
      <c r="AO35" s="12">
        <v>0</v>
      </c>
      <c r="AP35" s="17">
        <f t="shared" si="19"/>
        <v>0</v>
      </c>
      <c r="AQ35" s="12">
        <v>6</v>
      </c>
      <c r="AR35" s="17">
        <f t="shared" si="20"/>
        <v>0.25</v>
      </c>
      <c r="AS35" s="12">
        <v>28</v>
      </c>
      <c r="AT35" s="17">
        <f t="shared" si="21"/>
        <v>1.1666666666666667</v>
      </c>
      <c r="AU35" s="13">
        <v>4.3002239014690788E-2</v>
      </c>
      <c r="AV35" s="13">
        <v>1.131637868807652E-2</v>
      </c>
      <c r="AW35" s="13">
        <v>-8.3586719954789491E-3</v>
      </c>
      <c r="AX35" s="13">
        <v>5.1360911010169742E-2</v>
      </c>
      <c r="AY35" s="13">
        <v>96.325796891944023</v>
      </c>
      <c r="AZ35" s="13">
        <v>110.7786336776127</v>
      </c>
      <c r="BA35" s="13">
        <v>1.3374292338917972</v>
      </c>
      <c r="BB35" s="13">
        <v>1.5416666666666667</v>
      </c>
      <c r="BC35" s="13">
        <v>9.7368421052631575</v>
      </c>
      <c r="BD35" s="35">
        <f t="shared" si="22"/>
        <v>39.115646258503403</v>
      </c>
      <c r="BE35" s="35">
        <f t="shared" si="23"/>
        <v>30</v>
      </c>
      <c r="BF35" s="37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4.986549931939698</v>
      </c>
      <c r="BG35" s="14">
        <f t="shared" si="24"/>
        <v>0.72</v>
      </c>
      <c r="BH35" s="14">
        <f t="shared" si="25"/>
        <v>0.4</v>
      </c>
      <c r="BI35" s="13">
        <f>IFERROR(((AG35*(12000/5))/((F35*60+G35)*(SUMIFS(팀공격력!X:X,팀공격력!A:A,B35,팀공격력!B:B,D35)+SUMIFS(팀수비력!X:X,팀수비력!A:A,B35,팀수비력!B:B,D35))))*100,"")</f>
        <v>0.80190318355563872</v>
      </c>
      <c r="BJ35" s="13">
        <f>IFERROR(((AI35*(12000/5))/((F35*60+G35)*(SUMIFS(팀공격력!V:V,팀공격력!A:A,B35,팀공격력!B:B,D35)+SUMIFS(팀수비력!W:W,팀수비력!A:A,B35,팀수비력!B:B,D35))))*100,"")</f>
        <v>1.6779461938587168</v>
      </c>
      <c r="BK35" s="13">
        <f>IFERROR(((AE35*(12000/5))/((F35*60+G35)*(SUMIFS(팀공격력!X:X,팀공격력!A:A,B35,팀공격력!B:B,D35)+SUMIFS(팀수비력!X:X,팀수비력!A:A,B35,팀수비력!B:B,D35))))*100,"")</f>
        <v>1.6038063671112774</v>
      </c>
      <c r="BL35" s="13">
        <f>IFERROR(100*AK35/(((((F35*60+G35)/(12000/5))*SUMIFS(팀공격력!P:P,팀공격력!A:A,B35,팀공격력!B:B,D35))-K35)),"")</f>
        <v>7.8838174273858925</v>
      </c>
      <c r="BM35" s="13">
        <f>IFERROR(100*((AM35/E35*(2400))/((F35*60+G35)*SUMIFS(팀공격력!AR:AR,팀공격력!A:A,B35,팀공격력!B:B,D35))),"")</f>
        <v>4.467669890989999</v>
      </c>
      <c r="BN35" s="13">
        <f>IFERROR((AO35*40)/(((F35*60+G35)/60)*(SUMIFS(팀수비력!Q:Q,팀수비력!A:A,B35,팀수비력!B:B,D35)-SUMIFS(팀수비력!N:N,팀수비력!A:A,B35,팀수비력!B:B,D35)))*100,"")</f>
        <v>0</v>
      </c>
      <c r="BO35" s="13">
        <f t="shared" si="26"/>
        <v>16.949152542372882</v>
      </c>
      <c r="BP35" s="13">
        <v>0</v>
      </c>
      <c r="BQ35" s="13">
        <v>0</v>
      </c>
      <c r="BR35" s="13">
        <v>0</v>
      </c>
      <c r="BS35" s="13">
        <v>0.16666666666666599</v>
      </c>
      <c r="BT35" s="15" t="s">
        <v>88</v>
      </c>
      <c r="BU35" s="15">
        <v>170000</v>
      </c>
      <c r="BV35" s="12" t="s">
        <v>91</v>
      </c>
      <c r="BW35" s="26">
        <v>87.44</v>
      </c>
      <c r="BX35" s="27">
        <v>115.54</v>
      </c>
      <c r="BY35" s="27">
        <v>28.1</v>
      </c>
      <c r="BZ35" s="26">
        <f t="shared" si="33"/>
        <v>3.6433333333333335</v>
      </c>
      <c r="CA35" s="26">
        <f t="shared" si="34"/>
        <v>4.8141666666666669</v>
      </c>
      <c r="CB35" s="26">
        <f t="shared" si="35"/>
        <v>1.1708333333333334</v>
      </c>
      <c r="CC35" s="31">
        <f t="shared" si="36"/>
        <v>23.010526315789473</v>
      </c>
      <c r="CD35" s="31">
        <f t="shared" si="37"/>
        <v>30.405263157894737</v>
      </c>
      <c r="CE35" s="31">
        <f t="shared" si="38"/>
        <v>7.3947368421052628</v>
      </c>
      <c r="CF35" s="33">
        <v>6</v>
      </c>
      <c r="CG35" s="33">
        <v>18</v>
      </c>
    </row>
    <row r="36" spans="1:85" x14ac:dyDescent="0.4">
      <c r="A36" s="12" t="s">
        <v>84</v>
      </c>
      <c r="B36" s="12" t="s">
        <v>112</v>
      </c>
      <c r="C36" s="4" t="s">
        <v>128</v>
      </c>
      <c r="D36" s="40" t="s">
        <v>87</v>
      </c>
      <c r="E36" s="22">
        <v>51</v>
      </c>
      <c r="F36" s="22">
        <v>9</v>
      </c>
      <c r="G36" s="22">
        <v>10</v>
      </c>
      <c r="H36" s="10">
        <f t="shared" si="0"/>
        <v>28050</v>
      </c>
      <c r="I36" s="5">
        <v>86</v>
      </c>
      <c r="J36" s="17">
        <f t="shared" si="1"/>
        <v>1.6862745098039216</v>
      </c>
      <c r="K36" s="7">
        <v>28</v>
      </c>
      <c r="L36" s="7">
        <v>119</v>
      </c>
      <c r="M36" s="17">
        <f t="shared" si="2"/>
        <v>0.5490196078431373</v>
      </c>
      <c r="N36" s="17">
        <f t="shared" si="3"/>
        <v>2.3333333333333335</v>
      </c>
      <c r="O36" s="14">
        <f t="shared" si="4"/>
        <v>0.23529411764705882</v>
      </c>
      <c r="P36" s="12">
        <v>6</v>
      </c>
      <c r="Q36" s="12">
        <v>20</v>
      </c>
      <c r="R36" s="17">
        <f t="shared" si="5"/>
        <v>0.11764705882352941</v>
      </c>
      <c r="S36" s="17">
        <f t="shared" si="6"/>
        <v>0.39215686274509803</v>
      </c>
      <c r="T36" s="14">
        <f t="shared" si="7"/>
        <v>0.3</v>
      </c>
      <c r="U36" s="12">
        <v>22</v>
      </c>
      <c r="V36" s="12">
        <v>99</v>
      </c>
      <c r="W36" s="17">
        <f t="shared" si="8"/>
        <v>0.43137254901960786</v>
      </c>
      <c r="X36" s="17">
        <f t="shared" si="9"/>
        <v>1.9411764705882353</v>
      </c>
      <c r="Y36" s="14">
        <f t="shared" si="10"/>
        <v>0.22222222222222221</v>
      </c>
      <c r="Z36" s="12">
        <v>8</v>
      </c>
      <c r="AA36" s="12">
        <v>9</v>
      </c>
      <c r="AB36" s="17">
        <f t="shared" si="11"/>
        <v>0.15686274509803921</v>
      </c>
      <c r="AC36" s="17">
        <f t="shared" si="12"/>
        <v>0.17647058823529413</v>
      </c>
      <c r="AD36" s="14">
        <f t="shared" si="13"/>
        <v>0.88888888888888884</v>
      </c>
      <c r="AE36" s="12">
        <v>66</v>
      </c>
      <c r="AF36" s="17">
        <f t="shared" si="14"/>
        <v>1.2941176470588236</v>
      </c>
      <c r="AG36" s="12">
        <v>27</v>
      </c>
      <c r="AH36" s="17">
        <f t="shared" si="15"/>
        <v>0.52941176470588236</v>
      </c>
      <c r="AI36" s="12">
        <v>39</v>
      </c>
      <c r="AJ36" s="17">
        <f t="shared" si="16"/>
        <v>0.76470588235294112</v>
      </c>
      <c r="AK36" s="12">
        <v>6</v>
      </c>
      <c r="AL36" s="17">
        <f t="shared" si="17"/>
        <v>0.11764705882352941</v>
      </c>
      <c r="AM36" s="12">
        <v>5</v>
      </c>
      <c r="AN36" s="17">
        <f t="shared" si="18"/>
        <v>9.8039215686274508E-2</v>
      </c>
      <c r="AO36" s="12">
        <v>2</v>
      </c>
      <c r="AP36" s="17">
        <f t="shared" si="19"/>
        <v>3.9215686274509803E-2</v>
      </c>
      <c r="AQ36" s="12">
        <v>6</v>
      </c>
      <c r="AR36" s="17">
        <f t="shared" si="20"/>
        <v>0.11764705882352941</v>
      </c>
      <c r="AS36" s="12">
        <v>49</v>
      </c>
      <c r="AT36" s="17">
        <f t="shared" si="21"/>
        <v>0.96078431372549022</v>
      </c>
      <c r="AU36" s="13">
        <v>-0.54910479439052229</v>
      </c>
      <c r="AV36" s="13">
        <v>-4.6982228397050033E-2</v>
      </c>
      <c r="AW36" s="13">
        <v>-0.39699699683831968</v>
      </c>
      <c r="AX36" s="13">
        <v>-0.15210779755220261</v>
      </c>
      <c r="AY36" s="13">
        <v>84.350318955233178</v>
      </c>
      <c r="AZ36" s="13">
        <v>117.2314525603025</v>
      </c>
      <c r="BA36" s="13">
        <v>1.0604109587581192</v>
      </c>
      <c r="BB36" s="13">
        <v>1.3137254901960784</v>
      </c>
      <c r="BC36" s="13">
        <v>5.7326203208556148</v>
      </c>
      <c r="BD36" s="35">
        <f t="shared" si="22"/>
        <v>34.970722186076777</v>
      </c>
      <c r="BE36" s="35">
        <f t="shared" si="23"/>
        <v>32.773109243697476</v>
      </c>
      <c r="BF36" s="37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12.550841402399511</v>
      </c>
      <c r="BG36" s="14">
        <f t="shared" si="24"/>
        <v>0.83193277310924374</v>
      </c>
      <c r="BH36" s="14">
        <f t="shared" si="25"/>
        <v>7.5630252100840331E-2</v>
      </c>
      <c r="BI36" s="13">
        <f>IFERROR(((AG36*(12000/5))/((F36*60+G36)*(SUMIFS(팀공격력!X:X,팀공격력!A:A,B36,팀공격력!B:B,D36)+SUMIFS(팀수비력!X:X,팀수비력!A:A,B36,팀수비력!B:B,D36))))*100,"")</f>
        <v>2.9918278775566738</v>
      </c>
      <c r="BJ36" s="13">
        <f>IFERROR(((AI36*(12000/5))/((F36*60+G36)*(SUMIFS(팀공격력!V:V,팀공격력!A:A,B36,팀공격력!B:B,D36)+SUMIFS(팀수비력!W:W,팀수비력!A:A,B36,팀수비력!B:B,D36))))*100,"")</f>
        <v>9.042604579267703</v>
      </c>
      <c r="BK36" s="13">
        <f>IFERROR(((AE36*(12000/5))/((F36*60+G36)*(SUMIFS(팀공격력!X:X,팀공격력!A:A,B36,팀공격력!B:B,D36)+SUMIFS(팀수비력!X:X,팀수비력!A:A,B36,팀수비력!B:B,D36))))*100,"")</f>
        <v>7.3133570340274252</v>
      </c>
      <c r="BL36" s="13">
        <f>IFERROR(100*AK36/(((((F36*60+G36)/(12000/5))*SUMIFS(팀공격력!P:P,팀공격력!A:A,B36,팀공격력!B:B,D36))-K36)),"")</f>
        <v>1.8209408194233687</v>
      </c>
      <c r="BM36" s="13">
        <f>IFERROR(100*((AM36/E36*(2400))/((F36*60+G36)*SUMIFS(팀공격력!AR:AR,팀공격력!A:A,B36,팀공격력!B:B,D36))),"")</f>
        <v>0.6052458319344739</v>
      </c>
      <c r="BN36" s="13">
        <f>IFERROR((AO36*40)/(((F36*60+G36)/60)*(SUMIFS(팀수비력!Q:Q,팀수비력!A:A,B36,팀수비력!B:B,D36)-SUMIFS(팀수비력!N:N,팀수비력!A:A,B36,팀수비력!B:B,D36)))*100,"")</f>
        <v>0.40877155631253992</v>
      </c>
      <c r="BO36" s="13">
        <f t="shared" si="26"/>
        <v>4.6526054590570727</v>
      </c>
      <c r="BP36" s="13">
        <v>0</v>
      </c>
      <c r="BQ36" s="13">
        <v>0</v>
      </c>
      <c r="BR36" s="13">
        <v>0.11764705882352899</v>
      </c>
      <c r="BS36" s="13">
        <v>5.8823529411764698E-2</v>
      </c>
      <c r="BT36" s="15" t="s">
        <v>88</v>
      </c>
      <c r="BU36" s="15">
        <v>80000</v>
      </c>
      <c r="BV36" s="12" t="s">
        <v>96</v>
      </c>
      <c r="BW36" s="26">
        <v>206.82</v>
      </c>
      <c r="BX36" s="27">
        <v>299.92</v>
      </c>
      <c r="BY36" s="27">
        <v>93.1</v>
      </c>
      <c r="BZ36" s="26">
        <f t="shared" si="33"/>
        <v>4.0552941176470592</v>
      </c>
      <c r="CA36" s="26">
        <f t="shared" si="34"/>
        <v>5.8807843137254903</v>
      </c>
      <c r="CB36" s="26">
        <f t="shared" si="35"/>
        <v>1.8254901960784313</v>
      </c>
      <c r="CC36" s="31">
        <f t="shared" si="36"/>
        <v>17.695828877005347</v>
      </c>
      <c r="CD36" s="31">
        <f t="shared" si="37"/>
        <v>25.661604278074865</v>
      </c>
      <c r="CE36" s="31">
        <f t="shared" si="38"/>
        <v>7.9657754010695188</v>
      </c>
      <c r="CF36" s="34">
        <v>14</v>
      </c>
      <c r="CG36" s="34">
        <v>37</v>
      </c>
    </row>
    <row r="37" spans="1:85" x14ac:dyDescent="0.4">
      <c r="A37" s="12" t="s">
        <v>84</v>
      </c>
      <c r="B37" s="12" t="s">
        <v>112</v>
      </c>
      <c r="C37" s="4" t="s">
        <v>129</v>
      </c>
      <c r="D37" s="40" t="s">
        <v>87</v>
      </c>
      <c r="E37" s="22">
        <v>52</v>
      </c>
      <c r="F37" s="22">
        <v>26</v>
      </c>
      <c r="G37" s="22">
        <v>39</v>
      </c>
      <c r="H37" s="10">
        <f t="shared" si="0"/>
        <v>83148</v>
      </c>
      <c r="I37" s="5">
        <v>388</v>
      </c>
      <c r="J37" s="17">
        <f t="shared" si="1"/>
        <v>7.4615384615384617</v>
      </c>
      <c r="K37" s="7">
        <v>134</v>
      </c>
      <c r="L37" s="7">
        <v>343</v>
      </c>
      <c r="M37" s="17">
        <f t="shared" si="2"/>
        <v>2.5769230769230771</v>
      </c>
      <c r="N37" s="17">
        <f t="shared" si="3"/>
        <v>6.5961538461538458</v>
      </c>
      <c r="O37" s="14">
        <f t="shared" si="4"/>
        <v>0.39067055393586003</v>
      </c>
      <c r="P37" s="12">
        <v>57</v>
      </c>
      <c r="Q37" s="12">
        <v>128</v>
      </c>
      <c r="R37" s="17">
        <f t="shared" si="5"/>
        <v>1.0961538461538463</v>
      </c>
      <c r="S37" s="17">
        <f t="shared" si="6"/>
        <v>2.4615384615384617</v>
      </c>
      <c r="T37" s="14">
        <f t="shared" si="7"/>
        <v>0.4453125</v>
      </c>
      <c r="U37" s="12">
        <v>77</v>
      </c>
      <c r="V37" s="12">
        <v>215</v>
      </c>
      <c r="W37" s="17">
        <f t="shared" si="8"/>
        <v>1.4807692307692308</v>
      </c>
      <c r="X37" s="17">
        <f t="shared" si="9"/>
        <v>4.134615384615385</v>
      </c>
      <c r="Y37" s="14">
        <f t="shared" si="10"/>
        <v>0.35813953488372091</v>
      </c>
      <c r="Z37" s="12">
        <v>43</v>
      </c>
      <c r="AA37" s="12">
        <v>53</v>
      </c>
      <c r="AB37" s="17">
        <f t="shared" si="11"/>
        <v>0.82692307692307687</v>
      </c>
      <c r="AC37" s="17">
        <f t="shared" si="12"/>
        <v>1.0192307692307692</v>
      </c>
      <c r="AD37" s="14">
        <f t="shared" si="13"/>
        <v>0.81132075471698117</v>
      </c>
      <c r="AE37" s="12">
        <v>105</v>
      </c>
      <c r="AF37" s="17">
        <f t="shared" si="14"/>
        <v>2.0192307692307692</v>
      </c>
      <c r="AG37" s="12">
        <v>36</v>
      </c>
      <c r="AH37" s="17">
        <f t="shared" si="15"/>
        <v>0.69230769230769229</v>
      </c>
      <c r="AI37" s="12">
        <v>69</v>
      </c>
      <c r="AJ37" s="17">
        <f t="shared" si="16"/>
        <v>1.3269230769230769</v>
      </c>
      <c r="AK37" s="12">
        <v>188</v>
      </c>
      <c r="AL37" s="17">
        <f t="shared" si="17"/>
        <v>3.6153846153846154</v>
      </c>
      <c r="AM37" s="12">
        <v>57</v>
      </c>
      <c r="AN37" s="17">
        <f t="shared" si="18"/>
        <v>1.0961538461538463</v>
      </c>
      <c r="AO37" s="12">
        <v>2</v>
      </c>
      <c r="AP37" s="17">
        <f t="shared" si="19"/>
        <v>3.8461538461538464E-2</v>
      </c>
      <c r="AQ37" s="12">
        <v>77</v>
      </c>
      <c r="AR37" s="17">
        <f t="shared" si="20"/>
        <v>1.4807692307692308</v>
      </c>
      <c r="AS37" s="12">
        <v>144</v>
      </c>
      <c r="AT37" s="17">
        <f t="shared" si="21"/>
        <v>2.7692307692307692</v>
      </c>
      <c r="AU37" s="13">
        <v>0.93663728363051313</v>
      </c>
      <c r="AV37" s="13">
        <v>2.703528023179429E-2</v>
      </c>
      <c r="AW37" s="13">
        <v>1.07070488144578</v>
      </c>
      <c r="AX37" s="13">
        <v>-0.13406759781526689</v>
      </c>
      <c r="AY37" s="13">
        <v>106.23492437507321</v>
      </c>
      <c r="AZ37" s="13">
        <v>115.00723401741691</v>
      </c>
      <c r="BA37" s="13">
        <v>6.4564505540658654</v>
      </c>
      <c r="BB37" s="13">
        <v>8.5384615384615383</v>
      </c>
      <c r="BC37" s="13">
        <v>12.815702121518257</v>
      </c>
      <c r="BD37" s="35">
        <f t="shared" si="22"/>
        <v>52.959161388949546</v>
      </c>
      <c r="BE37" s="35">
        <f t="shared" si="23"/>
        <v>50.291545189504369</v>
      </c>
      <c r="BF37" s="37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14.840528508539105</v>
      </c>
      <c r="BG37" s="14">
        <f t="shared" si="24"/>
        <v>0.62682215743440228</v>
      </c>
      <c r="BH37" s="14">
        <f t="shared" si="25"/>
        <v>0.15451895043731778</v>
      </c>
      <c r="BI37" s="13">
        <f>IFERROR(((AG37*(12000/5))/((F37*60+G37)*(SUMIFS(팀공격력!X:X,팀공격력!A:A,B37,팀공격력!B:B,D37)+SUMIFS(팀수비력!X:X,팀수비력!A:A,B37,팀수비력!B:B,D37))))*100,"")</f>
        <v>1.3721120138888228</v>
      </c>
      <c r="BJ37" s="13">
        <f>IFERROR(((AI37*(12000/5))/((F37*60+G37)*(SUMIFS(팀공격력!V:V,팀공격력!A:A,B37,팀공격력!B:B,D37)+SUMIFS(팀수비력!W:W,팀수비력!A:A,B37,팀수비력!B:B,D37))))*100,"")</f>
        <v>5.5029079678518524</v>
      </c>
      <c r="BK37" s="13">
        <f>IFERROR(((AE37*(12000/5))/((F37*60+G37)*(SUMIFS(팀공격력!X:X,팀공격력!A:A,B37,팀공격력!B:B,D37)+SUMIFS(팀수비력!X:X,팀수비력!A:A,B37,팀수비력!B:B,D37))))*100,"")</f>
        <v>4.0019933738423994</v>
      </c>
      <c r="BL37" s="13">
        <f>IFERROR(100*AK37/(((((F37*60+G37)/(12000/5))*SUMIFS(팀공격력!P:P,팀공격력!A:A,B37,팀공격력!B:B,D37))-K37)),"")</f>
        <v>20.765449826034132</v>
      </c>
      <c r="BM37" s="13">
        <f>IFERROR(100*((AM37/E37*(2400))/((F37*60+G37)*SUMIFS(팀공격력!AR:AR,팀공격력!A:A,B37,팀공격력!B:B,D37))),"")</f>
        <v>2.3276502101997254</v>
      </c>
      <c r="BN37" s="13">
        <f>IFERROR((AO37*40)/(((F37*60+G37)/60)*(SUMIFS(팀수비력!Q:Q,팀수비력!A:A,B37,팀수비력!B:B,D37)-SUMIFS(팀수비력!N:N,팀수비력!A:A,B37,팀수비력!B:B,D37)))*100,"")</f>
        <v>0.14060309941957283</v>
      </c>
      <c r="BO37" s="13">
        <f t="shared" si="26"/>
        <v>17.368943426869983</v>
      </c>
      <c r="BP37" s="13">
        <v>4.6875</v>
      </c>
      <c r="BQ37" s="13">
        <v>5.7692307692307598E-2</v>
      </c>
      <c r="BR37" s="13">
        <v>0.86538461538461497</v>
      </c>
      <c r="BS37" s="13">
        <v>0.96153846153846101</v>
      </c>
      <c r="BT37" s="15" t="s">
        <v>88</v>
      </c>
      <c r="BU37" s="15">
        <v>420000</v>
      </c>
      <c r="BV37" s="12" t="s">
        <v>91</v>
      </c>
      <c r="BW37" s="26">
        <v>929.25</v>
      </c>
      <c r="BX37" s="27">
        <v>1247.95</v>
      </c>
      <c r="BY37" s="27">
        <v>318.7</v>
      </c>
      <c r="BZ37" s="26">
        <f t="shared" si="33"/>
        <v>17.870192307692307</v>
      </c>
      <c r="CA37" s="26">
        <f t="shared" si="34"/>
        <v>23.999038461538461</v>
      </c>
      <c r="CB37" s="26">
        <f t="shared" si="35"/>
        <v>6.1288461538461538</v>
      </c>
      <c r="CC37" s="31">
        <f t="shared" si="36"/>
        <v>26.822052244191084</v>
      </c>
      <c r="CD37" s="31">
        <f t="shared" si="37"/>
        <v>36.021070861596193</v>
      </c>
      <c r="CE37" s="31">
        <f t="shared" si="38"/>
        <v>9.199018617405109</v>
      </c>
      <c r="CF37" s="33">
        <v>17</v>
      </c>
      <c r="CG37" s="33">
        <v>35</v>
      </c>
    </row>
    <row r="38" spans="1:85" x14ac:dyDescent="0.4">
      <c r="A38" s="12" t="s">
        <v>84</v>
      </c>
      <c r="B38" s="12" t="s">
        <v>112</v>
      </c>
      <c r="C38" s="4" t="s">
        <v>130</v>
      </c>
      <c r="D38" s="40" t="s">
        <v>87</v>
      </c>
      <c r="E38" s="5">
        <v>6</v>
      </c>
      <c r="F38" s="22">
        <v>6</v>
      </c>
      <c r="G38" s="22">
        <v>0</v>
      </c>
      <c r="H38" s="10">
        <f t="shared" si="0"/>
        <v>2160</v>
      </c>
      <c r="I38" s="5">
        <v>1</v>
      </c>
      <c r="J38" s="17">
        <f t="shared" si="1"/>
        <v>0.16666666666666666</v>
      </c>
      <c r="K38" s="7">
        <v>0</v>
      </c>
      <c r="L38" s="7">
        <v>3</v>
      </c>
      <c r="M38" s="17">
        <f t="shared" si="2"/>
        <v>0</v>
      </c>
      <c r="N38" s="17">
        <f t="shared" si="3"/>
        <v>0.5</v>
      </c>
      <c r="O38" s="14">
        <f t="shared" si="4"/>
        <v>0</v>
      </c>
      <c r="P38" s="12">
        <v>0</v>
      </c>
      <c r="Q38" s="12">
        <v>0</v>
      </c>
      <c r="R38" s="17">
        <f t="shared" si="5"/>
        <v>0</v>
      </c>
      <c r="S38" s="17">
        <f t="shared" si="6"/>
        <v>0</v>
      </c>
      <c r="T38" s="14" t="e">
        <f t="shared" si="7"/>
        <v>#DIV/0!</v>
      </c>
      <c r="U38" s="12">
        <v>0</v>
      </c>
      <c r="V38" s="12">
        <v>3</v>
      </c>
      <c r="W38" s="17">
        <f t="shared" si="8"/>
        <v>0</v>
      </c>
      <c r="X38" s="17">
        <f t="shared" si="9"/>
        <v>0.5</v>
      </c>
      <c r="Y38" s="14">
        <f t="shared" si="10"/>
        <v>0</v>
      </c>
      <c r="Z38" s="12">
        <v>1</v>
      </c>
      <c r="AA38" s="12">
        <v>2</v>
      </c>
      <c r="AB38" s="17">
        <f t="shared" si="11"/>
        <v>0.16666666666666666</v>
      </c>
      <c r="AC38" s="17">
        <f t="shared" si="12"/>
        <v>0.33333333333333331</v>
      </c>
      <c r="AD38" s="14">
        <f t="shared" si="13"/>
        <v>0.5</v>
      </c>
      <c r="AE38" s="12">
        <v>5</v>
      </c>
      <c r="AF38" s="17">
        <f t="shared" si="14"/>
        <v>0.83333333333333337</v>
      </c>
      <c r="AG38" s="12">
        <v>2</v>
      </c>
      <c r="AH38" s="17">
        <f t="shared" si="15"/>
        <v>0.33333333333333331</v>
      </c>
      <c r="AI38" s="12">
        <v>3</v>
      </c>
      <c r="AJ38" s="17">
        <f t="shared" si="16"/>
        <v>0.5</v>
      </c>
      <c r="AK38" s="12">
        <v>1</v>
      </c>
      <c r="AL38" s="17">
        <f t="shared" si="17"/>
        <v>0.16666666666666666</v>
      </c>
      <c r="AM38" s="12">
        <v>2</v>
      </c>
      <c r="AN38" s="17">
        <f t="shared" si="18"/>
        <v>0.33333333333333331</v>
      </c>
      <c r="AO38" s="12">
        <v>0</v>
      </c>
      <c r="AP38" s="17">
        <f t="shared" si="19"/>
        <v>0</v>
      </c>
      <c r="AQ38" s="12">
        <v>1</v>
      </c>
      <c r="AR38" s="17">
        <f t="shared" si="20"/>
        <v>0.16666666666666666</v>
      </c>
      <c r="AS38" s="12">
        <v>3</v>
      </c>
      <c r="AT38" s="17">
        <f t="shared" si="21"/>
        <v>0.5</v>
      </c>
      <c r="AU38" s="13">
        <v>-4.9082851107126263E-2</v>
      </c>
      <c r="AV38" s="13">
        <v>-5.4536501230140297E-2</v>
      </c>
      <c r="AW38" s="13">
        <v>-5.7250994117852443E-2</v>
      </c>
      <c r="AX38" s="13">
        <v>8.1681430107261761E-3</v>
      </c>
      <c r="AY38" s="13">
        <v>55.085387030186993</v>
      </c>
      <c r="AZ38" s="13">
        <v>111.8586147851311</v>
      </c>
      <c r="BA38" s="13">
        <v>6.3053055089693583E-2</v>
      </c>
      <c r="BB38" s="13">
        <v>0.66666666666666663</v>
      </c>
      <c r="BC38" s="13">
        <v>4.4444444444444446</v>
      </c>
      <c r="BD38" s="35">
        <f t="shared" si="22"/>
        <v>12.886597938144332</v>
      </c>
      <c r="BE38" s="35">
        <f t="shared" si="23"/>
        <v>0</v>
      </c>
      <c r="BF38" s="37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0.72560092543855736</v>
      </c>
      <c r="BG38" s="14">
        <f t="shared" si="24"/>
        <v>1</v>
      </c>
      <c r="BH38" s="14">
        <f t="shared" si="25"/>
        <v>0.66666666666666663</v>
      </c>
      <c r="BI38" s="13">
        <f>IFERROR(((AG38*(12000/5))/((F38*60+G38)*(SUMIFS(팀공격력!X:X,팀공격력!A:A,B38,팀공격력!B:B,D38)+SUMIFS(팀수비력!X:X,팀수비력!A:A,B38,팀수비력!B:B,D38))))*100,"")</f>
        <v>0.33858134416793634</v>
      </c>
      <c r="BJ38" s="13">
        <f>IFERROR(((AI38*(12000/5))/((F38*60+G38)*(SUMIFS(팀공격력!V:V,팀공격력!A:A,B38,팀공격력!B:B,D38)+SUMIFS(팀수비력!W:W,팀수비력!A:A,B38,팀수비력!B:B,D38))))*100,"")</f>
        <v>1.0626992561105209</v>
      </c>
      <c r="BK38" s="13">
        <f>IFERROR(((AE38*(12000/5))/((F38*60+G38)*(SUMIFS(팀공격력!X:X,팀공격력!A:A,B38,팀공격력!B:B,D38)+SUMIFS(팀수비력!X:X,팀수비력!A:A,B38,팀수비력!B:B,D38))))*100,"")</f>
        <v>0.84645336041984076</v>
      </c>
      <c r="BL38" s="13">
        <f>IFERROR(100*AK38/(((((F38*60+G38)/(12000/5))*SUMIFS(팀공격력!P:P,팀공격력!A:A,B38,팀공격력!B:B,D38))-K38)),"")</f>
        <v>0.42735042735042733</v>
      </c>
      <c r="BM38" s="13">
        <f>IFERROR(100*((AM38/E38*(2400))/((F38*60+G38)*SUMIFS(팀공격력!AR:AR,팀공격력!A:A,B38,팀공격력!B:B,D38))),"")</f>
        <v>3.1439158492151842</v>
      </c>
      <c r="BN38" s="13">
        <f>IFERROR((AO38*40)/(((F38*60+G38)/60)*(SUMIFS(팀수비력!Q:Q,팀수비력!A:A,B38,팀수비력!B:B,D38)-SUMIFS(팀수비력!N:N,팀수비력!A:A,B38,팀수비력!B:B,D38)))*100,"")</f>
        <v>0</v>
      </c>
      <c r="BO38" s="13">
        <f t="shared" si="26"/>
        <v>20.491803278688526</v>
      </c>
      <c r="BP38" s="13">
        <v>0</v>
      </c>
      <c r="BQ38" s="13">
        <v>0</v>
      </c>
      <c r="BR38" s="13">
        <v>0</v>
      </c>
      <c r="BS38" s="13">
        <v>0</v>
      </c>
      <c r="BT38" s="15" t="s">
        <v>88</v>
      </c>
      <c r="BU38" s="15">
        <v>50000</v>
      </c>
      <c r="BV38" s="12" t="s">
        <v>96</v>
      </c>
      <c r="BW38" s="26">
        <v>14.5</v>
      </c>
      <c r="BX38" s="27">
        <v>19.5</v>
      </c>
      <c r="BY38" s="27">
        <v>5</v>
      </c>
      <c r="BZ38" s="26">
        <f t="shared" si="33"/>
        <v>2.4166666666666665</v>
      </c>
      <c r="CA38" s="26">
        <f t="shared" si="34"/>
        <v>3.25</v>
      </c>
      <c r="CB38" s="26">
        <f t="shared" si="35"/>
        <v>0.83333333333333337</v>
      </c>
      <c r="CC38" s="31">
        <f t="shared" si="36"/>
        <v>16.111111111111114</v>
      </c>
      <c r="CD38" s="31">
        <f t="shared" si="37"/>
        <v>21.666666666666668</v>
      </c>
      <c r="CE38" s="31">
        <f t="shared" si="38"/>
        <v>5.5555555555555554</v>
      </c>
      <c r="CF38" s="33">
        <v>1</v>
      </c>
      <c r="CG38" s="33">
        <v>5</v>
      </c>
    </row>
    <row r="39" spans="1:85" x14ac:dyDescent="0.4">
      <c r="A39" s="12" t="s">
        <v>84</v>
      </c>
      <c r="B39" s="12" t="s">
        <v>112</v>
      </c>
      <c r="C39" s="4" t="s">
        <v>131</v>
      </c>
      <c r="D39" s="40" t="s">
        <v>87</v>
      </c>
      <c r="E39" s="23">
        <v>23</v>
      </c>
      <c r="F39" s="24">
        <v>9</v>
      </c>
      <c r="G39" s="24">
        <v>6</v>
      </c>
      <c r="H39" s="10">
        <f t="shared" si="0"/>
        <v>12558</v>
      </c>
      <c r="I39" s="5">
        <v>42</v>
      </c>
      <c r="J39" s="17">
        <f t="shared" si="1"/>
        <v>1.826086956521739</v>
      </c>
      <c r="K39" s="7">
        <v>15</v>
      </c>
      <c r="L39" s="7">
        <v>44</v>
      </c>
      <c r="M39" s="17">
        <f t="shared" si="2"/>
        <v>0.65217391304347827</v>
      </c>
      <c r="N39" s="17">
        <f t="shared" si="3"/>
        <v>1.9130434782608696</v>
      </c>
      <c r="O39" s="14">
        <f t="shared" si="4"/>
        <v>0.34090909090909088</v>
      </c>
      <c r="P39" s="12">
        <v>7</v>
      </c>
      <c r="Q39" s="12">
        <v>17</v>
      </c>
      <c r="R39" s="17">
        <f t="shared" si="5"/>
        <v>0.30434782608695654</v>
      </c>
      <c r="S39" s="17">
        <f t="shared" si="6"/>
        <v>0.73913043478260865</v>
      </c>
      <c r="T39" s="14">
        <f t="shared" si="7"/>
        <v>0.41176470588235292</v>
      </c>
      <c r="U39" s="12">
        <v>8</v>
      </c>
      <c r="V39" s="12">
        <v>27</v>
      </c>
      <c r="W39" s="17">
        <f t="shared" si="8"/>
        <v>0.34782608695652173</v>
      </c>
      <c r="X39" s="17">
        <f t="shared" si="9"/>
        <v>1.173913043478261</v>
      </c>
      <c r="Y39" s="14">
        <f t="shared" si="10"/>
        <v>0.29629629629629628</v>
      </c>
      <c r="Z39" s="12">
        <v>4</v>
      </c>
      <c r="AA39" s="12">
        <v>8</v>
      </c>
      <c r="AB39" s="17">
        <f t="shared" si="11"/>
        <v>0.17391304347826086</v>
      </c>
      <c r="AC39" s="17">
        <f t="shared" si="12"/>
        <v>0.34782608695652173</v>
      </c>
      <c r="AD39" s="14">
        <f t="shared" si="13"/>
        <v>0.5</v>
      </c>
      <c r="AE39" s="12">
        <v>18</v>
      </c>
      <c r="AF39" s="17">
        <f t="shared" si="14"/>
        <v>0.78260869565217395</v>
      </c>
      <c r="AG39" s="12">
        <v>4</v>
      </c>
      <c r="AH39" s="17">
        <f t="shared" si="15"/>
        <v>0.17391304347826086</v>
      </c>
      <c r="AI39" s="12">
        <v>14</v>
      </c>
      <c r="AJ39" s="17">
        <f t="shared" si="16"/>
        <v>0.60869565217391308</v>
      </c>
      <c r="AK39" s="12">
        <v>18</v>
      </c>
      <c r="AL39" s="17">
        <f t="shared" si="17"/>
        <v>0.78260869565217395</v>
      </c>
      <c r="AM39" s="12">
        <v>4</v>
      </c>
      <c r="AN39" s="17">
        <f t="shared" si="18"/>
        <v>0.17391304347826086</v>
      </c>
      <c r="AO39" s="12">
        <v>1</v>
      </c>
      <c r="AP39" s="17">
        <f t="shared" si="19"/>
        <v>4.3478260869565216E-2</v>
      </c>
      <c r="AQ39" s="12">
        <v>10</v>
      </c>
      <c r="AR39" s="17">
        <f t="shared" si="20"/>
        <v>0.43478260869565216</v>
      </c>
      <c r="AS39" s="12">
        <v>35</v>
      </c>
      <c r="AT39" s="17">
        <f t="shared" si="21"/>
        <v>1.5217391304347827</v>
      </c>
      <c r="AU39" s="13">
        <v>-0.16308148038121151</v>
      </c>
      <c r="AV39" s="13">
        <v>-3.1167029217622839E-2</v>
      </c>
      <c r="AW39" s="13">
        <v>-0.1072560736878064</v>
      </c>
      <c r="AX39" s="13">
        <v>-5.5825406693405112E-2</v>
      </c>
      <c r="AY39" s="13">
        <v>89.962492470598079</v>
      </c>
      <c r="AZ39" s="13">
        <v>116.66095239488369</v>
      </c>
      <c r="BA39" s="13">
        <v>0.45562287182274841</v>
      </c>
      <c r="BB39" s="13">
        <v>1.7391304347826086</v>
      </c>
      <c r="BC39" s="13">
        <v>7.644529383659818</v>
      </c>
      <c r="BD39" s="35">
        <f t="shared" si="22"/>
        <v>44.19191919191919</v>
      </c>
      <c r="BE39" s="35">
        <f t="shared" si="23"/>
        <v>43.18181818181818</v>
      </c>
      <c r="BF39" s="37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5.6390603356907532</v>
      </c>
      <c r="BG39" s="14">
        <f t="shared" si="24"/>
        <v>0.61363636363636365</v>
      </c>
      <c r="BH39" s="14">
        <f t="shared" si="25"/>
        <v>0.18181818181818182</v>
      </c>
      <c r="BI39" s="13">
        <f>IFERROR(((AG39*(12000/5))/((F39*60+G39)*(SUMIFS(팀공격력!X:X,팀공격력!A:A,B39,팀공격력!B:B,D39)+SUMIFS(팀수비력!X:X,팀수비력!A:A,B39,팀수비력!B:B,D39))))*100,"")</f>
        <v>0.44648089340826774</v>
      </c>
      <c r="BJ39" s="13">
        <f>IFERROR(((AI39*(12000/5))/((F39*60+G39)*(SUMIFS(팀공격력!V:V,팀공격력!A:A,B39,팀공격력!B:B,D39)+SUMIFS(팀수비력!W:W,팀수비력!A:A,B39,팀수비력!B:B,D39))))*100,"")</f>
        <v>3.2698438649554484</v>
      </c>
      <c r="BK39" s="13">
        <f>IFERROR(((AE39*(12000/5))/((F39*60+G39)*(SUMIFS(팀공격력!X:X,팀공격력!A:A,B39,팀공격력!B:B,D39)+SUMIFS(팀수비력!X:X,팀수비력!A:A,B39,팀수비력!B:B,D39))))*100,"")</f>
        <v>2.0091640203372045</v>
      </c>
      <c r="BL39" s="13">
        <f>IFERROR(100*AK39/(((((F39*60+G39)/(12000/5))*SUMIFS(팀공격력!P:P,팀공격력!A:A,B39,팀공격력!B:B,D39))-K39)),"")</f>
        <v>5.2956751985878192</v>
      </c>
      <c r="BM39" s="13">
        <f>IFERROR(100*((AM39/E39*(2400))/((F39*60+G39)*SUMIFS(팀공격력!AR:AR,팀공격력!A:A,B39,팀공격력!B:B,D39))),"")</f>
        <v>1.0815190690085679</v>
      </c>
      <c r="BN39" s="13">
        <f>IFERROR((AO39*40)/(((F39*60+G39)/60)*(SUMIFS(팀수비력!Q:Q,팀수비력!A:A,B39,팀수비력!B:B,D39)-SUMIFS(팀수비력!N:N,팀수비력!A:A,B39,팀수비력!B:B,D39)))*100,"")</f>
        <v>0.20588310986437452</v>
      </c>
      <c r="BO39" s="13">
        <f t="shared" si="26"/>
        <v>17.385257301808064</v>
      </c>
      <c r="BP39" s="13">
        <v>9.0909090909090899</v>
      </c>
      <c r="BQ39" s="13">
        <v>4.3478260869565202E-2</v>
      </c>
      <c r="BR39" s="13">
        <v>0</v>
      </c>
      <c r="BS39" s="13">
        <v>0.13043478260869501</v>
      </c>
      <c r="BT39" s="15" t="s">
        <v>88</v>
      </c>
      <c r="BU39" s="15">
        <v>45000</v>
      </c>
      <c r="BV39" s="12" t="s">
        <v>96</v>
      </c>
      <c r="BW39" s="26">
        <v>101.06</v>
      </c>
      <c r="BX39" s="27">
        <v>146.36000000000001</v>
      </c>
      <c r="BY39" s="27">
        <v>45.3</v>
      </c>
      <c r="BZ39" s="26">
        <f t="shared" si="33"/>
        <v>4.3939130434782614</v>
      </c>
      <c r="CA39" s="26">
        <f t="shared" si="34"/>
        <v>6.3634782608695657</v>
      </c>
      <c r="CB39" s="26">
        <f t="shared" si="35"/>
        <v>1.9695652173913043</v>
      </c>
      <c r="CC39" s="31">
        <f t="shared" si="36"/>
        <v>19.313903487816532</v>
      </c>
      <c r="CD39" s="31">
        <f t="shared" si="37"/>
        <v>27.971333014811279</v>
      </c>
      <c r="CE39" s="31">
        <f t="shared" si="38"/>
        <v>8.6574295269947452</v>
      </c>
      <c r="CF39" s="34">
        <v>6</v>
      </c>
      <c r="CG39" s="34">
        <v>17</v>
      </c>
    </row>
    <row r="40" spans="1:85" x14ac:dyDescent="0.4">
      <c r="A40" s="12" t="s">
        <v>84</v>
      </c>
      <c r="B40" s="12" t="s">
        <v>112</v>
      </c>
      <c r="C40" s="4" t="s">
        <v>132</v>
      </c>
      <c r="D40" s="40" t="s">
        <v>87</v>
      </c>
      <c r="E40" s="22">
        <v>5</v>
      </c>
      <c r="F40" s="22">
        <v>2</v>
      </c>
      <c r="G40" s="22">
        <v>25</v>
      </c>
      <c r="H40" s="10">
        <f t="shared" si="0"/>
        <v>725</v>
      </c>
      <c r="I40" s="5">
        <v>2</v>
      </c>
      <c r="J40" s="17">
        <f t="shared" si="1"/>
        <v>0.4</v>
      </c>
      <c r="K40" s="7">
        <v>0</v>
      </c>
      <c r="L40" s="7">
        <v>1</v>
      </c>
      <c r="M40" s="17">
        <f t="shared" si="2"/>
        <v>0</v>
      </c>
      <c r="N40" s="17">
        <f t="shared" si="3"/>
        <v>0.2</v>
      </c>
      <c r="O40" s="14">
        <f t="shared" si="4"/>
        <v>0</v>
      </c>
      <c r="P40" s="12">
        <v>0</v>
      </c>
      <c r="Q40" s="12">
        <v>0</v>
      </c>
      <c r="R40" s="17">
        <f t="shared" si="5"/>
        <v>0</v>
      </c>
      <c r="S40" s="17">
        <f t="shared" si="6"/>
        <v>0</v>
      </c>
      <c r="T40" s="14" t="e">
        <f t="shared" si="7"/>
        <v>#DIV/0!</v>
      </c>
      <c r="U40" s="12">
        <v>0</v>
      </c>
      <c r="V40" s="12">
        <v>1</v>
      </c>
      <c r="W40" s="17">
        <f t="shared" si="8"/>
        <v>0</v>
      </c>
      <c r="X40" s="17">
        <f t="shared" si="9"/>
        <v>0.2</v>
      </c>
      <c r="Y40" s="14">
        <f t="shared" si="10"/>
        <v>0</v>
      </c>
      <c r="Z40" s="12">
        <v>2</v>
      </c>
      <c r="AA40" s="12">
        <v>2</v>
      </c>
      <c r="AB40" s="17">
        <f t="shared" si="11"/>
        <v>0.4</v>
      </c>
      <c r="AC40" s="17">
        <f t="shared" si="12"/>
        <v>0.4</v>
      </c>
      <c r="AD40" s="14">
        <f t="shared" si="13"/>
        <v>1</v>
      </c>
      <c r="AE40" s="12">
        <v>0</v>
      </c>
      <c r="AF40" s="17">
        <f t="shared" si="14"/>
        <v>0</v>
      </c>
      <c r="AG40" s="12">
        <v>0</v>
      </c>
      <c r="AH40" s="17">
        <f t="shared" si="15"/>
        <v>0</v>
      </c>
      <c r="AI40" s="12">
        <v>0</v>
      </c>
      <c r="AJ40" s="17">
        <f t="shared" si="16"/>
        <v>0</v>
      </c>
      <c r="AK40" s="12">
        <v>1</v>
      </c>
      <c r="AL40" s="17">
        <f t="shared" si="17"/>
        <v>0.2</v>
      </c>
      <c r="AM40" s="12">
        <v>0</v>
      </c>
      <c r="AN40" s="17">
        <f t="shared" si="18"/>
        <v>0</v>
      </c>
      <c r="AO40" s="12">
        <v>0</v>
      </c>
      <c r="AP40" s="17">
        <f t="shared" si="19"/>
        <v>0</v>
      </c>
      <c r="AQ40" s="12">
        <v>2</v>
      </c>
      <c r="AR40" s="17">
        <f t="shared" si="20"/>
        <v>0.4</v>
      </c>
      <c r="AS40" s="12">
        <v>1</v>
      </c>
      <c r="AT40" s="17">
        <f t="shared" si="21"/>
        <v>0.2</v>
      </c>
      <c r="AU40" s="13">
        <v>-4.6031518408596227E-2</v>
      </c>
      <c r="AV40" s="13">
        <v>-0.15238019886983581</v>
      </c>
      <c r="AW40" s="13">
        <v>-3.5497650021468957E-2</v>
      </c>
      <c r="AX40" s="13">
        <v>-1.053386838712728E-2</v>
      </c>
      <c r="AY40" s="13">
        <v>64.01146545813458</v>
      </c>
      <c r="AZ40" s="13">
        <v>122.5473473688786</v>
      </c>
      <c r="BA40" s="13">
        <v>-0.40218070001412437</v>
      </c>
      <c r="BB40" s="13">
        <v>0</v>
      </c>
      <c r="BC40" s="13">
        <v>0</v>
      </c>
      <c r="BD40" s="35">
        <f t="shared" si="22"/>
        <v>53.191489361702125</v>
      </c>
      <c r="BE40" s="35">
        <f t="shared" si="23"/>
        <v>0</v>
      </c>
      <c r="BF40" s="37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1.4323337657611321</v>
      </c>
      <c r="BG40" s="14">
        <f t="shared" si="24"/>
        <v>1</v>
      </c>
      <c r="BH40" s="14">
        <f t="shared" si="25"/>
        <v>2</v>
      </c>
      <c r="BI40" s="13">
        <f>IFERROR(((AG40*(12000/5))/((F40*60+G40)*(SUMIFS(팀공격력!X:X,팀공격력!A:A,B40,팀공격력!B:B,D40)+SUMIFS(팀수비력!X:X,팀수비력!A:A,B40,팀수비력!B:B,D40))))*100,"")</f>
        <v>0</v>
      </c>
      <c r="BJ40" s="13">
        <f>IFERROR(((AI40*(12000/5))/((F40*60+G40)*(SUMIFS(팀공격력!V:V,팀공격력!A:A,B40,팀공격력!B:B,D40)+SUMIFS(팀수비력!W:W,팀수비력!A:A,B40,팀수비력!B:B,D40))))*100,"")</f>
        <v>0</v>
      </c>
      <c r="BK40" s="13">
        <f>IFERROR(((AE40*(12000/5))/((F40*60+G40)*(SUMIFS(팀공격력!X:X,팀공격력!A:A,B40,팀공격력!B:B,D40)+SUMIFS(팀수비력!X:X,팀수비력!A:A,B40,팀수비력!B:B,D40))))*100,"")</f>
        <v>0</v>
      </c>
      <c r="BL40" s="13">
        <f>IFERROR(100*AK40/(((((F40*60+G40)/(12000/5))*SUMIFS(팀공격력!P:P,팀공격력!A:A,B40,팀공격력!B:B,D40))-K40)),"")</f>
        <v>1.0610079575596818</v>
      </c>
      <c r="BM40" s="13">
        <f>IFERROR(100*((AM40/E40*(2400))/((F40*60+G40)*SUMIFS(팀공격력!AR:AR,팀공격력!A:A,B40,팀공격력!B:B,D40))),"")</f>
        <v>0</v>
      </c>
      <c r="BN40" s="13">
        <f>IFERROR((AO40*40)/(((F40*60+G40)/60)*(SUMIFS(팀수비력!Q:Q,팀수비력!A:A,B40,팀수비력!B:B,D40)-SUMIFS(팀수비력!N:N,팀수비력!A:A,B40,팀수비력!B:B,D40)))*100,"")</f>
        <v>0</v>
      </c>
      <c r="BO40" s="13">
        <f t="shared" si="26"/>
        <v>51.546391752577321</v>
      </c>
      <c r="BP40" s="13">
        <v>0</v>
      </c>
      <c r="BQ40" s="13">
        <v>0</v>
      </c>
      <c r="BR40" s="13">
        <v>0</v>
      </c>
      <c r="BS40" s="13">
        <v>0</v>
      </c>
      <c r="BT40" s="15" t="s">
        <v>88</v>
      </c>
      <c r="BU40" s="15">
        <v>40000</v>
      </c>
      <c r="BV40" s="12" t="s">
        <v>91</v>
      </c>
      <c r="BW40" s="26">
        <v>2.62</v>
      </c>
      <c r="BX40" s="27">
        <v>6.52</v>
      </c>
      <c r="BY40" s="27">
        <v>3.9</v>
      </c>
      <c r="BZ40" s="26">
        <f t="shared" si="33"/>
        <v>0.5239999999999998</v>
      </c>
      <c r="CA40" s="26">
        <f t="shared" si="34"/>
        <v>1.3039999999999998</v>
      </c>
      <c r="CB40" s="26">
        <f t="shared" si="35"/>
        <v>0.78</v>
      </c>
      <c r="CC40" s="31">
        <f t="shared" si="36"/>
        <v>8.673103448275862</v>
      </c>
      <c r="CD40" s="31">
        <f t="shared" si="37"/>
        <v>21.583448275862068</v>
      </c>
      <c r="CE40" s="31">
        <f t="shared" si="38"/>
        <v>12.910344827586206</v>
      </c>
      <c r="CF40" s="33">
        <v>0</v>
      </c>
      <c r="CG40" s="33">
        <v>5</v>
      </c>
    </row>
    <row r="41" spans="1:85" x14ac:dyDescent="0.4">
      <c r="A41" s="12" t="s">
        <v>84</v>
      </c>
      <c r="B41" s="12" t="s">
        <v>133</v>
      </c>
      <c r="C41" s="4" t="s">
        <v>134</v>
      </c>
      <c r="D41" s="40" t="s">
        <v>87</v>
      </c>
      <c r="E41" s="22">
        <v>1</v>
      </c>
      <c r="F41" s="22">
        <v>1</v>
      </c>
      <c r="G41" s="22">
        <v>46</v>
      </c>
      <c r="H41" s="10">
        <f t="shared" si="0"/>
        <v>106</v>
      </c>
      <c r="I41" s="5">
        <v>0</v>
      </c>
      <c r="J41" s="17">
        <f t="shared" si="1"/>
        <v>0</v>
      </c>
      <c r="K41" s="7">
        <v>0</v>
      </c>
      <c r="L41" s="7">
        <v>0</v>
      </c>
      <c r="M41" s="17">
        <f t="shared" si="2"/>
        <v>0</v>
      </c>
      <c r="N41" s="17">
        <f t="shared" si="3"/>
        <v>0</v>
      </c>
      <c r="O41" s="14" t="e">
        <f t="shared" si="4"/>
        <v>#DIV/0!</v>
      </c>
      <c r="P41" s="12">
        <v>0</v>
      </c>
      <c r="Q41" s="12">
        <v>0</v>
      </c>
      <c r="R41" s="17">
        <f t="shared" si="5"/>
        <v>0</v>
      </c>
      <c r="S41" s="17">
        <f t="shared" si="6"/>
        <v>0</v>
      </c>
      <c r="T41" s="14" t="e">
        <f t="shared" si="7"/>
        <v>#DIV/0!</v>
      </c>
      <c r="U41" s="12">
        <v>0</v>
      </c>
      <c r="V41" s="12">
        <v>0</v>
      </c>
      <c r="W41" s="17">
        <f t="shared" si="8"/>
        <v>0</v>
      </c>
      <c r="X41" s="17">
        <f t="shared" si="9"/>
        <v>0</v>
      </c>
      <c r="Y41" s="14" t="e">
        <f t="shared" si="10"/>
        <v>#DIV/0!</v>
      </c>
      <c r="Z41" s="12">
        <v>0</v>
      </c>
      <c r="AA41" s="12">
        <v>2</v>
      </c>
      <c r="AB41" s="17">
        <f t="shared" si="11"/>
        <v>0</v>
      </c>
      <c r="AC41" s="17">
        <f t="shared" si="12"/>
        <v>2</v>
      </c>
      <c r="AD41" s="14">
        <f t="shared" si="13"/>
        <v>0</v>
      </c>
      <c r="AE41" s="12">
        <v>0</v>
      </c>
      <c r="AF41" s="17">
        <f t="shared" si="14"/>
        <v>0</v>
      </c>
      <c r="AG41" s="12">
        <v>0</v>
      </c>
      <c r="AH41" s="17">
        <f t="shared" si="15"/>
        <v>0</v>
      </c>
      <c r="AI41" s="12">
        <v>0</v>
      </c>
      <c r="AJ41" s="17">
        <f t="shared" si="16"/>
        <v>0</v>
      </c>
      <c r="AK41" s="12">
        <v>0</v>
      </c>
      <c r="AL41" s="17">
        <f t="shared" si="17"/>
        <v>0</v>
      </c>
      <c r="AM41" s="12">
        <v>1</v>
      </c>
      <c r="AN41" s="17">
        <f t="shared" si="18"/>
        <v>1</v>
      </c>
      <c r="AO41" s="12">
        <v>0</v>
      </c>
      <c r="AP41" s="17">
        <f t="shared" si="19"/>
        <v>0</v>
      </c>
      <c r="AQ41" s="12">
        <v>0</v>
      </c>
      <c r="AR41" s="17">
        <f t="shared" si="20"/>
        <v>0</v>
      </c>
      <c r="AS41" s="12">
        <v>0</v>
      </c>
      <c r="AT41" s="17">
        <f t="shared" si="21"/>
        <v>0</v>
      </c>
      <c r="AU41" s="13">
        <v>-1.481104099863334E-2</v>
      </c>
      <c r="AV41" s="13">
        <v>-0.33534432449735863</v>
      </c>
      <c r="AW41" s="13">
        <v>-2.9043120381629421E-2</v>
      </c>
      <c r="AX41" s="13">
        <v>1.4232079382996079E-2</v>
      </c>
      <c r="AY41" s="13">
        <v>0</v>
      </c>
      <c r="AZ41" s="13">
        <v>55.349088875273452</v>
      </c>
      <c r="BA41" s="13">
        <v>0.17174817541316947</v>
      </c>
      <c r="BB41" s="13">
        <v>-1</v>
      </c>
      <c r="BC41" s="13">
        <v>-22.641509433962263</v>
      </c>
      <c r="BD41" s="35">
        <f t="shared" si="22"/>
        <v>0</v>
      </c>
      <c r="BE41" s="35" t="str">
        <f t="shared" si="23"/>
        <v/>
      </c>
      <c r="BF41" s="37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0.42254163595637262</v>
      </c>
      <c r="BG41" s="14" t="str">
        <f t="shared" si="24"/>
        <v/>
      </c>
      <c r="BH41" s="14" t="str">
        <f t="shared" si="25"/>
        <v/>
      </c>
      <c r="BI41" s="13">
        <f>IFERROR(((AG41*(12000/5))/((F41*60+G41)*(SUMIFS(팀공격력!X:X,팀공격력!A:A,B41,팀공격력!B:B,D41)+SUMIFS(팀수비력!X:X,팀수비력!A:A,B41,팀수비력!B:B,D41))))*100,"")</f>
        <v>0</v>
      </c>
      <c r="BJ41" s="13">
        <f>IFERROR(((AI41*(12000/5))/((F41*60+G41)*(SUMIFS(팀공격력!V:V,팀공격력!A:A,B41,팀공격력!B:B,D41)+SUMIFS(팀수비력!W:W,팀수비력!A:A,B41,팀수비력!B:B,D41))))*100,"")</f>
        <v>0</v>
      </c>
      <c r="BK41" s="13">
        <f>IFERROR(((AE41*(12000/5))/((F41*60+G41)*(SUMIFS(팀공격력!X:X,팀공격력!A:A,B41,팀공격력!B:B,D41)+SUMIFS(팀수비력!X:X,팀수비력!A:A,B41,팀수비력!B:B,D41))))*100,"")</f>
        <v>0</v>
      </c>
      <c r="BL41" s="13">
        <f>IFERROR(100*AK41/(((((F41*60+G41)/(12000/5))*SUMIFS(팀공격력!P:P,팀공격력!A:A,B41,팀공격력!B:B,D41))-K41)),"")</f>
        <v>0</v>
      </c>
      <c r="BM41" s="13">
        <f>IFERROR(100*((AM41/E41*(2400))/((F41*60+G41)*SUMIFS(팀공격력!AR:AR,팀공격력!A:A,B41,팀공격력!B:B,D41))),"")</f>
        <v>30.828893393132912</v>
      </c>
      <c r="BN41" s="13">
        <f>IFERROR((AO41*40)/(((F41*60+G41)/60)*(SUMIFS(팀수비력!Q:Q,팀수비력!A:A,B41,팀수비력!B:B,D41)-SUMIFS(팀수비력!N:N,팀수비력!A:A,B41,팀수비력!B:B,D41)))*100,"")</f>
        <v>0</v>
      </c>
      <c r="BO41" s="13">
        <f t="shared" si="26"/>
        <v>0</v>
      </c>
      <c r="BP41" s="13">
        <v>0</v>
      </c>
      <c r="BQ41" s="13">
        <v>0</v>
      </c>
      <c r="BR41" s="13">
        <v>0</v>
      </c>
      <c r="BS41" s="13">
        <v>0</v>
      </c>
      <c r="BT41" s="15" t="s">
        <v>88</v>
      </c>
      <c r="BU41" s="15">
        <v>70000</v>
      </c>
      <c r="BV41" s="12" t="s">
        <v>96</v>
      </c>
      <c r="BW41" s="26">
        <v>-0.16</v>
      </c>
      <c r="BX41" s="27">
        <v>1.44</v>
      </c>
      <c r="BY41" s="27">
        <v>1.6</v>
      </c>
      <c r="BZ41" s="26">
        <f t="shared" si="33"/>
        <v>-0.16000000000000014</v>
      </c>
      <c r="CA41" s="26">
        <f t="shared" si="34"/>
        <v>1.44</v>
      </c>
      <c r="CB41" s="26">
        <f t="shared" si="35"/>
        <v>1.6</v>
      </c>
      <c r="CC41" s="31">
        <f t="shared" si="36"/>
        <v>-3.6226415094339615</v>
      </c>
      <c r="CD41" s="31">
        <f t="shared" si="37"/>
        <v>32.60377358490566</v>
      </c>
      <c r="CE41" s="31">
        <f t="shared" si="38"/>
        <v>36.226415094339622</v>
      </c>
      <c r="CF41" s="34">
        <v>1</v>
      </c>
      <c r="CG41" s="34">
        <v>0</v>
      </c>
    </row>
    <row r="42" spans="1:85" x14ac:dyDescent="0.4">
      <c r="A42" s="12" t="s">
        <v>84</v>
      </c>
      <c r="B42" s="12" t="s">
        <v>133</v>
      </c>
      <c r="C42" s="8" t="s">
        <v>135</v>
      </c>
      <c r="D42" s="40" t="s">
        <v>87</v>
      </c>
      <c r="E42" s="32">
        <v>50</v>
      </c>
      <c r="F42" s="24">
        <v>17</v>
      </c>
      <c r="G42" s="24">
        <v>13</v>
      </c>
      <c r="H42" s="10">
        <f t="shared" si="0"/>
        <v>51650</v>
      </c>
      <c r="I42" s="5">
        <v>188</v>
      </c>
      <c r="J42" s="17">
        <f t="shared" si="1"/>
        <v>3.76</v>
      </c>
      <c r="K42" s="7">
        <v>68</v>
      </c>
      <c r="L42" s="7">
        <v>160</v>
      </c>
      <c r="M42" s="17">
        <f t="shared" si="2"/>
        <v>1.36</v>
      </c>
      <c r="N42" s="17">
        <f t="shared" si="3"/>
        <v>3.2</v>
      </c>
      <c r="O42" s="14">
        <f t="shared" si="4"/>
        <v>0.42499999999999999</v>
      </c>
      <c r="P42" s="12">
        <v>26</v>
      </c>
      <c r="Q42" s="12">
        <v>49</v>
      </c>
      <c r="R42" s="17">
        <f t="shared" si="5"/>
        <v>0.52</v>
      </c>
      <c r="S42" s="17">
        <f t="shared" si="6"/>
        <v>0.98</v>
      </c>
      <c r="T42" s="14">
        <f t="shared" si="7"/>
        <v>0.53061224489795922</v>
      </c>
      <c r="U42" s="12">
        <v>42</v>
      </c>
      <c r="V42" s="12">
        <v>111</v>
      </c>
      <c r="W42" s="17">
        <f t="shared" si="8"/>
        <v>0.84</v>
      </c>
      <c r="X42" s="17">
        <f t="shared" si="9"/>
        <v>2.2200000000000002</v>
      </c>
      <c r="Y42" s="14">
        <f t="shared" si="10"/>
        <v>0.3783783783783784</v>
      </c>
      <c r="Z42" s="12">
        <v>10</v>
      </c>
      <c r="AA42" s="12">
        <v>15</v>
      </c>
      <c r="AB42" s="17">
        <f t="shared" si="11"/>
        <v>0.2</v>
      </c>
      <c r="AC42" s="17">
        <f t="shared" si="12"/>
        <v>0.3</v>
      </c>
      <c r="AD42" s="14">
        <f t="shared" si="13"/>
        <v>0.66666666666666663</v>
      </c>
      <c r="AE42" s="12">
        <v>83</v>
      </c>
      <c r="AF42" s="17">
        <f t="shared" si="14"/>
        <v>1.66</v>
      </c>
      <c r="AG42" s="12">
        <v>12</v>
      </c>
      <c r="AH42" s="17">
        <f t="shared" si="15"/>
        <v>0.24</v>
      </c>
      <c r="AI42" s="12">
        <v>71</v>
      </c>
      <c r="AJ42" s="17">
        <f t="shared" si="16"/>
        <v>1.42</v>
      </c>
      <c r="AK42" s="12">
        <v>35</v>
      </c>
      <c r="AL42" s="17">
        <f t="shared" si="17"/>
        <v>0.7</v>
      </c>
      <c r="AM42" s="12">
        <v>29</v>
      </c>
      <c r="AN42" s="17">
        <f t="shared" si="18"/>
        <v>0.57999999999999996</v>
      </c>
      <c r="AO42" s="12">
        <v>2</v>
      </c>
      <c r="AP42" s="17">
        <f t="shared" si="19"/>
        <v>0.04</v>
      </c>
      <c r="AQ42" s="12">
        <v>16</v>
      </c>
      <c r="AR42" s="17">
        <f t="shared" si="20"/>
        <v>0.32</v>
      </c>
      <c r="AS42" s="12">
        <v>88</v>
      </c>
      <c r="AT42" s="17">
        <f t="shared" si="21"/>
        <v>1.76</v>
      </c>
      <c r="AU42" s="13">
        <v>0.6216324866374463</v>
      </c>
      <c r="AV42" s="13">
        <v>2.888514942749024E-2</v>
      </c>
      <c r="AW42" s="13">
        <v>0.99095998587752288</v>
      </c>
      <c r="AX42" s="13">
        <v>-0.36932749924007657</v>
      </c>
      <c r="AY42" s="13">
        <v>115.31032612278079</v>
      </c>
      <c r="AZ42" s="13">
        <v>117.19312914251419</v>
      </c>
      <c r="BA42" s="13">
        <v>5.8136556123227088</v>
      </c>
      <c r="BB42" s="13">
        <v>4.4800000000000004</v>
      </c>
      <c r="BC42" s="13">
        <v>10.408518877057116</v>
      </c>
      <c r="BD42" s="35">
        <f t="shared" si="22"/>
        <v>56.422569027611047</v>
      </c>
      <c r="BE42" s="35">
        <f t="shared" si="23"/>
        <v>55.625</v>
      </c>
      <c r="BF42" s="37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8.9969054045115353</v>
      </c>
      <c r="BG42" s="14">
        <f t="shared" si="24"/>
        <v>0.69374999999999998</v>
      </c>
      <c r="BH42" s="14">
        <f t="shared" si="25"/>
        <v>9.375E-2</v>
      </c>
      <c r="BI42" s="13">
        <f>IFERROR(((AG42*(12000/5))/((F42*60+G42)*(SUMIFS(팀공격력!X:X,팀공격력!A:A,B42,팀공격력!B:B,D42)+SUMIFS(팀수비력!X:X,팀수비력!A:A,B42,팀수비력!B:B,D42))))*100,"")</f>
        <v>0.70761323040181623</v>
      </c>
      <c r="BJ42" s="13">
        <f>IFERROR(((AI42*(12000/5))/((F42*60+G42)*(SUMIFS(팀공격력!V:V,팀공격력!A:A,B42,팀공격력!B:B,D42)+SUMIFS(팀수비력!W:W,팀수비력!A:A,B42,팀수비력!B:B,D42))))*100,"")</f>
        <v>9.1439266940412072</v>
      </c>
      <c r="BK42" s="13">
        <f>IFERROR(((AE42*(12000/5))/((F42*60+G42)*(SUMIFS(팀공격력!X:X,팀공격력!A:A,B42,팀공격력!B:B,D42)+SUMIFS(팀수비력!X:X,팀수비력!A:A,B42,팀수비력!B:B,D42))))*100,"")</f>
        <v>4.8943248436125621</v>
      </c>
      <c r="BL42" s="13">
        <f>IFERROR(100*AK42/(((((F42*60+G42)/(12000/5))*SUMIFS(팀공격력!P:P,팀공격력!A:A,B42,팀공격력!B:B,D42))-K42)),"")</f>
        <v>5.2836801587116877</v>
      </c>
      <c r="BM42" s="13">
        <f>IFERROR(100*((AM42/E42*(2400))/((F42*60+G42)*SUMIFS(팀공격력!AR:AR,팀공격력!A:A,B42,팀공격력!B:B,D42))),"")</f>
        <v>1.8348115835525765</v>
      </c>
      <c r="BN42" s="13">
        <f>IFERROR((AO42*40)/(((F42*60+G42)/60)*(SUMIFS(팀수비력!Q:Q,팀수비력!A:A,B42,팀수비력!B:B,D42)-SUMIFS(팀수비력!N:N,팀수비력!A:A,B42,팀수비력!B:B,D42)))*100,"")</f>
        <v>0.21363955002169777</v>
      </c>
      <c r="BO42" s="13">
        <f t="shared" si="26"/>
        <v>8.762322015334064</v>
      </c>
      <c r="BP42" s="13">
        <v>1.8518518518518501</v>
      </c>
      <c r="BQ42" s="13">
        <v>0.02</v>
      </c>
      <c r="BR42" s="13">
        <v>0.04</v>
      </c>
      <c r="BS42" s="13">
        <v>0.5</v>
      </c>
      <c r="BT42" s="15" t="s">
        <v>88</v>
      </c>
      <c r="BU42" s="15">
        <v>50000</v>
      </c>
      <c r="BV42" s="12" t="s">
        <v>91</v>
      </c>
      <c r="BW42" s="26">
        <v>477.62</v>
      </c>
      <c r="BX42" s="27">
        <v>590.72</v>
      </c>
      <c r="BY42" s="27">
        <v>113.1</v>
      </c>
      <c r="BZ42" s="26">
        <f t="shared" si="33"/>
        <v>9.5524000000000004</v>
      </c>
      <c r="CA42" s="26">
        <f t="shared" si="34"/>
        <v>11.814400000000001</v>
      </c>
      <c r="CB42" s="26">
        <f t="shared" si="35"/>
        <v>2.262</v>
      </c>
      <c r="CC42" s="31">
        <f t="shared" si="36"/>
        <v>22.193378509196517</v>
      </c>
      <c r="CD42" s="31">
        <f t="shared" si="37"/>
        <v>27.448751210067766</v>
      </c>
      <c r="CE42" s="31">
        <f t="shared" si="38"/>
        <v>5.2553727008712485</v>
      </c>
      <c r="CF42" s="34">
        <v>24</v>
      </c>
      <c r="CG42" s="34">
        <v>26</v>
      </c>
    </row>
    <row r="43" spans="1:85" x14ac:dyDescent="0.4">
      <c r="A43" s="12" t="s">
        <v>84</v>
      </c>
      <c r="B43" s="12" t="s">
        <v>133</v>
      </c>
      <c r="C43" s="4" t="s">
        <v>136</v>
      </c>
      <c r="D43" s="40" t="s">
        <v>87</v>
      </c>
      <c r="E43" s="5">
        <v>1</v>
      </c>
      <c r="F43" s="22">
        <v>1</v>
      </c>
      <c r="G43" s="22">
        <v>46</v>
      </c>
      <c r="H43" s="10">
        <f t="shared" si="0"/>
        <v>106</v>
      </c>
      <c r="I43" s="5">
        <v>0</v>
      </c>
      <c r="J43" s="17">
        <f t="shared" si="1"/>
        <v>0</v>
      </c>
      <c r="K43" s="7">
        <v>0</v>
      </c>
      <c r="L43" s="7">
        <v>1</v>
      </c>
      <c r="M43" s="17">
        <f t="shared" si="2"/>
        <v>0</v>
      </c>
      <c r="N43" s="17">
        <f t="shared" si="3"/>
        <v>1</v>
      </c>
      <c r="O43" s="14">
        <f t="shared" si="4"/>
        <v>0</v>
      </c>
      <c r="P43" s="12">
        <v>0</v>
      </c>
      <c r="Q43" s="12">
        <v>1</v>
      </c>
      <c r="R43" s="17">
        <f t="shared" si="5"/>
        <v>0</v>
      </c>
      <c r="S43" s="17">
        <f t="shared" si="6"/>
        <v>1</v>
      </c>
      <c r="T43" s="14">
        <f t="shared" si="7"/>
        <v>0</v>
      </c>
      <c r="U43" s="12">
        <v>0</v>
      </c>
      <c r="V43" s="12">
        <v>0</v>
      </c>
      <c r="W43" s="17">
        <f t="shared" si="8"/>
        <v>0</v>
      </c>
      <c r="X43" s="17">
        <f t="shared" si="9"/>
        <v>0</v>
      </c>
      <c r="Y43" s="14" t="e">
        <f t="shared" si="10"/>
        <v>#DIV/0!</v>
      </c>
      <c r="Z43" s="12">
        <v>0</v>
      </c>
      <c r="AA43" s="12">
        <v>0</v>
      </c>
      <c r="AB43" s="17">
        <f t="shared" si="11"/>
        <v>0</v>
      </c>
      <c r="AC43" s="17">
        <f t="shared" si="12"/>
        <v>0</v>
      </c>
      <c r="AD43" s="14" t="e">
        <f t="shared" si="13"/>
        <v>#DIV/0!</v>
      </c>
      <c r="AE43" s="12">
        <v>0</v>
      </c>
      <c r="AF43" s="17">
        <f t="shared" si="14"/>
        <v>0</v>
      </c>
      <c r="AG43" s="12">
        <v>0</v>
      </c>
      <c r="AH43" s="17">
        <f t="shared" si="15"/>
        <v>0</v>
      </c>
      <c r="AI43" s="12">
        <v>0</v>
      </c>
      <c r="AJ43" s="17">
        <f t="shared" si="16"/>
        <v>0</v>
      </c>
      <c r="AK43" s="12">
        <v>0</v>
      </c>
      <c r="AL43" s="17">
        <f t="shared" si="17"/>
        <v>0</v>
      </c>
      <c r="AM43" s="12">
        <v>0</v>
      </c>
      <c r="AN43" s="17">
        <f t="shared" si="18"/>
        <v>0</v>
      </c>
      <c r="AO43" s="12">
        <v>0</v>
      </c>
      <c r="AP43" s="17">
        <f t="shared" si="19"/>
        <v>0</v>
      </c>
      <c r="AQ43" s="12">
        <v>0</v>
      </c>
      <c r="AR43" s="17">
        <f t="shared" si="20"/>
        <v>0</v>
      </c>
      <c r="AS43" s="12">
        <v>0</v>
      </c>
      <c r="AT43" s="17">
        <f t="shared" si="21"/>
        <v>0</v>
      </c>
      <c r="AU43" s="13">
        <v>-2.7141562370023999E-2</v>
      </c>
      <c r="AV43" s="13">
        <v>-0.61452594045337361</v>
      </c>
      <c r="AW43" s="13">
        <v>-2.4393731291791669E-2</v>
      </c>
      <c r="AX43" s="13">
        <v>-2.7478310782323321E-3</v>
      </c>
      <c r="AY43" s="13">
        <v>0</v>
      </c>
      <c r="AZ43" s="13">
        <v>125.40268444737001</v>
      </c>
      <c r="BA43" s="13">
        <v>-0.37090777056629903</v>
      </c>
      <c r="BB43" s="13">
        <v>-1</v>
      </c>
      <c r="BC43" s="13">
        <v>-22.641509433962263</v>
      </c>
      <c r="BD43" s="35">
        <f t="shared" si="22"/>
        <v>0</v>
      </c>
      <c r="BE43" s="35">
        <f t="shared" si="23"/>
        <v>0</v>
      </c>
      <c r="BF43" s="37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0.48016094995042341</v>
      </c>
      <c r="BG43" s="14">
        <f t="shared" si="24"/>
        <v>0</v>
      </c>
      <c r="BH43" s="14">
        <f t="shared" si="25"/>
        <v>0</v>
      </c>
      <c r="BI43" s="13">
        <f>IFERROR(((AG43*(12000/5))/((F43*60+G43)*(SUMIFS(팀공격력!X:X,팀공격력!A:A,B43,팀공격력!B:B,D43)+SUMIFS(팀수비력!X:X,팀수비력!A:A,B43,팀수비력!B:B,D43))))*100,"")</f>
        <v>0</v>
      </c>
      <c r="BJ43" s="13">
        <f>IFERROR(((AI43*(12000/5))/((F43*60+G43)*(SUMIFS(팀공격력!V:V,팀공격력!A:A,B43,팀공격력!B:B,D43)+SUMIFS(팀수비력!W:W,팀수비력!A:A,B43,팀수비력!B:B,D43))))*100,"")</f>
        <v>0</v>
      </c>
      <c r="BK43" s="13">
        <f>IFERROR(((AE43*(12000/5))/((F43*60+G43)*(SUMIFS(팀공격력!X:X,팀공격력!A:A,B43,팀공격력!B:B,D43)+SUMIFS(팀수비력!X:X,팀수비력!A:A,B43,팀수비력!B:B,D43))))*100,"")</f>
        <v>0</v>
      </c>
      <c r="BL43" s="13">
        <f>IFERROR(100*AK43/(((((F43*60+G43)/(12000/5))*SUMIFS(팀공격력!P:P,팀공격력!A:A,B43,팀공격력!B:B,D43))-K43)),"")</f>
        <v>0</v>
      </c>
      <c r="BM43" s="13">
        <f>IFERROR(100*((AM43/E43*(2400))/((F43*60+G43)*SUMIFS(팀공격력!AR:AR,팀공격력!A:A,B43,팀공격력!B:B,D43))),"")</f>
        <v>0</v>
      </c>
      <c r="BN43" s="13">
        <f>IFERROR((AO43*40)/(((F43*60+G43)/60)*(SUMIFS(팀수비력!Q:Q,팀수비력!A:A,B43,팀수비력!B:B,D43)-SUMIFS(팀수비력!N:N,팀수비력!A:A,B43,팀수비력!B:B,D43)))*100,"")</f>
        <v>0</v>
      </c>
      <c r="BO43" s="13">
        <f t="shared" si="26"/>
        <v>0</v>
      </c>
      <c r="BP43" s="13">
        <v>0</v>
      </c>
      <c r="BQ43" s="13">
        <v>0</v>
      </c>
      <c r="BR43" s="13">
        <v>0</v>
      </c>
      <c r="BS43" s="13">
        <v>0</v>
      </c>
      <c r="BT43" s="15" t="s">
        <v>88</v>
      </c>
      <c r="BU43" s="15"/>
      <c r="BV43" s="12" t="s">
        <v>89</v>
      </c>
      <c r="BW43" s="26">
        <v>-0.56000000000000005</v>
      </c>
      <c r="BX43" s="27">
        <v>0.44</v>
      </c>
      <c r="BY43" s="27">
        <v>1</v>
      </c>
      <c r="BZ43" s="26">
        <f t="shared" si="33"/>
        <v>-0.56000000000000005</v>
      </c>
      <c r="CA43" s="26">
        <f t="shared" si="34"/>
        <v>0.44</v>
      </c>
      <c r="CB43" s="26">
        <f t="shared" si="35"/>
        <v>1</v>
      </c>
      <c r="CC43" s="31">
        <f t="shared" si="36"/>
        <v>-12.679245283018867</v>
      </c>
      <c r="CD43" s="31">
        <f t="shared" si="37"/>
        <v>9.9622641509433958</v>
      </c>
      <c r="CE43" s="31">
        <f t="shared" si="38"/>
        <v>22.641509433962263</v>
      </c>
      <c r="CF43" s="33">
        <v>1</v>
      </c>
      <c r="CG43" s="33">
        <v>0</v>
      </c>
    </row>
    <row r="44" spans="1:85" x14ac:dyDescent="0.4">
      <c r="A44" s="12" t="s">
        <v>84</v>
      </c>
      <c r="B44" s="12" t="s">
        <v>133</v>
      </c>
      <c r="C44" s="4" t="s">
        <v>137</v>
      </c>
      <c r="D44" s="40" t="s">
        <v>87</v>
      </c>
      <c r="E44" s="5">
        <v>36</v>
      </c>
      <c r="F44" s="22">
        <v>5</v>
      </c>
      <c r="G44" s="22">
        <v>59</v>
      </c>
      <c r="H44" s="10">
        <f t="shared" si="0"/>
        <v>12924</v>
      </c>
      <c r="I44" s="5">
        <v>31</v>
      </c>
      <c r="J44" s="17">
        <f t="shared" si="1"/>
        <v>0.86111111111111116</v>
      </c>
      <c r="K44" s="7">
        <v>10</v>
      </c>
      <c r="L44" s="7">
        <v>33</v>
      </c>
      <c r="M44" s="17">
        <f t="shared" si="2"/>
        <v>0.27777777777777779</v>
      </c>
      <c r="N44" s="17">
        <f t="shared" si="3"/>
        <v>0.91666666666666663</v>
      </c>
      <c r="O44" s="14">
        <f t="shared" si="4"/>
        <v>0.30303030303030304</v>
      </c>
      <c r="P44" s="12">
        <v>3</v>
      </c>
      <c r="Q44" s="12">
        <v>10</v>
      </c>
      <c r="R44" s="17">
        <f t="shared" si="5"/>
        <v>8.3333333333333329E-2</v>
      </c>
      <c r="S44" s="17">
        <f t="shared" si="6"/>
        <v>0.27777777777777779</v>
      </c>
      <c r="T44" s="14">
        <f t="shared" si="7"/>
        <v>0.3</v>
      </c>
      <c r="U44" s="12">
        <v>7</v>
      </c>
      <c r="V44" s="12">
        <v>23</v>
      </c>
      <c r="W44" s="17">
        <f t="shared" si="8"/>
        <v>0.19444444444444445</v>
      </c>
      <c r="X44" s="17">
        <f t="shared" si="9"/>
        <v>0.63888888888888884</v>
      </c>
      <c r="Y44" s="14">
        <f t="shared" si="10"/>
        <v>0.30434782608695654</v>
      </c>
      <c r="Z44" s="12">
        <v>4</v>
      </c>
      <c r="AA44" s="12">
        <v>7</v>
      </c>
      <c r="AB44" s="17">
        <f t="shared" si="11"/>
        <v>0.1111111111111111</v>
      </c>
      <c r="AC44" s="17">
        <f t="shared" si="12"/>
        <v>0.19444444444444445</v>
      </c>
      <c r="AD44" s="14">
        <f t="shared" si="13"/>
        <v>0.5714285714285714</v>
      </c>
      <c r="AE44" s="12">
        <v>26</v>
      </c>
      <c r="AF44" s="17">
        <f t="shared" si="14"/>
        <v>0.72222222222222221</v>
      </c>
      <c r="AG44" s="12">
        <v>11</v>
      </c>
      <c r="AH44" s="17">
        <f t="shared" si="15"/>
        <v>0.30555555555555558</v>
      </c>
      <c r="AI44" s="12">
        <v>15</v>
      </c>
      <c r="AJ44" s="17">
        <f t="shared" si="16"/>
        <v>0.41666666666666669</v>
      </c>
      <c r="AK44" s="12">
        <v>5</v>
      </c>
      <c r="AL44" s="17">
        <f t="shared" si="17"/>
        <v>0.1388888888888889</v>
      </c>
      <c r="AM44" s="12">
        <v>1</v>
      </c>
      <c r="AN44" s="17">
        <f t="shared" si="18"/>
        <v>2.7777777777777776E-2</v>
      </c>
      <c r="AO44" s="12">
        <v>8</v>
      </c>
      <c r="AP44" s="17">
        <f t="shared" si="19"/>
        <v>0.22222222222222221</v>
      </c>
      <c r="AQ44" s="12">
        <v>3</v>
      </c>
      <c r="AR44" s="17">
        <f t="shared" si="20"/>
        <v>8.3333333333333329E-2</v>
      </c>
      <c r="AS44" s="12">
        <v>28</v>
      </c>
      <c r="AT44" s="17">
        <f t="shared" si="21"/>
        <v>0.77777777777777779</v>
      </c>
      <c r="AU44" s="13">
        <v>-8.912508900699681E-2</v>
      </c>
      <c r="AV44" s="13">
        <v>-1.6550620057009621E-2</v>
      </c>
      <c r="AW44" s="13">
        <v>7.0121126954167196E-2</v>
      </c>
      <c r="AX44" s="13">
        <v>-0.15924621596116401</v>
      </c>
      <c r="AY44" s="13">
        <v>102.8025634015217</v>
      </c>
      <c r="AZ44" s="13">
        <v>119.45459023473261</v>
      </c>
      <c r="BA44" s="13">
        <v>1.8150114606781758</v>
      </c>
      <c r="BB44" s="13">
        <v>1.1666666666666667</v>
      </c>
      <c r="BC44" s="13">
        <v>7.7994428969359326</v>
      </c>
      <c r="BD44" s="35">
        <f t="shared" si="22"/>
        <v>42.96008869179601</v>
      </c>
      <c r="BE44" s="35">
        <f t="shared" si="23"/>
        <v>40.909090909090914</v>
      </c>
      <c r="BF44" s="37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5.5405491140686074</v>
      </c>
      <c r="BG44" s="14">
        <f t="shared" si="24"/>
        <v>0.69696969696969702</v>
      </c>
      <c r="BH44" s="14">
        <f t="shared" si="25"/>
        <v>0.21212121212121213</v>
      </c>
      <c r="BI44" s="13">
        <f>IFERROR(((AG44*(12000/5))/((F44*60+G44)*(SUMIFS(팀공격력!X:X,팀공격력!A:A,B44,팀공격력!B:B,D44)+SUMIFS(팀수비력!X:X,팀수비력!A:A,B44,팀수비력!B:B,D44))))*100,"")</f>
        <v>1.8664366613407237</v>
      </c>
      <c r="BJ44" s="13">
        <f>IFERROR(((AI44*(12000/5))/((F44*60+G44)*(SUMIFS(팀공격력!V:V,팀공격력!A:A,B44,팀공격력!B:B,D44)+SUMIFS(팀수비력!W:W,팀수비력!A:A,B44,팀수비력!B:B,D44))))*100,"")</f>
        <v>5.5586780228399908</v>
      </c>
      <c r="BK44" s="13">
        <f>IFERROR(((AE44*(12000/5))/((F44*60+G44)*(SUMIFS(팀공격력!X:X,팀공격력!A:A,B44,팀공격력!B:B,D44)+SUMIFS(팀수비력!X:X,팀수비력!A:A,B44,팀수비력!B:B,D44))))*100,"")</f>
        <v>4.4115775631689838</v>
      </c>
      <c r="BL44" s="13">
        <f>IFERROR(100*AK44/(((((F44*60+G44)/(12000/5))*SUMIFS(팀공격력!P:P,팀공격력!A:A,B44,팀공격력!B:B,D44))-K44)),"")</f>
        <v>2.0505004075369557</v>
      </c>
      <c r="BM44" s="13">
        <f>IFERROR(100*((AM44/E44*(2400))/((F44*60+G44)*SUMIFS(팀공격력!AR:AR,팀공격력!A:A,B44,팀공격력!B:B,D44))),"")</f>
        <v>0.25285226707459668</v>
      </c>
      <c r="BN44" s="13">
        <f>IFERROR((AO44*40)/(((F44*60+G44)/60)*(SUMIFS(팀수비력!Q:Q,팀수비력!A:A,B44,팀수비력!B:B,D44)-SUMIFS(팀수비력!N:N,팀수비력!A:A,B44,팀수비력!B:B,D44)))*100,"")</f>
        <v>2.458937662088176</v>
      </c>
      <c r="BO44" s="13">
        <f t="shared" si="26"/>
        <v>7.6765609007164795</v>
      </c>
      <c r="BP44" s="13">
        <v>0</v>
      </c>
      <c r="BQ44" s="13">
        <v>0</v>
      </c>
      <c r="BR44" s="13">
        <v>0</v>
      </c>
      <c r="BS44" s="13">
        <v>0</v>
      </c>
      <c r="BT44" s="15" t="s">
        <v>88</v>
      </c>
      <c r="BU44" s="15"/>
      <c r="BV44" s="12" t="s">
        <v>96</v>
      </c>
      <c r="BW44" s="26">
        <v>104.5</v>
      </c>
      <c r="BX44" s="27">
        <v>132.80000000000001</v>
      </c>
      <c r="BY44" s="27">
        <v>28.3</v>
      </c>
      <c r="BZ44" s="26">
        <f t="shared" si="33"/>
        <v>2.9027777777777781</v>
      </c>
      <c r="CA44" s="26">
        <f t="shared" si="34"/>
        <v>3.6888888888888891</v>
      </c>
      <c r="CB44" s="26">
        <f t="shared" si="35"/>
        <v>0.78611111111111109</v>
      </c>
      <c r="CC44" s="31">
        <f t="shared" si="36"/>
        <v>19.405756731662024</v>
      </c>
      <c r="CD44" s="31">
        <f t="shared" si="37"/>
        <v>24.661095636025998</v>
      </c>
      <c r="CE44" s="31">
        <f t="shared" si="38"/>
        <v>5.255338904363974</v>
      </c>
      <c r="CF44" s="33">
        <v>17</v>
      </c>
      <c r="CG44" s="33">
        <v>19</v>
      </c>
    </row>
    <row r="45" spans="1:85" x14ac:dyDescent="0.4">
      <c r="A45" s="12" t="s">
        <v>84</v>
      </c>
      <c r="B45" s="12" t="s">
        <v>133</v>
      </c>
      <c r="C45" s="4" t="s">
        <v>138</v>
      </c>
      <c r="D45" s="40" t="s">
        <v>87</v>
      </c>
      <c r="E45" s="5">
        <v>49</v>
      </c>
      <c r="F45" s="22">
        <v>10</v>
      </c>
      <c r="G45" s="22">
        <v>15</v>
      </c>
      <c r="H45" s="10">
        <f t="shared" si="0"/>
        <v>30135</v>
      </c>
      <c r="I45" s="5">
        <v>317</v>
      </c>
      <c r="J45" s="17">
        <f t="shared" si="1"/>
        <v>6.4693877551020407</v>
      </c>
      <c r="K45" s="7">
        <v>131</v>
      </c>
      <c r="L45" s="7">
        <v>244</v>
      </c>
      <c r="M45" s="17">
        <f t="shared" si="2"/>
        <v>2.6734693877551021</v>
      </c>
      <c r="N45" s="17">
        <f t="shared" si="3"/>
        <v>4.9795918367346941</v>
      </c>
      <c r="O45" s="14">
        <f t="shared" si="4"/>
        <v>0.53688524590163933</v>
      </c>
      <c r="P45" s="12">
        <v>126</v>
      </c>
      <c r="Q45" s="12">
        <v>225</v>
      </c>
      <c r="R45" s="17">
        <f t="shared" si="5"/>
        <v>2.5714285714285716</v>
      </c>
      <c r="S45" s="17">
        <f t="shared" si="6"/>
        <v>4.591836734693878</v>
      </c>
      <c r="T45" s="14">
        <f t="shared" si="7"/>
        <v>0.56000000000000005</v>
      </c>
      <c r="U45" s="12">
        <v>5</v>
      </c>
      <c r="V45" s="12">
        <v>19</v>
      </c>
      <c r="W45" s="17">
        <f t="shared" si="8"/>
        <v>0.10204081632653061</v>
      </c>
      <c r="X45" s="17">
        <f t="shared" si="9"/>
        <v>0.38775510204081631</v>
      </c>
      <c r="Y45" s="14">
        <f t="shared" si="10"/>
        <v>0.26315789473684209</v>
      </c>
      <c r="Z45" s="12">
        <v>50</v>
      </c>
      <c r="AA45" s="12">
        <v>80</v>
      </c>
      <c r="AB45" s="17">
        <f t="shared" si="11"/>
        <v>1.0204081632653061</v>
      </c>
      <c r="AC45" s="17">
        <f t="shared" si="12"/>
        <v>1.6326530612244898</v>
      </c>
      <c r="AD45" s="14">
        <f t="shared" si="13"/>
        <v>0.625</v>
      </c>
      <c r="AE45" s="12">
        <v>149</v>
      </c>
      <c r="AF45" s="17">
        <f t="shared" si="14"/>
        <v>3.0408163265306123</v>
      </c>
      <c r="AG45" s="12">
        <v>47</v>
      </c>
      <c r="AH45" s="17">
        <f t="shared" si="15"/>
        <v>0.95918367346938771</v>
      </c>
      <c r="AI45" s="12">
        <v>102</v>
      </c>
      <c r="AJ45" s="17">
        <f t="shared" si="16"/>
        <v>2.0816326530612246</v>
      </c>
      <c r="AK45" s="12">
        <v>21</v>
      </c>
      <c r="AL45" s="17">
        <f t="shared" si="17"/>
        <v>0.42857142857142855</v>
      </c>
      <c r="AM45" s="12">
        <v>33</v>
      </c>
      <c r="AN45" s="17">
        <f t="shared" si="18"/>
        <v>0.67346938775510201</v>
      </c>
      <c r="AO45" s="12">
        <v>17</v>
      </c>
      <c r="AP45" s="17">
        <f t="shared" si="19"/>
        <v>0.34693877551020408</v>
      </c>
      <c r="AQ45" s="12">
        <v>34</v>
      </c>
      <c r="AR45" s="17">
        <f t="shared" si="20"/>
        <v>0.69387755102040816</v>
      </c>
      <c r="AS45" s="12">
        <v>89</v>
      </c>
      <c r="AT45" s="17">
        <f t="shared" si="21"/>
        <v>1.8163265306122449</v>
      </c>
      <c r="AU45" s="13">
        <v>1.694312104515912</v>
      </c>
      <c r="AV45" s="13">
        <v>0.1349377484930542</v>
      </c>
      <c r="AW45" s="13">
        <v>1.140875327616319</v>
      </c>
      <c r="AX45" s="13">
        <v>0.55343677689959314</v>
      </c>
      <c r="AY45" s="13">
        <v>109.3302213566937</v>
      </c>
      <c r="AZ45" s="13">
        <v>106.0345063676323</v>
      </c>
      <c r="BA45" s="13">
        <v>17.907090688953573</v>
      </c>
      <c r="BB45" s="13">
        <v>7.3469387755102042</v>
      </c>
      <c r="BC45" s="13">
        <v>28.670980587356894</v>
      </c>
      <c r="BD45" s="35">
        <f t="shared" si="22"/>
        <v>56.769340974212035</v>
      </c>
      <c r="BE45" s="35">
        <f t="shared" si="23"/>
        <v>54.713114754098356</v>
      </c>
      <c r="BF45" s="37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25.920259202592025</v>
      </c>
      <c r="BG45" s="14">
        <f t="shared" si="24"/>
        <v>7.7868852459016397E-2</v>
      </c>
      <c r="BH45" s="14">
        <f t="shared" si="25"/>
        <v>0.32786885245901637</v>
      </c>
      <c r="BI45" s="13">
        <f>IFERROR(((AG45*(12000/5))/((F45*60+G45)*(SUMIFS(팀공격력!X:X,팀공격력!A:A,B45,팀공격력!B:B,D45)+SUMIFS(팀수비력!X:X,팀수비력!A:A,B45,팀수비력!B:B,D45))))*100,"")</f>
        <v>4.6551937600594275</v>
      </c>
      <c r="BJ45" s="13">
        <f>IFERROR(((AI45*(12000/5))/((F45*60+G45)*(SUMIFS(팀공격력!V:V,팀공격력!A:A,B45,팀공격력!B:B,D45)+SUMIFS(팀수비력!W:W,팀수비력!A:A,B45,팀수비력!B:B,D45))))*100,"")</f>
        <v>22.064788275377211</v>
      </c>
      <c r="BK45" s="13">
        <f>IFERROR(((AE45*(12000/5))/((F45*60+G45)*(SUMIFS(팀공격력!X:X,팀공격력!A:A,B45,팀공격력!B:B,D45)+SUMIFS(팀수비력!X:X,팀수비력!A:A,B45,팀수비력!B:B,D45))))*100,"")</f>
        <v>14.757954686145847</v>
      </c>
      <c r="BL45" s="13">
        <f>IFERROR(100*AK45/(((((F45*60+G45)/(12000/5))*SUMIFS(팀공격력!P:P,팀공격력!A:A,B45,팀공격력!B:B,D45))-K45)),"")</f>
        <v>6.9111627619968328</v>
      </c>
      <c r="BM45" s="13">
        <f>IFERROR(100*((AM45/E45*(2400))/((F45*60+G45)*SUMIFS(팀공격력!AR:AR,팀공격력!A:A,B45,팀공격력!B:B,D45))),"")</f>
        <v>3.5785455148225953</v>
      </c>
      <c r="BN45" s="13">
        <f>IFERROR((AO45*40)/(((F45*60+G45)/60)*(SUMIFS(팀수비력!Q:Q,팀수비력!A:A,B45,팀수비력!B:B,D45)-SUMIFS(팀수비력!N:N,팀수비력!A:A,B45,팀수비력!B:B,D45)))*100,"")</f>
        <v>3.0501822259601905</v>
      </c>
      <c r="BO45" s="13">
        <f t="shared" si="26"/>
        <v>10.855683269476373</v>
      </c>
      <c r="BP45" s="13">
        <v>60</v>
      </c>
      <c r="BQ45" s="13">
        <v>0.48979591836734598</v>
      </c>
      <c r="BR45" s="13">
        <v>0</v>
      </c>
      <c r="BS45" s="13">
        <v>0.44897959183673403</v>
      </c>
      <c r="BT45" s="15" t="s">
        <v>93</v>
      </c>
      <c r="BU45" s="15">
        <v>130000</v>
      </c>
      <c r="BV45" s="12" t="s">
        <v>89</v>
      </c>
      <c r="BW45" s="26">
        <v>514.48</v>
      </c>
      <c r="BX45" s="27">
        <v>701.08</v>
      </c>
      <c r="BY45" s="27">
        <v>186.6</v>
      </c>
      <c r="BZ45" s="26">
        <f t="shared" si="33"/>
        <v>10.499591836734695</v>
      </c>
      <c r="CA45" s="26">
        <f t="shared" si="34"/>
        <v>14.307755102040817</v>
      </c>
      <c r="CB45" s="26">
        <f t="shared" si="35"/>
        <v>3.8081632653061224</v>
      </c>
      <c r="CC45" s="31">
        <f t="shared" si="36"/>
        <v>40.974016923842704</v>
      </c>
      <c r="CD45" s="31">
        <f t="shared" si="37"/>
        <v>55.835141861622695</v>
      </c>
      <c r="CE45" s="31">
        <f t="shared" si="38"/>
        <v>14.861124937779991</v>
      </c>
      <c r="CF45" s="33">
        <v>27</v>
      </c>
      <c r="CG45" s="33">
        <v>22</v>
      </c>
    </row>
    <row r="46" spans="1:85" x14ac:dyDescent="0.4">
      <c r="A46" s="12" t="s">
        <v>84</v>
      </c>
      <c r="B46" s="12" t="s">
        <v>133</v>
      </c>
      <c r="C46" s="4" t="s">
        <v>139</v>
      </c>
      <c r="D46" s="40" t="s">
        <v>87</v>
      </c>
      <c r="E46" s="5">
        <v>34</v>
      </c>
      <c r="F46" s="22">
        <v>29</v>
      </c>
      <c r="G46" s="22">
        <v>23</v>
      </c>
      <c r="H46" s="10">
        <f t="shared" si="0"/>
        <v>59942</v>
      </c>
      <c r="I46" s="5">
        <v>368</v>
      </c>
      <c r="J46" s="17">
        <f t="shared" si="1"/>
        <v>10.823529411764707</v>
      </c>
      <c r="K46" s="7">
        <v>140</v>
      </c>
      <c r="L46" s="7">
        <v>300</v>
      </c>
      <c r="M46" s="17">
        <f t="shared" si="2"/>
        <v>4.117647058823529</v>
      </c>
      <c r="N46" s="17">
        <f t="shared" si="3"/>
        <v>8.8235294117647065</v>
      </c>
      <c r="O46" s="14">
        <f t="shared" si="4"/>
        <v>0.46666666666666667</v>
      </c>
      <c r="P46" s="12">
        <v>92</v>
      </c>
      <c r="Q46" s="12">
        <v>174</v>
      </c>
      <c r="R46" s="17">
        <f t="shared" si="5"/>
        <v>2.7058823529411766</v>
      </c>
      <c r="S46" s="17">
        <f t="shared" si="6"/>
        <v>5.117647058823529</v>
      </c>
      <c r="T46" s="14">
        <f t="shared" si="7"/>
        <v>0.52873563218390807</v>
      </c>
      <c r="U46" s="12">
        <v>48</v>
      </c>
      <c r="V46" s="12">
        <v>126</v>
      </c>
      <c r="W46" s="17">
        <f t="shared" si="8"/>
        <v>1.411764705882353</v>
      </c>
      <c r="X46" s="17">
        <f t="shared" si="9"/>
        <v>3.7058823529411766</v>
      </c>
      <c r="Y46" s="14">
        <f t="shared" si="10"/>
        <v>0.38095238095238093</v>
      </c>
      <c r="Z46" s="12">
        <v>40</v>
      </c>
      <c r="AA46" s="12">
        <v>59</v>
      </c>
      <c r="AB46" s="17">
        <f t="shared" si="11"/>
        <v>1.1764705882352942</v>
      </c>
      <c r="AC46" s="17">
        <f t="shared" si="12"/>
        <v>1.7352941176470589</v>
      </c>
      <c r="AD46" s="14">
        <f t="shared" si="13"/>
        <v>0.67796610169491522</v>
      </c>
      <c r="AE46" s="12">
        <v>158</v>
      </c>
      <c r="AF46" s="17">
        <f t="shared" si="14"/>
        <v>4.6470588235294121</v>
      </c>
      <c r="AG46" s="12">
        <v>28</v>
      </c>
      <c r="AH46" s="17">
        <f t="shared" si="15"/>
        <v>0.82352941176470584</v>
      </c>
      <c r="AI46" s="12">
        <v>130</v>
      </c>
      <c r="AJ46" s="17">
        <f t="shared" si="16"/>
        <v>3.8235294117647061</v>
      </c>
      <c r="AK46" s="12">
        <v>103</v>
      </c>
      <c r="AL46" s="17">
        <f t="shared" si="17"/>
        <v>3.0294117647058822</v>
      </c>
      <c r="AM46" s="12">
        <v>20</v>
      </c>
      <c r="AN46" s="17">
        <f t="shared" si="18"/>
        <v>0.58823529411764708</v>
      </c>
      <c r="AO46" s="12">
        <v>13</v>
      </c>
      <c r="AP46" s="17">
        <f t="shared" si="19"/>
        <v>0.38235294117647056</v>
      </c>
      <c r="AQ46" s="12">
        <v>49</v>
      </c>
      <c r="AR46" s="17">
        <f t="shared" si="20"/>
        <v>1.4411764705882353</v>
      </c>
      <c r="AS46" s="12">
        <v>86</v>
      </c>
      <c r="AT46" s="17">
        <f t="shared" si="21"/>
        <v>2.5294117647058822</v>
      </c>
      <c r="AU46" s="13">
        <v>1.5735945268200859</v>
      </c>
      <c r="AV46" s="13">
        <v>6.3004685602218918E-2</v>
      </c>
      <c r="AW46" s="13">
        <v>1.8732249372072181</v>
      </c>
      <c r="AX46" s="13">
        <v>-0.29963041038713201</v>
      </c>
      <c r="AY46" s="13">
        <v>112.9427794077039</v>
      </c>
      <c r="AZ46" s="13">
        <v>116.2520530935945</v>
      </c>
      <c r="BA46" s="13">
        <v>7.4532005523507028</v>
      </c>
      <c r="BB46" s="13">
        <v>12.764705882352942</v>
      </c>
      <c r="BC46" s="13">
        <v>17.376797570985289</v>
      </c>
      <c r="BD46" s="35">
        <f t="shared" si="22"/>
        <v>56.448644005399437</v>
      </c>
      <c r="BE46" s="35">
        <f t="shared" si="23"/>
        <v>54.666666666666664</v>
      </c>
      <c r="BF46" s="37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10.824935835565253</v>
      </c>
      <c r="BG46" s="14">
        <f t="shared" si="24"/>
        <v>0.42</v>
      </c>
      <c r="BH46" s="14">
        <f t="shared" si="25"/>
        <v>0.19666666666666666</v>
      </c>
      <c r="BI46" s="13">
        <f>IFERROR(((AG46*(12000/5))/((F46*60+G46)*(SUMIFS(팀공격력!X:X,팀공격력!A:A,B46,팀공격력!B:B,D46)+SUMIFS(팀수비력!X:X,팀수비력!A:A,B46,팀수비력!B:B,D46))))*100,"")</f>
        <v>0.96743264682086072</v>
      </c>
      <c r="BJ46" s="13">
        <f>IFERROR(((AI46*(12000/5))/((F46*60+G46)*(SUMIFS(팀공격력!V:V,팀공격력!A:A,B46,팀공격력!B:B,D46)+SUMIFS(팀수비력!W:W,팀수비력!A:A,B46,팀수비력!B:B,D46))))*100,"")</f>
        <v>9.809926387821605</v>
      </c>
      <c r="BK46" s="13">
        <f>IFERROR(((AE46*(12000/5))/((F46*60+G46)*(SUMIFS(팀공격력!X:X,팀공격력!A:A,B46,팀공격력!B:B,D46)+SUMIFS(팀수비력!X:X,팀수비력!A:A,B46,팀수비력!B:B,D46))))*100,"")</f>
        <v>5.459084221346286</v>
      </c>
      <c r="BL46" s="13">
        <f>IFERROR(100*AK46/(((((F46*60+G46)/(12000/5))*SUMIFS(팀공격력!P:P,팀공격력!A:A,B46,팀공격력!B:B,D46))-K46)),"")</f>
        <v>9.3078912618405454</v>
      </c>
      <c r="BM46" s="13">
        <f>IFERROR(100*((AM46/E46*(2400))/((F46*60+G46)*SUMIFS(팀공격력!AR:AR,팀공격력!A:A,B46,팀공격력!B:B,D46))),"")</f>
        <v>1.0903415634019846</v>
      </c>
      <c r="BN46" s="13">
        <f>IFERROR((AO46*40)/(((F46*60+G46)/60)*(SUMIFS(팀수비력!Q:Q,팀수비력!A:A,B46,팀수비력!B:B,D46)-SUMIFS(팀수비력!N:N,팀수비력!A:A,B46,팀수비력!B:B,D46)))*100,"")</f>
        <v>0.81366010131632993</v>
      </c>
      <c r="BO46" s="13">
        <f t="shared" si="26"/>
        <v>13.068060593129935</v>
      </c>
      <c r="BP46" s="13">
        <v>7.3170731707316996</v>
      </c>
      <c r="BQ46" s="13">
        <v>0.17647058823529399</v>
      </c>
      <c r="BR46" s="13">
        <v>2.23529411764705</v>
      </c>
      <c r="BS46" s="13">
        <v>5.8823529411764698E-2</v>
      </c>
      <c r="BT46" s="15" t="s">
        <v>88</v>
      </c>
      <c r="BU46" s="15">
        <v>240000</v>
      </c>
      <c r="BV46" s="12" t="s">
        <v>96</v>
      </c>
      <c r="BW46" s="26">
        <v>737.89</v>
      </c>
      <c r="BX46" s="27">
        <v>978.79</v>
      </c>
      <c r="BY46" s="27">
        <v>240.9</v>
      </c>
      <c r="BZ46" s="26">
        <f t="shared" si="33"/>
        <v>21.702647058823526</v>
      </c>
      <c r="CA46" s="26">
        <f t="shared" si="34"/>
        <v>28.787941176470586</v>
      </c>
      <c r="CB46" s="26">
        <f t="shared" si="35"/>
        <v>7.0852941176470594</v>
      </c>
      <c r="CC46" s="31">
        <f t="shared" si="36"/>
        <v>29.544159354042243</v>
      </c>
      <c r="CD46" s="31">
        <f t="shared" si="37"/>
        <v>39.189483167061496</v>
      </c>
      <c r="CE46" s="31">
        <f t="shared" si="38"/>
        <v>9.6453238130192513</v>
      </c>
      <c r="CF46" s="34">
        <v>17</v>
      </c>
      <c r="CG46" s="34">
        <v>17</v>
      </c>
    </row>
    <row r="47" spans="1:85" x14ac:dyDescent="0.4">
      <c r="A47" s="12" t="s">
        <v>84</v>
      </c>
      <c r="B47" s="12" t="s">
        <v>133</v>
      </c>
      <c r="C47" s="12" t="s">
        <v>140</v>
      </c>
      <c r="D47" s="40" t="s">
        <v>87</v>
      </c>
      <c r="E47" s="12">
        <v>54</v>
      </c>
      <c r="F47" s="11">
        <v>30</v>
      </c>
      <c r="G47" s="11">
        <v>40</v>
      </c>
      <c r="H47" s="10">
        <f t="shared" si="0"/>
        <v>99360</v>
      </c>
      <c r="I47" s="7">
        <v>1051</v>
      </c>
      <c r="J47" s="17">
        <f t="shared" si="1"/>
        <v>19.462962962962962</v>
      </c>
      <c r="K47" s="7">
        <v>437</v>
      </c>
      <c r="L47" s="7">
        <v>727</v>
      </c>
      <c r="M47" s="17">
        <f t="shared" si="2"/>
        <v>8.0925925925925934</v>
      </c>
      <c r="N47" s="17">
        <f t="shared" si="3"/>
        <v>13.462962962962964</v>
      </c>
      <c r="O47" s="14">
        <f t="shared" si="4"/>
        <v>0.60110041265474556</v>
      </c>
      <c r="P47" s="5">
        <v>414</v>
      </c>
      <c r="Q47" s="7">
        <v>667</v>
      </c>
      <c r="R47" s="17">
        <f t="shared" si="5"/>
        <v>7.666666666666667</v>
      </c>
      <c r="S47" s="17">
        <f t="shared" si="6"/>
        <v>12.351851851851851</v>
      </c>
      <c r="T47" s="14">
        <f t="shared" si="7"/>
        <v>0.62068965517241381</v>
      </c>
      <c r="U47" s="7">
        <v>23</v>
      </c>
      <c r="V47" s="7">
        <v>60</v>
      </c>
      <c r="W47" s="17">
        <f t="shared" si="8"/>
        <v>0.42592592592592593</v>
      </c>
      <c r="X47" s="17">
        <f t="shared" si="9"/>
        <v>1.1111111111111112</v>
      </c>
      <c r="Y47" s="14">
        <f t="shared" si="10"/>
        <v>0.38333333333333336</v>
      </c>
      <c r="Z47" s="5">
        <v>154</v>
      </c>
      <c r="AA47" s="5">
        <v>239</v>
      </c>
      <c r="AB47" s="17">
        <f t="shared" si="11"/>
        <v>2.8518518518518516</v>
      </c>
      <c r="AC47" s="17">
        <f t="shared" si="12"/>
        <v>4.4259259259259256</v>
      </c>
      <c r="AD47" s="14">
        <f t="shared" si="13"/>
        <v>0.64435146443514646</v>
      </c>
      <c r="AE47" s="12">
        <v>674</v>
      </c>
      <c r="AF47" s="17">
        <f t="shared" si="14"/>
        <v>12.481481481481481</v>
      </c>
      <c r="AG47" s="12">
        <v>293</v>
      </c>
      <c r="AH47" s="17">
        <f t="shared" si="15"/>
        <v>5.4259259259259256</v>
      </c>
      <c r="AI47" s="7">
        <v>381</v>
      </c>
      <c r="AJ47" s="17">
        <f t="shared" si="16"/>
        <v>7.0555555555555554</v>
      </c>
      <c r="AK47" s="7">
        <v>136</v>
      </c>
      <c r="AL47" s="17">
        <f t="shared" si="17"/>
        <v>2.5185185185185186</v>
      </c>
      <c r="AM47" s="7">
        <v>44</v>
      </c>
      <c r="AN47" s="17">
        <f t="shared" si="18"/>
        <v>0.81481481481481477</v>
      </c>
      <c r="AO47" s="7">
        <v>39</v>
      </c>
      <c r="AP47" s="17">
        <f t="shared" si="19"/>
        <v>0.72222222222222221</v>
      </c>
      <c r="AQ47" s="7">
        <v>135</v>
      </c>
      <c r="AR47" s="17">
        <f t="shared" si="20"/>
        <v>2.5</v>
      </c>
      <c r="AS47" s="7">
        <v>119</v>
      </c>
      <c r="AT47" s="17">
        <f t="shared" si="21"/>
        <v>2.2037037037037037</v>
      </c>
      <c r="AU47" s="13">
        <v>8.7234015882208595</v>
      </c>
      <c r="AV47" s="13">
        <v>0.2107101832903589</v>
      </c>
      <c r="AW47" s="13">
        <v>7.9117070093128659</v>
      </c>
      <c r="AX47" s="13">
        <v>0.8116945789079929</v>
      </c>
      <c r="AY47" s="13">
        <v>122.0513711741855</v>
      </c>
      <c r="AZ47" s="13">
        <v>110.4934458984315</v>
      </c>
      <c r="BA47" s="13">
        <v>26.750646337795953</v>
      </c>
      <c r="BB47" s="13">
        <v>26.555555555555557</v>
      </c>
      <c r="BC47" s="13">
        <v>34.637681159420289</v>
      </c>
      <c r="BD47" s="35">
        <f t="shared" si="22"/>
        <v>63.148913670447996</v>
      </c>
      <c r="BE47" s="35">
        <f t="shared" si="23"/>
        <v>61.691884456671254</v>
      </c>
      <c r="BF47" s="37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26.753044142135575</v>
      </c>
      <c r="BG47" s="14">
        <f t="shared" si="24"/>
        <v>8.2530949105914714E-2</v>
      </c>
      <c r="BH47" s="14">
        <f t="shared" si="25"/>
        <v>0.32874828060522698</v>
      </c>
      <c r="BI47" s="13">
        <f>IFERROR(((AG47*(12000/5))/((F47*60+G47)*(SUMIFS(팀공격력!X:X,팀공격력!A:A,B47,팀공격력!B:B,D47)+SUMIFS(팀수비력!X:X,팀수비력!A:A,B47,팀수비력!B:B,D47))))*100,"")</f>
        <v>9.699845508717722</v>
      </c>
      <c r="BJ47" s="13">
        <f>IFERROR(((AI47*(12000/5))/((F47*60+G47)*(SUMIFS(팀공격력!V:V,팀공격력!A:A,B47,팀공격력!B:B,D47)+SUMIFS(팀수비력!W:W,팀수비력!A:A,B47,팀수비력!B:B,D47))))*100,"")</f>
        <v>27.547479032102572</v>
      </c>
      <c r="BK47" s="13">
        <f>IFERROR(((AE47*(12000/5))/((F47*60+G47)*(SUMIFS(팀공격력!X:X,팀공격력!A:A,B47,팀공격력!B:B,D47)+SUMIFS(팀수비력!X:X,팀수비력!A:A,B47,팀수비력!B:B,D47))))*100,"")</f>
        <v>22.31295519752814</v>
      </c>
      <c r="BL47" s="13">
        <f>IFERROR(100*AK47/(((((F47*60+G47)/(12000/5))*SUMIFS(팀공격력!P:P,팀공격력!A:A,B47,팀공격력!B:B,D47))-K47)),"")</f>
        <v>15.740133482504529</v>
      </c>
      <c r="BM47" s="13">
        <f>IFERROR(100*((AM47/E47*(2400))/((F47*60+G47)*SUMIFS(팀공격력!AR:AR,팀공격력!A:A,B47,팀공격력!B:B,D47))),"")</f>
        <v>1.4471211633008443</v>
      </c>
      <c r="BN47" s="13">
        <f>IFERROR((AO47*40)/(((F47*60+G47)/60)*(SUMIFS(팀수비력!Q:Q,팀수비력!A:A,B47,팀수비력!B:B,D47)-SUMIFS(팀수비력!N:N,팀수비력!A:A,B47,팀수비력!B:B,D47)))*100,"")</f>
        <v>2.3388305847076465</v>
      </c>
      <c r="BO47" s="13">
        <f t="shared" si="26"/>
        <v>13.958393647379959</v>
      </c>
      <c r="BP47" s="13">
        <v>60.194174757281502</v>
      </c>
      <c r="BQ47" s="13">
        <v>1.1481481481481399</v>
      </c>
      <c r="BR47" s="13">
        <v>0.33333333333333298</v>
      </c>
      <c r="BS47" s="13">
        <v>0.53703703703703698</v>
      </c>
      <c r="BT47" s="15" t="s">
        <v>93</v>
      </c>
      <c r="BU47" s="15">
        <v>340000</v>
      </c>
      <c r="BV47" s="12" t="s">
        <v>89</v>
      </c>
      <c r="BW47" s="26">
        <v>2018.7</v>
      </c>
      <c r="BX47" s="27">
        <v>2575.5</v>
      </c>
      <c r="BY47" s="27">
        <v>556.79999999999995</v>
      </c>
      <c r="BZ47" s="26">
        <f t="shared" si="33"/>
        <v>37.383333333333333</v>
      </c>
      <c r="CA47" s="26">
        <f t="shared" si="34"/>
        <v>47.694444444444443</v>
      </c>
      <c r="CB47" s="26">
        <f t="shared" si="35"/>
        <v>10.31111111111111</v>
      </c>
      <c r="CC47" s="31">
        <f t="shared" si="36"/>
        <v>48.760869565217391</v>
      </c>
      <c r="CD47" s="31">
        <f t="shared" si="37"/>
        <v>62.210144927536234</v>
      </c>
      <c r="CE47" s="31">
        <f t="shared" si="38"/>
        <v>13.44927536231884</v>
      </c>
      <c r="CF47" s="33">
        <v>28</v>
      </c>
      <c r="CG47" s="33">
        <v>26</v>
      </c>
    </row>
    <row r="48" spans="1:85" x14ac:dyDescent="0.4">
      <c r="A48" s="12" t="s">
        <v>84</v>
      </c>
      <c r="B48" s="12" t="s">
        <v>133</v>
      </c>
      <c r="C48" s="4" t="s">
        <v>141</v>
      </c>
      <c r="D48" s="40" t="s">
        <v>87</v>
      </c>
      <c r="E48" s="5">
        <v>2</v>
      </c>
      <c r="F48" s="22">
        <v>3</v>
      </c>
      <c r="G48" s="22">
        <v>4</v>
      </c>
      <c r="H48" s="10">
        <f t="shared" si="0"/>
        <v>368</v>
      </c>
      <c r="I48" s="5">
        <v>2</v>
      </c>
      <c r="J48" s="17">
        <f t="shared" si="1"/>
        <v>1</v>
      </c>
      <c r="K48" s="7">
        <v>1</v>
      </c>
      <c r="L48" s="7">
        <v>1</v>
      </c>
      <c r="M48" s="17">
        <f t="shared" si="2"/>
        <v>0.5</v>
      </c>
      <c r="N48" s="17">
        <f t="shared" si="3"/>
        <v>0.5</v>
      </c>
      <c r="O48" s="14">
        <f t="shared" si="4"/>
        <v>1</v>
      </c>
      <c r="P48" s="12">
        <v>1</v>
      </c>
      <c r="Q48" s="12">
        <v>1</v>
      </c>
      <c r="R48" s="17">
        <f t="shared" si="5"/>
        <v>0.5</v>
      </c>
      <c r="S48" s="17">
        <f t="shared" si="6"/>
        <v>0.5</v>
      </c>
      <c r="T48" s="14">
        <f t="shared" si="7"/>
        <v>1</v>
      </c>
      <c r="U48" s="12">
        <v>0</v>
      </c>
      <c r="V48" s="12">
        <v>0</v>
      </c>
      <c r="W48" s="17">
        <f t="shared" si="8"/>
        <v>0</v>
      </c>
      <c r="X48" s="17">
        <f t="shared" si="9"/>
        <v>0</v>
      </c>
      <c r="Y48" s="14" t="e">
        <f t="shared" si="10"/>
        <v>#DIV/0!</v>
      </c>
      <c r="Z48" s="12">
        <v>0</v>
      </c>
      <c r="AA48" s="12">
        <v>0</v>
      </c>
      <c r="AB48" s="17">
        <f t="shared" si="11"/>
        <v>0</v>
      </c>
      <c r="AC48" s="17">
        <f t="shared" si="12"/>
        <v>0</v>
      </c>
      <c r="AD48" s="14" t="e">
        <f t="shared" si="13"/>
        <v>#DIV/0!</v>
      </c>
      <c r="AE48" s="12">
        <v>1</v>
      </c>
      <c r="AF48" s="17">
        <f t="shared" si="14"/>
        <v>0.5</v>
      </c>
      <c r="AG48" s="12">
        <v>0</v>
      </c>
      <c r="AH48" s="17">
        <f t="shared" si="15"/>
        <v>0</v>
      </c>
      <c r="AI48" s="12">
        <v>1</v>
      </c>
      <c r="AJ48" s="17">
        <f t="shared" si="16"/>
        <v>0.5</v>
      </c>
      <c r="AK48" s="12">
        <v>0</v>
      </c>
      <c r="AL48" s="17">
        <f t="shared" si="17"/>
        <v>0</v>
      </c>
      <c r="AM48" s="12">
        <v>0</v>
      </c>
      <c r="AN48" s="17">
        <f t="shared" si="18"/>
        <v>0</v>
      </c>
      <c r="AO48" s="12">
        <v>0</v>
      </c>
      <c r="AP48" s="17">
        <f t="shared" si="19"/>
        <v>0</v>
      </c>
      <c r="AQ48" s="12">
        <v>0</v>
      </c>
      <c r="AR48" s="17">
        <f t="shared" si="20"/>
        <v>0</v>
      </c>
      <c r="AS48" s="12">
        <v>0</v>
      </c>
      <c r="AT48" s="17">
        <f t="shared" si="21"/>
        <v>0</v>
      </c>
      <c r="AU48" s="13">
        <v>1.7914278957183349E-2</v>
      </c>
      <c r="AV48" s="13">
        <v>0.11683225406858699</v>
      </c>
      <c r="AW48" s="13">
        <v>2.13726165324521E-2</v>
      </c>
      <c r="AX48" s="13">
        <v>-3.4583375752687559E-3</v>
      </c>
      <c r="AY48" s="13">
        <v>200</v>
      </c>
      <c r="AZ48" s="13">
        <v>118.1758237917484</v>
      </c>
      <c r="BA48" s="13">
        <v>0.60092046490879947</v>
      </c>
      <c r="BB48" s="13">
        <v>1.5</v>
      </c>
      <c r="BC48" s="13">
        <v>19.565217391304344</v>
      </c>
      <c r="BD48" s="35">
        <f t="shared" si="22"/>
        <v>100</v>
      </c>
      <c r="BE48" s="35">
        <f t="shared" si="23"/>
        <v>100</v>
      </c>
      <c r="BF48" s="37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0.27661446029752651</v>
      </c>
      <c r="BG48" s="14">
        <f t="shared" si="24"/>
        <v>0</v>
      </c>
      <c r="BH48" s="14">
        <f t="shared" si="25"/>
        <v>0</v>
      </c>
      <c r="BI48" s="13">
        <f>IFERROR(((AG48*(12000/5))/((F48*60+G48)*(SUMIFS(팀공격력!X:X,팀공격력!A:A,B48,팀공격력!B:B,D48)+SUMIFS(팀수비력!X:X,팀수비력!A:A,B48,팀수비력!B:B,D48))))*100,"")</f>
        <v>0</v>
      </c>
      <c r="BJ48" s="13">
        <f>IFERROR(((AI48*(12000/5))/((F48*60+G48)*(SUMIFS(팀공격력!V:V,팀공격력!A:A,B48,팀공격력!B:B,D48)+SUMIFS(팀수비력!W:W,팀수비력!A:A,B48,팀수비력!B:B,D48))))*100,"")</f>
        <v>0.72303094572447701</v>
      </c>
      <c r="BK48" s="13">
        <f>IFERROR(((AE48*(12000/5))/((F48*60+G48)*(SUMIFS(팀공격력!X:X,팀공격력!A:A,B48,팀공격력!B:B,D48)+SUMIFS(팀수비력!X:X,팀수비력!A:A,B48,팀수비력!B:B,D48))))*100,"")</f>
        <v>0.33105274773780624</v>
      </c>
      <c r="BL48" s="13">
        <f>IFERROR(100*AK48/(((((F48*60+G48)/(12000/5))*SUMIFS(팀공격력!P:P,팀공격력!A:A,B48,팀공격력!B:B,D48))-K48)),"")</f>
        <v>0</v>
      </c>
      <c r="BM48" s="13">
        <f>IFERROR(100*((AM48/E48*(2400))/((F48*60+G48)*SUMIFS(팀공격력!AR:AR,팀공격력!A:A,B48,팀공격력!B:B,D48))),"")</f>
        <v>0</v>
      </c>
      <c r="BN48" s="13">
        <f>IFERROR((AO48*40)/(((F48*60+G48)/60)*(SUMIFS(팀수비력!Q:Q,팀수비력!A:A,B48,팀수비력!B:B,D48)-SUMIFS(팀수비력!N:N,팀수비력!A:A,B48,팀수비력!B:B,D48)))*100,"")</f>
        <v>0</v>
      </c>
      <c r="BO48" s="13">
        <f t="shared" si="26"/>
        <v>0</v>
      </c>
      <c r="BP48" s="13">
        <v>0</v>
      </c>
      <c r="BQ48" s="13">
        <v>0</v>
      </c>
      <c r="BR48" s="13">
        <v>0</v>
      </c>
      <c r="BS48" s="13">
        <v>0</v>
      </c>
      <c r="BT48" s="15" t="s">
        <v>88</v>
      </c>
      <c r="BU48" s="15">
        <v>290000</v>
      </c>
      <c r="BV48" s="12" t="s">
        <v>96</v>
      </c>
      <c r="BW48" s="26">
        <v>4.53</v>
      </c>
      <c r="BX48" s="27">
        <v>4.53</v>
      </c>
      <c r="BY48" s="27">
        <v>0</v>
      </c>
      <c r="BZ48" s="26">
        <f t="shared" si="33"/>
        <v>2.2650000000000001</v>
      </c>
      <c r="CA48" s="26">
        <f t="shared" si="34"/>
        <v>2.2650000000000001</v>
      </c>
      <c r="CB48" s="26">
        <f t="shared" si="35"/>
        <v>0</v>
      </c>
      <c r="CC48" s="31">
        <f t="shared" si="36"/>
        <v>29.543478260869566</v>
      </c>
      <c r="CD48" s="31">
        <f t="shared" si="37"/>
        <v>29.543478260869566</v>
      </c>
      <c r="CE48" s="31">
        <f t="shared" si="38"/>
        <v>0</v>
      </c>
      <c r="CF48" s="34">
        <v>1</v>
      </c>
      <c r="CG48" s="34">
        <v>1</v>
      </c>
    </row>
    <row r="49" spans="1:85" x14ac:dyDescent="0.4">
      <c r="A49" s="12" t="s">
        <v>84</v>
      </c>
      <c r="B49" s="12" t="s">
        <v>133</v>
      </c>
      <c r="C49" s="4" t="s">
        <v>142</v>
      </c>
      <c r="D49" s="40" t="s">
        <v>87</v>
      </c>
      <c r="E49" s="5">
        <v>42</v>
      </c>
      <c r="F49" s="22">
        <v>13</v>
      </c>
      <c r="G49" s="22">
        <v>0</v>
      </c>
      <c r="H49" s="10">
        <f t="shared" si="0"/>
        <v>32760</v>
      </c>
      <c r="I49" s="5">
        <v>217</v>
      </c>
      <c r="J49" s="17">
        <f t="shared" si="1"/>
        <v>5.166666666666667</v>
      </c>
      <c r="K49" s="7">
        <v>87</v>
      </c>
      <c r="L49" s="7">
        <v>189</v>
      </c>
      <c r="M49" s="17">
        <f t="shared" si="2"/>
        <v>2.0714285714285716</v>
      </c>
      <c r="N49" s="17">
        <f t="shared" si="3"/>
        <v>4.5</v>
      </c>
      <c r="O49" s="14">
        <f t="shared" si="4"/>
        <v>0.46031746031746029</v>
      </c>
      <c r="P49" s="12">
        <v>78</v>
      </c>
      <c r="Q49" s="12">
        <v>148</v>
      </c>
      <c r="R49" s="17">
        <f t="shared" si="5"/>
        <v>1.8571428571428572</v>
      </c>
      <c r="S49" s="17">
        <f t="shared" si="6"/>
        <v>3.5238095238095237</v>
      </c>
      <c r="T49" s="14">
        <f t="shared" si="7"/>
        <v>0.52702702702702697</v>
      </c>
      <c r="U49" s="12">
        <v>9</v>
      </c>
      <c r="V49" s="12">
        <v>41</v>
      </c>
      <c r="W49" s="17">
        <f t="shared" si="8"/>
        <v>0.21428571428571427</v>
      </c>
      <c r="X49" s="17">
        <f t="shared" si="9"/>
        <v>0.97619047619047616</v>
      </c>
      <c r="Y49" s="14">
        <f t="shared" si="10"/>
        <v>0.21951219512195122</v>
      </c>
      <c r="Z49" s="12">
        <v>34</v>
      </c>
      <c r="AA49" s="12">
        <v>51</v>
      </c>
      <c r="AB49" s="17">
        <f t="shared" si="11"/>
        <v>0.80952380952380953</v>
      </c>
      <c r="AC49" s="17">
        <f t="shared" si="12"/>
        <v>1.2142857142857142</v>
      </c>
      <c r="AD49" s="14">
        <f t="shared" si="13"/>
        <v>0.66666666666666663</v>
      </c>
      <c r="AE49" s="12">
        <v>104</v>
      </c>
      <c r="AF49" s="17">
        <f t="shared" si="14"/>
        <v>2.4761904761904763</v>
      </c>
      <c r="AG49" s="12">
        <v>29</v>
      </c>
      <c r="AH49" s="17">
        <f t="shared" si="15"/>
        <v>0.69047619047619047</v>
      </c>
      <c r="AI49" s="12">
        <v>75</v>
      </c>
      <c r="AJ49" s="17">
        <f t="shared" si="16"/>
        <v>1.7857142857142858</v>
      </c>
      <c r="AK49" s="12">
        <v>45</v>
      </c>
      <c r="AL49" s="17">
        <f t="shared" si="17"/>
        <v>1.0714285714285714</v>
      </c>
      <c r="AM49" s="12">
        <v>17</v>
      </c>
      <c r="AN49" s="17">
        <f t="shared" si="18"/>
        <v>0.40476190476190477</v>
      </c>
      <c r="AO49" s="12">
        <v>17</v>
      </c>
      <c r="AP49" s="17">
        <f t="shared" si="19"/>
        <v>0.40476190476190477</v>
      </c>
      <c r="AQ49" s="12">
        <v>34</v>
      </c>
      <c r="AR49" s="17">
        <f t="shared" si="20"/>
        <v>0.80952380952380953</v>
      </c>
      <c r="AS49" s="12">
        <v>59</v>
      </c>
      <c r="AT49" s="17">
        <f t="shared" si="21"/>
        <v>1.4047619047619047</v>
      </c>
      <c r="AU49" s="13">
        <v>0.49285925301902961</v>
      </c>
      <c r="AV49" s="13">
        <v>3.6106904983079093E-2</v>
      </c>
      <c r="AW49" s="13">
        <v>0.45390191848464112</v>
      </c>
      <c r="AX49" s="13">
        <v>3.8957334534388433E-2</v>
      </c>
      <c r="AY49" s="13">
        <v>103.0203596204224</v>
      </c>
      <c r="AZ49" s="13">
        <v>113.5459745339583</v>
      </c>
      <c r="BA49" s="13">
        <v>9.0575287819451624</v>
      </c>
      <c r="BB49" s="13">
        <v>5.8809523809523814</v>
      </c>
      <c r="BC49" s="13">
        <v>18.095238095238095</v>
      </c>
      <c r="BD49" s="35">
        <f t="shared" si="22"/>
        <v>51.314793794930004</v>
      </c>
      <c r="BE49" s="35">
        <f t="shared" si="23"/>
        <v>48.412698412698411</v>
      </c>
      <c r="BF49" s="37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16.01560843194639</v>
      </c>
      <c r="BG49" s="14">
        <f t="shared" si="24"/>
        <v>0.21693121693121692</v>
      </c>
      <c r="BH49" s="14">
        <f t="shared" si="25"/>
        <v>0.26984126984126983</v>
      </c>
      <c r="BI49" s="13">
        <f>IFERROR(((AG49*(12000/5))/((F49*60+G49)*(SUMIFS(팀공격력!X:X,팀공격력!A:A,B49,팀공격력!B:B,D49)+SUMIFS(팀수비력!X:X,팀수비력!A:A,B49,팀수비력!B:B,D49))))*100,"")</f>
        <v>2.2647403358063256</v>
      </c>
      <c r="BJ49" s="13">
        <f>IFERROR(((AI49*(12000/5))/((F49*60+G49)*(SUMIFS(팀공격력!V:V,팀공격력!A:A,B49,팀공격력!B:B,D49)+SUMIFS(팀수비력!W:W,팀수비력!A:A,B49,팀수비력!B:B,D49))))*100,"")</f>
        <v>12.792085962817671</v>
      </c>
      <c r="BK49" s="13">
        <f>IFERROR(((AE49*(12000/5))/((F49*60+G49)*(SUMIFS(팀공격력!X:X,팀공격력!A:A,B49,팀공격력!B:B,D49)+SUMIFS(팀수비력!X:X,팀수비력!A:A,B49,팀수비력!B:B,D49))))*100,"")</f>
        <v>8.1218274111675122</v>
      </c>
      <c r="BL49" s="13">
        <f>IFERROR(100*AK49/(((((F49*60+G49)/(12000/5))*SUMIFS(팀공격력!P:P,팀공격력!A:A,B49,팀공격력!B:B,D49))-K49)),"")</f>
        <v>9.6873149991927239</v>
      </c>
      <c r="BM49" s="13">
        <f>IFERROR(100*((AM49/E49*(2400))/((F49*60+G49)*SUMIFS(팀공격력!AR:AR,팀공격력!A:A,B49,팀공격력!B:B,D49))),"")</f>
        <v>1.695777347204686</v>
      </c>
      <c r="BN49" s="13">
        <f>IFERROR((AO49*40)/(((F49*60+G49)/60)*(SUMIFS(팀수비력!Q:Q,팀수비력!A:A,B49,팀수비력!B:B,D49)-SUMIFS(팀수비력!N:N,팀수비력!A:A,B49,팀수비력!B:B,D49)))*100,"")</f>
        <v>2.4049513704686118</v>
      </c>
      <c r="BO49" s="13">
        <f t="shared" si="26"/>
        <v>13.852672750977836</v>
      </c>
      <c r="BP49" s="13">
        <v>24</v>
      </c>
      <c r="BQ49" s="13">
        <v>0.14285714285714199</v>
      </c>
      <c r="BR49" s="13">
        <v>4.7619047619047603E-2</v>
      </c>
      <c r="BS49" s="13">
        <v>0.14285714285714199</v>
      </c>
      <c r="BT49" s="15" t="s">
        <v>110</v>
      </c>
      <c r="BU49" s="15">
        <v>600000</v>
      </c>
      <c r="BV49" s="12" t="s">
        <v>96</v>
      </c>
      <c r="BW49" s="26">
        <v>411.61</v>
      </c>
      <c r="BX49" s="27">
        <v>575.01</v>
      </c>
      <c r="BY49" s="27">
        <v>163.4</v>
      </c>
      <c r="BZ49" s="26">
        <f t="shared" si="33"/>
        <v>9.800238095238095</v>
      </c>
      <c r="CA49" s="26">
        <f t="shared" si="34"/>
        <v>13.690714285714286</v>
      </c>
      <c r="CB49" s="26">
        <f t="shared" si="35"/>
        <v>3.8904761904761904</v>
      </c>
      <c r="CC49" s="31">
        <f t="shared" si="36"/>
        <v>30.154578754578758</v>
      </c>
      <c r="CD49" s="31">
        <f t="shared" si="37"/>
        <v>42.125274725274728</v>
      </c>
      <c r="CE49" s="31">
        <f t="shared" si="38"/>
        <v>11.970695970695971</v>
      </c>
      <c r="CF49" s="34">
        <v>21</v>
      </c>
      <c r="CG49" s="34">
        <v>21</v>
      </c>
    </row>
    <row r="50" spans="1:85" x14ac:dyDescent="0.4">
      <c r="A50" s="12" t="s">
        <v>84</v>
      </c>
      <c r="B50" s="12" t="s">
        <v>133</v>
      </c>
      <c r="C50" s="4" t="s">
        <v>143</v>
      </c>
      <c r="D50" s="40" t="s">
        <v>87</v>
      </c>
      <c r="E50" s="5">
        <v>38</v>
      </c>
      <c r="F50" s="22">
        <v>23</v>
      </c>
      <c r="G50" s="22">
        <v>6</v>
      </c>
      <c r="H50" s="10">
        <f t="shared" si="0"/>
        <v>52668</v>
      </c>
      <c r="I50" s="5">
        <v>240</v>
      </c>
      <c r="J50" s="17">
        <f t="shared" si="1"/>
        <v>6.3157894736842106</v>
      </c>
      <c r="K50" s="7">
        <v>79</v>
      </c>
      <c r="L50" s="7">
        <v>179</v>
      </c>
      <c r="M50" s="17">
        <f t="shared" si="2"/>
        <v>2.0789473684210527</v>
      </c>
      <c r="N50" s="17">
        <f t="shared" si="3"/>
        <v>4.7105263157894735</v>
      </c>
      <c r="O50" s="14">
        <f t="shared" si="4"/>
        <v>0.44134078212290501</v>
      </c>
      <c r="P50" s="12">
        <v>36</v>
      </c>
      <c r="Q50" s="12">
        <v>59</v>
      </c>
      <c r="R50" s="17">
        <f t="shared" si="5"/>
        <v>0.94736842105263153</v>
      </c>
      <c r="S50" s="17">
        <f t="shared" si="6"/>
        <v>1.5526315789473684</v>
      </c>
      <c r="T50" s="14">
        <f t="shared" si="7"/>
        <v>0.61016949152542377</v>
      </c>
      <c r="U50" s="12">
        <v>43</v>
      </c>
      <c r="V50" s="12">
        <v>120</v>
      </c>
      <c r="W50" s="17">
        <f t="shared" si="8"/>
        <v>1.131578947368421</v>
      </c>
      <c r="X50" s="17">
        <f t="shared" si="9"/>
        <v>3.1578947368421053</v>
      </c>
      <c r="Y50" s="14">
        <f t="shared" si="10"/>
        <v>0.35833333333333334</v>
      </c>
      <c r="Z50" s="12">
        <v>39</v>
      </c>
      <c r="AA50" s="12">
        <v>52</v>
      </c>
      <c r="AB50" s="17">
        <f t="shared" si="11"/>
        <v>1.0263157894736843</v>
      </c>
      <c r="AC50" s="17">
        <f t="shared" si="12"/>
        <v>1.368421052631579</v>
      </c>
      <c r="AD50" s="14">
        <f t="shared" si="13"/>
        <v>0.75</v>
      </c>
      <c r="AE50" s="12">
        <v>75</v>
      </c>
      <c r="AF50" s="17">
        <f t="shared" si="14"/>
        <v>1.9736842105263157</v>
      </c>
      <c r="AG50" s="12">
        <v>16</v>
      </c>
      <c r="AH50" s="17">
        <f t="shared" si="15"/>
        <v>0.42105263157894735</v>
      </c>
      <c r="AI50" s="12">
        <v>59</v>
      </c>
      <c r="AJ50" s="17">
        <f t="shared" si="16"/>
        <v>1.5526315789473684</v>
      </c>
      <c r="AK50" s="12">
        <v>32</v>
      </c>
      <c r="AL50" s="17">
        <f t="shared" si="17"/>
        <v>0.84210526315789469</v>
      </c>
      <c r="AM50" s="12">
        <v>15</v>
      </c>
      <c r="AN50" s="17">
        <f t="shared" si="18"/>
        <v>0.39473684210526316</v>
      </c>
      <c r="AO50" s="12">
        <v>5</v>
      </c>
      <c r="AP50" s="17">
        <f t="shared" si="19"/>
        <v>0.13157894736842105</v>
      </c>
      <c r="AQ50" s="12">
        <v>23</v>
      </c>
      <c r="AR50" s="17">
        <f t="shared" si="20"/>
        <v>0.60526315789473684</v>
      </c>
      <c r="AS50" s="12">
        <v>113</v>
      </c>
      <c r="AT50" s="17">
        <f t="shared" si="21"/>
        <v>2.9736842105263159</v>
      </c>
      <c r="AU50" s="13">
        <v>0.70022408942135661</v>
      </c>
      <c r="AV50" s="13">
        <v>3.1908138046085971E-2</v>
      </c>
      <c r="AW50" s="13">
        <v>1.376189095134458</v>
      </c>
      <c r="AX50" s="13">
        <v>-0.67596500571310181</v>
      </c>
      <c r="AY50" s="13">
        <v>117.57713851444601</v>
      </c>
      <c r="AZ50" s="13">
        <v>119.6788093502315</v>
      </c>
      <c r="BA50" s="13">
        <v>4.0390749945913909</v>
      </c>
      <c r="BB50" s="13">
        <v>6.0789473684210522</v>
      </c>
      <c r="BC50" s="13">
        <v>10.526315789473685</v>
      </c>
      <c r="BD50" s="35">
        <f t="shared" si="22"/>
        <v>59.44125222904696</v>
      </c>
      <c r="BE50" s="35">
        <f t="shared" si="23"/>
        <v>56.145251396648042</v>
      </c>
      <c r="BF50" s="37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8.2581031811213776</v>
      </c>
      <c r="BG50" s="14">
        <f t="shared" si="24"/>
        <v>0.67039106145251393</v>
      </c>
      <c r="BH50" s="14">
        <f t="shared" si="25"/>
        <v>0.29050279329608941</v>
      </c>
      <c r="BI50" s="13">
        <f>IFERROR(((AG50*(12000/5))/((F50*60+G50)*(SUMIFS(팀공격력!X:X,팀공격력!A:A,B50,팀공격력!B:B,D50)+SUMIFS(팀수비력!X:X,팀수비력!A:A,B50,팀수비력!B:B,D50))))*100,"")</f>
        <v>0.70318852044740365</v>
      </c>
      <c r="BJ50" s="13">
        <f>IFERROR(((AI50*(12000/5))/((F50*60+G50)*(SUMIFS(팀공격력!V:V,팀공격력!A:A,B50,팀공격력!B:B,D50)+SUMIFS(팀수비력!W:W,팀수비력!A:A,B50,팀수비력!B:B,D50))))*100,"")</f>
        <v>5.6632207408260626</v>
      </c>
      <c r="BK50" s="13">
        <f>IFERROR(((AE50*(12000/5))/((F50*60+G50)*(SUMIFS(팀공격력!X:X,팀공격력!A:A,B50,팀공격력!B:B,D50)+SUMIFS(팀수비력!X:X,팀수비력!A:A,B50,팀수비력!B:B,D50))))*100,"")</f>
        <v>3.2961961895972052</v>
      </c>
      <c r="BL50" s="13">
        <f>IFERROR(100*AK50/(((((F50*60+G50)/(12000/5))*SUMIFS(팀공격력!P:P,팀공격력!A:A,B50,팀공격력!B:B,D50))-K50)),"")</f>
        <v>3.5515403418912506</v>
      </c>
      <c r="BM50" s="13">
        <f>IFERROR(100*((AM50/E50*(2400))/((F50*60+G50)*SUMIFS(팀공격력!AR:AR,팀공격력!A:A,B50,팀공격력!B:B,D50))),"")</f>
        <v>0.93069682720212132</v>
      </c>
      <c r="BN50" s="13">
        <f>IFERROR((AO50*40)/(((F50*60+G50)/60)*(SUMIFS(팀수비력!Q:Q,팀수비력!A:A,B50,팀수비력!B:B,D50)-SUMIFS(팀수비력!N:N,팀수비력!A:A,B50,팀수비력!B:B,D50)))*100,"")</f>
        <v>0.39806936358660494</v>
      </c>
      <c r="BO50" s="13">
        <f t="shared" si="26"/>
        <v>10.227676983279972</v>
      </c>
      <c r="BP50" s="13">
        <v>0</v>
      </c>
      <c r="BQ50" s="13">
        <v>0</v>
      </c>
      <c r="BR50" s="13">
        <v>7.8947368421052599E-2</v>
      </c>
      <c r="BS50" s="13">
        <v>0.34210526315789402</v>
      </c>
      <c r="BT50" s="15" t="s">
        <v>88</v>
      </c>
      <c r="BU50" s="15">
        <v>62000</v>
      </c>
      <c r="BV50" s="12" t="s">
        <v>96</v>
      </c>
      <c r="BW50" s="26">
        <v>480.76</v>
      </c>
      <c r="BX50" s="27">
        <v>617.96</v>
      </c>
      <c r="BY50" s="27">
        <v>137.19999999999999</v>
      </c>
      <c r="BZ50" s="26">
        <f t="shared" si="33"/>
        <v>12.651578947368423</v>
      </c>
      <c r="CA50" s="26">
        <f t="shared" si="34"/>
        <v>16.262105263157896</v>
      </c>
      <c r="CB50" s="26">
        <f t="shared" si="35"/>
        <v>3.6105263157894734</v>
      </c>
      <c r="CC50" s="31">
        <f t="shared" si="36"/>
        <v>21.907496012759172</v>
      </c>
      <c r="CD50" s="31">
        <f t="shared" si="37"/>
        <v>28.159489633173845</v>
      </c>
      <c r="CE50" s="31">
        <f t="shared" si="38"/>
        <v>6.2519936204146731</v>
      </c>
      <c r="CF50" s="34">
        <v>19</v>
      </c>
      <c r="CG50" s="34">
        <v>19</v>
      </c>
    </row>
    <row r="51" spans="1:85" x14ac:dyDescent="0.4">
      <c r="A51" s="12" t="s">
        <v>84</v>
      </c>
      <c r="B51" s="12" t="s">
        <v>133</v>
      </c>
      <c r="C51" s="4" t="s">
        <v>144</v>
      </c>
      <c r="D51" s="40" t="s">
        <v>87</v>
      </c>
      <c r="E51" s="5">
        <v>14</v>
      </c>
      <c r="F51" s="22">
        <v>6</v>
      </c>
      <c r="G51" s="22">
        <v>11</v>
      </c>
      <c r="H51" s="10">
        <f t="shared" si="0"/>
        <v>5194</v>
      </c>
      <c r="I51" s="5">
        <v>37</v>
      </c>
      <c r="J51" s="17">
        <f t="shared" si="1"/>
        <v>2.6428571428571428</v>
      </c>
      <c r="K51" s="7">
        <v>12</v>
      </c>
      <c r="L51" s="7">
        <v>23</v>
      </c>
      <c r="M51" s="17">
        <f t="shared" si="2"/>
        <v>0.8571428571428571</v>
      </c>
      <c r="N51" s="17">
        <f t="shared" si="3"/>
        <v>1.6428571428571428</v>
      </c>
      <c r="O51" s="14">
        <f t="shared" si="4"/>
        <v>0.52173913043478259</v>
      </c>
      <c r="P51" s="12">
        <v>8</v>
      </c>
      <c r="Q51" s="12">
        <v>12</v>
      </c>
      <c r="R51" s="17">
        <f t="shared" si="5"/>
        <v>0.5714285714285714</v>
      </c>
      <c r="S51" s="17">
        <f t="shared" si="6"/>
        <v>0.8571428571428571</v>
      </c>
      <c r="T51" s="14">
        <f t="shared" si="7"/>
        <v>0.66666666666666663</v>
      </c>
      <c r="U51" s="12">
        <v>4</v>
      </c>
      <c r="V51" s="12">
        <v>11</v>
      </c>
      <c r="W51" s="17">
        <f t="shared" si="8"/>
        <v>0.2857142857142857</v>
      </c>
      <c r="X51" s="17">
        <f t="shared" si="9"/>
        <v>0.7857142857142857</v>
      </c>
      <c r="Y51" s="14">
        <f t="shared" si="10"/>
        <v>0.36363636363636365</v>
      </c>
      <c r="Z51" s="12">
        <v>9</v>
      </c>
      <c r="AA51" s="12">
        <v>10</v>
      </c>
      <c r="AB51" s="17">
        <f t="shared" si="11"/>
        <v>0.6428571428571429</v>
      </c>
      <c r="AC51" s="17">
        <f t="shared" si="12"/>
        <v>0.7142857142857143</v>
      </c>
      <c r="AD51" s="14">
        <f t="shared" si="13"/>
        <v>0.9</v>
      </c>
      <c r="AE51" s="12">
        <v>8</v>
      </c>
      <c r="AF51" s="17">
        <f t="shared" si="14"/>
        <v>0.5714285714285714</v>
      </c>
      <c r="AG51" s="12">
        <v>3</v>
      </c>
      <c r="AH51" s="17">
        <f t="shared" si="15"/>
        <v>0.21428571428571427</v>
      </c>
      <c r="AI51" s="12">
        <v>5</v>
      </c>
      <c r="AJ51" s="17">
        <f t="shared" si="16"/>
        <v>0.35714285714285715</v>
      </c>
      <c r="AK51" s="12">
        <v>6</v>
      </c>
      <c r="AL51" s="17">
        <f t="shared" si="17"/>
        <v>0.42857142857142855</v>
      </c>
      <c r="AM51" s="12">
        <v>3</v>
      </c>
      <c r="AN51" s="17">
        <f t="shared" si="18"/>
        <v>0.21428571428571427</v>
      </c>
      <c r="AO51" s="12">
        <v>0</v>
      </c>
      <c r="AP51" s="17">
        <f t="shared" si="19"/>
        <v>0</v>
      </c>
      <c r="AQ51" s="12">
        <v>6</v>
      </c>
      <c r="AR51" s="17">
        <f t="shared" si="20"/>
        <v>0.42857142857142855</v>
      </c>
      <c r="AS51" s="12">
        <v>8</v>
      </c>
      <c r="AT51" s="17">
        <f t="shared" si="21"/>
        <v>0.5714285714285714</v>
      </c>
      <c r="AU51" s="13">
        <v>0.1913196590461087</v>
      </c>
      <c r="AV51" s="13">
        <v>8.8403385003977833E-2</v>
      </c>
      <c r="AW51" s="13">
        <v>0.2418016700576503</v>
      </c>
      <c r="AX51" s="13">
        <v>-5.0482011011541567E-2</v>
      </c>
      <c r="AY51" s="13">
        <v>120.1371020667078</v>
      </c>
      <c r="AZ51" s="13">
        <v>118.3164826582026</v>
      </c>
      <c r="BA51" s="13">
        <v>3.183251552323759</v>
      </c>
      <c r="BB51" s="13">
        <v>2.5714285714285716</v>
      </c>
      <c r="BC51" s="13">
        <v>16.634578359645747</v>
      </c>
      <c r="BD51" s="35">
        <f t="shared" si="22"/>
        <v>67.518248175182478</v>
      </c>
      <c r="BE51" s="35">
        <f t="shared" si="23"/>
        <v>60.869565217391312</v>
      </c>
      <c r="BF51" s="37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4.5821073509554688</v>
      </c>
      <c r="BG51" s="14">
        <f t="shared" si="24"/>
        <v>0.47826086956521741</v>
      </c>
      <c r="BH51" s="14">
        <f t="shared" si="25"/>
        <v>0.43478260869565216</v>
      </c>
      <c r="BI51" s="13">
        <f>IFERROR(((AG51*(12000/5))/((F51*60+G51)*(SUMIFS(팀공격력!X:X,팀공격력!A:A,B51,팀공격력!B:B,D51)+SUMIFS(팀수비력!X:X,팀수비력!A:A,B51,팀수비력!B:B,D51))))*100,"")</f>
        <v>0.49256365701150684</v>
      </c>
      <c r="BJ51" s="13">
        <f>IFERROR(((AI51*(12000/5))/((F51*60+G51)*(SUMIFS(팀공격력!V:V,팀공격력!A:A,B51,팀공격력!B:B,D51)+SUMIFS(팀수비력!W:W,팀수비력!A:A,B51,팀수비력!B:B,D51))))*100,"")</f>
        <v>1.7929608357588107</v>
      </c>
      <c r="BK51" s="13">
        <f>IFERROR(((AE51*(12000/5))/((F51*60+G51)*(SUMIFS(팀공격력!X:X,팀공격력!A:A,B51,팀공격력!B:B,D51)+SUMIFS(팀수비력!X:X,팀수비력!A:A,B51,팀수비력!B:B,D51))))*100,"")</f>
        <v>1.3135030853640182</v>
      </c>
      <c r="BL51" s="13">
        <f>IFERROR(100*AK51/(((((F51*60+G51)/(12000/5))*SUMIFS(팀공격력!P:P,팀공격력!A:A,B51,팀공격력!B:B,D51))-K51)),"")</f>
        <v>2.3968561237177242</v>
      </c>
      <c r="BM51" s="13">
        <f>IFERROR(100*((AM51/E51*(2400))/((F51*60+G51)*SUMIFS(팀공격력!AR:AR,팀공격력!A:A,B51,팀공격력!B:B,D51))),"")</f>
        <v>1.8874832689673209</v>
      </c>
      <c r="BN51" s="13">
        <f>IFERROR((AO51*40)/(((F51*60+G51)/60)*(SUMIFS(팀수비력!Q:Q,팀수비력!A:A,B51,팀수비력!B:B,D51)-SUMIFS(팀수비력!N:N,팀수비력!A:A,B51,팀수비력!B:B,D51)))*100,"")</f>
        <v>0</v>
      </c>
      <c r="BO51" s="13">
        <f t="shared" si="26"/>
        <v>17.964071856287426</v>
      </c>
      <c r="BP51" s="13">
        <v>0</v>
      </c>
      <c r="BQ51" s="13">
        <v>0</v>
      </c>
      <c r="BR51" s="13">
        <v>0.42857142857142799</v>
      </c>
      <c r="BS51" s="13">
        <v>0.14285714285714199</v>
      </c>
      <c r="BT51" s="15" t="s">
        <v>88</v>
      </c>
      <c r="BU51" s="15">
        <v>550000</v>
      </c>
      <c r="BV51" s="12" t="s">
        <v>91</v>
      </c>
      <c r="BW51" s="26">
        <v>60.03</v>
      </c>
      <c r="BX51" s="27">
        <v>80.13</v>
      </c>
      <c r="BY51" s="27">
        <v>20.100000000000001</v>
      </c>
      <c r="BZ51" s="26">
        <f t="shared" si="33"/>
        <v>4.2878571428571419</v>
      </c>
      <c r="CA51" s="26">
        <f t="shared" si="34"/>
        <v>5.7235714285714279</v>
      </c>
      <c r="CB51" s="26">
        <f t="shared" si="35"/>
        <v>1.4357142857142857</v>
      </c>
      <c r="CC51" s="31">
        <f t="shared" si="36"/>
        <v>27.73815941470928</v>
      </c>
      <c r="CD51" s="31">
        <f t="shared" si="37"/>
        <v>37.02579899884482</v>
      </c>
      <c r="CE51" s="31">
        <f t="shared" si="38"/>
        <v>9.2876395841355404</v>
      </c>
      <c r="CF51" s="34">
        <v>6</v>
      </c>
      <c r="CG51" s="34">
        <v>8</v>
      </c>
    </row>
    <row r="52" spans="1:85" x14ac:dyDescent="0.4">
      <c r="A52" s="12" t="s">
        <v>84</v>
      </c>
      <c r="B52" s="12" t="s">
        <v>133</v>
      </c>
      <c r="C52" s="4" t="s">
        <v>145</v>
      </c>
      <c r="D52" s="40" t="s">
        <v>87</v>
      </c>
      <c r="E52" s="5">
        <v>2</v>
      </c>
      <c r="F52" s="22">
        <v>1</v>
      </c>
      <c r="G52" s="22">
        <v>35</v>
      </c>
      <c r="H52" s="10">
        <f t="shared" si="0"/>
        <v>190</v>
      </c>
      <c r="I52" s="5">
        <v>0</v>
      </c>
      <c r="J52" s="17">
        <f t="shared" si="1"/>
        <v>0</v>
      </c>
      <c r="K52" s="7">
        <v>0</v>
      </c>
      <c r="L52" s="7">
        <v>0</v>
      </c>
      <c r="M52" s="17">
        <f t="shared" si="2"/>
        <v>0</v>
      </c>
      <c r="N52" s="17">
        <f t="shared" si="3"/>
        <v>0</v>
      </c>
      <c r="O52" s="14" t="e">
        <f t="shared" si="4"/>
        <v>#DIV/0!</v>
      </c>
      <c r="P52" s="12">
        <v>0</v>
      </c>
      <c r="Q52" s="12">
        <v>0</v>
      </c>
      <c r="R52" s="17">
        <f t="shared" si="5"/>
        <v>0</v>
      </c>
      <c r="S52" s="17">
        <f t="shared" si="6"/>
        <v>0</v>
      </c>
      <c r="T52" s="14" t="e">
        <f t="shared" si="7"/>
        <v>#DIV/0!</v>
      </c>
      <c r="U52" s="12">
        <v>0</v>
      </c>
      <c r="V52" s="12">
        <v>0</v>
      </c>
      <c r="W52" s="17">
        <f t="shared" si="8"/>
        <v>0</v>
      </c>
      <c r="X52" s="17">
        <f t="shared" si="9"/>
        <v>0</v>
      </c>
      <c r="Y52" s="14" t="e">
        <f t="shared" si="10"/>
        <v>#DIV/0!</v>
      </c>
      <c r="Z52" s="12">
        <v>0</v>
      </c>
      <c r="AA52" s="12">
        <v>0</v>
      </c>
      <c r="AB52" s="17">
        <f t="shared" si="11"/>
        <v>0</v>
      </c>
      <c r="AC52" s="17">
        <f t="shared" si="12"/>
        <v>0</v>
      </c>
      <c r="AD52" s="14" t="e">
        <f t="shared" si="13"/>
        <v>#DIV/0!</v>
      </c>
      <c r="AE52" s="12">
        <v>2</v>
      </c>
      <c r="AF52" s="17">
        <f t="shared" si="14"/>
        <v>1</v>
      </c>
      <c r="AG52" s="12">
        <v>0</v>
      </c>
      <c r="AH52" s="17">
        <f t="shared" si="15"/>
        <v>0</v>
      </c>
      <c r="AI52" s="12">
        <v>2</v>
      </c>
      <c r="AJ52" s="17">
        <f t="shared" si="16"/>
        <v>1</v>
      </c>
      <c r="AK52" s="12">
        <v>0</v>
      </c>
      <c r="AL52" s="17">
        <f t="shared" si="17"/>
        <v>0</v>
      </c>
      <c r="AM52" s="12">
        <v>0</v>
      </c>
      <c r="AN52" s="17">
        <f t="shared" si="18"/>
        <v>0</v>
      </c>
      <c r="AO52" s="12">
        <v>0</v>
      </c>
      <c r="AP52" s="17">
        <f t="shared" si="19"/>
        <v>0</v>
      </c>
      <c r="AQ52" s="12">
        <v>2</v>
      </c>
      <c r="AR52" s="17">
        <f t="shared" si="20"/>
        <v>1</v>
      </c>
      <c r="AS52" s="12">
        <v>1</v>
      </c>
      <c r="AT52" s="17">
        <f t="shared" si="21"/>
        <v>0.5</v>
      </c>
      <c r="AU52" s="13">
        <v>-6.5018620200002E-2</v>
      </c>
      <c r="AV52" s="13">
        <v>-0.82128783410528849</v>
      </c>
      <c r="AW52" s="13">
        <v>-7.2607800954073543E-2</v>
      </c>
      <c r="AX52" s="13">
        <v>7.589180754071544E-3</v>
      </c>
      <c r="AY52" s="13">
        <v>0</v>
      </c>
      <c r="AZ52" s="13">
        <v>96.598065608577073</v>
      </c>
      <c r="BA52" s="13">
        <v>-1.1929281751177001</v>
      </c>
      <c r="BB52" s="13">
        <v>0</v>
      </c>
      <c r="BC52" s="13">
        <v>0</v>
      </c>
      <c r="BD52" s="35" t="str">
        <f t="shared" si="22"/>
        <v/>
      </c>
      <c r="BE52" s="35" t="str">
        <f t="shared" si="23"/>
        <v/>
      </c>
      <c r="BF52" s="37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1.0715170672577869</v>
      </c>
      <c r="BG52" s="14" t="str">
        <f t="shared" si="24"/>
        <v/>
      </c>
      <c r="BH52" s="14" t="str">
        <f t="shared" si="25"/>
        <v/>
      </c>
      <c r="BI52" s="13">
        <f>IFERROR(((AG52*(12000/5))/((F52*60+G52)*(SUMIFS(팀공격력!X:X,팀공격력!A:A,B52,팀공격력!B:B,D52)+SUMIFS(팀수비력!X:X,팀수비력!A:A,B52,팀수비력!B:B,D52))))*100,"")</f>
        <v>0</v>
      </c>
      <c r="BJ52" s="13">
        <f>IFERROR(((AI52*(12000/5))/((F52*60+G52)*(SUMIFS(팀공격력!V:V,팀공격력!A:A,B52,팀공격력!B:B,D52)+SUMIFS(팀수비력!W:W,팀수비력!A:A,B52,팀수비력!B:B,D52))))*100,"")</f>
        <v>2.8007935581748162</v>
      </c>
      <c r="BK52" s="13">
        <f>IFERROR(((AE52*(12000/5))/((F52*60+G52)*(SUMIFS(팀공격력!X:X,팀공격력!A:A,B52,팀공격력!B:B,D52)+SUMIFS(팀수비력!X:X,팀수비력!A:A,B52,팀수비력!B:B,D52))))*100,"")</f>
        <v>1.2823938017632914</v>
      </c>
      <c r="BL52" s="13">
        <f>IFERROR(100*AK52/(((((F52*60+G52)/(12000/5))*SUMIFS(팀공격력!P:P,팀공격력!A:A,B52,팀공격력!B:B,D52))-K52)),"")</f>
        <v>0</v>
      </c>
      <c r="BM52" s="13">
        <f>IFERROR(100*((AM52/E52*(2400))/((F52*60+G52)*SUMIFS(팀공격력!AR:AR,팀공격력!A:A,B52,팀공격력!B:B,D52))),"")</f>
        <v>0</v>
      </c>
      <c r="BN52" s="13">
        <f>IFERROR((AO52*40)/(((F52*60+G52)/60)*(SUMIFS(팀수비력!Q:Q,팀수비력!A:A,B52,팀수비력!B:B,D52)-SUMIFS(팀수비력!N:N,팀수비력!A:A,B52,팀수비력!B:B,D52)))*100,"")</f>
        <v>0</v>
      </c>
      <c r="BO52" s="13">
        <f t="shared" si="26"/>
        <v>100</v>
      </c>
      <c r="BP52" s="13">
        <v>0</v>
      </c>
      <c r="BQ52" s="13">
        <v>0</v>
      </c>
      <c r="BR52" s="13">
        <v>0</v>
      </c>
      <c r="BS52" s="13">
        <v>0</v>
      </c>
      <c r="BT52" s="15" t="s">
        <v>88</v>
      </c>
      <c r="BU52" s="15">
        <v>80000</v>
      </c>
      <c r="BV52" s="12" t="s">
        <v>96</v>
      </c>
      <c r="BW52" s="26">
        <v>-0.21</v>
      </c>
      <c r="BX52" s="27">
        <v>2.79</v>
      </c>
      <c r="BY52" s="27">
        <v>3</v>
      </c>
      <c r="BZ52" s="26">
        <f t="shared" si="33"/>
        <v>-0.10499999999999998</v>
      </c>
      <c r="CA52" s="26">
        <f t="shared" si="34"/>
        <v>1.395</v>
      </c>
      <c r="CB52" s="26">
        <f t="shared" si="35"/>
        <v>1.5</v>
      </c>
      <c r="CC52" s="31">
        <f t="shared" si="36"/>
        <v>-2.6526315789473642</v>
      </c>
      <c r="CD52" s="31">
        <f t="shared" si="37"/>
        <v>35.242105263157896</v>
      </c>
      <c r="CE52" s="31">
        <f t="shared" si="38"/>
        <v>37.89473684210526</v>
      </c>
      <c r="CF52" s="34">
        <v>2</v>
      </c>
      <c r="CG52" s="34">
        <v>0</v>
      </c>
    </row>
    <row r="53" spans="1:85" x14ac:dyDescent="0.4">
      <c r="A53" s="12" t="s">
        <v>84</v>
      </c>
      <c r="B53" s="12" t="s">
        <v>133</v>
      </c>
      <c r="C53" s="4" t="s">
        <v>146</v>
      </c>
      <c r="D53" s="40" t="s">
        <v>87</v>
      </c>
      <c r="E53" s="5">
        <v>28</v>
      </c>
      <c r="F53" s="22">
        <v>8</v>
      </c>
      <c r="G53" s="22">
        <v>35</v>
      </c>
      <c r="H53" s="10">
        <f t="shared" si="0"/>
        <v>14420</v>
      </c>
      <c r="I53" s="5">
        <v>55</v>
      </c>
      <c r="J53" s="17">
        <f t="shared" si="1"/>
        <v>1.9642857142857142</v>
      </c>
      <c r="K53" s="7">
        <v>22</v>
      </c>
      <c r="L53" s="7">
        <v>57</v>
      </c>
      <c r="M53" s="17">
        <f t="shared" si="2"/>
        <v>0.7857142857142857</v>
      </c>
      <c r="N53" s="17">
        <f t="shared" si="3"/>
        <v>2.0357142857142856</v>
      </c>
      <c r="O53" s="14">
        <f t="shared" si="4"/>
        <v>0.38596491228070173</v>
      </c>
      <c r="P53" s="12">
        <v>19</v>
      </c>
      <c r="Q53" s="12">
        <v>49</v>
      </c>
      <c r="R53" s="17">
        <f t="shared" si="5"/>
        <v>0.6785714285714286</v>
      </c>
      <c r="S53" s="17">
        <f t="shared" si="6"/>
        <v>1.75</v>
      </c>
      <c r="T53" s="14">
        <f t="shared" si="7"/>
        <v>0.38775510204081631</v>
      </c>
      <c r="U53" s="12">
        <v>3</v>
      </c>
      <c r="V53" s="12">
        <v>8</v>
      </c>
      <c r="W53" s="17">
        <f t="shared" si="8"/>
        <v>0.10714285714285714</v>
      </c>
      <c r="X53" s="17">
        <f t="shared" si="9"/>
        <v>0.2857142857142857</v>
      </c>
      <c r="Y53" s="14">
        <f t="shared" si="10"/>
        <v>0.375</v>
      </c>
      <c r="Z53" s="12">
        <v>8</v>
      </c>
      <c r="AA53" s="12">
        <v>10</v>
      </c>
      <c r="AB53" s="17">
        <f t="shared" si="11"/>
        <v>0.2857142857142857</v>
      </c>
      <c r="AC53" s="17">
        <f t="shared" si="12"/>
        <v>0.35714285714285715</v>
      </c>
      <c r="AD53" s="14">
        <f t="shared" si="13"/>
        <v>0.8</v>
      </c>
      <c r="AE53" s="12">
        <v>16</v>
      </c>
      <c r="AF53" s="17">
        <f t="shared" si="14"/>
        <v>0.5714285714285714</v>
      </c>
      <c r="AG53" s="12">
        <v>5</v>
      </c>
      <c r="AH53" s="17">
        <f t="shared" si="15"/>
        <v>0.17857142857142858</v>
      </c>
      <c r="AI53" s="12">
        <v>11</v>
      </c>
      <c r="AJ53" s="17">
        <f t="shared" si="16"/>
        <v>0.39285714285714285</v>
      </c>
      <c r="AK53" s="12">
        <v>19</v>
      </c>
      <c r="AL53" s="17">
        <f t="shared" si="17"/>
        <v>0.6785714285714286</v>
      </c>
      <c r="AM53" s="12">
        <v>3</v>
      </c>
      <c r="AN53" s="17">
        <f t="shared" si="18"/>
        <v>0.10714285714285714</v>
      </c>
      <c r="AO53" s="12">
        <v>0</v>
      </c>
      <c r="AP53" s="17">
        <f t="shared" si="19"/>
        <v>0</v>
      </c>
      <c r="AQ53" s="12">
        <v>7</v>
      </c>
      <c r="AR53" s="17">
        <f t="shared" si="20"/>
        <v>0.25</v>
      </c>
      <c r="AS53" s="12">
        <v>14</v>
      </c>
      <c r="AT53" s="17">
        <f t="shared" si="21"/>
        <v>0.5</v>
      </c>
      <c r="AU53" s="13">
        <v>-0.1696206440863888</v>
      </c>
      <c r="AV53" s="13">
        <v>-2.823089776749883E-2</v>
      </c>
      <c r="AW53" s="13">
        <v>8.1426946754051224E-2</v>
      </c>
      <c r="AX53" s="13">
        <v>-0.25104759084043998</v>
      </c>
      <c r="AY53" s="13">
        <v>100.93165417524909</v>
      </c>
      <c r="AZ53" s="13">
        <v>121.67965468027241</v>
      </c>
      <c r="BA53" s="13">
        <v>2.6920335224066712</v>
      </c>
      <c r="BB53" s="13">
        <v>1.75</v>
      </c>
      <c r="BC53" s="13">
        <v>8.1553398058252426</v>
      </c>
      <c r="BD53" s="35">
        <f t="shared" si="22"/>
        <v>44.788273615635184</v>
      </c>
      <c r="BE53" s="35">
        <f t="shared" si="23"/>
        <v>41.228070175438596</v>
      </c>
      <c r="BF53" s="37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6.7599202942146599</v>
      </c>
      <c r="BG53" s="14">
        <f t="shared" si="24"/>
        <v>0.14035087719298245</v>
      </c>
      <c r="BH53" s="14">
        <f t="shared" si="25"/>
        <v>0.17543859649122806</v>
      </c>
      <c r="BI53" s="13">
        <f>IFERROR(((AG53*(12000/5))/((F53*60+G53)*(SUMIFS(팀공격력!X:X,팀공격력!A:A,B53,팀공격력!B:B,D53)+SUMIFS(팀수비력!X:X,팀수비력!A:A,B53,팀수비력!B:B,D53))))*100,"")</f>
        <v>0.59139519984229461</v>
      </c>
      <c r="BJ53" s="13">
        <f>IFERROR(((AI53*(12000/5))/((F53*60+G53)*(SUMIFS(팀공격력!V:V,팀공격력!A:A,B53,팀공격력!B:B,D53)+SUMIFS(팀수비력!W:W,팀수비력!A:A,B53,팀수비력!B:B,D53))))*100,"")</f>
        <v>2.8415818138763913</v>
      </c>
      <c r="BK53" s="13">
        <f>IFERROR(((AE53*(12000/5))/((F53*60+G53)*(SUMIFS(팀공격력!X:X,팀공격력!A:A,B53,팀공격력!B:B,D53)+SUMIFS(팀수비력!X:X,팀수비력!A:A,B53,팀수비력!B:B,D53))))*100,"")</f>
        <v>1.8924646394953428</v>
      </c>
      <c r="BL53" s="13">
        <f>IFERROR(100*AK53/(((((F53*60+G53)/(12000/5))*SUMIFS(팀공격력!P:P,팀공격력!A:A,B53,팀공격력!B:B,D53))-K53)),"")</f>
        <v>5.5531537894794534</v>
      </c>
      <c r="BM53" s="13">
        <f>IFERROR(100*((AM53/E53*(2400))/((F53*60+G53)*SUMIFS(팀공격력!AR:AR,팀공격력!A:A,B53,팀공격력!B:B,D53))),"")</f>
        <v>0.67986047843386022</v>
      </c>
      <c r="BN53" s="13">
        <f>IFERROR((AO53*40)/(((F53*60+G53)/60)*(SUMIFS(팀수비력!Q:Q,팀수비력!A:A,B53,팀수비력!B:B,D53)-SUMIFS(팀수비력!N:N,팀수비력!A:A,B53,팀수비력!B:B,D53)))*100,"")</f>
        <v>0</v>
      </c>
      <c r="BO53" s="13">
        <f t="shared" si="26"/>
        <v>10.23391812865497</v>
      </c>
      <c r="BP53" s="13">
        <v>0</v>
      </c>
      <c r="BQ53" s="13">
        <v>0</v>
      </c>
      <c r="BR53" s="13">
        <v>0.28571428571428498</v>
      </c>
      <c r="BS53" s="13">
        <v>0.17857142857142799</v>
      </c>
      <c r="BT53" s="15" t="s">
        <v>88</v>
      </c>
      <c r="BU53" s="15">
        <v>75000</v>
      </c>
      <c r="BV53" s="12" t="s">
        <v>91</v>
      </c>
      <c r="BW53" s="26">
        <v>118.51</v>
      </c>
      <c r="BX53" s="27">
        <v>165.11</v>
      </c>
      <c r="BY53" s="27">
        <v>46.6</v>
      </c>
      <c r="BZ53" s="26">
        <f t="shared" si="33"/>
        <v>4.2324999999999999</v>
      </c>
      <c r="CA53" s="26">
        <f t="shared" si="34"/>
        <v>5.8967857142857145</v>
      </c>
      <c r="CB53" s="26">
        <f t="shared" si="35"/>
        <v>1.6642857142857144</v>
      </c>
      <c r="CC53" s="31">
        <f t="shared" si="36"/>
        <v>19.724271844660198</v>
      </c>
      <c r="CD53" s="31">
        <f t="shared" si="37"/>
        <v>27.480166435506245</v>
      </c>
      <c r="CE53" s="31">
        <f t="shared" si="38"/>
        <v>7.7558945908460473</v>
      </c>
      <c r="CF53" s="34">
        <v>12</v>
      </c>
      <c r="CG53" s="34">
        <v>16</v>
      </c>
    </row>
    <row r="54" spans="1:85" x14ac:dyDescent="0.4">
      <c r="A54" s="12" t="s">
        <v>84</v>
      </c>
      <c r="B54" s="12" t="s">
        <v>133</v>
      </c>
      <c r="C54" s="4" t="s">
        <v>147</v>
      </c>
      <c r="D54" s="40" t="s">
        <v>87</v>
      </c>
      <c r="E54" s="22">
        <v>49</v>
      </c>
      <c r="F54" s="22">
        <v>18</v>
      </c>
      <c r="G54" s="22">
        <v>33</v>
      </c>
      <c r="H54" s="10">
        <f t="shared" si="0"/>
        <v>54537</v>
      </c>
      <c r="I54" s="5">
        <v>293</v>
      </c>
      <c r="J54" s="17">
        <f t="shared" si="1"/>
        <v>5.9795918367346941</v>
      </c>
      <c r="K54" s="6">
        <v>123</v>
      </c>
      <c r="L54" s="6">
        <v>270</v>
      </c>
      <c r="M54" s="17">
        <f t="shared" si="2"/>
        <v>2.510204081632653</v>
      </c>
      <c r="N54" s="17">
        <f t="shared" si="3"/>
        <v>5.5102040816326534</v>
      </c>
      <c r="O54" s="14">
        <f t="shared" si="4"/>
        <v>0.45555555555555555</v>
      </c>
      <c r="P54" s="12">
        <v>123</v>
      </c>
      <c r="Q54" s="12">
        <v>267</v>
      </c>
      <c r="R54" s="17">
        <f t="shared" si="5"/>
        <v>2.510204081632653</v>
      </c>
      <c r="S54" s="17">
        <f t="shared" si="6"/>
        <v>5.4489795918367347</v>
      </c>
      <c r="T54" s="14">
        <f t="shared" si="7"/>
        <v>0.4606741573033708</v>
      </c>
      <c r="U54" s="12">
        <v>0</v>
      </c>
      <c r="V54" s="12">
        <v>3</v>
      </c>
      <c r="W54" s="17">
        <f t="shared" si="8"/>
        <v>0</v>
      </c>
      <c r="X54" s="17">
        <f t="shared" si="9"/>
        <v>6.1224489795918366E-2</v>
      </c>
      <c r="Y54" s="14">
        <f t="shared" si="10"/>
        <v>0</v>
      </c>
      <c r="Z54" s="12">
        <v>47</v>
      </c>
      <c r="AA54" s="12">
        <v>82</v>
      </c>
      <c r="AB54" s="17">
        <f t="shared" si="11"/>
        <v>0.95918367346938771</v>
      </c>
      <c r="AC54" s="17">
        <f t="shared" si="12"/>
        <v>1.6734693877551021</v>
      </c>
      <c r="AD54" s="14">
        <f t="shared" si="13"/>
        <v>0.57317073170731703</v>
      </c>
      <c r="AE54" s="12">
        <v>235</v>
      </c>
      <c r="AF54" s="17">
        <f t="shared" si="14"/>
        <v>4.795918367346939</v>
      </c>
      <c r="AG54" s="12">
        <v>83</v>
      </c>
      <c r="AH54" s="17">
        <f t="shared" si="15"/>
        <v>1.6938775510204083</v>
      </c>
      <c r="AI54" s="12">
        <v>152</v>
      </c>
      <c r="AJ54" s="17">
        <f t="shared" si="16"/>
        <v>3.1020408163265305</v>
      </c>
      <c r="AK54" s="12">
        <v>72</v>
      </c>
      <c r="AL54" s="17">
        <f t="shared" si="17"/>
        <v>1.4693877551020409</v>
      </c>
      <c r="AM54" s="12">
        <v>21</v>
      </c>
      <c r="AN54" s="17">
        <f t="shared" si="18"/>
        <v>0.42857142857142855</v>
      </c>
      <c r="AO54" s="12">
        <v>32</v>
      </c>
      <c r="AP54" s="17">
        <f t="shared" si="19"/>
        <v>0.65306122448979587</v>
      </c>
      <c r="AQ54" s="12">
        <v>52</v>
      </c>
      <c r="AR54" s="17">
        <f t="shared" si="20"/>
        <v>1.0612244897959184</v>
      </c>
      <c r="AS54" s="12">
        <v>110</v>
      </c>
      <c r="AT54" s="17">
        <f t="shared" si="21"/>
        <v>2.2448979591836733</v>
      </c>
      <c r="AU54" s="13">
        <v>0.66600374895661207</v>
      </c>
      <c r="AV54" s="13">
        <v>2.9308707803800519E-2</v>
      </c>
      <c r="AW54" s="13">
        <v>0.52920123927163432</v>
      </c>
      <c r="AX54" s="13">
        <v>0.1368025096849777</v>
      </c>
      <c r="AY54" s="13">
        <v>101.6169055038913</v>
      </c>
      <c r="AZ54" s="13">
        <v>112.9690332432246</v>
      </c>
      <c r="BA54" s="13">
        <v>9.714522666578473</v>
      </c>
      <c r="BB54" s="13">
        <v>8.5510204081632661</v>
      </c>
      <c r="BC54" s="13">
        <v>18.438858022993564</v>
      </c>
      <c r="BD54" s="35">
        <f t="shared" si="22"/>
        <v>47.86330371144799</v>
      </c>
      <c r="BE54" s="35">
        <f t="shared" si="23"/>
        <v>45.555555555555557</v>
      </c>
      <c r="BF54" s="37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16.37486028173787</v>
      </c>
      <c r="BG54" s="14">
        <f t="shared" si="24"/>
        <v>1.1111111111111112E-2</v>
      </c>
      <c r="BH54" s="14">
        <f t="shared" si="25"/>
        <v>0.3037037037037037</v>
      </c>
      <c r="BI54" s="13">
        <f>IFERROR(((AG54*(12000/5))/((F54*60+G54)*(SUMIFS(팀공격력!X:X,팀공격력!A:A,B54,팀공격력!B:B,D54)+SUMIFS(팀수비력!X:X,팀수비력!A:A,B54,팀수비력!B:B,D54))))*100,"")</f>
        <v>4.5425315035505625</v>
      </c>
      <c r="BJ54" s="13">
        <f>IFERROR(((AI54*(12000/5))/((F54*60+G54)*(SUMIFS(팀공격력!V:V,팀공격력!A:A,B54,팀공격력!B:B,D54)+SUMIFS(팀수비력!W:W,팀수비력!A:A,B54,팀수비력!B:B,D54))))*100,"")</f>
        <v>18.16866980235595</v>
      </c>
      <c r="BK54" s="13">
        <f>IFERROR(((AE54*(12000/5))/((F54*60+G54)*(SUMIFS(팀공격력!X:X,팀공격력!A:A,B54,팀공격력!B:B,D54)+SUMIFS(팀수비력!X:X,팀수비력!A:A,B54,팀수비력!B:B,D54))))*100,"")</f>
        <v>12.861384377522677</v>
      </c>
      <c r="BL54" s="13">
        <f>IFERROR(100*AK54/(((((F54*60+G54)/(12000/5))*SUMIFS(팀공격력!P:P,팀공격력!A:A,B54,팀공격력!B:B,D54))-K54)),"")</f>
        <v>10.843638869174132</v>
      </c>
      <c r="BM54" s="13">
        <f>IFERROR(100*((AM54/E54*(2400))/((F54*60+G54)*SUMIFS(팀공격력!AR:AR,팀공격력!A:A,B54,팀공격력!B:B,D54))),"")</f>
        <v>1.2583221793115471</v>
      </c>
      <c r="BN54" s="13">
        <f>IFERROR((AO54*40)/(((F54*60+G54)/60)*(SUMIFS(팀수비력!Q:Q,팀수비력!A:A,B54,팀수비력!B:B,D54)-SUMIFS(팀수비력!N:N,팀수비력!A:A,B54,팀수비력!B:B,D54)))*100,"")</f>
        <v>3.1725377203581497</v>
      </c>
      <c r="BO54" s="13">
        <f t="shared" si="26"/>
        <v>14.521894548704202</v>
      </c>
      <c r="BP54" s="13">
        <v>33.3333333333333</v>
      </c>
      <c r="BQ54" s="13">
        <v>0.42857142857142799</v>
      </c>
      <c r="BR54" s="13">
        <v>0</v>
      </c>
      <c r="BS54" s="13">
        <v>0.38775510204081598</v>
      </c>
      <c r="BT54" s="15" t="s">
        <v>88</v>
      </c>
      <c r="BU54" s="15">
        <v>700000</v>
      </c>
      <c r="BV54" s="12" t="s">
        <v>89</v>
      </c>
      <c r="BW54" s="26">
        <v>705.02</v>
      </c>
      <c r="BX54" s="27">
        <v>957.72</v>
      </c>
      <c r="BY54" s="27">
        <v>252.7</v>
      </c>
      <c r="BZ54" s="26">
        <f t="shared" si="33"/>
        <v>14.388163265306124</v>
      </c>
      <c r="CA54" s="26">
        <f t="shared" si="34"/>
        <v>19.545306122448981</v>
      </c>
      <c r="CB54" s="26">
        <f t="shared" si="35"/>
        <v>5.1571428571428566</v>
      </c>
      <c r="CC54" s="31">
        <f t="shared" si="36"/>
        <v>31.025688981792179</v>
      </c>
      <c r="CD54" s="31">
        <f t="shared" si="37"/>
        <v>42.14621266296276</v>
      </c>
      <c r="CE54" s="31">
        <f t="shared" si="38"/>
        <v>11.120523681170582</v>
      </c>
      <c r="CF54" s="34">
        <v>24</v>
      </c>
      <c r="CG54" s="34">
        <v>25</v>
      </c>
    </row>
    <row r="55" spans="1:85" x14ac:dyDescent="0.4">
      <c r="A55" s="12" t="s">
        <v>84</v>
      </c>
      <c r="B55" s="12" t="s">
        <v>133</v>
      </c>
      <c r="C55" s="4" t="s">
        <v>148</v>
      </c>
      <c r="D55" s="40" t="s">
        <v>87</v>
      </c>
      <c r="E55" s="5">
        <v>22</v>
      </c>
      <c r="F55" s="22">
        <v>24</v>
      </c>
      <c r="G55" s="22">
        <v>37</v>
      </c>
      <c r="H55" s="10">
        <f t="shared" si="0"/>
        <v>32494</v>
      </c>
      <c r="I55" s="5">
        <v>254</v>
      </c>
      <c r="J55" s="17">
        <f t="shared" si="1"/>
        <v>11.545454545454545</v>
      </c>
      <c r="K55" s="7">
        <v>96</v>
      </c>
      <c r="L55" s="7">
        <v>219</v>
      </c>
      <c r="M55" s="17">
        <f t="shared" si="2"/>
        <v>4.3636363636363633</v>
      </c>
      <c r="N55" s="17">
        <f t="shared" si="3"/>
        <v>9.954545454545455</v>
      </c>
      <c r="O55" s="14">
        <f t="shared" si="4"/>
        <v>0.43835616438356162</v>
      </c>
      <c r="P55" s="12">
        <v>67</v>
      </c>
      <c r="Q55" s="12">
        <v>126</v>
      </c>
      <c r="R55" s="17">
        <f t="shared" si="5"/>
        <v>3.0454545454545454</v>
      </c>
      <c r="S55" s="17">
        <f t="shared" si="6"/>
        <v>5.7272727272727275</v>
      </c>
      <c r="T55" s="14">
        <f t="shared" si="7"/>
        <v>0.53174603174603174</v>
      </c>
      <c r="U55" s="12">
        <v>29</v>
      </c>
      <c r="V55" s="12">
        <v>93</v>
      </c>
      <c r="W55" s="17">
        <f t="shared" si="8"/>
        <v>1.3181818181818181</v>
      </c>
      <c r="X55" s="17">
        <f t="shared" si="9"/>
        <v>4.2272727272727275</v>
      </c>
      <c r="Y55" s="14">
        <f t="shared" si="10"/>
        <v>0.31182795698924731</v>
      </c>
      <c r="Z55" s="12">
        <v>33</v>
      </c>
      <c r="AA55" s="12">
        <v>54</v>
      </c>
      <c r="AB55" s="17">
        <f t="shared" si="11"/>
        <v>1.5</v>
      </c>
      <c r="AC55" s="17">
        <f t="shared" si="12"/>
        <v>2.4545454545454546</v>
      </c>
      <c r="AD55" s="14">
        <f t="shared" si="13"/>
        <v>0.61111111111111116</v>
      </c>
      <c r="AE55" s="12">
        <v>118</v>
      </c>
      <c r="AF55" s="17">
        <f t="shared" si="14"/>
        <v>5.3636363636363633</v>
      </c>
      <c r="AG55" s="12">
        <v>20</v>
      </c>
      <c r="AH55" s="17">
        <f t="shared" si="15"/>
        <v>0.90909090909090906</v>
      </c>
      <c r="AI55" s="12">
        <v>98</v>
      </c>
      <c r="AJ55" s="17">
        <f t="shared" si="16"/>
        <v>4.4545454545454541</v>
      </c>
      <c r="AK55" s="12">
        <v>63</v>
      </c>
      <c r="AL55" s="17">
        <f t="shared" si="17"/>
        <v>2.8636363636363638</v>
      </c>
      <c r="AM55" s="12">
        <v>10</v>
      </c>
      <c r="AN55" s="17">
        <f t="shared" si="18"/>
        <v>0.45454545454545453</v>
      </c>
      <c r="AO55" s="12">
        <v>25</v>
      </c>
      <c r="AP55" s="17">
        <f t="shared" si="19"/>
        <v>1.1363636363636365</v>
      </c>
      <c r="AQ55" s="12">
        <v>48</v>
      </c>
      <c r="AR55" s="17">
        <f t="shared" si="20"/>
        <v>2.1818181818181817</v>
      </c>
      <c r="AS55" s="12">
        <v>64</v>
      </c>
      <c r="AT55" s="17">
        <f t="shared" si="21"/>
        <v>2.9090909090909092</v>
      </c>
      <c r="AU55" s="13">
        <v>0.43329494946954999</v>
      </c>
      <c r="AV55" s="13">
        <v>3.2003073759060752E-2</v>
      </c>
      <c r="AW55" s="13">
        <v>0.30694365857315992</v>
      </c>
      <c r="AX55" s="13">
        <v>0.12635129089639011</v>
      </c>
      <c r="AY55" s="13">
        <v>100.5100636182267</v>
      </c>
      <c r="AZ55" s="13">
        <v>112.3655228807625</v>
      </c>
      <c r="BA55" s="13">
        <v>5.1582178418855467</v>
      </c>
      <c r="BB55" s="13">
        <v>12.636363636363637</v>
      </c>
      <c r="BC55" s="13">
        <v>20.533021480888777</v>
      </c>
      <c r="BD55" s="35">
        <f t="shared" si="22"/>
        <v>52.315043664524637</v>
      </c>
      <c r="BE55" s="35">
        <f t="shared" si="23"/>
        <v>50.456621004566216</v>
      </c>
      <c r="BF55" s="37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10.01951886770753</v>
      </c>
      <c r="BG55" s="14">
        <f t="shared" si="24"/>
        <v>0.42465753424657532</v>
      </c>
      <c r="BH55" s="14">
        <f t="shared" si="25"/>
        <v>0.24657534246575341</v>
      </c>
      <c r="BI55" s="13">
        <f>IFERROR(((AG55*(12000/5))/((F55*60+G55)*(SUMIFS(팀공격력!X:X,팀공격력!A:A,B55,팀공격력!B:B,D55)+SUMIFS(팀수비력!X:X,팀수비력!A:A,B55,팀수비력!B:B,D55))))*100,"")</f>
        <v>0.82483013654375548</v>
      </c>
      <c r="BJ55" s="13">
        <f>IFERROR(((AI55*(12000/5))/((F55*60+G55)*(SUMIFS(팀공격력!V:V,팀공격력!A:A,B55,팀공격력!B:B,D55)+SUMIFS(팀수비력!W:W,팀수비력!A:A,B55,팀수비력!B:B,D55))))*100,"")</f>
        <v>8.8271455743424312</v>
      </c>
      <c r="BK55" s="13">
        <f>IFERROR(((AE55*(12000/5))/((F55*60+G55)*(SUMIFS(팀공격력!X:X,팀공격력!A:A,B55,팀공격력!B:B,D55)+SUMIFS(팀수비력!X:X,팀수비력!A:A,B55,팀수비력!B:B,D55))))*100,"")</f>
        <v>4.8664978056081578</v>
      </c>
      <c r="BL55" s="13">
        <f>IFERROR(100*AK55/(((((F55*60+G55)/(12000/5))*SUMIFS(팀공격력!P:P,팀공격력!A:A,B55,팀공격력!B:B,D55))-K55)),"")</f>
        <v>6.6430323509524545</v>
      </c>
      <c r="BM55" s="13">
        <f>IFERROR(100*((AM55/E55*(2400))/((F55*60+G55)*SUMIFS(팀공격력!AR:AR,팀공격력!A:A,B55,팀공격력!B:B,D55))),"")</f>
        <v>1.0056818796307283</v>
      </c>
      <c r="BN55" s="13">
        <f>IFERROR((AO55*40)/(((F55*60+G55)/60)*(SUMIFS(팀수비력!Q:Q,팀수비력!A:A,B55,팀수비력!B:B,D55)-SUMIFS(팀수비력!N:N,팀수비력!A:A,B55,팀수비력!B:B,D55)))*100,"")</f>
        <v>1.867718814932412</v>
      </c>
      <c r="BO55" s="13">
        <f t="shared" si="26"/>
        <v>16.508460586050351</v>
      </c>
      <c r="BP55" s="13">
        <v>17.391304347826001</v>
      </c>
      <c r="BQ55" s="13">
        <v>0.36363636363636298</v>
      </c>
      <c r="BR55" s="13">
        <v>0.63636363636363602</v>
      </c>
      <c r="BS55" s="13">
        <v>0.40909090909090901</v>
      </c>
      <c r="BT55" s="15" t="s">
        <v>88</v>
      </c>
      <c r="BU55" s="15"/>
      <c r="BV55" s="12" t="s">
        <v>96</v>
      </c>
      <c r="BW55" s="26">
        <v>442.97</v>
      </c>
      <c r="BX55" s="27">
        <v>648.37</v>
      </c>
      <c r="BY55" s="27">
        <v>205.4</v>
      </c>
      <c r="BZ55" s="26">
        <f t="shared" si="33"/>
        <v>20.135000000000002</v>
      </c>
      <c r="CA55" s="26">
        <f t="shared" si="34"/>
        <v>29.471363636363638</v>
      </c>
      <c r="CB55" s="26">
        <f t="shared" si="35"/>
        <v>9.336363636363636</v>
      </c>
      <c r="CC55" s="31">
        <f t="shared" si="36"/>
        <v>32.717670954637775</v>
      </c>
      <c r="CD55" s="31">
        <f t="shared" si="37"/>
        <v>47.888471717855602</v>
      </c>
      <c r="CE55" s="31">
        <f t="shared" si="38"/>
        <v>15.170800763217825</v>
      </c>
      <c r="CF55" s="34">
        <v>12</v>
      </c>
      <c r="CG55" s="34">
        <v>10</v>
      </c>
    </row>
    <row r="56" spans="1:85" x14ac:dyDescent="0.4">
      <c r="A56" s="12" t="s">
        <v>84</v>
      </c>
      <c r="B56" s="12" t="s">
        <v>133</v>
      </c>
      <c r="C56" s="4" t="s">
        <v>149</v>
      </c>
      <c r="D56" s="40" t="s">
        <v>87</v>
      </c>
      <c r="E56" s="32">
        <v>52</v>
      </c>
      <c r="F56" s="24">
        <v>16</v>
      </c>
      <c r="G56" s="24">
        <v>38</v>
      </c>
      <c r="H56" s="10">
        <f t="shared" si="0"/>
        <v>51896</v>
      </c>
      <c r="I56" s="5">
        <v>171</v>
      </c>
      <c r="J56" s="17">
        <f t="shared" si="1"/>
        <v>3.2884615384615383</v>
      </c>
      <c r="K56" s="7">
        <v>60</v>
      </c>
      <c r="L56" s="7">
        <v>165</v>
      </c>
      <c r="M56" s="17">
        <f t="shared" si="2"/>
        <v>1.1538461538461537</v>
      </c>
      <c r="N56" s="17">
        <f t="shared" si="3"/>
        <v>3.1730769230769229</v>
      </c>
      <c r="O56" s="14">
        <f t="shared" si="4"/>
        <v>0.36363636363636365</v>
      </c>
      <c r="P56" s="12">
        <v>24</v>
      </c>
      <c r="Q56" s="12">
        <v>60</v>
      </c>
      <c r="R56" s="17">
        <f t="shared" si="5"/>
        <v>0.46153846153846156</v>
      </c>
      <c r="S56" s="17">
        <f t="shared" si="6"/>
        <v>1.1538461538461537</v>
      </c>
      <c r="T56" s="14">
        <f t="shared" si="7"/>
        <v>0.4</v>
      </c>
      <c r="U56" s="12">
        <v>36</v>
      </c>
      <c r="V56" s="12">
        <v>105</v>
      </c>
      <c r="W56" s="17">
        <f t="shared" si="8"/>
        <v>0.69230769230769229</v>
      </c>
      <c r="X56" s="17">
        <f t="shared" si="9"/>
        <v>2.0192307692307692</v>
      </c>
      <c r="Y56" s="14">
        <f t="shared" si="10"/>
        <v>0.34285714285714286</v>
      </c>
      <c r="Z56" s="12">
        <v>15</v>
      </c>
      <c r="AA56" s="12">
        <v>20</v>
      </c>
      <c r="AB56" s="17">
        <f t="shared" si="11"/>
        <v>0.28846153846153844</v>
      </c>
      <c r="AC56" s="17">
        <f t="shared" si="12"/>
        <v>0.38461538461538464</v>
      </c>
      <c r="AD56" s="14">
        <f t="shared" si="13"/>
        <v>0.75</v>
      </c>
      <c r="AE56" s="12">
        <v>68</v>
      </c>
      <c r="AF56" s="17">
        <f t="shared" si="14"/>
        <v>1.3076923076923077</v>
      </c>
      <c r="AG56" s="12">
        <v>14</v>
      </c>
      <c r="AH56" s="17">
        <f t="shared" si="15"/>
        <v>0.26923076923076922</v>
      </c>
      <c r="AI56" s="12">
        <v>54</v>
      </c>
      <c r="AJ56" s="17">
        <f t="shared" si="16"/>
        <v>1.0384615384615385</v>
      </c>
      <c r="AK56" s="12">
        <v>103</v>
      </c>
      <c r="AL56" s="17">
        <f t="shared" si="17"/>
        <v>1.9807692307692308</v>
      </c>
      <c r="AM56" s="12">
        <v>32</v>
      </c>
      <c r="AN56" s="17">
        <f t="shared" si="18"/>
        <v>0.61538461538461542</v>
      </c>
      <c r="AO56" s="12">
        <v>2</v>
      </c>
      <c r="AP56" s="17">
        <f t="shared" si="19"/>
        <v>3.8461538461538464E-2</v>
      </c>
      <c r="AQ56" s="12">
        <v>55</v>
      </c>
      <c r="AR56" s="17">
        <f t="shared" si="20"/>
        <v>1.0576923076923077</v>
      </c>
      <c r="AS56" s="12">
        <v>92</v>
      </c>
      <c r="AT56" s="17">
        <f t="shared" si="21"/>
        <v>1.7692307692307692</v>
      </c>
      <c r="AU56" s="13">
        <v>-0.48104423161763932</v>
      </c>
      <c r="AV56" s="13">
        <v>-2.2246534528332331E-2</v>
      </c>
      <c r="AW56" s="13">
        <v>-5.430501535240348E-2</v>
      </c>
      <c r="AX56" s="13">
        <v>-0.42673921626523581</v>
      </c>
      <c r="AY56" s="13">
        <v>96.474160762214368</v>
      </c>
      <c r="AZ56" s="13">
        <v>117.66210777145101</v>
      </c>
      <c r="BA56" s="13">
        <v>4.6728410404976701</v>
      </c>
      <c r="BB56" s="13">
        <v>4.0576923076923075</v>
      </c>
      <c r="BC56" s="13">
        <v>9.7579774934484362</v>
      </c>
      <c r="BD56" s="35">
        <f t="shared" si="22"/>
        <v>49.194476409666279</v>
      </c>
      <c r="BE56" s="35">
        <f t="shared" si="23"/>
        <v>47.272727272727273</v>
      </c>
      <c r="BF56" s="37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11.66858465627017</v>
      </c>
      <c r="BG56" s="14">
        <f t="shared" si="24"/>
        <v>0.63636363636363635</v>
      </c>
      <c r="BH56" s="14">
        <f t="shared" si="25"/>
        <v>0.12121212121212122</v>
      </c>
      <c r="BI56" s="13">
        <f>IFERROR(((AG56*(12000/5))/((F56*60+G56)*(SUMIFS(팀공격력!X:X,팀공격력!A:A,B56,팀공격력!B:B,D56)+SUMIFS(팀수비력!X:X,팀수비력!A:A,B56,팀수비력!B:B,D56))))*100,"")</f>
        <v>0.85450087993245372</v>
      </c>
      <c r="BJ56" s="13">
        <f>IFERROR(((AI56*(12000/5))/((F56*60+G56)*(SUMIFS(팀공격력!V:V,팀공격력!A:A,B56,팀공격력!B:B,D56)+SUMIFS(팀수비력!W:W,팀수비력!A:A,B56,팀수비력!B:B,D56))))*100,"")</f>
        <v>7.1984323414012064</v>
      </c>
      <c r="BK56" s="13">
        <f>IFERROR(((AE56*(12000/5))/((F56*60+G56)*(SUMIFS(팀공격력!X:X,팀공격력!A:A,B56,팀공격력!B:B,D56)+SUMIFS(팀수비력!X:X,팀수비력!A:A,B56,팀수비력!B:B,D56))))*100,"")</f>
        <v>4.1504328453862041</v>
      </c>
      <c r="BL56" s="13">
        <f>IFERROR(100*AK56/(((((F56*60+G56)/(12000/5))*SUMIFS(팀공격력!P:P,팀공격력!A:A,B56,팀공격력!B:B,D56))-K56)),"")</f>
        <v>15.952442104638211</v>
      </c>
      <c r="BM56" s="13">
        <f>IFERROR(100*((AM56/E56*(2400))/((F56*60+G56)*SUMIFS(팀공격력!AR:AR,팀공격력!A:A,B56,팀공격력!B:B,D56))),"")</f>
        <v>2.0150224755184758</v>
      </c>
      <c r="BN56" s="13">
        <f>IFERROR((AO56*40)/(((F56*60+G56)/60)*(SUMIFS(팀수비력!Q:Q,팀수비력!A:A,B56,팀수비력!B:B,D56)-SUMIFS(팀수비력!N:N,팀수비력!A:A,B56,팀수비력!B:B,D56)))*100,"")</f>
        <v>0.22113191901043466</v>
      </c>
      <c r="BO56" s="13">
        <f t="shared" si="26"/>
        <v>24.038461538461537</v>
      </c>
      <c r="BP56" s="13">
        <v>4.5454545454545396</v>
      </c>
      <c r="BQ56" s="13">
        <v>5.7692307692307598E-2</v>
      </c>
      <c r="BR56" s="13">
        <v>0.53846153846153799</v>
      </c>
      <c r="BS56" s="13">
        <v>0.38461538461538403</v>
      </c>
      <c r="BT56" s="15" t="s">
        <v>88</v>
      </c>
      <c r="BU56" s="15">
        <v>65000</v>
      </c>
      <c r="BV56" s="12" t="s">
        <v>91</v>
      </c>
      <c r="BW56" s="26">
        <v>476.54</v>
      </c>
      <c r="BX56" s="27">
        <v>661.14</v>
      </c>
      <c r="BY56" s="27">
        <v>184.6</v>
      </c>
      <c r="BZ56" s="26">
        <f t="shared" si="33"/>
        <v>9.1642307692307696</v>
      </c>
      <c r="CA56" s="26">
        <f t="shared" si="34"/>
        <v>12.714230769230769</v>
      </c>
      <c r="CB56" s="26">
        <f t="shared" si="35"/>
        <v>3.55</v>
      </c>
      <c r="CC56" s="31">
        <f t="shared" si="36"/>
        <v>22.038230306767382</v>
      </c>
      <c r="CD56" s="31">
        <f t="shared" si="37"/>
        <v>30.575304455063975</v>
      </c>
      <c r="CE56" s="31">
        <f t="shared" si="38"/>
        <v>8.5370741482965933</v>
      </c>
      <c r="CF56" s="33">
        <v>27</v>
      </c>
      <c r="CG56" s="33">
        <v>25</v>
      </c>
    </row>
    <row r="57" spans="1:85" x14ac:dyDescent="0.4">
      <c r="A57" s="12" t="s">
        <v>84</v>
      </c>
      <c r="B57" s="12" t="s">
        <v>133</v>
      </c>
      <c r="C57" s="12" t="s">
        <v>150</v>
      </c>
      <c r="D57" s="40" t="s">
        <v>87</v>
      </c>
      <c r="E57" s="11">
        <v>45</v>
      </c>
      <c r="F57" s="11">
        <v>30</v>
      </c>
      <c r="G57" s="11">
        <v>55</v>
      </c>
      <c r="H57" s="10">
        <f t="shared" si="0"/>
        <v>83475</v>
      </c>
      <c r="I57" s="7">
        <v>739</v>
      </c>
      <c r="J57" s="17">
        <f t="shared" si="1"/>
        <v>16.422222222222221</v>
      </c>
      <c r="K57" s="7">
        <v>246</v>
      </c>
      <c r="L57" s="7">
        <v>597</v>
      </c>
      <c r="M57" s="17">
        <f t="shared" si="2"/>
        <v>5.4666666666666668</v>
      </c>
      <c r="N57" s="17">
        <f t="shared" si="3"/>
        <v>13.266666666666667</v>
      </c>
      <c r="O57" s="14">
        <f t="shared" si="4"/>
        <v>0.4120603015075377</v>
      </c>
      <c r="P57" s="5">
        <v>120</v>
      </c>
      <c r="Q57" s="7">
        <v>250</v>
      </c>
      <c r="R57" s="17">
        <f t="shared" si="5"/>
        <v>2.6666666666666665</v>
      </c>
      <c r="S57" s="17">
        <f t="shared" si="6"/>
        <v>5.5555555555555554</v>
      </c>
      <c r="T57" s="14">
        <f t="shared" si="7"/>
        <v>0.48</v>
      </c>
      <c r="U57" s="7">
        <v>126</v>
      </c>
      <c r="V57" s="7">
        <v>347</v>
      </c>
      <c r="W57" s="17">
        <f t="shared" si="8"/>
        <v>2.8</v>
      </c>
      <c r="X57" s="17">
        <f t="shared" si="9"/>
        <v>7.7111111111111112</v>
      </c>
      <c r="Y57" s="14">
        <f t="shared" si="10"/>
        <v>0.36311239193083572</v>
      </c>
      <c r="Z57" s="5">
        <v>121</v>
      </c>
      <c r="AA57" s="5">
        <v>139</v>
      </c>
      <c r="AB57" s="17">
        <f t="shared" si="11"/>
        <v>2.6888888888888891</v>
      </c>
      <c r="AC57" s="17">
        <f t="shared" si="12"/>
        <v>3.088888888888889</v>
      </c>
      <c r="AD57" s="14">
        <f t="shared" si="13"/>
        <v>0.87050359712230219</v>
      </c>
      <c r="AE57" s="12">
        <v>116</v>
      </c>
      <c r="AF57" s="17">
        <f t="shared" si="14"/>
        <v>2.5777777777777779</v>
      </c>
      <c r="AG57" s="12">
        <v>16</v>
      </c>
      <c r="AH57" s="17">
        <f t="shared" si="15"/>
        <v>0.35555555555555557</v>
      </c>
      <c r="AI57" s="7">
        <v>100</v>
      </c>
      <c r="AJ57" s="17">
        <f t="shared" si="16"/>
        <v>2.2222222222222223</v>
      </c>
      <c r="AK57" s="7">
        <v>143</v>
      </c>
      <c r="AL57" s="17">
        <f t="shared" si="17"/>
        <v>3.1777777777777776</v>
      </c>
      <c r="AM57" s="7">
        <v>36</v>
      </c>
      <c r="AN57" s="17">
        <f t="shared" si="18"/>
        <v>0.8</v>
      </c>
      <c r="AO57" s="7">
        <v>1</v>
      </c>
      <c r="AP57" s="17">
        <f t="shared" si="19"/>
        <v>2.2222222222222223E-2</v>
      </c>
      <c r="AQ57" s="7">
        <v>108</v>
      </c>
      <c r="AR57" s="17">
        <f t="shared" si="20"/>
        <v>2.4</v>
      </c>
      <c r="AS57" s="7">
        <v>99</v>
      </c>
      <c r="AT57" s="17">
        <f t="shared" si="21"/>
        <v>2.2000000000000002</v>
      </c>
      <c r="AU57" s="13">
        <v>1.6094726454166861</v>
      </c>
      <c r="AV57" s="13">
        <v>4.6274146139563287E-2</v>
      </c>
      <c r="AW57" s="13">
        <v>2.5119251554479529</v>
      </c>
      <c r="AX57" s="13">
        <v>-0.90245251003126736</v>
      </c>
      <c r="AY57" s="13">
        <v>107.94760371824439</v>
      </c>
      <c r="AZ57" s="13">
        <v>118.7939318615135</v>
      </c>
      <c r="BA57" s="13">
        <v>10.387366641227542</v>
      </c>
      <c r="BB57" s="13">
        <v>12.4</v>
      </c>
      <c r="BC57" s="13">
        <v>16.043126684636118</v>
      </c>
      <c r="BD57" s="35">
        <f t="shared" si="22"/>
        <v>56.141363802114988</v>
      </c>
      <c r="BE57" s="35">
        <f t="shared" si="23"/>
        <v>51.758793969849251</v>
      </c>
      <c r="BF57" s="37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21.021720766515223</v>
      </c>
      <c r="BG57" s="14">
        <f t="shared" si="24"/>
        <v>0.58123953098827474</v>
      </c>
      <c r="BH57" s="14">
        <f t="shared" si="25"/>
        <v>0.23283082077051925</v>
      </c>
      <c r="BI57" s="13">
        <f>IFERROR(((AG57*(12000/5))/((F57*60+G57)*(SUMIFS(팀공격력!X:X,팀공격력!A:A,B57,팀공격력!B:B,D57)+SUMIFS(팀수비력!X:X,팀수비력!A:A,B57,팀수비력!B:B,D57))))*100,"")</f>
        <v>0.52540123414560735</v>
      </c>
      <c r="BJ57" s="13">
        <f>IFERROR(((AI57*(12000/5))/((F57*60+G57)*(SUMIFS(팀공격력!V:V,팀공격력!A:A,B57,팀공격력!B:B,D57)+SUMIFS(팀수비력!W:W,팀수비력!A:A,B57,팀수비력!B:B,D57))))*100,"")</f>
        <v>7.1718433430352428</v>
      </c>
      <c r="BK57" s="13">
        <f>IFERROR(((AE57*(12000/5))/((F57*60+G57)*(SUMIFS(팀공격력!X:X,팀공격력!A:A,B57,팀공격력!B:B,D57)+SUMIFS(팀수비력!X:X,팀수비력!A:A,B57,팀수비력!B:B,D57))))*100,"")</f>
        <v>3.8091589475556527</v>
      </c>
      <c r="BL57" s="13">
        <f>IFERROR(100*AK57/(((((F57*60+G57)/(12000/5))*SUMIFS(팀공격력!P:P,팀공격력!A:A,B57,팀공격력!B:B,D57))-K57)),"")</f>
        <v>13.419171194138105</v>
      </c>
      <c r="BM57" s="13">
        <f>IFERROR(100*((AM57/E57*(2400))/((F57*60+G57)*SUMIFS(팀공격력!AR:AR,팀공격력!A:A,B57,팀공격력!B:B,D57))),"")</f>
        <v>1.4093208408289328</v>
      </c>
      <c r="BN57" s="13">
        <f>IFERROR((AO57*40)/(((F57*60+G57)/60)*(SUMIFS(팀수비력!Q:Q,팀수비력!A:A,B57,팀수비력!B:B,D57)-SUMIFS(팀수비력!N:N,팀수비력!A:A,B57,팀수비력!B:B,D57)))*100,"")</f>
        <v>5.948508225671531E-2</v>
      </c>
      <c r="BO57" s="13">
        <f t="shared" si="26"/>
        <v>14.096272319097839</v>
      </c>
      <c r="BP57" s="13">
        <v>9</v>
      </c>
      <c r="BQ57" s="13">
        <v>0.2</v>
      </c>
      <c r="BR57" s="13">
        <v>2.4222222222222198</v>
      </c>
      <c r="BS57" s="13">
        <v>0.31111111111111101</v>
      </c>
      <c r="BT57" s="15" t="s">
        <v>88</v>
      </c>
      <c r="BU57" s="15">
        <v>60000</v>
      </c>
      <c r="BV57" s="12" t="s">
        <v>91</v>
      </c>
      <c r="BW57" s="26">
        <v>979.52</v>
      </c>
      <c r="BX57" s="27">
        <v>1484.82</v>
      </c>
      <c r="BY57" s="27">
        <v>505.3</v>
      </c>
      <c r="BZ57" s="26">
        <f t="shared" si="33"/>
        <v>21.767111111111106</v>
      </c>
      <c r="CA57" s="26">
        <f t="shared" si="34"/>
        <v>32.995999999999995</v>
      </c>
      <c r="CB57" s="26">
        <f t="shared" si="35"/>
        <v>11.228888888888889</v>
      </c>
      <c r="CC57" s="31">
        <f t="shared" si="36"/>
        <v>28.162300089847257</v>
      </c>
      <c r="CD57" s="31">
        <f t="shared" si="37"/>
        <v>42.690242587601077</v>
      </c>
      <c r="CE57" s="31">
        <f t="shared" si="38"/>
        <v>14.527942497753818</v>
      </c>
      <c r="CF57" s="34">
        <v>27</v>
      </c>
      <c r="CG57" s="34">
        <v>18</v>
      </c>
    </row>
    <row r="58" spans="1:85" x14ac:dyDescent="0.4">
      <c r="A58" s="12" t="s">
        <v>84</v>
      </c>
      <c r="B58" s="12" t="s">
        <v>133</v>
      </c>
      <c r="C58" s="4" t="s">
        <v>151</v>
      </c>
      <c r="D58" s="40" t="s">
        <v>87</v>
      </c>
      <c r="E58" s="22">
        <v>40</v>
      </c>
      <c r="F58" s="22">
        <v>29</v>
      </c>
      <c r="G58" s="22">
        <v>17</v>
      </c>
      <c r="H58" s="10">
        <f t="shared" si="0"/>
        <v>70280</v>
      </c>
      <c r="I58" s="5">
        <v>523</v>
      </c>
      <c r="J58" s="17">
        <f t="shared" si="1"/>
        <v>13.074999999999999</v>
      </c>
      <c r="K58" s="7">
        <v>185</v>
      </c>
      <c r="L58" s="7">
        <v>444</v>
      </c>
      <c r="M58" s="17">
        <f t="shared" si="2"/>
        <v>4.625</v>
      </c>
      <c r="N58" s="17">
        <f t="shared" si="3"/>
        <v>11.1</v>
      </c>
      <c r="O58" s="14">
        <f t="shared" si="4"/>
        <v>0.41666666666666669</v>
      </c>
      <c r="P58" s="12">
        <v>122</v>
      </c>
      <c r="Q58" s="12">
        <v>261</v>
      </c>
      <c r="R58" s="17">
        <f t="shared" si="5"/>
        <v>3.05</v>
      </c>
      <c r="S58" s="17">
        <f t="shared" si="6"/>
        <v>6.5250000000000004</v>
      </c>
      <c r="T58" s="14">
        <f t="shared" si="7"/>
        <v>0.46743295019157088</v>
      </c>
      <c r="U58" s="12">
        <v>63</v>
      </c>
      <c r="V58" s="12">
        <v>183</v>
      </c>
      <c r="W58" s="17">
        <f t="shared" si="8"/>
        <v>1.575</v>
      </c>
      <c r="X58" s="17">
        <f t="shared" si="9"/>
        <v>4.5750000000000002</v>
      </c>
      <c r="Y58" s="14">
        <f t="shared" si="10"/>
        <v>0.34426229508196721</v>
      </c>
      <c r="Z58" s="12">
        <v>90</v>
      </c>
      <c r="AA58" s="12">
        <v>115</v>
      </c>
      <c r="AB58" s="17">
        <f t="shared" si="11"/>
        <v>2.25</v>
      </c>
      <c r="AC58" s="17">
        <f t="shared" si="12"/>
        <v>2.875</v>
      </c>
      <c r="AD58" s="14">
        <f t="shared" si="13"/>
        <v>0.78260869565217395</v>
      </c>
      <c r="AE58" s="12">
        <v>114</v>
      </c>
      <c r="AF58" s="17">
        <f t="shared" si="14"/>
        <v>2.85</v>
      </c>
      <c r="AG58" s="12">
        <v>31</v>
      </c>
      <c r="AH58" s="17">
        <f t="shared" si="15"/>
        <v>0.77500000000000002</v>
      </c>
      <c r="AI58" s="12">
        <v>83</v>
      </c>
      <c r="AJ58" s="17">
        <f t="shared" si="16"/>
        <v>2.0750000000000002</v>
      </c>
      <c r="AK58" s="12">
        <v>276</v>
      </c>
      <c r="AL58" s="17">
        <f t="shared" si="17"/>
        <v>6.9</v>
      </c>
      <c r="AM58" s="12">
        <v>49</v>
      </c>
      <c r="AN58" s="17">
        <f t="shared" si="18"/>
        <v>1.2250000000000001</v>
      </c>
      <c r="AO58" s="12">
        <v>2</v>
      </c>
      <c r="AP58" s="17">
        <f t="shared" si="19"/>
        <v>0.05</v>
      </c>
      <c r="AQ58" s="12">
        <v>123</v>
      </c>
      <c r="AR58" s="17">
        <f t="shared" si="20"/>
        <v>3.0750000000000002</v>
      </c>
      <c r="AS58" s="12">
        <v>69</v>
      </c>
      <c r="AT58" s="17">
        <f t="shared" si="21"/>
        <v>1.7250000000000001</v>
      </c>
      <c r="AU58" s="13">
        <v>1.5920435900734931</v>
      </c>
      <c r="AV58" s="13">
        <v>5.4366884123169958E-2</v>
      </c>
      <c r="AW58" s="13">
        <v>2.038428262428968</v>
      </c>
      <c r="AX58" s="13">
        <v>-0.44638467235547502</v>
      </c>
      <c r="AY58" s="13">
        <v>106.8032548975937</v>
      </c>
      <c r="AZ58" s="13">
        <v>116.84368165619119</v>
      </c>
      <c r="BA58" s="13">
        <v>10.75993503426592</v>
      </c>
      <c r="BB58" s="13">
        <v>13.925000000000001</v>
      </c>
      <c r="BC58" s="13">
        <v>19.021058622652248</v>
      </c>
      <c r="BD58" s="35">
        <f t="shared" si="22"/>
        <v>52.871006874241807</v>
      </c>
      <c r="BE58" s="35">
        <f t="shared" si="23"/>
        <v>48.761261261261261</v>
      </c>
      <c r="BF58" s="37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17.890736872552328</v>
      </c>
      <c r="BG58" s="14">
        <f t="shared" si="24"/>
        <v>0.41216216216216217</v>
      </c>
      <c r="BH58" s="14">
        <f t="shared" si="25"/>
        <v>0.25900900900900903</v>
      </c>
      <c r="BI58" s="13">
        <f>IFERROR(((AG58*(12000/5))/((F58*60+G58)*(SUMIFS(팀공격력!X:X,팀공격력!A:A,B58,팀공격력!B:B,D58)+SUMIFS(팀수비력!X:X,팀수비력!A:A,B58,팀수비력!B:B,D58))))*100,"")</f>
        <v>1.0747438093889849</v>
      </c>
      <c r="BJ58" s="13">
        <f>IFERROR(((AI58*(12000/5))/((F58*60+G58)*(SUMIFS(팀공격력!V:V,팀공격력!A:A,B58,팀공격력!B:B,D58)+SUMIFS(팀수비력!W:W,팀수비력!A:A,B58,팀수비력!B:B,D58))))*100,"")</f>
        <v>6.2846491764964219</v>
      </c>
      <c r="BK58" s="13">
        <f>IFERROR(((AE58*(12000/5))/((F58*60+G58)*(SUMIFS(팀공격력!X:X,팀공격력!A:A,B58,팀공격력!B:B,D58)+SUMIFS(팀수비력!X:X,팀수비력!A:A,B58,팀수비력!B:B,D58))))*100,"")</f>
        <v>3.9522836861401385</v>
      </c>
      <c r="BL58" s="13">
        <f>IFERROR(100*AK58/(((((F58*60+G58)/(12000/5))*SUMIFS(팀공격력!P:P,팀공격력!A:A,B58,팀공격력!B:B,D58))-K58)),"")</f>
        <v>26.10310648246848</v>
      </c>
      <c r="BM58" s="13">
        <f>IFERROR(100*((AM58/E58*(2400))/((F58*60+G58)*SUMIFS(팀공격력!AR:AR,팀공격력!A:A,B58,팀공격력!B:B,D58))),"")</f>
        <v>2.2783903284566356</v>
      </c>
      <c r="BN58" s="13">
        <f>IFERROR((AO58*40)/(((F58*60+G58)/60)*(SUMIFS(팀수비력!Q:Q,팀수비력!A:A,B58,팀수비력!B:B,D58)-SUMIFS(팀수비력!N:N,팀수비력!A:A,B58,팀수비력!B:B,D58)))*100,"")</f>
        <v>0.12560595058190882</v>
      </c>
      <c r="BO58" s="13">
        <f t="shared" si="26"/>
        <v>19.915803108808291</v>
      </c>
      <c r="BP58" s="13">
        <v>6.0606060606060597</v>
      </c>
      <c r="BQ58" s="13">
        <v>0.1</v>
      </c>
      <c r="BR58" s="13">
        <v>1.825</v>
      </c>
      <c r="BS58" s="13">
        <v>1.125</v>
      </c>
      <c r="BT58" s="15" t="s">
        <v>88</v>
      </c>
      <c r="BU58" s="15">
        <v>45000</v>
      </c>
      <c r="BV58" s="12" t="s">
        <v>96</v>
      </c>
      <c r="BW58" s="26">
        <v>978.4</v>
      </c>
      <c r="BX58" s="27">
        <v>1429.9</v>
      </c>
      <c r="BY58" s="27">
        <v>451.5</v>
      </c>
      <c r="BZ58" s="26">
        <f t="shared" si="33"/>
        <v>24.46</v>
      </c>
      <c r="CA58" s="26">
        <f t="shared" si="34"/>
        <v>35.747500000000002</v>
      </c>
      <c r="CB58" s="26">
        <f t="shared" si="35"/>
        <v>11.2875</v>
      </c>
      <c r="CC58" s="31">
        <f t="shared" si="36"/>
        <v>33.411496869664198</v>
      </c>
      <c r="CD58" s="31">
        <f t="shared" si="37"/>
        <v>48.829823562891292</v>
      </c>
      <c r="CE58" s="31">
        <f t="shared" si="38"/>
        <v>15.418326693227092</v>
      </c>
      <c r="CF58" s="33">
        <v>21</v>
      </c>
      <c r="CG58" s="33">
        <v>19</v>
      </c>
    </row>
    <row r="59" spans="1:85" x14ac:dyDescent="0.4">
      <c r="A59" s="12" t="s">
        <v>84</v>
      </c>
      <c r="B59" s="12" t="s">
        <v>152</v>
      </c>
      <c r="C59" s="4" t="s">
        <v>153</v>
      </c>
      <c r="D59" s="40" t="s">
        <v>87</v>
      </c>
      <c r="E59" s="22">
        <v>1</v>
      </c>
      <c r="F59" s="22">
        <v>12</v>
      </c>
      <c r="G59" s="22">
        <v>21</v>
      </c>
      <c r="H59" s="10">
        <f t="shared" si="0"/>
        <v>741</v>
      </c>
      <c r="I59" s="5">
        <v>2</v>
      </c>
      <c r="J59" s="17">
        <f t="shared" si="1"/>
        <v>2</v>
      </c>
      <c r="K59" s="7">
        <v>1</v>
      </c>
      <c r="L59" s="7">
        <v>3</v>
      </c>
      <c r="M59" s="17">
        <f t="shared" si="2"/>
        <v>1</v>
      </c>
      <c r="N59" s="17">
        <f t="shared" si="3"/>
        <v>3</v>
      </c>
      <c r="O59" s="14">
        <f t="shared" si="4"/>
        <v>0.33333333333333331</v>
      </c>
      <c r="P59" s="12">
        <v>1</v>
      </c>
      <c r="Q59" s="12">
        <v>1</v>
      </c>
      <c r="R59" s="17">
        <f t="shared" si="5"/>
        <v>1</v>
      </c>
      <c r="S59" s="17">
        <f t="shared" si="6"/>
        <v>1</v>
      </c>
      <c r="T59" s="14">
        <f t="shared" si="7"/>
        <v>1</v>
      </c>
      <c r="U59" s="12">
        <v>0</v>
      </c>
      <c r="V59" s="12">
        <v>2</v>
      </c>
      <c r="W59" s="17">
        <f t="shared" si="8"/>
        <v>0</v>
      </c>
      <c r="X59" s="17">
        <f t="shared" si="9"/>
        <v>2</v>
      </c>
      <c r="Y59" s="14">
        <f t="shared" si="10"/>
        <v>0</v>
      </c>
      <c r="Z59" s="12">
        <v>0</v>
      </c>
      <c r="AA59" s="12">
        <v>0</v>
      </c>
      <c r="AB59" s="17">
        <f t="shared" si="11"/>
        <v>0</v>
      </c>
      <c r="AC59" s="17">
        <f t="shared" si="12"/>
        <v>0</v>
      </c>
      <c r="AD59" s="14" t="e">
        <f t="shared" si="13"/>
        <v>#DIV/0!</v>
      </c>
      <c r="AE59" s="12">
        <v>1</v>
      </c>
      <c r="AF59" s="17">
        <f t="shared" si="14"/>
        <v>1</v>
      </c>
      <c r="AG59" s="12">
        <v>0</v>
      </c>
      <c r="AH59" s="17">
        <f t="shared" si="15"/>
        <v>0</v>
      </c>
      <c r="AI59" s="12">
        <v>1</v>
      </c>
      <c r="AJ59" s="17">
        <f t="shared" si="16"/>
        <v>1</v>
      </c>
      <c r="AK59" s="11">
        <v>0</v>
      </c>
      <c r="AL59" s="17">
        <f t="shared" si="17"/>
        <v>0</v>
      </c>
      <c r="AM59" s="12">
        <v>0</v>
      </c>
      <c r="AN59" s="17">
        <f t="shared" si="18"/>
        <v>0</v>
      </c>
      <c r="AO59" s="12">
        <v>0</v>
      </c>
      <c r="AP59" s="17">
        <f t="shared" si="19"/>
        <v>0</v>
      </c>
      <c r="AQ59" s="12">
        <v>0</v>
      </c>
      <c r="AR59" s="17">
        <f t="shared" si="20"/>
        <v>0</v>
      </c>
      <c r="AS59" s="12">
        <v>2</v>
      </c>
      <c r="AT59" s="17">
        <f t="shared" si="21"/>
        <v>2</v>
      </c>
      <c r="AU59" s="13">
        <v>-1.6071668507320828E-2</v>
      </c>
      <c r="AV59" s="13">
        <v>-5.2053987068245607E-2</v>
      </c>
      <c r="AW59" s="13">
        <v>-1.694168455712643E-2</v>
      </c>
      <c r="AX59" s="13">
        <v>8.7001604980560207E-4</v>
      </c>
      <c r="AY59" s="13">
        <v>71.914030728771962</v>
      </c>
      <c r="AZ59" s="13">
        <v>113.391416101345</v>
      </c>
      <c r="BA59" s="13">
        <v>-3.9964870697826213E-2</v>
      </c>
      <c r="BB59" s="13">
        <v>1</v>
      </c>
      <c r="BC59" s="13">
        <v>3.238866396761134</v>
      </c>
      <c r="BD59" s="35">
        <f t="shared" si="22"/>
        <v>33.333333333333329</v>
      </c>
      <c r="BE59" s="35">
        <f t="shared" si="23"/>
        <v>33.333333333333329</v>
      </c>
      <c r="BF59" s="37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0.21699687321972147</v>
      </c>
      <c r="BG59" s="14">
        <f t="shared" si="24"/>
        <v>0.66666666666666663</v>
      </c>
      <c r="BH59" s="14">
        <f t="shared" si="25"/>
        <v>0</v>
      </c>
      <c r="BI59" s="13">
        <f>IFERROR(((AG59*(12000/5))/((F59*60+G59)*(SUMIFS(팀공격력!X:X,팀공격력!A:A,B59,팀공격력!B:B,D59)+SUMIFS(팀수비력!X:X,팀수비력!A:A,B59,팀수비력!B:B,D59))))*100,"")</f>
        <v>0</v>
      </c>
      <c r="BJ59" s="13">
        <f>IFERROR(((AI59*(12000/5))/((F59*60+G59)*(SUMIFS(팀공격력!V:V,팀공격력!A:A,B59,팀공격력!B:B,D59)+SUMIFS(팀수비력!W:W,팀수비력!A:A,B59,팀수비력!B:B,D59))))*100,"")</f>
        <v>0.17209704552397098</v>
      </c>
      <c r="BK59" s="13">
        <f>IFERROR(((AE59*(12000/5))/((F59*60+G59)*(SUMIFS(팀공격력!X:X,팀공격력!A:A,B59,팀공격력!B:B,D59)+SUMIFS(팀수비력!X:X,팀수비력!A:A,B59,팀수비력!B:B,D59))))*100,"")</f>
        <v>8.0388840823061136E-2</v>
      </c>
      <c r="BL59" s="13">
        <f>IFERROR(100*AK59/(((((F59*60+G59)/(12000/5))*SUMIFS(팀공격력!P:P,팀공격력!A:A,B59,팀공격력!B:B,D59))-K59)),"")</f>
        <v>0</v>
      </c>
      <c r="BM59" s="13">
        <f>IFERROR(100*((AM59/E59*(2400))/((F59*60+G59)*SUMIFS(팀공격력!AR:AR,팀공격력!A:A,B59,팀공격력!B:B,D59))),"")</f>
        <v>0</v>
      </c>
      <c r="BN59" s="13">
        <f>IFERROR((AO59*40)/(((F59*60+G59)/60)*(SUMIFS(팀수비력!Q:Q,팀수비력!A:A,B59,팀수비력!B:B,D59)-SUMIFS(팀수비력!N:N,팀수비력!A:A,B59,팀수비력!B:B,D59)))*100,"")</f>
        <v>0</v>
      </c>
      <c r="BO59" s="13">
        <f t="shared" si="26"/>
        <v>0</v>
      </c>
      <c r="BP59" s="13">
        <v>0</v>
      </c>
      <c r="BQ59" s="13">
        <v>0</v>
      </c>
      <c r="BR59" s="13">
        <v>0</v>
      </c>
      <c r="BS59" s="13">
        <v>0</v>
      </c>
      <c r="BT59" s="15" t="s">
        <v>88</v>
      </c>
      <c r="BU59" s="15">
        <v>75000</v>
      </c>
      <c r="BV59" s="12" t="s">
        <v>96</v>
      </c>
      <c r="BW59" s="26">
        <v>4.29</v>
      </c>
      <c r="BX59" s="27">
        <v>6.09</v>
      </c>
      <c r="BY59" s="27">
        <v>1.8</v>
      </c>
      <c r="BZ59" s="26">
        <f t="shared" si="33"/>
        <v>4.29</v>
      </c>
      <c r="CA59" s="26">
        <f t="shared" si="34"/>
        <v>6.09</v>
      </c>
      <c r="CB59" s="26">
        <f t="shared" si="35"/>
        <v>1.8</v>
      </c>
      <c r="CC59" s="31">
        <f t="shared" si="36"/>
        <v>13.894736842105262</v>
      </c>
      <c r="CD59" s="31">
        <f t="shared" si="37"/>
        <v>19.724696356275302</v>
      </c>
      <c r="CE59" s="31">
        <f t="shared" si="38"/>
        <v>5.8299595141700404</v>
      </c>
      <c r="CF59" s="34">
        <v>0</v>
      </c>
      <c r="CG59" s="34">
        <v>1</v>
      </c>
    </row>
    <row r="60" spans="1:85" x14ac:dyDescent="0.4">
      <c r="A60" s="12" t="s">
        <v>84</v>
      </c>
      <c r="B60" s="12" t="s">
        <v>152</v>
      </c>
      <c r="C60" s="4" t="s">
        <v>154</v>
      </c>
      <c r="D60" s="40" t="s">
        <v>87</v>
      </c>
      <c r="E60" s="5">
        <v>4</v>
      </c>
      <c r="F60" s="22">
        <v>2</v>
      </c>
      <c r="G60" s="22">
        <v>23</v>
      </c>
      <c r="H60" s="10">
        <f t="shared" si="0"/>
        <v>572</v>
      </c>
      <c r="I60" s="5">
        <v>0</v>
      </c>
      <c r="J60" s="17">
        <f t="shared" si="1"/>
        <v>0</v>
      </c>
      <c r="K60" s="7">
        <v>0</v>
      </c>
      <c r="L60" s="7">
        <v>0</v>
      </c>
      <c r="M60" s="17">
        <f t="shared" si="2"/>
        <v>0</v>
      </c>
      <c r="N60" s="17">
        <f t="shared" si="3"/>
        <v>0</v>
      </c>
      <c r="O60" s="14" t="e">
        <f t="shared" si="4"/>
        <v>#DIV/0!</v>
      </c>
      <c r="P60" s="12">
        <v>0</v>
      </c>
      <c r="Q60" s="12">
        <v>0</v>
      </c>
      <c r="R60" s="17">
        <f t="shared" si="5"/>
        <v>0</v>
      </c>
      <c r="S60" s="17">
        <f t="shared" si="6"/>
        <v>0</v>
      </c>
      <c r="T60" s="14" t="e">
        <f t="shared" si="7"/>
        <v>#DIV/0!</v>
      </c>
      <c r="U60" s="12">
        <v>0</v>
      </c>
      <c r="V60" s="12">
        <v>0</v>
      </c>
      <c r="W60" s="17">
        <f t="shared" si="8"/>
        <v>0</v>
      </c>
      <c r="X60" s="17">
        <f t="shared" si="9"/>
        <v>0</v>
      </c>
      <c r="Y60" s="14" t="e">
        <f t="shared" si="10"/>
        <v>#DIV/0!</v>
      </c>
      <c r="Z60" s="12">
        <v>0</v>
      </c>
      <c r="AA60" s="12">
        <v>2</v>
      </c>
      <c r="AB60" s="17">
        <f t="shared" si="11"/>
        <v>0</v>
      </c>
      <c r="AC60" s="17">
        <f t="shared" si="12"/>
        <v>0.5</v>
      </c>
      <c r="AD60" s="14">
        <f t="shared" si="13"/>
        <v>0</v>
      </c>
      <c r="AE60" s="12">
        <v>3</v>
      </c>
      <c r="AF60" s="17">
        <f t="shared" si="14"/>
        <v>0.75</v>
      </c>
      <c r="AG60" s="12">
        <v>2</v>
      </c>
      <c r="AH60" s="17">
        <f t="shared" si="15"/>
        <v>0.5</v>
      </c>
      <c r="AI60" s="12">
        <v>1</v>
      </c>
      <c r="AJ60" s="17">
        <f t="shared" si="16"/>
        <v>0.25</v>
      </c>
      <c r="AK60" s="11">
        <v>0</v>
      </c>
      <c r="AL60" s="17">
        <f t="shared" si="17"/>
        <v>0</v>
      </c>
      <c r="AM60" s="12">
        <v>0</v>
      </c>
      <c r="AN60" s="17">
        <f t="shared" si="18"/>
        <v>0</v>
      </c>
      <c r="AO60" s="12">
        <v>0</v>
      </c>
      <c r="AP60" s="17">
        <f t="shared" si="19"/>
        <v>0</v>
      </c>
      <c r="AQ60" s="12">
        <v>0</v>
      </c>
      <c r="AR60" s="17">
        <f t="shared" si="20"/>
        <v>0</v>
      </c>
      <c r="AS60" s="12">
        <v>1</v>
      </c>
      <c r="AT60" s="17">
        <f t="shared" si="21"/>
        <v>0.25</v>
      </c>
      <c r="AU60" s="13">
        <v>-2.034083633773534E-3</v>
      </c>
      <c r="AV60" s="13">
        <v>-8.5346166452036406E-3</v>
      </c>
      <c r="AW60" s="13">
        <v>-3.5250221339199052E-3</v>
      </c>
      <c r="AX60" s="13">
        <v>1.490938500146371E-3</v>
      </c>
      <c r="AY60" s="13">
        <v>88.49974912595701</v>
      </c>
      <c r="AZ60" s="13">
        <v>112.5683863878882</v>
      </c>
      <c r="BA60" s="13">
        <v>0.14483016518696409</v>
      </c>
      <c r="BB60" s="13">
        <v>0.25</v>
      </c>
      <c r="BC60" s="13">
        <v>4.1958041958041958</v>
      </c>
      <c r="BD60" s="35">
        <f t="shared" si="22"/>
        <v>0</v>
      </c>
      <c r="BE60" s="35" t="str">
        <f t="shared" si="23"/>
        <v/>
      </c>
      <c r="BF60" s="37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0.32983524729397662</v>
      </c>
      <c r="BG60" s="14" t="str">
        <f t="shared" si="24"/>
        <v/>
      </c>
      <c r="BH60" s="14" t="str">
        <f t="shared" si="25"/>
        <v/>
      </c>
      <c r="BI60" s="13">
        <f>IFERROR(((AG60*(12000/5))/((F60*60+G60)*(SUMIFS(팀공격력!X:X,팀공격력!A:A,B60,팀공격력!B:B,D60)+SUMIFS(팀수비력!X:X,팀수비력!A:A,B60,팀수비력!B:B,D60))))*100,"")</f>
        <v>0.83312071398445187</v>
      </c>
      <c r="BJ60" s="13">
        <f>IFERROR(((AI60*(12000/5))/((F60*60+G60)*(SUMIFS(팀공격력!V:V,팀공격력!A:A,B60,팀공격력!B:B,D60)+SUMIFS(팀수비력!W:W,팀수비력!A:A,B60,팀수비력!B:B,D60))))*100,"")</f>
        <v>0.8917755995333041</v>
      </c>
      <c r="BK60" s="13">
        <f>IFERROR(((AE60*(12000/5))/((F60*60+G60)*(SUMIFS(팀공격력!X:X,팀공격력!A:A,B60,팀공격력!B:B,D60)+SUMIFS(팀수비력!X:X,팀수비력!A:A,B60,팀수비력!B:B,D60))))*100,"")</f>
        <v>1.2496810709766779</v>
      </c>
      <c r="BL60" s="13">
        <f>IFERROR(100*AK60/(((((F60*60+G60)/(12000/5))*SUMIFS(팀공격력!P:P,팀공격력!A:A,B60,팀공격력!B:B,D60))-K60)),"")</f>
        <v>0</v>
      </c>
      <c r="BM60" s="13">
        <f>IFERROR(100*((AM60/E60*(2400))/((F60*60+G60)*SUMIFS(팀공격력!AR:AR,팀공격력!A:A,B60,팀공격력!B:B,D60))),"")</f>
        <v>0</v>
      </c>
      <c r="BN60" s="13">
        <f>IFERROR((AO60*40)/(((F60*60+G60)/60)*(SUMIFS(팀수비력!Q:Q,팀수비력!A:A,B60,팀수비력!B:B,D60)-SUMIFS(팀수비력!N:N,팀수비력!A:A,B60,팀수비력!B:B,D60)))*100,"")</f>
        <v>0</v>
      </c>
      <c r="BO60" s="13">
        <f t="shared" si="26"/>
        <v>0</v>
      </c>
      <c r="BP60" s="13">
        <v>50</v>
      </c>
      <c r="BQ60" s="13">
        <v>0.25</v>
      </c>
      <c r="BR60" s="13">
        <v>0</v>
      </c>
      <c r="BS60" s="13">
        <v>0.25</v>
      </c>
      <c r="BT60" s="15" t="s">
        <v>88</v>
      </c>
      <c r="BU60" s="15">
        <v>700000</v>
      </c>
      <c r="BV60" s="12" t="s">
        <v>89</v>
      </c>
      <c r="BW60" s="26">
        <v>4.79</v>
      </c>
      <c r="BX60" s="27">
        <v>6.39</v>
      </c>
      <c r="BY60" s="27">
        <v>1.6</v>
      </c>
      <c r="BZ60" s="26">
        <f t="shared" si="33"/>
        <v>1.1974999999999998</v>
      </c>
      <c r="CA60" s="26">
        <f t="shared" si="34"/>
        <v>1.5974999999999999</v>
      </c>
      <c r="CB60" s="26">
        <f t="shared" si="35"/>
        <v>0.4</v>
      </c>
      <c r="CC60" s="31">
        <f t="shared" si="36"/>
        <v>20.097902097902097</v>
      </c>
      <c r="CD60" s="31">
        <f t="shared" si="37"/>
        <v>26.81118881118881</v>
      </c>
      <c r="CE60" s="31">
        <f t="shared" si="38"/>
        <v>6.7132867132867133</v>
      </c>
      <c r="CF60" s="34">
        <v>2</v>
      </c>
      <c r="CG60" s="34">
        <v>2</v>
      </c>
    </row>
    <row r="61" spans="1:85" x14ac:dyDescent="0.4">
      <c r="A61" s="12" t="s">
        <v>84</v>
      </c>
      <c r="B61" s="12" t="s">
        <v>152</v>
      </c>
      <c r="C61" s="4" t="s">
        <v>155</v>
      </c>
      <c r="D61" s="40" t="s">
        <v>87</v>
      </c>
      <c r="E61" s="5">
        <v>40</v>
      </c>
      <c r="F61" s="22">
        <v>29</v>
      </c>
      <c r="G61" s="22">
        <v>42</v>
      </c>
      <c r="H61" s="10">
        <f t="shared" si="0"/>
        <v>71280</v>
      </c>
      <c r="I61" s="5">
        <v>449</v>
      </c>
      <c r="J61" s="17">
        <f t="shared" si="1"/>
        <v>11.225</v>
      </c>
      <c r="K61" s="7">
        <v>156</v>
      </c>
      <c r="L61" s="7">
        <v>327</v>
      </c>
      <c r="M61" s="17">
        <f t="shared" si="2"/>
        <v>3.9</v>
      </c>
      <c r="N61" s="17">
        <f t="shared" si="3"/>
        <v>8.1750000000000007</v>
      </c>
      <c r="O61" s="14">
        <f t="shared" si="4"/>
        <v>0.47706422018348627</v>
      </c>
      <c r="P61" s="12">
        <v>71</v>
      </c>
      <c r="Q61" s="12">
        <v>135</v>
      </c>
      <c r="R61" s="17">
        <f t="shared" si="5"/>
        <v>1.7749999999999999</v>
      </c>
      <c r="S61" s="17">
        <f t="shared" si="6"/>
        <v>3.375</v>
      </c>
      <c r="T61" s="14">
        <f t="shared" si="7"/>
        <v>0.52592592592592591</v>
      </c>
      <c r="U61" s="12">
        <v>85</v>
      </c>
      <c r="V61" s="12">
        <v>192</v>
      </c>
      <c r="W61" s="17">
        <f t="shared" si="8"/>
        <v>2.125</v>
      </c>
      <c r="X61" s="17">
        <f t="shared" si="9"/>
        <v>4.8</v>
      </c>
      <c r="Y61" s="14">
        <f t="shared" si="10"/>
        <v>0.44270833333333331</v>
      </c>
      <c r="Z61" s="12">
        <v>52</v>
      </c>
      <c r="AA61" s="12">
        <v>64</v>
      </c>
      <c r="AB61" s="17">
        <f t="shared" si="11"/>
        <v>1.3</v>
      </c>
      <c r="AC61" s="17">
        <f t="shared" si="12"/>
        <v>1.6</v>
      </c>
      <c r="AD61" s="14">
        <f t="shared" si="13"/>
        <v>0.8125</v>
      </c>
      <c r="AE61" s="12">
        <v>94</v>
      </c>
      <c r="AF61" s="17">
        <f t="shared" si="14"/>
        <v>2.35</v>
      </c>
      <c r="AG61" s="12">
        <v>33</v>
      </c>
      <c r="AH61" s="17">
        <f t="shared" si="15"/>
        <v>0.82499999999999996</v>
      </c>
      <c r="AI61" s="12">
        <v>61</v>
      </c>
      <c r="AJ61" s="17">
        <f t="shared" si="16"/>
        <v>1.5249999999999999</v>
      </c>
      <c r="AK61" s="11">
        <v>162</v>
      </c>
      <c r="AL61" s="17">
        <f t="shared" si="17"/>
        <v>4.05</v>
      </c>
      <c r="AM61" s="12">
        <v>38</v>
      </c>
      <c r="AN61" s="17">
        <f t="shared" si="18"/>
        <v>0.95</v>
      </c>
      <c r="AO61" s="12">
        <v>3</v>
      </c>
      <c r="AP61" s="17">
        <f t="shared" si="19"/>
        <v>7.4999999999999997E-2</v>
      </c>
      <c r="AQ61" s="12">
        <v>63</v>
      </c>
      <c r="AR61" s="17">
        <f t="shared" si="20"/>
        <v>1.575</v>
      </c>
      <c r="AS61" s="12">
        <v>84</v>
      </c>
      <c r="AT61" s="17">
        <f t="shared" si="21"/>
        <v>2.1</v>
      </c>
      <c r="AU61" s="13">
        <v>3.142863187878036</v>
      </c>
      <c r="AV61" s="13">
        <v>0.10582030935616279</v>
      </c>
      <c r="AW61" s="13">
        <v>2.7124275562178282</v>
      </c>
      <c r="AX61" s="13">
        <v>0.43043563166020737</v>
      </c>
      <c r="AY61" s="13">
        <v>121.4769851965478</v>
      </c>
      <c r="AZ61" s="13">
        <v>110.5963883202086</v>
      </c>
      <c r="BA61" s="13">
        <v>8.0616334581327163</v>
      </c>
      <c r="BB61" s="13">
        <v>12.5</v>
      </c>
      <c r="BC61" s="13">
        <v>16.835016835016841</v>
      </c>
      <c r="BD61" s="35">
        <f t="shared" si="22"/>
        <v>63.21094717873634</v>
      </c>
      <c r="BE61" s="35">
        <f t="shared" si="23"/>
        <v>60.703363914373085</v>
      </c>
      <c r="BF61" s="37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12.577236189042093</v>
      </c>
      <c r="BG61" s="14">
        <f t="shared" si="24"/>
        <v>0.58715596330275233</v>
      </c>
      <c r="BH61" s="14">
        <f t="shared" si="25"/>
        <v>0.19571865443425077</v>
      </c>
      <c r="BI61" s="13">
        <f>IFERROR(((AG61*(12000/5))/((F61*60+G61)*(SUMIFS(팀공격력!X:X,팀공격력!A:A,B61,팀공격력!B:B,D61)+SUMIFS(팀수비력!X:X,팀수비력!A:A,B61,팀수비력!B:B,D61))))*100,"")</f>
        <v>1.1031135379608945</v>
      </c>
      <c r="BJ61" s="13">
        <f>IFERROR(((AI61*(12000/5))/((F61*60+G61)*(SUMIFS(팀공격력!V:V,팀공격력!A:A,B61,팀공격력!B:B,D61)+SUMIFS(팀수비력!W:W,팀수비력!A:A,B61,팀수비력!B:B,D61))))*100,"")</f>
        <v>4.3652966075920379</v>
      </c>
      <c r="BK61" s="13">
        <f>IFERROR(((AE61*(12000/5))/((F61*60+G61)*(SUMIFS(팀공격력!X:X,팀공격력!A:A,B61,팀공격력!B:B,D61)+SUMIFS(팀수비력!X:X,팀수비력!A:A,B61,팀수비력!B:B,D61))))*100,"")</f>
        <v>3.1422021990401241</v>
      </c>
      <c r="BL61" s="13">
        <f>IFERROR(100*AK61/(((((F61*60+G61)/(12000/5))*SUMIFS(팀공격력!P:P,팀공격력!A:A,B61,팀공격력!B:B,D61))-K61)),"")</f>
        <v>15.926854446246864</v>
      </c>
      <c r="BM61" s="13">
        <f>IFERROR(100*((AM61/E61*(2400))/((F61*60+G61)*SUMIFS(팀공격력!AR:AR,팀공격력!A:A,B61,팀공격력!B:B,D61))),"")</f>
        <v>1.8023540456333798</v>
      </c>
      <c r="BN61" s="13">
        <f>IFERROR((AO61*40)/(((F61*60+G61)/60)*(SUMIFS(팀수비력!Q:Q,팀수비력!A:A,B61,팀수비력!B:B,D61)-SUMIFS(팀수비력!N:N,팀수비력!A:A,B61,팀수비력!B:B,D61)))*100,"")</f>
        <v>0.20751946792008424</v>
      </c>
      <c r="BO61" s="13">
        <f t="shared" si="26"/>
        <v>15.066003443657928</v>
      </c>
      <c r="BP61" s="13">
        <v>5.0632911392404996</v>
      </c>
      <c r="BQ61" s="13">
        <v>0.1</v>
      </c>
      <c r="BR61" s="13">
        <v>2.95</v>
      </c>
      <c r="BS61" s="13">
        <v>0.65</v>
      </c>
      <c r="BT61" s="15" t="s">
        <v>88</v>
      </c>
      <c r="BU61" s="15">
        <v>370000</v>
      </c>
      <c r="BV61" s="12" t="s">
        <v>91</v>
      </c>
      <c r="BW61" s="26">
        <v>894.07</v>
      </c>
      <c r="BX61" s="27">
        <v>1158.47</v>
      </c>
      <c r="BY61" s="27">
        <v>264.39999999999998</v>
      </c>
      <c r="BZ61" s="26">
        <f t="shared" si="33"/>
        <v>22.351750000000003</v>
      </c>
      <c r="CA61" s="26">
        <f t="shared" si="34"/>
        <v>28.961750000000002</v>
      </c>
      <c r="CB61" s="26">
        <f t="shared" si="35"/>
        <v>6.6099999999999994</v>
      </c>
      <c r="CC61" s="31">
        <f t="shared" si="36"/>
        <v>30.103367003367001</v>
      </c>
      <c r="CD61" s="31">
        <f t="shared" si="37"/>
        <v>39.005723905723904</v>
      </c>
      <c r="CE61" s="31">
        <f t="shared" si="38"/>
        <v>8.9023569023569031</v>
      </c>
      <c r="CF61" s="34">
        <v>23</v>
      </c>
      <c r="CG61" s="34">
        <v>17</v>
      </c>
    </row>
    <row r="62" spans="1:85" x14ac:dyDescent="0.4">
      <c r="A62" s="12" t="s">
        <v>84</v>
      </c>
      <c r="B62" s="12" t="s">
        <v>152</v>
      </c>
      <c r="C62" s="4" t="s">
        <v>156</v>
      </c>
      <c r="D62" s="40" t="s">
        <v>87</v>
      </c>
      <c r="E62" s="5">
        <v>6</v>
      </c>
      <c r="F62" s="22">
        <v>9</v>
      </c>
      <c r="G62" s="22">
        <v>56</v>
      </c>
      <c r="H62" s="10">
        <f t="shared" si="0"/>
        <v>3576</v>
      </c>
      <c r="I62" s="5">
        <v>14</v>
      </c>
      <c r="J62" s="17">
        <f t="shared" si="1"/>
        <v>2.3333333333333335</v>
      </c>
      <c r="K62" s="7">
        <v>5</v>
      </c>
      <c r="L62" s="7">
        <v>17</v>
      </c>
      <c r="M62" s="17">
        <f t="shared" si="2"/>
        <v>0.83333333333333337</v>
      </c>
      <c r="N62" s="17">
        <f t="shared" si="3"/>
        <v>2.8333333333333335</v>
      </c>
      <c r="O62" s="14">
        <f t="shared" si="4"/>
        <v>0.29411764705882354</v>
      </c>
      <c r="P62" s="12">
        <v>4</v>
      </c>
      <c r="Q62" s="12">
        <v>7</v>
      </c>
      <c r="R62" s="17">
        <f t="shared" si="5"/>
        <v>0.66666666666666663</v>
      </c>
      <c r="S62" s="17">
        <f t="shared" si="6"/>
        <v>1.1666666666666667</v>
      </c>
      <c r="T62" s="14">
        <f t="shared" si="7"/>
        <v>0.5714285714285714</v>
      </c>
      <c r="U62" s="12">
        <v>1</v>
      </c>
      <c r="V62" s="12">
        <v>10</v>
      </c>
      <c r="W62" s="17">
        <f t="shared" si="8"/>
        <v>0.16666666666666666</v>
      </c>
      <c r="X62" s="17">
        <f t="shared" si="9"/>
        <v>1.6666666666666667</v>
      </c>
      <c r="Y62" s="14">
        <f t="shared" si="10"/>
        <v>0.1</v>
      </c>
      <c r="Z62" s="12">
        <v>3</v>
      </c>
      <c r="AA62" s="12">
        <v>10</v>
      </c>
      <c r="AB62" s="17">
        <f t="shared" si="11"/>
        <v>0.5</v>
      </c>
      <c r="AC62" s="17">
        <f t="shared" si="12"/>
        <v>1.6666666666666667</v>
      </c>
      <c r="AD62" s="14">
        <f t="shared" si="13"/>
        <v>0.3</v>
      </c>
      <c r="AE62" s="12">
        <v>8</v>
      </c>
      <c r="AF62" s="17">
        <f t="shared" si="14"/>
        <v>1.3333333333333333</v>
      </c>
      <c r="AG62" s="12">
        <v>1</v>
      </c>
      <c r="AH62" s="17">
        <f t="shared" si="15"/>
        <v>0.16666666666666666</v>
      </c>
      <c r="AI62" s="12">
        <v>7</v>
      </c>
      <c r="AJ62" s="17">
        <f t="shared" si="16"/>
        <v>1.1666666666666667</v>
      </c>
      <c r="AK62" s="11">
        <v>2</v>
      </c>
      <c r="AL62" s="17">
        <f t="shared" si="17"/>
        <v>0.33333333333333331</v>
      </c>
      <c r="AM62" s="12">
        <v>1</v>
      </c>
      <c r="AN62" s="17">
        <f t="shared" si="18"/>
        <v>0.16666666666666666</v>
      </c>
      <c r="AO62" s="12">
        <v>2</v>
      </c>
      <c r="AP62" s="17">
        <f t="shared" si="19"/>
        <v>0.33333333333333331</v>
      </c>
      <c r="AQ62" s="12">
        <v>1</v>
      </c>
      <c r="AR62" s="17">
        <f t="shared" si="20"/>
        <v>0.16666666666666666</v>
      </c>
      <c r="AS62" s="12">
        <v>9</v>
      </c>
      <c r="AT62" s="17">
        <f t="shared" si="21"/>
        <v>1.5</v>
      </c>
      <c r="AU62" s="13">
        <v>-8.9735366702243829E-2</v>
      </c>
      <c r="AV62" s="13">
        <v>-6.0225078323653577E-2</v>
      </c>
      <c r="AW62" s="13">
        <v>-0.12961482697815471</v>
      </c>
      <c r="AX62" s="13">
        <v>3.9879460275910862E-2</v>
      </c>
      <c r="AY62" s="13">
        <v>73.359955410710612</v>
      </c>
      <c r="AZ62" s="13">
        <v>107.65842651975061</v>
      </c>
      <c r="BA62" s="13">
        <v>1.9501274016378849E-2</v>
      </c>
      <c r="BB62" s="13">
        <v>1.166666666666667</v>
      </c>
      <c r="BC62" s="13">
        <v>4.6979865771812079</v>
      </c>
      <c r="BD62" s="35">
        <f t="shared" si="22"/>
        <v>32.710280373831779</v>
      </c>
      <c r="BE62" s="35">
        <f t="shared" si="23"/>
        <v>32.352941176470587</v>
      </c>
      <c r="BF62" s="37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2.0144300338088508</v>
      </c>
      <c r="BG62" s="14">
        <f t="shared" si="24"/>
        <v>0.58823529411764708</v>
      </c>
      <c r="BH62" s="14">
        <f t="shared" si="25"/>
        <v>0.58823529411764708</v>
      </c>
      <c r="BI62" s="13">
        <f>IFERROR(((AG62*(12000/5))/((F62*60+G62)*(SUMIFS(팀공격력!X:X,팀공격력!A:A,B62,팀공격력!B:B,D62)+SUMIFS(팀수비력!X:X,팀수비력!A:A,B62,팀수비력!B:B,D62))))*100,"")</f>
        <v>9.9946528607195148E-2</v>
      </c>
      <c r="BJ62" s="13">
        <f>IFERROR(((AI62*(12000/5))/((F62*60+G62)*(SUMIFS(팀공격력!V:V,팀공격력!A:A,B62,팀공격력!B:B,D62)+SUMIFS(팀수비력!W:W,팀수비력!A:A,B62,팀수비력!B:B,D62))))*100,"")</f>
        <v>1.4977640522363045</v>
      </c>
      <c r="BK62" s="13">
        <f>IFERROR(((AE62*(12000/5))/((F62*60+G62)*(SUMIFS(팀공격력!X:X,팀공격력!A:A,B62,팀공격력!B:B,D62)+SUMIFS(팀수비력!X:X,팀수비력!A:A,B62,팀수비력!B:B,D62))))*100,"")</f>
        <v>0.79957222885756118</v>
      </c>
      <c r="BL62" s="13">
        <f>IFERROR(100*AK62/(((((F62*60+G62)/(12000/5))*SUMIFS(팀공격력!P:P,팀공격력!A:A,B62,팀공격력!B:B,D62))-K62)),"")</f>
        <v>0.51630668617158593</v>
      </c>
      <c r="BM62" s="13">
        <f>IFERROR(100*((AM62/E62*(2400))/((F62*60+G62)*SUMIFS(팀공격력!AR:AR,팀공격력!A:A,B62,팀공격력!B:B,D62))),"")</f>
        <v>0.94542414615526993</v>
      </c>
      <c r="BN62" s="13">
        <f>IFERROR((AO62*40)/(((F62*60+G62)/60)*(SUMIFS(팀수비력!Q:Q,팀수비력!A:A,B62,팀수비력!B:B,D62)-SUMIFS(팀수비력!N:N,팀수비력!A:A,B62,팀수비력!B:B,D62)))*100,"")</f>
        <v>0.41364618773332229</v>
      </c>
      <c r="BO62" s="13">
        <f t="shared" si="26"/>
        <v>4.4642857142857144</v>
      </c>
      <c r="BP62" s="13">
        <v>66.6666666666666</v>
      </c>
      <c r="BQ62" s="13">
        <v>0.33333333333333298</v>
      </c>
      <c r="BR62" s="13">
        <v>0</v>
      </c>
      <c r="BS62" s="13">
        <v>0.33333333333333298</v>
      </c>
      <c r="BT62" s="15" t="s">
        <v>88</v>
      </c>
      <c r="BU62" s="15">
        <v>85000</v>
      </c>
      <c r="BV62" s="12" t="s">
        <v>91</v>
      </c>
      <c r="BW62" s="26">
        <v>25.21</v>
      </c>
      <c r="BX62" s="27">
        <v>43.41</v>
      </c>
      <c r="BY62" s="27">
        <v>18.2</v>
      </c>
      <c r="BZ62" s="26">
        <f t="shared" si="33"/>
        <v>4.2016666666666662</v>
      </c>
      <c r="CA62" s="26">
        <f t="shared" si="34"/>
        <v>7.2349999999999994</v>
      </c>
      <c r="CB62" s="26">
        <f t="shared" si="35"/>
        <v>3.0333333333333332</v>
      </c>
      <c r="CC62" s="31">
        <f t="shared" si="36"/>
        <v>16.919463087248317</v>
      </c>
      <c r="CD62" s="31">
        <f t="shared" si="37"/>
        <v>29.134228187919458</v>
      </c>
      <c r="CE62" s="31">
        <f t="shared" si="38"/>
        <v>12.214765100671141</v>
      </c>
      <c r="CF62" s="33">
        <v>4</v>
      </c>
      <c r="CG62" s="33">
        <v>2</v>
      </c>
    </row>
    <row r="63" spans="1:85" x14ac:dyDescent="0.4">
      <c r="A63" s="12" t="s">
        <v>84</v>
      </c>
      <c r="B63" s="12" t="s">
        <v>152</v>
      </c>
      <c r="C63" s="4" t="s">
        <v>157</v>
      </c>
      <c r="D63" s="40" t="s">
        <v>87</v>
      </c>
      <c r="E63" s="5">
        <v>23</v>
      </c>
      <c r="F63" s="22">
        <v>8</v>
      </c>
      <c r="G63" s="22">
        <v>55</v>
      </c>
      <c r="H63" s="10">
        <f t="shared" si="0"/>
        <v>12305</v>
      </c>
      <c r="I63" s="5">
        <v>23</v>
      </c>
      <c r="J63" s="17">
        <f t="shared" si="1"/>
        <v>1</v>
      </c>
      <c r="K63" s="7">
        <v>7</v>
      </c>
      <c r="L63" s="7">
        <v>25</v>
      </c>
      <c r="M63" s="17">
        <f t="shared" si="2"/>
        <v>0.30434782608695654</v>
      </c>
      <c r="N63" s="17">
        <f t="shared" si="3"/>
        <v>1.0869565217391304</v>
      </c>
      <c r="O63" s="14">
        <f t="shared" si="4"/>
        <v>0.28000000000000003</v>
      </c>
      <c r="P63" s="12">
        <v>4</v>
      </c>
      <c r="Q63" s="12">
        <v>7</v>
      </c>
      <c r="R63" s="17">
        <f t="shared" si="5"/>
        <v>0.17391304347826086</v>
      </c>
      <c r="S63" s="17">
        <f t="shared" si="6"/>
        <v>0.30434782608695654</v>
      </c>
      <c r="T63" s="14">
        <f t="shared" si="7"/>
        <v>0.5714285714285714</v>
      </c>
      <c r="U63" s="12">
        <v>3</v>
      </c>
      <c r="V63" s="12">
        <v>18</v>
      </c>
      <c r="W63" s="17">
        <f t="shared" si="8"/>
        <v>0.13043478260869565</v>
      </c>
      <c r="X63" s="17">
        <f t="shared" si="9"/>
        <v>0.78260869565217395</v>
      </c>
      <c r="Y63" s="14">
        <f t="shared" si="10"/>
        <v>0.16666666666666666</v>
      </c>
      <c r="Z63" s="12">
        <v>6</v>
      </c>
      <c r="AA63" s="12">
        <v>6</v>
      </c>
      <c r="AB63" s="17">
        <f t="shared" si="11"/>
        <v>0.2608695652173913</v>
      </c>
      <c r="AC63" s="17">
        <f t="shared" si="12"/>
        <v>0.2608695652173913</v>
      </c>
      <c r="AD63" s="14">
        <f t="shared" si="13"/>
        <v>1</v>
      </c>
      <c r="AE63" s="12">
        <v>29</v>
      </c>
      <c r="AF63" s="17">
        <f t="shared" si="14"/>
        <v>1.2608695652173914</v>
      </c>
      <c r="AG63" s="12">
        <v>9</v>
      </c>
      <c r="AH63" s="17">
        <f t="shared" si="15"/>
        <v>0.39130434782608697</v>
      </c>
      <c r="AI63" s="12">
        <v>20</v>
      </c>
      <c r="AJ63" s="17">
        <f t="shared" si="16"/>
        <v>0.86956521739130432</v>
      </c>
      <c r="AK63" s="11">
        <v>4</v>
      </c>
      <c r="AL63" s="17">
        <f t="shared" si="17"/>
        <v>0.17391304347826086</v>
      </c>
      <c r="AM63" s="12">
        <v>7</v>
      </c>
      <c r="AN63" s="17">
        <f t="shared" si="18"/>
        <v>0.30434782608695654</v>
      </c>
      <c r="AO63" s="12">
        <v>2</v>
      </c>
      <c r="AP63" s="17">
        <f t="shared" si="19"/>
        <v>8.6956521739130432E-2</v>
      </c>
      <c r="AQ63" s="12">
        <v>3</v>
      </c>
      <c r="AR63" s="17">
        <f t="shared" si="20"/>
        <v>0.13043478260869565</v>
      </c>
      <c r="AS63" s="12">
        <v>21</v>
      </c>
      <c r="AT63" s="17">
        <f t="shared" si="21"/>
        <v>0.91304347826086951</v>
      </c>
      <c r="AU63" s="13">
        <v>0.14307427833595401</v>
      </c>
      <c r="AV63" s="13">
        <v>2.790558862302232E-2</v>
      </c>
      <c r="AW63" s="13">
        <v>9.8566611413667821E-3</v>
      </c>
      <c r="AX63" s="13">
        <v>0.1332176171945873</v>
      </c>
      <c r="AY63" s="13">
        <v>98.376819389512917</v>
      </c>
      <c r="AZ63" s="13">
        <v>107.84554970891919</v>
      </c>
      <c r="BA63" s="13">
        <v>1.2034692829790949</v>
      </c>
      <c r="BB63" s="13">
        <v>1.9130434782608701</v>
      </c>
      <c r="BC63" s="13">
        <v>8.5818772856562369</v>
      </c>
      <c r="BD63" s="35">
        <f t="shared" si="22"/>
        <v>41.60636758321273</v>
      </c>
      <c r="BE63" s="35">
        <f t="shared" si="23"/>
        <v>34</v>
      </c>
      <c r="BF63" s="37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3.0696256005172144</v>
      </c>
      <c r="BG63" s="14">
        <f t="shared" si="24"/>
        <v>0.72</v>
      </c>
      <c r="BH63" s="14">
        <f t="shared" si="25"/>
        <v>0.24</v>
      </c>
      <c r="BI63" s="13">
        <f>IFERROR(((AG63*(12000/5))/((F63*60+G63)*(SUMIFS(팀공격력!X:X,팀공격력!A:A,B63,팀공격력!B:B,D63)+SUMIFS(팀수비력!X:X,팀수비력!A:A,B63,팀수비력!B:B,D63))))*100,"")</f>
        <v>1.0020807092504576</v>
      </c>
      <c r="BJ63" s="13">
        <f>IFERROR(((AI63*(12000/5))/((F63*60+G63)*(SUMIFS(팀공격력!V:V,팀공격력!A:A,B63,팀공격력!B:B,D63)+SUMIFS(팀수비력!W:W,팀수비력!A:A,B63,팀수비력!B:B,D63))))*100,"")</f>
        <v>4.7672489993742992</v>
      </c>
      <c r="BK63" s="13">
        <f>IFERROR(((AE63*(12000/5))/((F63*60+G63)*(SUMIFS(팀공격력!X:X,팀공격력!A:A,B63,팀공격력!B:B,D63)+SUMIFS(팀수비력!X:X,팀수비력!A:A,B63,팀수비력!B:B,D63))))*100,"")</f>
        <v>3.2289267298070303</v>
      </c>
      <c r="BL63" s="13">
        <f>IFERROR(100*AK63/(((((F63*60+G63)/(12000/5))*SUMIFS(팀공격력!P:P,팀공격력!A:A,B63,팀공격력!B:B,D63))-K63)),"")</f>
        <v>1.1587205793602895</v>
      </c>
      <c r="BM63" s="13">
        <f>IFERROR(100*((AM63/E63*(2400))/((F63*60+G63)*SUMIFS(팀공격력!AR:AR,팀공격력!A:A,B63,팀공격력!B:B,D63))),"")</f>
        <v>1.9232716153237481</v>
      </c>
      <c r="BN63" s="13">
        <f>IFERROR((AO63*40)/(((F63*60+G63)/60)*(SUMIFS(팀수비력!Q:Q,팀수비력!A:A,B63,팀수비력!B:B,D63)-SUMIFS(팀수비력!N:N,팀수비력!A:A,B63,팀수비력!B:B,D63)))*100,"")</f>
        <v>0.46080958483936463</v>
      </c>
      <c r="BO63" s="13">
        <f t="shared" si="26"/>
        <v>9.7911227154046987</v>
      </c>
      <c r="BP63" s="13">
        <v>0</v>
      </c>
      <c r="BQ63" s="13">
        <v>0</v>
      </c>
      <c r="BR63" s="13">
        <v>0</v>
      </c>
      <c r="BS63" s="13">
        <v>0.13043478260869501</v>
      </c>
      <c r="BT63" s="15" t="s">
        <v>88</v>
      </c>
      <c r="BU63" s="15"/>
      <c r="BV63" s="12" t="s">
        <v>91</v>
      </c>
      <c r="BW63" s="26">
        <v>106.25</v>
      </c>
      <c r="BX63" s="27">
        <v>127.25</v>
      </c>
      <c r="BY63" s="27">
        <v>21</v>
      </c>
      <c r="BZ63" s="26">
        <f t="shared" si="33"/>
        <v>4.6195652173913047</v>
      </c>
      <c r="CA63" s="26">
        <f t="shared" si="34"/>
        <v>5.5326086956521738</v>
      </c>
      <c r="CB63" s="26">
        <f t="shared" si="35"/>
        <v>0.91304347826086951</v>
      </c>
      <c r="CC63" s="31">
        <f t="shared" si="36"/>
        <v>20.723283218203981</v>
      </c>
      <c r="CD63" s="31">
        <f t="shared" si="37"/>
        <v>24.819179195449003</v>
      </c>
      <c r="CE63" s="31">
        <f t="shared" si="38"/>
        <v>4.0958959772450223</v>
      </c>
      <c r="CF63" s="34">
        <v>11</v>
      </c>
      <c r="CG63" s="34">
        <v>12</v>
      </c>
    </row>
    <row r="64" spans="1:85" x14ac:dyDescent="0.4">
      <c r="A64" s="12" t="s">
        <v>84</v>
      </c>
      <c r="B64" s="12" t="s">
        <v>152</v>
      </c>
      <c r="C64" s="9" t="s">
        <v>158</v>
      </c>
      <c r="D64" s="40" t="s">
        <v>87</v>
      </c>
      <c r="E64" s="5">
        <v>51</v>
      </c>
      <c r="F64" s="22">
        <v>17</v>
      </c>
      <c r="G64" s="22">
        <v>50</v>
      </c>
      <c r="H64" s="10">
        <f t="shared" si="0"/>
        <v>54570</v>
      </c>
      <c r="I64" s="5">
        <v>268</v>
      </c>
      <c r="J64" s="17">
        <f t="shared" si="1"/>
        <v>5.2549019607843137</v>
      </c>
      <c r="K64" s="7">
        <v>95</v>
      </c>
      <c r="L64" s="7">
        <v>221</v>
      </c>
      <c r="M64" s="17">
        <f t="shared" si="2"/>
        <v>1.8627450980392157</v>
      </c>
      <c r="N64" s="17">
        <f t="shared" si="3"/>
        <v>4.333333333333333</v>
      </c>
      <c r="O64" s="14">
        <f t="shared" si="4"/>
        <v>0.42986425339366519</v>
      </c>
      <c r="P64" s="12">
        <v>50</v>
      </c>
      <c r="Q64" s="12">
        <v>89</v>
      </c>
      <c r="R64" s="17">
        <f t="shared" si="5"/>
        <v>0.98039215686274506</v>
      </c>
      <c r="S64" s="17">
        <f t="shared" si="6"/>
        <v>1.7450980392156863</v>
      </c>
      <c r="T64" s="14">
        <f t="shared" si="7"/>
        <v>0.5617977528089888</v>
      </c>
      <c r="U64" s="12">
        <v>45</v>
      </c>
      <c r="V64" s="12">
        <v>132</v>
      </c>
      <c r="W64" s="17">
        <f t="shared" si="8"/>
        <v>0.88235294117647056</v>
      </c>
      <c r="X64" s="17">
        <f t="shared" si="9"/>
        <v>2.5882352941176472</v>
      </c>
      <c r="Y64" s="14">
        <f t="shared" si="10"/>
        <v>0.34090909090909088</v>
      </c>
      <c r="Z64" s="12">
        <v>33</v>
      </c>
      <c r="AA64" s="12">
        <v>44</v>
      </c>
      <c r="AB64" s="17">
        <f t="shared" si="11"/>
        <v>0.6470588235294118</v>
      </c>
      <c r="AC64" s="17">
        <f t="shared" si="12"/>
        <v>0.86274509803921573</v>
      </c>
      <c r="AD64" s="14">
        <f t="shared" si="13"/>
        <v>0.75</v>
      </c>
      <c r="AE64" s="12">
        <v>153</v>
      </c>
      <c r="AF64" s="17">
        <f t="shared" si="14"/>
        <v>3</v>
      </c>
      <c r="AG64" s="12">
        <v>40</v>
      </c>
      <c r="AH64" s="17">
        <f t="shared" si="15"/>
        <v>0.78431372549019607</v>
      </c>
      <c r="AI64" s="12">
        <v>113</v>
      </c>
      <c r="AJ64" s="17">
        <f t="shared" si="16"/>
        <v>2.215686274509804</v>
      </c>
      <c r="AK64" s="11">
        <v>31</v>
      </c>
      <c r="AL64" s="17">
        <f t="shared" si="17"/>
        <v>0.60784313725490191</v>
      </c>
      <c r="AM64" s="12">
        <v>20</v>
      </c>
      <c r="AN64" s="17">
        <f t="shared" si="18"/>
        <v>0.39215686274509803</v>
      </c>
      <c r="AO64" s="12">
        <v>9</v>
      </c>
      <c r="AP64" s="17">
        <f t="shared" si="19"/>
        <v>0.17647058823529413</v>
      </c>
      <c r="AQ64" s="12">
        <v>24</v>
      </c>
      <c r="AR64" s="17">
        <f t="shared" si="20"/>
        <v>0.47058823529411764</v>
      </c>
      <c r="AS64" s="12">
        <v>85</v>
      </c>
      <c r="AT64" s="17">
        <f t="shared" si="21"/>
        <v>1.6666666666666667</v>
      </c>
      <c r="AU64" s="13">
        <v>1.5413111477772741</v>
      </c>
      <c r="AV64" s="13">
        <v>6.7787186268379263E-2</v>
      </c>
      <c r="AW64" s="13">
        <v>0.99626012483341386</v>
      </c>
      <c r="AX64" s="13">
        <v>0.54505102294385976</v>
      </c>
      <c r="AY64" s="13">
        <v>112.28904493175681</v>
      </c>
      <c r="AZ64" s="13">
        <v>108.32715052008921</v>
      </c>
      <c r="BA64" s="13">
        <v>6.8300162774265818</v>
      </c>
      <c r="BB64" s="13">
        <v>6.2745098039215694</v>
      </c>
      <c r="BC64" s="13">
        <v>14.07366684991754</v>
      </c>
      <c r="BD64" s="35">
        <f t="shared" si="22"/>
        <v>55.74970877017806</v>
      </c>
      <c r="BE64" s="35">
        <f t="shared" si="23"/>
        <v>53.167420814479641</v>
      </c>
      <c r="BF64" s="37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13.242268664372238</v>
      </c>
      <c r="BG64" s="14">
        <f t="shared" si="24"/>
        <v>0.59728506787330315</v>
      </c>
      <c r="BH64" s="14">
        <f t="shared" si="25"/>
        <v>0.19909502262443438</v>
      </c>
      <c r="BI64" s="13">
        <f>IFERROR(((AG64*(12000/5))/((F64*60+G64)*(SUMIFS(팀공격력!X:X,팀공격력!A:A,B64,팀공격력!B:B,D64)+SUMIFS(팀수비력!X:X,팀수비력!A:A,B64,팀수비력!B:B,D64))))*100,"")</f>
        <v>2.2268460205565725</v>
      </c>
      <c r="BJ64" s="13">
        <f>IFERROR(((AI64*(12000/5))/((F64*60+G64)*(SUMIFS(팀공격력!V:V,팀공격력!A:A,B64,팀공격력!B:B,D64)+SUMIFS(팀수비력!W:W,팀수비력!A:A,B64,팀수비력!B:B,D64))))*100,"")</f>
        <v>13.467478423232393</v>
      </c>
      <c r="BK64" s="13">
        <f>IFERROR(((AE64*(12000/5))/((F64*60+G64)*(SUMIFS(팀공격력!X:X,팀공격력!A:A,B64,팀공격력!B:B,D64)+SUMIFS(팀수비력!X:X,팀수비력!A:A,B64,팀수비력!B:B,D64))))*100,"")</f>
        <v>8.5176860286288889</v>
      </c>
      <c r="BL64" s="13">
        <f>IFERROR(100*AK64/(((((F64*60+G64)/(12000/5))*SUMIFS(팀공격력!P:P,팀공격력!A:A,B64,팀공격력!B:B,D64))-K64)),"")</f>
        <v>5.0868316696294267</v>
      </c>
      <c r="BM64" s="13">
        <f>IFERROR(100*((AM64/E64*(2400))/((F64*60+G64)*SUMIFS(팀공격력!AR:AR,팀공격력!A:A,B64,팀공격력!B:B,D64))),"")</f>
        <v>1.2390825532898095</v>
      </c>
      <c r="BN64" s="13">
        <f>IFERROR((AO64*40)/(((F64*60+G64)/60)*(SUMIFS(팀수비력!Q:Q,팀수비력!A:A,B64,팀수비력!B:B,D64)-SUMIFS(팀수비력!N:N,팀수비력!A:A,B64,팀수비력!B:B,D64)))*100,"")</f>
        <v>1.0368215658885704</v>
      </c>
      <c r="BO64" s="13">
        <f t="shared" si="26"/>
        <v>9.0785292782569211</v>
      </c>
      <c r="BP64" s="13">
        <v>10</v>
      </c>
      <c r="BQ64" s="13">
        <v>9.8039215686274495E-2</v>
      </c>
      <c r="BR64" s="13">
        <v>9.8039215686274495E-2</v>
      </c>
      <c r="BS64" s="13">
        <v>0.31372549019607798</v>
      </c>
      <c r="BT64" s="15" t="s">
        <v>88</v>
      </c>
      <c r="BU64" s="15">
        <v>130000</v>
      </c>
      <c r="BV64" s="12" t="s">
        <v>96</v>
      </c>
      <c r="BW64" s="26">
        <v>604.38</v>
      </c>
      <c r="BX64" s="27">
        <v>766.48</v>
      </c>
      <c r="BY64" s="27">
        <v>162.1</v>
      </c>
      <c r="BZ64" s="26">
        <f t="shared" si="33"/>
        <v>11.850588235294119</v>
      </c>
      <c r="CA64" s="26">
        <f t="shared" si="34"/>
        <v>15.029019607843138</v>
      </c>
      <c r="CB64" s="26">
        <f t="shared" si="35"/>
        <v>3.1784313725490194</v>
      </c>
      <c r="CC64" s="31">
        <f t="shared" si="36"/>
        <v>26.580758658603628</v>
      </c>
      <c r="CD64" s="31">
        <f t="shared" si="37"/>
        <v>33.709950522264982</v>
      </c>
      <c r="CE64" s="31">
        <f t="shared" si="38"/>
        <v>7.1291918636613527</v>
      </c>
      <c r="CF64" s="34">
        <v>30</v>
      </c>
      <c r="CG64" s="34">
        <v>21</v>
      </c>
    </row>
    <row r="65" spans="1:85" x14ac:dyDescent="0.4">
      <c r="A65" s="12" t="s">
        <v>84</v>
      </c>
      <c r="B65" s="12" t="s">
        <v>152</v>
      </c>
      <c r="C65" s="4" t="s">
        <v>159</v>
      </c>
      <c r="D65" s="40" t="s">
        <v>87</v>
      </c>
      <c r="E65" s="32">
        <v>49</v>
      </c>
      <c r="F65" s="24">
        <v>9</v>
      </c>
      <c r="G65" s="24">
        <v>37</v>
      </c>
      <c r="H65" s="10">
        <f t="shared" si="0"/>
        <v>28273</v>
      </c>
      <c r="I65" s="5">
        <v>163</v>
      </c>
      <c r="J65" s="17">
        <f t="shared" si="1"/>
        <v>3.3265306122448979</v>
      </c>
      <c r="K65" s="7">
        <v>69</v>
      </c>
      <c r="L65" s="7">
        <v>162</v>
      </c>
      <c r="M65" s="17">
        <f t="shared" si="2"/>
        <v>1.4081632653061225</v>
      </c>
      <c r="N65" s="17">
        <f t="shared" si="3"/>
        <v>3.306122448979592</v>
      </c>
      <c r="O65" s="14">
        <f t="shared" si="4"/>
        <v>0.42592592592592593</v>
      </c>
      <c r="P65" s="12">
        <v>58</v>
      </c>
      <c r="Q65" s="12">
        <v>118</v>
      </c>
      <c r="R65" s="17">
        <f t="shared" si="5"/>
        <v>1.1836734693877551</v>
      </c>
      <c r="S65" s="17">
        <f t="shared" si="6"/>
        <v>2.4081632653061225</v>
      </c>
      <c r="T65" s="14">
        <f t="shared" si="7"/>
        <v>0.49152542372881358</v>
      </c>
      <c r="U65" s="12">
        <v>11</v>
      </c>
      <c r="V65" s="12">
        <v>44</v>
      </c>
      <c r="W65" s="17">
        <f t="shared" si="8"/>
        <v>0.22448979591836735</v>
      </c>
      <c r="X65" s="17">
        <f t="shared" si="9"/>
        <v>0.89795918367346939</v>
      </c>
      <c r="Y65" s="14">
        <f t="shared" si="10"/>
        <v>0.25</v>
      </c>
      <c r="Z65" s="12">
        <v>14</v>
      </c>
      <c r="AA65" s="12">
        <v>24</v>
      </c>
      <c r="AB65" s="17">
        <f t="shared" si="11"/>
        <v>0.2857142857142857</v>
      </c>
      <c r="AC65" s="17">
        <f t="shared" si="12"/>
        <v>0.48979591836734693</v>
      </c>
      <c r="AD65" s="14">
        <f t="shared" si="13"/>
        <v>0.58333333333333337</v>
      </c>
      <c r="AE65" s="12">
        <v>146</v>
      </c>
      <c r="AF65" s="17">
        <f t="shared" si="14"/>
        <v>2.9795918367346941</v>
      </c>
      <c r="AG65" s="12">
        <v>21</v>
      </c>
      <c r="AH65" s="17">
        <f t="shared" si="15"/>
        <v>0.42857142857142855</v>
      </c>
      <c r="AI65" s="12">
        <v>125</v>
      </c>
      <c r="AJ65" s="17">
        <f t="shared" si="16"/>
        <v>2.5510204081632653</v>
      </c>
      <c r="AK65" s="11">
        <v>74</v>
      </c>
      <c r="AL65" s="17">
        <f t="shared" si="17"/>
        <v>1.510204081632653</v>
      </c>
      <c r="AM65" s="12">
        <v>22</v>
      </c>
      <c r="AN65" s="17">
        <f t="shared" si="18"/>
        <v>0.44897959183673469</v>
      </c>
      <c r="AO65" s="12">
        <v>2</v>
      </c>
      <c r="AP65" s="17">
        <f t="shared" si="19"/>
        <v>4.0816326530612242E-2</v>
      </c>
      <c r="AQ65" s="12">
        <v>30</v>
      </c>
      <c r="AR65" s="17">
        <f t="shared" si="20"/>
        <v>0.61224489795918369</v>
      </c>
      <c r="AS65" s="12">
        <v>67</v>
      </c>
      <c r="AT65" s="17">
        <f t="shared" si="21"/>
        <v>1.3673469387755102</v>
      </c>
      <c r="AU65" s="13">
        <v>0.9001974967900418</v>
      </c>
      <c r="AV65" s="13">
        <v>7.6414741707498332E-2</v>
      </c>
      <c r="AW65" s="13">
        <v>0.1793037118125359</v>
      </c>
      <c r="AX65" s="13">
        <v>0.72089378497750589</v>
      </c>
      <c r="AY65" s="13">
        <v>100.4324354532919</v>
      </c>
      <c r="AZ65" s="13">
        <v>99.415845348518062</v>
      </c>
      <c r="BA65" s="13">
        <v>9.1248580515142805</v>
      </c>
      <c r="BB65" s="13">
        <v>5.591836734693878</v>
      </c>
      <c r="BC65" s="13">
        <v>23.258939624376609</v>
      </c>
      <c r="BD65" s="35">
        <f t="shared" si="22"/>
        <v>47.229949003245245</v>
      </c>
      <c r="BE65" s="35">
        <f t="shared" si="23"/>
        <v>45.987654320987652</v>
      </c>
      <c r="BF65" s="37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18.816043327432471</v>
      </c>
      <c r="BG65" s="14">
        <f t="shared" si="24"/>
        <v>0.27160493827160492</v>
      </c>
      <c r="BH65" s="14">
        <f t="shared" si="25"/>
        <v>0.14814814814814814</v>
      </c>
      <c r="BI65" s="13">
        <f>IFERROR(((AG65*(12000/5))/((F65*60+G65)*(SUMIFS(팀공격력!X:X,팀공격력!A:A,B65,팀공격력!B:B,D65)+SUMIFS(팀수비력!X:X,팀수비력!A:A,B65,팀수비력!B:B,D65))))*100,"")</f>
        <v>2.1679909047619663</v>
      </c>
      <c r="BJ65" s="13">
        <f>IFERROR(((AI65*(12000/5))/((F65*60+G65)*(SUMIFS(팀공격력!V:V,팀공격력!A:A,B65,팀공격력!B:B,D65)+SUMIFS(팀수비력!W:W,팀수비력!A:A,B65,팀수비력!B:B,D65))))*100,"")</f>
        <v>27.626497125923414</v>
      </c>
      <c r="BK65" s="13">
        <f>IFERROR(((AE65*(12000/5))/((F65*60+G65)*(SUMIFS(팀공격력!X:X,팀공격력!A:A,B65,팀공격력!B:B,D65)+SUMIFS(팀수비력!X:X,팀수비력!A:A,B65,팀수비력!B:B,D65))))*100,"")</f>
        <v>15.072698671202241</v>
      </c>
      <c r="BL65" s="13">
        <f>IFERROR(100*AK65/(((((F65*60+G65)/(12000/5))*SUMIFS(팀공격력!P:P,팀공격력!A:A,B65,팀공격력!B:B,D65))-K65)),"")</f>
        <v>23.805055893627856</v>
      </c>
      <c r="BM65" s="13">
        <f>IFERROR(100*((AM65/E65*(2400))/((F65*60+G65)*SUMIFS(팀공격력!AR:AR,팀공격력!A:A,B65,팀공격력!B:B,D65))),"")</f>
        <v>2.6307221881769678</v>
      </c>
      <c r="BN65" s="13">
        <f>IFERROR((AO65*40)/(((F65*60+G65)/60)*(SUMIFS(팀수비력!Q:Q,팀수비력!A:A,B65,팀수비력!B:B,D65)-SUMIFS(팀수비력!N:N,팀수비력!A:A,B65,팀수비력!B:B,D65)))*100,"")</f>
        <v>0.42726711939178519</v>
      </c>
      <c r="BO65" s="13">
        <f t="shared" si="26"/>
        <v>14.810426540284361</v>
      </c>
      <c r="BP65" s="13">
        <v>72.727272727272705</v>
      </c>
      <c r="BQ65" s="13">
        <v>0.48979591836734598</v>
      </c>
      <c r="BR65" s="13">
        <v>0</v>
      </c>
      <c r="BS65" s="13">
        <v>0.24489795918367299</v>
      </c>
      <c r="BT65" s="15" t="s">
        <v>93</v>
      </c>
      <c r="BU65" s="15">
        <v>28311</v>
      </c>
      <c r="BV65" s="12" t="s">
        <v>89</v>
      </c>
      <c r="BW65" s="26">
        <v>437.15</v>
      </c>
      <c r="BX65" s="27">
        <v>579.85</v>
      </c>
      <c r="BY65" s="27">
        <v>142.69999999999999</v>
      </c>
      <c r="BZ65" s="26">
        <f t="shared" si="33"/>
        <v>8.9214285714285726</v>
      </c>
      <c r="CA65" s="26">
        <f t="shared" si="34"/>
        <v>11.833673469387756</v>
      </c>
      <c r="CB65" s="26">
        <f t="shared" si="35"/>
        <v>2.9122448979591833</v>
      </c>
      <c r="CC65" s="31">
        <f t="shared" si="36"/>
        <v>37.108195097796482</v>
      </c>
      <c r="CD65" s="31">
        <f t="shared" si="37"/>
        <v>49.221518763484596</v>
      </c>
      <c r="CE65" s="31">
        <f t="shared" si="38"/>
        <v>12.113323665688112</v>
      </c>
      <c r="CF65" s="33">
        <v>28</v>
      </c>
      <c r="CG65" s="33">
        <v>21</v>
      </c>
    </row>
    <row r="66" spans="1:85" x14ac:dyDescent="0.4">
      <c r="A66" s="12" t="s">
        <v>84</v>
      </c>
      <c r="B66" s="12" t="s">
        <v>152</v>
      </c>
      <c r="C66" s="4" t="s">
        <v>160</v>
      </c>
      <c r="D66" s="40" t="s">
        <v>87</v>
      </c>
      <c r="E66" s="5">
        <v>5</v>
      </c>
      <c r="F66" s="22">
        <v>9</v>
      </c>
      <c r="G66" s="22">
        <v>49</v>
      </c>
      <c r="H66" s="10">
        <f t="shared" ref="H66:H129" si="39">(F66*60+G66)*E66</f>
        <v>2945</v>
      </c>
      <c r="I66" s="5">
        <v>18</v>
      </c>
      <c r="J66" s="17">
        <f t="shared" ref="J66:J129" si="40">I66/$E66</f>
        <v>3.6</v>
      </c>
      <c r="K66" s="7">
        <v>6</v>
      </c>
      <c r="L66" s="7">
        <v>14</v>
      </c>
      <c r="M66" s="17">
        <f t="shared" ref="M66:M129" si="41">K66/$E66</f>
        <v>1.2</v>
      </c>
      <c r="N66" s="17">
        <f t="shared" ref="N66:N129" si="42">L66/$E66</f>
        <v>2.8</v>
      </c>
      <c r="O66" s="14">
        <f t="shared" ref="O66:O129" si="43">K66/L66</f>
        <v>0.42857142857142855</v>
      </c>
      <c r="P66" s="12">
        <v>3</v>
      </c>
      <c r="Q66" s="12">
        <v>7</v>
      </c>
      <c r="R66" s="17">
        <f t="shared" ref="R66:R129" si="44">P66/$E66</f>
        <v>0.6</v>
      </c>
      <c r="S66" s="17">
        <f t="shared" ref="S66:S129" si="45">Q66/$E66</f>
        <v>1.4</v>
      </c>
      <c r="T66" s="14">
        <f t="shared" ref="T66:T129" si="46">P66/Q66</f>
        <v>0.42857142857142855</v>
      </c>
      <c r="U66" s="12">
        <v>3</v>
      </c>
      <c r="V66" s="12">
        <v>7</v>
      </c>
      <c r="W66" s="17">
        <f t="shared" ref="W66:W129" si="47">U66/$E66</f>
        <v>0.6</v>
      </c>
      <c r="X66" s="17">
        <f t="shared" ref="X66:X129" si="48">V66/$E66</f>
        <v>1.4</v>
      </c>
      <c r="Y66" s="14">
        <f t="shared" ref="Y66:Y129" si="49">U66/V66</f>
        <v>0.42857142857142855</v>
      </c>
      <c r="Z66" s="12">
        <v>3</v>
      </c>
      <c r="AA66" s="12">
        <v>4</v>
      </c>
      <c r="AB66" s="17">
        <f t="shared" ref="AB66:AB129" si="50">Z66/$E66</f>
        <v>0.6</v>
      </c>
      <c r="AC66" s="17">
        <f t="shared" ref="AC66:AC129" si="51">AA66/$E66</f>
        <v>0.8</v>
      </c>
      <c r="AD66" s="14">
        <f t="shared" ref="AD66:AD129" si="52">Z66/AA66</f>
        <v>0.75</v>
      </c>
      <c r="AE66" s="12">
        <v>3</v>
      </c>
      <c r="AF66" s="17">
        <f t="shared" ref="AF66:AF129" si="53">AE66/$E66</f>
        <v>0.6</v>
      </c>
      <c r="AG66" s="12">
        <v>1</v>
      </c>
      <c r="AH66" s="17">
        <f t="shared" ref="AH66:AH129" si="54">AG66/$E66</f>
        <v>0.2</v>
      </c>
      <c r="AI66" s="12">
        <v>2</v>
      </c>
      <c r="AJ66" s="17">
        <f t="shared" ref="AJ66:AJ129" si="55">AI66/$E66</f>
        <v>0.4</v>
      </c>
      <c r="AK66" s="11">
        <v>1</v>
      </c>
      <c r="AL66" s="17">
        <f t="shared" ref="AL66:AL129" si="56">AK66/$E66</f>
        <v>0.2</v>
      </c>
      <c r="AM66" s="12">
        <v>1</v>
      </c>
      <c r="AN66" s="17">
        <f t="shared" ref="AN66:AN129" si="57">AM66/$E66</f>
        <v>0.2</v>
      </c>
      <c r="AO66" s="12">
        <v>1</v>
      </c>
      <c r="AP66" s="17">
        <f t="shared" ref="AP66:AP129" si="58">AO66/$E66</f>
        <v>0.2</v>
      </c>
      <c r="AQ66" s="12">
        <v>0</v>
      </c>
      <c r="AR66" s="17">
        <f t="shared" ref="AR66:AR129" si="59">AQ66/$E66</f>
        <v>0</v>
      </c>
      <c r="AS66" s="12">
        <v>6</v>
      </c>
      <c r="AT66" s="17">
        <f t="shared" ref="AT66:AT129" si="60">AS66/$E66</f>
        <v>1.2</v>
      </c>
      <c r="AU66" s="13">
        <v>0.1091282452087438</v>
      </c>
      <c r="AV66" s="13">
        <v>8.8933035144646913E-2</v>
      </c>
      <c r="AW66" s="13">
        <v>9.4924660448112153E-2</v>
      </c>
      <c r="AX66" s="13">
        <v>1.420358476063166E-2</v>
      </c>
      <c r="AY66" s="13">
        <v>123.2148955281793</v>
      </c>
      <c r="AZ66" s="13">
        <v>111.29490000306249</v>
      </c>
      <c r="BA66" s="13">
        <v>0.67865018198434823</v>
      </c>
      <c r="BB66" s="13">
        <v>3</v>
      </c>
      <c r="BC66" s="13">
        <v>12.22410865874363</v>
      </c>
      <c r="BD66" s="35">
        <f t="shared" ref="BD66:BD129" si="61">IFERROR((I66/(2*(L66+(0.44*AA66))))*100,"")</f>
        <v>57.106598984771573</v>
      </c>
      <c r="BE66" s="35">
        <f t="shared" ref="BE66:BE129" si="62">IFERROR(((P66+(1.5*U66))/L66)*100,"")</f>
        <v>53.571428571428569</v>
      </c>
      <c r="BF66" s="37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1.4341393350082754</v>
      </c>
      <c r="BG66" s="14">
        <f t="shared" ref="BG66:BG129" si="63">IFERROR(V66/L66,"")</f>
        <v>0.5</v>
      </c>
      <c r="BH66" s="14">
        <f t="shared" ref="BH66:BH129" si="64">IFERROR(AA66/L66,"")</f>
        <v>0.2857142857142857</v>
      </c>
      <c r="BI66" s="13">
        <f>IFERROR(((AG66*(12000/5))/((F66*60+G66)*(SUMIFS(팀공격력!X:X,팀공격력!A:A,B66,팀공격력!B:B,D66)+SUMIFS(팀수비력!X:X,팀수비력!A:A,B66,팀수비력!B:B,D66))))*100,"")</f>
        <v>0.10113434813223822</v>
      </c>
      <c r="BJ66" s="13">
        <f>IFERROR(((AI66*(12000/5))/((F66*60+G66)*(SUMIFS(팀공격력!V:V,팀공격력!A:A,B66,팀공격력!B:B,D66)+SUMIFS(팀수비력!W:W,팀수비력!A:A,B66,팀수비력!B:B,D66))))*100,"")</f>
        <v>0.43301837260870113</v>
      </c>
      <c r="BK66" s="13">
        <f>IFERROR(((AE66*(12000/5))/((F66*60+G66)*(SUMIFS(팀공격력!X:X,팀공격력!A:A,B66,팀공격력!B:B,D66)+SUMIFS(팀수비력!X:X,팀수비력!A:A,B66,팀수비력!B:B,D66))))*100,"")</f>
        <v>0.30340304439671467</v>
      </c>
      <c r="BL66" s="13">
        <f>IFERROR(100*AK66/(((((F66*60+G66)/(12000/5))*SUMIFS(팀공격력!P:P,팀공격력!A:A,B66,팀공격력!B:B,D66))-K66)),"")</f>
        <v>0.26194582087271617</v>
      </c>
      <c r="BM66" s="13">
        <f>IFERROR(100*((AM66/E66*(2400))/((F66*60+G66)*SUMIFS(팀공격력!AR:AR,팀공격력!A:A,B66,팀공격력!B:B,D66))),"")</f>
        <v>1.1479921041260595</v>
      </c>
      <c r="BN66" s="13">
        <f>IFERROR((AO66*40)/(((F66*60+G66)/60)*(SUMIFS(팀수비력!Q:Q,팀수비력!A:A,B66,팀수비력!B:B,D66)-SUMIFS(팀수비력!N:N,팀수비력!A:A,B66,팀수비력!B:B,D66)))*100,"")</f>
        <v>0.20928109328443131</v>
      </c>
      <c r="BO66" s="13">
        <f t="shared" ref="BO66:BO129" si="65">IFERROR(100*AQ66/(L66+0.44*AA66+AQ66),"")</f>
        <v>0</v>
      </c>
      <c r="BP66" s="13">
        <v>0</v>
      </c>
      <c r="BQ66" s="13">
        <v>0</v>
      </c>
      <c r="BR66" s="13">
        <v>0.6</v>
      </c>
      <c r="BS66" s="13">
        <v>0.2</v>
      </c>
      <c r="BT66" s="15" t="s">
        <v>88</v>
      </c>
      <c r="BU66" s="15">
        <v>550000</v>
      </c>
      <c r="BV66" s="12" t="s">
        <v>91</v>
      </c>
      <c r="BW66" s="26">
        <v>28.87</v>
      </c>
      <c r="BX66" s="27">
        <v>37.270000000000003</v>
      </c>
      <c r="BY66" s="27">
        <v>8.4</v>
      </c>
      <c r="BZ66" s="26">
        <f t="shared" ref="BZ66:BZ97" si="66">CA66-CB66</f>
        <v>5.7740000000000009</v>
      </c>
      <c r="CA66" s="26">
        <f t="shared" ref="CA66:CA97" si="67">BX66/$E66</f>
        <v>7.4540000000000006</v>
      </c>
      <c r="CB66" s="26">
        <f t="shared" ref="CB66:CB97" si="68">BY66/$E66</f>
        <v>1.6800000000000002</v>
      </c>
      <c r="CC66" s="31">
        <f t="shared" ref="CC66:CC97" si="69">CD66-CE66</f>
        <v>23.527334465195249</v>
      </c>
      <c r="CD66" s="31">
        <f t="shared" ref="CD66:CD97" si="70">BX66*2400/$H66</f>
        <v>30.372835314091684</v>
      </c>
      <c r="CE66" s="31">
        <f t="shared" ref="CE66:CE97" si="71">BY66*2400/$H66</f>
        <v>6.8455008488964344</v>
      </c>
      <c r="CF66" s="33">
        <v>4</v>
      </c>
      <c r="CG66" s="33">
        <v>1</v>
      </c>
    </row>
    <row r="67" spans="1:85" x14ac:dyDescent="0.4">
      <c r="A67" s="12" t="s">
        <v>84</v>
      </c>
      <c r="B67" s="12" t="s">
        <v>152</v>
      </c>
      <c r="C67" s="4" t="s">
        <v>161</v>
      </c>
      <c r="D67" s="40" t="s">
        <v>87</v>
      </c>
      <c r="E67" s="5">
        <v>26</v>
      </c>
      <c r="F67" s="22">
        <v>8</v>
      </c>
      <c r="G67" s="22">
        <v>10</v>
      </c>
      <c r="H67" s="10">
        <f t="shared" si="39"/>
        <v>12740</v>
      </c>
      <c r="I67" s="5">
        <v>45</v>
      </c>
      <c r="J67" s="17">
        <f t="shared" si="40"/>
        <v>1.7307692307692308</v>
      </c>
      <c r="K67" s="7">
        <v>15</v>
      </c>
      <c r="L67" s="7">
        <v>45</v>
      </c>
      <c r="M67" s="17">
        <f t="shared" si="41"/>
        <v>0.57692307692307687</v>
      </c>
      <c r="N67" s="17">
        <f t="shared" si="42"/>
        <v>1.7307692307692308</v>
      </c>
      <c r="O67" s="14">
        <f t="shared" si="43"/>
        <v>0.33333333333333331</v>
      </c>
      <c r="P67" s="12">
        <v>7</v>
      </c>
      <c r="Q67" s="12">
        <v>21</v>
      </c>
      <c r="R67" s="17">
        <f t="shared" si="44"/>
        <v>0.26923076923076922</v>
      </c>
      <c r="S67" s="17">
        <f t="shared" si="45"/>
        <v>0.80769230769230771</v>
      </c>
      <c r="T67" s="14">
        <f t="shared" si="46"/>
        <v>0.33333333333333331</v>
      </c>
      <c r="U67" s="12">
        <v>8</v>
      </c>
      <c r="V67" s="12">
        <v>24</v>
      </c>
      <c r="W67" s="17">
        <f t="shared" si="47"/>
        <v>0.30769230769230771</v>
      </c>
      <c r="X67" s="17">
        <f t="shared" si="48"/>
        <v>0.92307692307692313</v>
      </c>
      <c r="Y67" s="14">
        <f t="shared" si="49"/>
        <v>0.33333333333333331</v>
      </c>
      <c r="Z67" s="12">
        <v>7</v>
      </c>
      <c r="AA67" s="12">
        <v>10</v>
      </c>
      <c r="AB67" s="17">
        <f t="shared" si="50"/>
        <v>0.26923076923076922</v>
      </c>
      <c r="AC67" s="17">
        <f t="shared" si="51"/>
        <v>0.38461538461538464</v>
      </c>
      <c r="AD67" s="14">
        <f t="shared" si="52"/>
        <v>0.7</v>
      </c>
      <c r="AE67" s="12">
        <v>17</v>
      </c>
      <c r="AF67" s="17">
        <f t="shared" si="53"/>
        <v>0.65384615384615385</v>
      </c>
      <c r="AG67" s="12">
        <v>7</v>
      </c>
      <c r="AH67" s="17">
        <f t="shared" si="54"/>
        <v>0.26923076923076922</v>
      </c>
      <c r="AI67" s="12">
        <v>10</v>
      </c>
      <c r="AJ67" s="17">
        <f t="shared" si="55"/>
        <v>0.38461538461538464</v>
      </c>
      <c r="AK67" s="11">
        <v>11</v>
      </c>
      <c r="AL67" s="17">
        <f t="shared" si="56"/>
        <v>0.42307692307692307</v>
      </c>
      <c r="AM67" s="12">
        <v>4</v>
      </c>
      <c r="AN67" s="17">
        <f t="shared" si="57"/>
        <v>0.15384615384615385</v>
      </c>
      <c r="AO67" s="12">
        <v>0</v>
      </c>
      <c r="AP67" s="17">
        <f t="shared" si="58"/>
        <v>0</v>
      </c>
      <c r="AQ67" s="12">
        <v>9</v>
      </c>
      <c r="AR67" s="17">
        <f t="shared" si="59"/>
        <v>0.34615384615384615</v>
      </c>
      <c r="AS67" s="12">
        <v>35</v>
      </c>
      <c r="AT67" s="17">
        <f t="shared" si="60"/>
        <v>1.3461538461538463</v>
      </c>
      <c r="AU67" s="13">
        <v>-3.6138071117032822E-2</v>
      </c>
      <c r="AV67" s="13">
        <v>-6.8077998964583006E-3</v>
      </c>
      <c r="AW67" s="13">
        <v>-7.423934322622254E-2</v>
      </c>
      <c r="AX67" s="13">
        <v>3.8101272109189718E-2</v>
      </c>
      <c r="AY67" s="13">
        <v>92.253581368949156</v>
      </c>
      <c r="AZ67" s="13">
        <v>112.34766794924229</v>
      </c>
      <c r="BA67" s="13">
        <v>0.39822400125780838</v>
      </c>
      <c r="BB67" s="13">
        <v>1.346153846153846</v>
      </c>
      <c r="BC67" s="13">
        <v>6.5934065934065931</v>
      </c>
      <c r="BD67" s="35">
        <f t="shared" si="61"/>
        <v>45.546558704453446</v>
      </c>
      <c r="BE67" s="35">
        <f t="shared" si="62"/>
        <v>42.222222222222221</v>
      </c>
      <c r="BF67" s="37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6.3880336669792621</v>
      </c>
      <c r="BG67" s="14">
        <f t="shared" si="63"/>
        <v>0.53333333333333333</v>
      </c>
      <c r="BH67" s="14">
        <f t="shared" si="64"/>
        <v>0.22222222222222221</v>
      </c>
      <c r="BI67" s="13">
        <f>IFERROR(((AG67*(12000/5))/((F67*60+G67)*(SUMIFS(팀공격력!X:X,팀공격력!A:A,B67,팀공격력!B:B,D67)+SUMIFS(팀수비력!X:X,팀수비력!A:A,B67,팀수비력!B:B,D67))))*100,"")</f>
        <v>0.85097330071269017</v>
      </c>
      <c r="BJ67" s="13">
        <f>IFERROR(((AI67*(12000/5))/((F67*60+G67)*(SUMIFS(팀공격력!V:V,팀공격력!A:A,B67,팀공격력!B:B,D67)+SUMIFS(팀수비력!W:W,팀수비력!A:A,B67,팀수비력!B:B,D67))))*100,"")</f>
        <v>2.6025287904747443</v>
      </c>
      <c r="BK67" s="13">
        <f>IFERROR(((AE67*(12000/5))/((F67*60+G67)*(SUMIFS(팀공격력!X:X,팀공격력!A:A,B67,팀공격력!B:B,D67)+SUMIFS(팀수비력!X:X,팀수비력!A:A,B67,팀수비력!B:B,D67))))*100,"")</f>
        <v>2.066649444587962</v>
      </c>
      <c r="BL67" s="13">
        <f>IFERROR(100*AK67/(((((F67*60+G67)/(12000/5))*SUMIFS(팀공격력!P:P,팀공격력!A:A,B67,팀공격력!B:B,D67))-K67)),"")</f>
        <v>3.5762665944188567</v>
      </c>
      <c r="BM67" s="13">
        <f>IFERROR(100*((AM67/E67*(2400))/((F67*60+G67)*SUMIFS(팀공격력!AR:AR,팀공격력!A:A,B67,팀공격력!B:B,D67))),"")</f>
        <v>1.061487204600077</v>
      </c>
      <c r="BN67" s="13">
        <f>IFERROR((AO67*40)/(((F67*60+G67)/60)*(SUMIFS(팀수비력!Q:Q,팀수비력!A:A,B67,팀수비력!B:B,D67)-SUMIFS(팀수비력!N:N,팀수비력!A:A,B67,팀수비력!B:B,D67)))*100,"")</f>
        <v>0</v>
      </c>
      <c r="BO67" s="13">
        <f t="shared" si="65"/>
        <v>15.41095890410959</v>
      </c>
      <c r="BP67" s="13">
        <v>0</v>
      </c>
      <c r="BQ67" s="13">
        <v>0</v>
      </c>
      <c r="BR67" s="13">
        <v>0.65384615384615297</v>
      </c>
      <c r="BS67" s="13">
        <v>0.19230769230769201</v>
      </c>
      <c r="BT67" s="15" t="s">
        <v>88</v>
      </c>
      <c r="BU67" s="15">
        <v>45000</v>
      </c>
      <c r="BV67" s="12" t="s">
        <v>91</v>
      </c>
      <c r="BW67" s="26">
        <v>99.24</v>
      </c>
      <c r="BX67" s="27">
        <v>143.54</v>
      </c>
      <c r="BY67" s="27">
        <v>44.3</v>
      </c>
      <c r="BZ67" s="26">
        <f t="shared" si="66"/>
        <v>3.8169230769230769</v>
      </c>
      <c r="CA67" s="26">
        <f t="shared" si="67"/>
        <v>5.5207692307692309</v>
      </c>
      <c r="CB67" s="26">
        <f t="shared" si="68"/>
        <v>1.7038461538461538</v>
      </c>
      <c r="CC67" s="31">
        <f t="shared" si="69"/>
        <v>18.695133437990577</v>
      </c>
      <c r="CD67" s="31">
        <f t="shared" si="70"/>
        <v>27.040502354788067</v>
      </c>
      <c r="CE67" s="31">
        <f t="shared" si="71"/>
        <v>8.3453689167974883</v>
      </c>
      <c r="CF67" s="33">
        <v>14</v>
      </c>
      <c r="CG67" s="33">
        <v>12</v>
      </c>
    </row>
    <row r="68" spans="1:85" x14ac:dyDescent="0.4">
      <c r="A68" s="12" t="s">
        <v>84</v>
      </c>
      <c r="B68" s="12" t="s">
        <v>152</v>
      </c>
      <c r="C68" s="4" t="s">
        <v>162</v>
      </c>
      <c r="D68" s="40" t="s">
        <v>87</v>
      </c>
      <c r="E68" s="5">
        <v>37</v>
      </c>
      <c r="F68" s="22">
        <v>32</v>
      </c>
      <c r="G68" s="22">
        <v>40</v>
      </c>
      <c r="H68" s="10">
        <f t="shared" si="39"/>
        <v>72520</v>
      </c>
      <c r="I68" s="5">
        <v>550</v>
      </c>
      <c r="J68" s="17">
        <f t="shared" si="40"/>
        <v>14.864864864864865</v>
      </c>
      <c r="K68" s="7">
        <v>198</v>
      </c>
      <c r="L68" s="7">
        <v>434</v>
      </c>
      <c r="M68" s="17">
        <f t="shared" si="41"/>
        <v>5.3513513513513518</v>
      </c>
      <c r="N68" s="17">
        <f t="shared" si="42"/>
        <v>11.72972972972973</v>
      </c>
      <c r="O68" s="14">
        <f t="shared" si="43"/>
        <v>0.45622119815668205</v>
      </c>
      <c r="P68" s="12">
        <v>139</v>
      </c>
      <c r="Q68" s="12">
        <v>264</v>
      </c>
      <c r="R68" s="17">
        <f t="shared" si="44"/>
        <v>3.7567567567567566</v>
      </c>
      <c r="S68" s="17">
        <f t="shared" si="45"/>
        <v>7.1351351351351351</v>
      </c>
      <c r="T68" s="14">
        <f t="shared" si="46"/>
        <v>0.52651515151515149</v>
      </c>
      <c r="U68" s="12">
        <v>59</v>
      </c>
      <c r="V68" s="12">
        <v>170</v>
      </c>
      <c r="W68" s="17">
        <f t="shared" si="47"/>
        <v>1.5945945945945945</v>
      </c>
      <c r="X68" s="17">
        <f t="shared" si="48"/>
        <v>4.5945945945945947</v>
      </c>
      <c r="Y68" s="14">
        <f t="shared" si="49"/>
        <v>0.34705882352941175</v>
      </c>
      <c r="Z68" s="12">
        <v>95</v>
      </c>
      <c r="AA68" s="12">
        <v>123</v>
      </c>
      <c r="AB68" s="17">
        <f t="shared" si="50"/>
        <v>2.5675675675675675</v>
      </c>
      <c r="AC68" s="17">
        <f t="shared" si="51"/>
        <v>3.3243243243243241</v>
      </c>
      <c r="AD68" s="14">
        <f t="shared" si="52"/>
        <v>0.77235772357723576</v>
      </c>
      <c r="AE68" s="12">
        <v>207</v>
      </c>
      <c r="AF68" s="17">
        <f t="shared" si="53"/>
        <v>5.5945945945945947</v>
      </c>
      <c r="AG68" s="12">
        <v>61</v>
      </c>
      <c r="AH68" s="17">
        <f t="shared" si="54"/>
        <v>1.6486486486486487</v>
      </c>
      <c r="AI68" s="11">
        <v>146</v>
      </c>
      <c r="AJ68" s="17">
        <f t="shared" si="55"/>
        <v>3.9459459459459461</v>
      </c>
      <c r="AK68" s="11">
        <v>94</v>
      </c>
      <c r="AL68" s="17">
        <f t="shared" si="56"/>
        <v>2.5405405405405403</v>
      </c>
      <c r="AM68" s="12">
        <v>49</v>
      </c>
      <c r="AN68" s="17">
        <f t="shared" si="57"/>
        <v>1.3243243243243243</v>
      </c>
      <c r="AO68" s="12">
        <v>17</v>
      </c>
      <c r="AP68" s="17">
        <f t="shared" si="58"/>
        <v>0.45945945945945948</v>
      </c>
      <c r="AQ68" s="12">
        <v>79</v>
      </c>
      <c r="AR68" s="17">
        <f t="shared" si="59"/>
        <v>2.1351351351351351</v>
      </c>
      <c r="AS68" s="12">
        <v>91</v>
      </c>
      <c r="AT68" s="17">
        <f t="shared" si="60"/>
        <v>2.4594594594594597</v>
      </c>
      <c r="AU68" s="13">
        <v>2.5601661961579838</v>
      </c>
      <c r="AV68" s="13">
        <v>8.4726956298664668E-2</v>
      </c>
      <c r="AW68" s="13">
        <v>1.524253688475619</v>
      </c>
      <c r="AX68" s="13">
        <v>1.035912507682365</v>
      </c>
      <c r="AY68" s="13">
        <v>107.7433014341923</v>
      </c>
      <c r="AZ68" s="13">
        <v>105.8585640969314</v>
      </c>
      <c r="BA68" s="13">
        <v>7.8225488601863864</v>
      </c>
      <c r="BB68" s="13">
        <v>15.51351351351351</v>
      </c>
      <c r="BC68" s="13">
        <v>18.996138996138999</v>
      </c>
      <c r="BD68" s="35">
        <f t="shared" si="61"/>
        <v>56.338605261001398</v>
      </c>
      <c r="BE68" s="35">
        <f t="shared" si="62"/>
        <v>52.419354838709673</v>
      </c>
      <c r="BF68" s="37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15.508483104526025</v>
      </c>
      <c r="BG68" s="14">
        <f t="shared" si="63"/>
        <v>0.39170506912442399</v>
      </c>
      <c r="BH68" s="14">
        <f t="shared" si="64"/>
        <v>0.28341013824884792</v>
      </c>
      <c r="BI68" s="13">
        <f>IFERROR(((AG68*(12000/5))/((F68*60+G68)*(SUMIFS(팀공격력!X:X,팀공격력!A:A,B68,팀공격력!B:B,D68)+SUMIFS(팀수비력!X:X,팀수비력!A:A,B68,팀수비력!B:B,D68))))*100,"")</f>
        <v>1.8539061194097892</v>
      </c>
      <c r="BJ68" s="13">
        <f>IFERROR(((AI68*(12000/5))/((F68*60+G68)*(SUMIFS(팀공격력!V:V,팀공격력!A:A,B68,팀공격력!B:B,D68)+SUMIFS(팀수비력!W:W,팀수비력!A:A,B68,팀수비력!B:B,D68))))*100,"")</f>
        <v>9.4992300852328189</v>
      </c>
      <c r="BK68" s="13">
        <f>IFERROR(((AE68*(12000/5))/((F68*60+G68)*(SUMIFS(팀공격력!X:X,팀공격력!A:A,B68,팀공격력!B:B,D68)+SUMIFS(팀수비력!X:X,팀수비력!A:A,B68,팀수비력!B:B,D68))))*100,"")</f>
        <v>6.2911240445545307</v>
      </c>
      <c r="BL68" s="13">
        <f>IFERROR(100*AK68/(((((F68*60+G68)/(12000/5))*SUMIFS(팀공격력!P:P,팀공격력!A:A,B68,팀공격력!B:B,D68))-K68)),"")</f>
        <v>8.6054317973756493</v>
      </c>
      <c r="BM68" s="13">
        <f>IFERROR(100*((AM68/E68*(2400))/((F68*60+G68)*SUMIFS(팀공격력!AR:AR,팀공격력!A:A,B68,팀공격력!B:B,D68))),"")</f>
        <v>2.2843491531427329</v>
      </c>
      <c r="BN68" s="13">
        <f>IFERROR((AO68*40)/(((F68*60+G68)/60)*(SUMIFS(팀수비력!Q:Q,팀수비력!A:A,B68,팀수비력!B:B,D68)-SUMIFS(팀수비력!N:N,팀수비력!A:A,B68,팀수비력!B:B,D68)))*100,"")</f>
        <v>1.0691487689066383</v>
      </c>
      <c r="BO68" s="13">
        <f t="shared" si="65"/>
        <v>13.930032444632529</v>
      </c>
      <c r="BP68" s="13">
        <v>3.84615384615384</v>
      </c>
      <c r="BQ68" s="13">
        <v>5.4054054054054002E-2</v>
      </c>
      <c r="BR68" s="13">
        <v>0.97297297297297303</v>
      </c>
      <c r="BS68" s="13">
        <v>1</v>
      </c>
      <c r="BT68" s="15" t="s">
        <v>88</v>
      </c>
      <c r="BU68" s="15"/>
      <c r="BV68" s="12" t="s">
        <v>96</v>
      </c>
      <c r="BW68" s="26">
        <v>936.82</v>
      </c>
      <c r="BX68" s="27">
        <v>1302.6199999999999</v>
      </c>
      <c r="BY68" s="27">
        <v>365.8</v>
      </c>
      <c r="BZ68" s="26">
        <f t="shared" si="66"/>
        <v>25.319459459459456</v>
      </c>
      <c r="CA68" s="26">
        <f t="shared" si="67"/>
        <v>35.205945945945942</v>
      </c>
      <c r="CB68" s="26">
        <f t="shared" si="68"/>
        <v>9.8864864864864863</v>
      </c>
      <c r="CC68" s="31">
        <f t="shared" si="69"/>
        <v>31.003419746276883</v>
      </c>
      <c r="CD68" s="31">
        <f t="shared" si="70"/>
        <v>43.109321566464416</v>
      </c>
      <c r="CE68" s="31">
        <f t="shared" si="71"/>
        <v>12.105901820187535</v>
      </c>
      <c r="CF68" s="34">
        <v>22</v>
      </c>
      <c r="CG68" s="34">
        <v>15</v>
      </c>
    </row>
    <row r="69" spans="1:85" x14ac:dyDescent="0.4">
      <c r="A69" s="12" t="s">
        <v>84</v>
      </c>
      <c r="B69" s="12" t="s">
        <v>152</v>
      </c>
      <c r="C69" s="4" t="s">
        <v>163</v>
      </c>
      <c r="D69" s="40" t="s">
        <v>87</v>
      </c>
      <c r="E69" s="5">
        <v>50</v>
      </c>
      <c r="F69" s="22">
        <v>20</v>
      </c>
      <c r="G69" s="22">
        <v>56</v>
      </c>
      <c r="H69" s="10">
        <f t="shared" si="39"/>
        <v>62800</v>
      </c>
      <c r="I69" s="5">
        <v>552</v>
      </c>
      <c r="J69" s="17">
        <f t="shared" si="40"/>
        <v>11.04</v>
      </c>
      <c r="K69" s="7">
        <v>179</v>
      </c>
      <c r="L69" s="7">
        <v>384</v>
      </c>
      <c r="M69" s="17">
        <f t="shared" si="41"/>
        <v>3.58</v>
      </c>
      <c r="N69" s="17">
        <f t="shared" si="42"/>
        <v>7.68</v>
      </c>
      <c r="O69" s="14">
        <f t="shared" si="43"/>
        <v>0.46614583333333331</v>
      </c>
      <c r="P69" s="12">
        <v>110</v>
      </c>
      <c r="Q69" s="12">
        <v>209</v>
      </c>
      <c r="R69" s="17">
        <f t="shared" si="44"/>
        <v>2.2000000000000002</v>
      </c>
      <c r="S69" s="17">
        <f t="shared" si="45"/>
        <v>4.18</v>
      </c>
      <c r="T69" s="14">
        <f t="shared" si="46"/>
        <v>0.52631578947368418</v>
      </c>
      <c r="U69" s="12">
        <v>69</v>
      </c>
      <c r="V69" s="12">
        <v>175</v>
      </c>
      <c r="W69" s="17">
        <f t="shared" si="47"/>
        <v>1.38</v>
      </c>
      <c r="X69" s="17">
        <f t="shared" si="48"/>
        <v>3.5</v>
      </c>
      <c r="Y69" s="14">
        <f t="shared" si="49"/>
        <v>0.39428571428571429</v>
      </c>
      <c r="Z69" s="12">
        <v>125</v>
      </c>
      <c r="AA69" s="12">
        <v>163</v>
      </c>
      <c r="AB69" s="17">
        <f t="shared" si="50"/>
        <v>2.5</v>
      </c>
      <c r="AC69" s="17">
        <f t="shared" si="51"/>
        <v>3.26</v>
      </c>
      <c r="AD69" s="14">
        <f t="shared" si="52"/>
        <v>0.76687116564417179</v>
      </c>
      <c r="AE69" s="12">
        <v>141</v>
      </c>
      <c r="AF69" s="17">
        <f t="shared" si="53"/>
        <v>2.82</v>
      </c>
      <c r="AG69" s="12">
        <v>22</v>
      </c>
      <c r="AH69" s="17">
        <f t="shared" si="54"/>
        <v>0.44</v>
      </c>
      <c r="AI69" s="11">
        <v>119</v>
      </c>
      <c r="AJ69" s="17">
        <f t="shared" si="55"/>
        <v>2.38</v>
      </c>
      <c r="AK69" s="11">
        <v>47</v>
      </c>
      <c r="AL69" s="17">
        <f t="shared" si="56"/>
        <v>0.94</v>
      </c>
      <c r="AM69" s="12">
        <v>27</v>
      </c>
      <c r="AN69" s="17">
        <f t="shared" si="57"/>
        <v>0.54</v>
      </c>
      <c r="AO69" s="12">
        <v>12</v>
      </c>
      <c r="AP69" s="17">
        <f t="shared" si="58"/>
        <v>0.24</v>
      </c>
      <c r="AQ69" s="12">
        <v>72</v>
      </c>
      <c r="AR69" s="17">
        <f t="shared" si="59"/>
        <v>1.44</v>
      </c>
      <c r="AS69" s="12">
        <v>83</v>
      </c>
      <c r="AT69" s="17">
        <f t="shared" si="60"/>
        <v>1.66</v>
      </c>
      <c r="AU69" s="13">
        <v>2.2053948801687819</v>
      </c>
      <c r="AV69" s="13">
        <v>8.4282606885431169E-2</v>
      </c>
      <c r="AW69" s="13">
        <v>1.5664879120419171</v>
      </c>
      <c r="AX69" s="13">
        <v>0.63890696812686587</v>
      </c>
      <c r="AY69" s="13">
        <v>109.4351006079296</v>
      </c>
      <c r="AZ69" s="13">
        <v>108.22052717909889</v>
      </c>
      <c r="BA69" s="13">
        <v>9.9424899073014252</v>
      </c>
      <c r="BB69" s="13">
        <v>9.2799999999999994</v>
      </c>
      <c r="BC69" s="13">
        <v>17.732484076433121</v>
      </c>
      <c r="BD69" s="35">
        <f t="shared" si="61"/>
        <v>60.563503905907133</v>
      </c>
      <c r="BE69" s="35">
        <f t="shared" si="62"/>
        <v>55.598958333333336</v>
      </c>
      <c r="BF69" s="37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22.519790377445318</v>
      </c>
      <c r="BG69" s="14">
        <f t="shared" si="63"/>
        <v>0.45572916666666669</v>
      </c>
      <c r="BH69" s="14">
        <f t="shared" si="64"/>
        <v>0.42447916666666669</v>
      </c>
      <c r="BI69" s="13">
        <f>IFERROR(((AG69*(12000/5))/((F69*60+G69)*(SUMIFS(팀공격력!X:X,팀공격력!A:A,B69,팀공격력!B:B,D69)+SUMIFS(팀수비력!X:X,팀수비력!A:A,B69,팀수비력!B:B,D69))))*100,"")</f>
        <v>1.0433908304916741</v>
      </c>
      <c r="BJ69" s="13">
        <f>IFERROR(((AI69*(12000/5))/((F69*60+G69)*(SUMIFS(팀공격력!V:V,팀공격력!A:A,B69,팀공격력!B:B,D69)+SUMIFS(팀수비력!W:W,팀수비력!A:A,B69,팀수비력!B:B,D69))))*100,"")</f>
        <v>12.082281351320251</v>
      </c>
      <c r="BK69" s="13">
        <f>IFERROR(((AE69*(12000/5))/((F69*60+G69)*(SUMIFS(팀공격력!X:X,팀공격력!A:A,B69,팀공격력!B:B,D69)+SUMIFS(팀수비력!X:X,팀수비력!A:A,B69,팀수비력!B:B,D69))))*100,"")</f>
        <v>6.6871866863330034</v>
      </c>
      <c r="BL69" s="13">
        <f>IFERROR(100*AK69/(((((F69*60+G69)/(12000/5))*SUMIFS(팀공격력!P:P,팀공격력!A:A,B69,팀공격력!B:B,D69))-K69)),"")</f>
        <v>7.2545791315085406</v>
      </c>
      <c r="BM69" s="13">
        <f>IFERROR(100*((AM69/E69*(2400))/((F69*60+G69)*SUMIFS(팀공격력!AR:AR,팀공격력!A:A,B69,팀공격력!B:B,D69))),"")</f>
        <v>1.4535444611398667</v>
      </c>
      <c r="BN69" s="13">
        <f>IFERROR((AO69*40)/(((F69*60+G69)/60)*(SUMIFS(팀수비력!Q:Q,팀수비력!A:A,B69,팀수비력!B:B,D69)-SUMIFS(팀수비력!N:N,팀수비력!A:A,B69,팀수비력!B:B,D69)))*100,"")</f>
        <v>1.1777060249477393</v>
      </c>
      <c r="BO69" s="13">
        <f t="shared" si="65"/>
        <v>13.64359887819298</v>
      </c>
      <c r="BP69" s="13">
        <v>0</v>
      </c>
      <c r="BQ69" s="13">
        <v>0</v>
      </c>
      <c r="BR69" s="13">
        <v>1.26</v>
      </c>
      <c r="BS69" s="13">
        <v>0.4</v>
      </c>
      <c r="BT69" s="15" t="s">
        <v>110</v>
      </c>
      <c r="BU69" s="15"/>
      <c r="BV69" s="12" t="s">
        <v>96</v>
      </c>
      <c r="BW69" s="26">
        <v>749.92</v>
      </c>
      <c r="BX69" s="27">
        <v>1082.72</v>
      </c>
      <c r="BY69" s="27">
        <v>332.8</v>
      </c>
      <c r="BZ69" s="26">
        <f t="shared" si="66"/>
        <v>14.998399999999998</v>
      </c>
      <c r="CA69" s="26">
        <f t="shared" si="67"/>
        <v>21.654399999999999</v>
      </c>
      <c r="CB69" s="26">
        <f t="shared" si="68"/>
        <v>6.6560000000000006</v>
      </c>
      <c r="CC69" s="31">
        <f t="shared" si="69"/>
        <v>28.659363057324843</v>
      </c>
      <c r="CD69" s="31">
        <f t="shared" si="70"/>
        <v>41.377834394904461</v>
      </c>
      <c r="CE69" s="31">
        <f t="shared" si="71"/>
        <v>12.718471337579619</v>
      </c>
      <c r="CF69" s="33">
        <v>31</v>
      </c>
      <c r="CG69" s="33">
        <v>19</v>
      </c>
    </row>
    <row r="70" spans="1:85" x14ac:dyDescent="0.4">
      <c r="A70" s="12" t="s">
        <v>84</v>
      </c>
      <c r="B70" s="12" t="s">
        <v>152</v>
      </c>
      <c r="C70" s="4" t="s">
        <v>164</v>
      </c>
      <c r="D70" s="40" t="s">
        <v>87</v>
      </c>
      <c r="E70" s="5">
        <v>30</v>
      </c>
      <c r="F70" s="22">
        <v>22</v>
      </c>
      <c r="G70" s="22">
        <v>25</v>
      </c>
      <c r="H70" s="10">
        <f t="shared" si="39"/>
        <v>40350</v>
      </c>
      <c r="I70" s="5">
        <v>215</v>
      </c>
      <c r="J70" s="17">
        <f t="shared" si="40"/>
        <v>7.166666666666667</v>
      </c>
      <c r="K70" s="6">
        <v>91</v>
      </c>
      <c r="L70" s="6">
        <v>182</v>
      </c>
      <c r="M70" s="17">
        <f t="shared" si="41"/>
        <v>3.0333333333333332</v>
      </c>
      <c r="N70" s="17">
        <f t="shared" si="42"/>
        <v>6.0666666666666664</v>
      </c>
      <c r="O70" s="14">
        <f t="shared" si="43"/>
        <v>0.5</v>
      </c>
      <c r="P70" s="12">
        <v>78</v>
      </c>
      <c r="Q70" s="12">
        <v>126</v>
      </c>
      <c r="R70" s="17">
        <f t="shared" si="44"/>
        <v>2.6</v>
      </c>
      <c r="S70" s="17">
        <f t="shared" si="45"/>
        <v>4.2</v>
      </c>
      <c r="T70" s="14">
        <f t="shared" si="46"/>
        <v>0.61904761904761907</v>
      </c>
      <c r="U70" s="12">
        <v>13</v>
      </c>
      <c r="V70" s="12">
        <v>56</v>
      </c>
      <c r="W70" s="17">
        <f t="shared" si="47"/>
        <v>0.43333333333333335</v>
      </c>
      <c r="X70" s="17">
        <f t="shared" si="48"/>
        <v>1.8666666666666667</v>
      </c>
      <c r="Y70" s="14">
        <f t="shared" si="49"/>
        <v>0.23214285714285715</v>
      </c>
      <c r="Z70" s="12">
        <v>20</v>
      </c>
      <c r="AA70" s="12">
        <v>36</v>
      </c>
      <c r="AB70" s="17">
        <f t="shared" si="50"/>
        <v>0.66666666666666663</v>
      </c>
      <c r="AC70" s="17">
        <f t="shared" si="51"/>
        <v>1.2</v>
      </c>
      <c r="AD70" s="14">
        <f t="shared" si="52"/>
        <v>0.55555555555555558</v>
      </c>
      <c r="AE70" s="12">
        <v>105</v>
      </c>
      <c r="AF70" s="17">
        <f t="shared" si="53"/>
        <v>3.5</v>
      </c>
      <c r="AG70" s="12">
        <v>52</v>
      </c>
      <c r="AH70" s="17">
        <f t="shared" si="54"/>
        <v>1.7333333333333334</v>
      </c>
      <c r="AI70" s="12">
        <v>53</v>
      </c>
      <c r="AJ70" s="17">
        <f t="shared" si="55"/>
        <v>1.7666666666666666</v>
      </c>
      <c r="AK70" s="11">
        <v>22</v>
      </c>
      <c r="AL70" s="17">
        <f t="shared" si="56"/>
        <v>0.73333333333333328</v>
      </c>
      <c r="AM70" s="12">
        <v>23</v>
      </c>
      <c r="AN70" s="17">
        <f t="shared" si="57"/>
        <v>0.76666666666666672</v>
      </c>
      <c r="AO70" s="12">
        <v>10</v>
      </c>
      <c r="AP70" s="17">
        <f t="shared" si="58"/>
        <v>0.33333333333333331</v>
      </c>
      <c r="AQ70" s="12">
        <v>30</v>
      </c>
      <c r="AR70" s="17">
        <f t="shared" si="59"/>
        <v>1</v>
      </c>
      <c r="AS70" s="12">
        <v>87</v>
      </c>
      <c r="AT70" s="17">
        <f t="shared" si="60"/>
        <v>2.9</v>
      </c>
      <c r="AU70" s="13">
        <v>0.89568635073403224</v>
      </c>
      <c r="AV70" s="13">
        <v>5.3275024578975892E-2</v>
      </c>
      <c r="AW70" s="13">
        <v>0.48520986559490559</v>
      </c>
      <c r="AX70" s="13">
        <v>0.41047648513912671</v>
      </c>
      <c r="AY70" s="13">
        <v>105.44342953125179</v>
      </c>
      <c r="AZ70" s="13">
        <v>108.2209745264381</v>
      </c>
      <c r="BA70" s="13">
        <v>4.0365476998212024</v>
      </c>
      <c r="BB70" s="13">
        <v>7.9333333333333336</v>
      </c>
      <c r="BC70" s="13">
        <v>14.15613382899628</v>
      </c>
      <c r="BD70" s="35">
        <f t="shared" si="61"/>
        <v>54.336837848766685</v>
      </c>
      <c r="BE70" s="35">
        <f t="shared" si="62"/>
        <v>53.571428571428569</v>
      </c>
      <c r="BF70" s="37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9.0794202199347147</v>
      </c>
      <c r="BG70" s="14">
        <f t="shared" si="63"/>
        <v>0.30769230769230771</v>
      </c>
      <c r="BH70" s="14">
        <f t="shared" si="64"/>
        <v>0.19780219780219779</v>
      </c>
      <c r="BI70" s="13">
        <f>IFERROR(((AG70*(12000/5))/((F70*60+G70)*(SUMIFS(팀공격력!X:X,팀공격력!A:A,B70,팀공격력!B:B,D70)+SUMIFS(팀수비력!X:X,팀수비력!A:A,B70,팀수비력!B:B,D70))))*100,"")</f>
        <v>2.303005810107206</v>
      </c>
      <c r="BJ70" s="13">
        <f>IFERROR(((AI70*(12000/5))/((F70*60+G70)*(SUMIFS(팀공격력!V:V,팀공격력!A:A,B70,팀공격력!B:B,D70)+SUMIFS(팀수비력!W:W,팀수비력!A:A,B70,팀수비력!B:B,D70))))*100,"")</f>
        <v>5.0251057761062539</v>
      </c>
      <c r="BK70" s="13">
        <f>IFERROR(((AE70*(12000/5))/((F70*60+G70)*(SUMIFS(팀공격력!X:X,팀공격력!A:A,B70,팀공격력!B:B,D70)+SUMIFS(팀수비력!X:X,팀수비력!A:A,B70,팀수비력!B:B,D70))))*100,"")</f>
        <v>4.6503001934857044</v>
      </c>
      <c r="BL70" s="13">
        <f>IFERROR(100*AK70/(((((F70*60+G70)/(12000/5))*SUMIFS(팀공격력!P:P,팀공격력!A:A,B70,팀공격력!B:B,D70))-K70)),"")</f>
        <v>2.7691823569518013</v>
      </c>
      <c r="BM70" s="13">
        <f>IFERROR(100*((AM70/E70*(2400))/((F70*60+G70)*SUMIFS(팀공격력!AR:AR,팀공격력!A:A,B70,팀공격력!B:B,D70))),"")</f>
        <v>1.9271188394790251</v>
      </c>
      <c r="BN70" s="13">
        <f>IFERROR((AO70*40)/(((F70*60+G70)/60)*(SUMIFS(팀수비력!Q:Q,팀수비력!A:A,B70,팀수비력!B:B,D70)-SUMIFS(팀수비력!N:N,팀수비력!A:A,B70,팀수비력!B:B,D70)))*100,"")</f>
        <v>0.91648002932736095</v>
      </c>
      <c r="BO70" s="13">
        <f t="shared" si="65"/>
        <v>13.167134831460674</v>
      </c>
      <c r="BP70" s="13">
        <v>3.125</v>
      </c>
      <c r="BQ70" s="13">
        <v>3.3333333333333298E-2</v>
      </c>
      <c r="BR70" s="13">
        <v>0</v>
      </c>
      <c r="BS70" s="13">
        <v>0.266666666666666</v>
      </c>
      <c r="BT70" s="15" t="s">
        <v>88</v>
      </c>
      <c r="BU70" s="15"/>
      <c r="BV70" s="12" t="s">
        <v>96</v>
      </c>
      <c r="BW70" s="26">
        <v>446.17</v>
      </c>
      <c r="BX70" s="27">
        <v>590.66999999999996</v>
      </c>
      <c r="BY70" s="27">
        <v>144.5</v>
      </c>
      <c r="BZ70" s="26">
        <f t="shared" si="66"/>
        <v>14.872333333333334</v>
      </c>
      <c r="CA70" s="26">
        <f t="shared" si="67"/>
        <v>19.689</v>
      </c>
      <c r="CB70" s="26">
        <f t="shared" si="68"/>
        <v>4.8166666666666664</v>
      </c>
      <c r="CC70" s="31">
        <f t="shared" si="69"/>
        <v>26.537992565055767</v>
      </c>
      <c r="CD70" s="31">
        <f t="shared" si="70"/>
        <v>35.132788104089222</v>
      </c>
      <c r="CE70" s="31">
        <f t="shared" si="71"/>
        <v>8.5947955390334574</v>
      </c>
      <c r="CF70" s="34">
        <v>19</v>
      </c>
      <c r="CG70" s="34">
        <v>11</v>
      </c>
    </row>
    <row r="71" spans="1:85" x14ac:dyDescent="0.4">
      <c r="A71" s="12" t="s">
        <v>84</v>
      </c>
      <c r="B71" s="12" t="s">
        <v>152</v>
      </c>
      <c r="C71" s="4" t="s">
        <v>165</v>
      </c>
      <c r="D71" s="40" t="s">
        <v>87</v>
      </c>
      <c r="E71" s="32">
        <v>42</v>
      </c>
      <c r="F71" s="24">
        <v>13</v>
      </c>
      <c r="G71" s="24">
        <v>33</v>
      </c>
      <c r="H71" s="10">
        <f t="shared" si="39"/>
        <v>34146</v>
      </c>
      <c r="I71" s="5">
        <v>187</v>
      </c>
      <c r="J71" s="17">
        <f t="shared" si="40"/>
        <v>4.4523809523809526</v>
      </c>
      <c r="K71" s="7">
        <v>67</v>
      </c>
      <c r="L71" s="7">
        <v>152</v>
      </c>
      <c r="M71" s="17">
        <f t="shared" si="41"/>
        <v>1.5952380952380953</v>
      </c>
      <c r="N71" s="17">
        <f t="shared" si="42"/>
        <v>3.6190476190476191</v>
      </c>
      <c r="O71" s="14">
        <f t="shared" si="43"/>
        <v>0.44078947368421051</v>
      </c>
      <c r="P71" s="12">
        <v>27</v>
      </c>
      <c r="Q71" s="12">
        <v>56</v>
      </c>
      <c r="R71" s="17">
        <f t="shared" si="44"/>
        <v>0.6428571428571429</v>
      </c>
      <c r="S71" s="17">
        <f t="shared" si="45"/>
        <v>1.3333333333333333</v>
      </c>
      <c r="T71" s="14">
        <f t="shared" si="46"/>
        <v>0.48214285714285715</v>
      </c>
      <c r="U71" s="12">
        <v>40</v>
      </c>
      <c r="V71" s="12">
        <v>96</v>
      </c>
      <c r="W71" s="17">
        <f t="shared" si="47"/>
        <v>0.95238095238095233</v>
      </c>
      <c r="X71" s="17">
        <f t="shared" si="48"/>
        <v>2.2857142857142856</v>
      </c>
      <c r="Y71" s="14">
        <f t="shared" si="49"/>
        <v>0.41666666666666669</v>
      </c>
      <c r="Z71" s="12">
        <v>13</v>
      </c>
      <c r="AA71" s="12">
        <v>15</v>
      </c>
      <c r="AB71" s="17">
        <f t="shared" si="50"/>
        <v>0.30952380952380953</v>
      </c>
      <c r="AC71" s="17">
        <f t="shared" si="51"/>
        <v>0.35714285714285715</v>
      </c>
      <c r="AD71" s="14">
        <f t="shared" si="52"/>
        <v>0.8666666666666667</v>
      </c>
      <c r="AE71" s="12">
        <v>92</v>
      </c>
      <c r="AF71" s="17">
        <f t="shared" si="53"/>
        <v>2.1904761904761907</v>
      </c>
      <c r="AG71" s="12">
        <v>19</v>
      </c>
      <c r="AH71" s="17">
        <f t="shared" si="54"/>
        <v>0.45238095238095238</v>
      </c>
      <c r="AI71" s="12">
        <v>73</v>
      </c>
      <c r="AJ71" s="17">
        <f t="shared" si="55"/>
        <v>1.7380952380952381</v>
      </c>
      <c r="AK71" s="11">
        <v>20</v>
      </c>
      <c r="AL71" s="17">
        <f t="shared" si="56"/>
        <v>0.47619047619047616</v>
      </c>
      <c r="AM71" s="12">
        <v>14</v>
      </c>
      <c r="AN71" s="17">
        <f t="shared" si="57"/>
        <v>0.33333333333333331</v>
      </c>
      <c r="AO71" s="12">
        <v>8</v>
      </c>
      <c r="AP71" s="17">
        <f t="shared" si="58"/>
        <v>0.19047619047619047</v>
      </c>
      <c r="AQ71" s="12">
        <v>7</v>
      </c>
      <c r="AR71" s="17">
        <f t="shared" si="59"/>
        <v>0.16666666666666666</v>
      </c>
      <c r="AS71" s="12">
        <v>56</v>
      </c>
      <c r="AT71" s="17">
        <f t="shared" si="60"/>
        <v>1.3333333333333333</v>
      </c>
      <c r="AU71" s="13">
        <v>1.3819511355475931</v>
      </c>
      <c r="AV71" s="13">
        <v>9.7132393993856467E-2</v>
      </c>
      <c r="AW71" s="13">
        <v>0.99462123727925822</v>
      </c>
      <c r="AX71" s="13">
        <v>0.38732989826833469</v>
      </c>
      <c r="AY71" s="13">
        <v>122.1753196120475</v>
      </c>
      <c r="AZ71" s="13">
        <v>107.5484698514128</v>
      </c>
      <c r="BA71" s="13">
        <v>6.8692329338951916</v>
      </c>
      <c r="BB71" s="13">
        <v>5.4047619047619051</v>
      </c>
      <c r="BC71" s="13">
        <v>15.955016693024071</v>
      </c>
      <c r="BD71" s="35">
        <f t="shared" si="61"/>
        <v>58.953341740226982</v>
      </c>
      <c r="BE71" s="35">
        <f t="shared" si="62"/>
        <v>57.23684210526315</v>
      </c>
      <c r="BF71" s="37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10.91742497500727</v>
      </c>
      <c r="BG71" s="14">
        <f t="shared" si="63"/>
        <v>0.63157894736842102</v>
      </c>
      <c r="BH71" s="14">
        <f t="shared" si="64"/>
        <v>9.8684210526315791E-2</v>
      </c>
      <c r="BI71" s="13">
        <f>IFERROR(((AG71*(12000/5))/((F71*60+G71)*(SUMIFS(팀공격력!X:X,팀공격력!A:A,B71,팀공격력!B:B,D71)+SUMIFS(팀수비력!X:X,팀수비력!A:A,B71,팀수비력!B:B,D71))))*100,"")</f>
        <v>1.3921211438473282</v>
      </c>
      <c r="BJ71" s="13">
        <f>IFERROR(((AI71*(12000/5))/((F71*60+G71)*(SUMIFS(팀공격력!V:V,팀공격력!A:A,B71,팀공격력!B:B,D71)+SUMIFS(팀수비력!W:W,팀수비력!A:A,B71,팀수비력!B:B,D71))))*100,"")</f>
        <v>11.450486449604135</v>
      </c>
      <c r="BK71" s="13">
        <f>IFERROR(((AE71*(12000/5))/((F71*60+G71)*(SUMIFS(팀공격력!X:X,팀공격력!A:A,B71,팀공격력!B:B,D71)+SUMIFS(팀수비력!X:X,팀수비력!A:A,B71,팀수비력!B:B,D71))))*100,"")</f>
        <v>6.7407971175765375</v>
      </c>
      <c r="BL71" s="13">
        <f>IFERROR(100*AK71/(((((F71*60+G71)/(12000/5))*SUMIFS(팀공격력!P:P,팀공격력!A:A,B71,팀공격력!B:B,D71))-K71)),"")</f>
        <v>4.2714506914410801</v>
      </c>
      <c r="BM71" s="13">
        <f>IFERROR(100*((AM71/E71*(2400))/((F71*60+G71)*SUMIFS(팀공격력!AR:AR,팀공격력!A:A,B71,팀공격력!B:B,D71))),"")</f>
        <v>1.3861569276962877</v>
      </c>
      <c r="BN71" s="13">
        <f>IFERROR((AO71*40)/(((F71*60+G71)/60)*(SUMIFS(팀수비력!Q:Q,팀수비력!A:A,B71,팀수비력!B:B,D71)-SUMIFS(팀수비력!N:N,팀수비력!A:A,B71,팀수비력!B:B,D71)))*100,"")</f>
        <v>1.2129551187653633</v>
      </c>
      <c r="BO71" s="13">
        <f t="shared" si="65"/>
        <v>4.2270531400966185</v>
      </c>
      <c r="BP71" s="13">
        <v>32</v>
      </c>
      <c r="BQ71" s="13">
        <v>0.19047619047618999</v>
      </c>
      <c r="BR71" s="13">
        <v>0.14285714285714199</v>
      </c>
      <c r="BS71" s="13">
        <v>0.16666666666666599</v>
      </c>
      <c r="BT71" s="15" t="s">
        <v>88</v>
      </c>
      <c r="BU71" s="15">
        <v>100000</v>
      </c>
      <c r="BV71" s="12" t="s">
        <v>96</v>
      </c>
      <c r="BW71" s="26">
        <v>392.77</v>
      </c>
      <c r="BX71" s="27">
        <v>484.27</v>
      </c>
      <c r="BY71" s="27">
        <v>91.5</v>
      </c>
      <c r="BZ71" s="26">
        <f t="shared" si="66"/>
        <v>9.3516666666666666</v>
      </c>
      <c r="CA71" s="26">
        <f t="shared" si="67"/>
        <v>11.530238095238095</v>
      </c>
      <c r="CB71" s="26">
        <f t="shared" si="68"/>
        <v>2.1785714285714284</v>
      </c>
      <c r="CC71" s="31">
        <f t="shared" si="69"/>
        <v>27.606396063960641</v>
      </c>
      <c r="CD71" s="31">
        <f t="shared" si="70"/>
        <v>34.03760323317519</v>
      </c>
      <c r="CE71" s="31">
        <f t="shared" si="71"/>
        <v>6.4312071692145496</v>
      </c>
      <c r="CF71" s="34">
        <v>27</v>
      </c>
      <c r="CG71" s="34">
        <v>15</v>
      </c>
    </row>
    <row r="72" spans="1:85" x14ac:dyDescent="0.4">
      <c r="A72" s="12" t="s">
        <v>84</v>
      </c>
      <c r="B72" s="12" t="s">
        <v>152</v>
      </c>
      <c r="C72" s="4" t="s">
        <v>166</v>
      </c>
      <c r="D72" s="40" t="s">
        <v>87</v>
      </c>
      <c r="E72" s="5">
        <v>41</v>
      </c>
      <c r="F72" s="22">
        <v>24</v>
      </c>
      <c r="G72" s="22">
        <v>3</v>
      </c>
      <c r="H72" s="10">
        <f t="shared" si="39"/>
        <v>59163</v>
      </c>
      <c r="I72" s="5">
        <v>302</v>
      </c>
      <c r="J72" s="17">
        <f t="shared" si="40"/>
        <v>7.3658536585365857</v>
      </c>
      <c r="K72" s="7">
        <v>114</v>
      </c>
      <c r="L72" s="7">
        <v>274</v>
      </c>
      <c r="M72" s="17">
        <f t="shared" si="41"/>
        <v>2.7804878048780486</v>
      </c>
      <c r="N72" s="17">
        <f t="shared" si="42"/>
        <v>6.6829268292682924</v>
      </c>
      <c r="O72" s="14">
        <f t="shared" si="43"/>
        <v>0.41605839416058393</v>
      </c>
      <c r="P72" s="12">
        <v>81</v>
      </c>
      <c r="Q72" s="12">
        <v>158</v>
      </c>
      <c r="R72" s="17">
        <f t="shared" si="44"/>
        <v>1.975609756097561</v>
      </c>
      <c r="S72" s="17">
        <f t="shared" si="45"/>
        <v>3.8536585365853657</v>
      </c>
      <c r="T72" s="14">
        <f t="shared" si="46"/>
        <v>0.51265822784810122</v>
      </c>
      <c r="U72" s="12">
        <v>33</v>
      </c>
      <c r="V72" s="12">
        <v>116</v>
      </c>
      <c r="W72" s="17">
        <f t="shared" si="47"/>
        <v>0.80487804878048785</v>
      </c>
      <c r="X72" s="17">
        <f t="shared" si="48"/>
        <v>2.8292682926829267</v>
      </c>
      <c r="Y72" s="14">
        <f t="shared" si="49"/>
        <v>0.28448275862068967</v>
      </c>
      <c r="Z72" s="12">
        <v>41</v>
      </c>
      <c r="AA72" s="12">
        <v>66</v>
      </c>
      <c r="AB72" s="17">
        <f t="shared" si="50"/>
        <v>1</v>
      </c>
      <c r="AC72" s="17">
        <f t="shared" si="51"/>
        <v>1.6097560975609757</v>
      </c>
      <c r="AD72" s="14">
        <f t="shared" si="52"/>
        <v>0.62121212121212122</v>
      </c>
      <c r="AE72" s="12">
        <v>110</v>
      </c>
      <c r="AF72" s="17">
        <f t="shared" si="53"/>
        <v>2.6829268292682928</v>
      </c>
      <c r="AG72" s="12">
        <v>27</v>
      </c>
      <c r="AH72" s="17">
        <f t="shared" si="54"/>
        <v>0.65853658536585369</v>
      </c>
      <c r="AI72" s="12">
        <v>83</v>
      </c>
      <c r="AJ72" s="17">
        <f t="shared" si="55"/>
        <v>2.024390243902439</v>
      </c>
      <c r="AK72" s="11">
        <v>88</v>
      </c>
      <c r="AL72" s="17">
        <f t="shared" si="56"/>
        <v>2.1463414634146343</v>
      </c>
      <c r="AM72" s="12">
        <v>25</v>
      </c>
      <c r="AN72" s="17">
        <f t="shared" si="57"/>
        <v>0.6097560975609756</v>
      </c>
      <c r="AO72" s="12">
        <v>9</v>
      </c>
      <c r="AP72" s="17">
        <f t="shared" si="58"/>
        <v>0.21951219512195122</v>
      </c>
      <c r="AQ72" s="12">
        <v>48</v>
      </c>
      <c r="AR72" s="17">
        <f t="shared" si="59"/>
        <v>1.1707317073170731</v>
      </c>
      <c r="AS72" s="11">
        <v>94</v>
      </c>
      <c r="AT72" s="17">
        <f t="shared" si="60"/>
        <v>2.2926829268292681</v>
      </c>
      <c r="AU72" s="13">
        <v>0.74162260586366435</v>
      </c>
      <c r="AV72" s="13">
        <v>3.008458418391215E-2</v>
      </c>
      <c r="AW72" s="13">
        <v>0.28234376971331088</v>
      </c>
      <c r="AX72" s="13">
        <v>0.45927883615035348</v>
      </c>
      <c r="AY72" s="13">
        <v>100.27722905918181</v>
      </c>
      <c r="AZ72" s="13">
        <v>109.60566670231501</v>
      </c>
      <c r="BA72" s="13">
        <v>4.6959571774613202</v>
      </c>
      <c r="BB72" s="13">
        <v>7.3414634146341466</v>
      </c>
      <c r="BC72" s="13">
        <v>12.21033416155367</v>
      </c>
      <c r="BD72" s="35">
        <f t="shared" si="61"/>
        <v>49.828405491024284</v>
      </c>
      <c r="BE72" s="35">
        <f t="shared" si="62"/>
        <v>47.627737226277375</v>
      </c>
      <c r="BF72" s="37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13.038892478612338</v>
      </c>
      <c r="BG72" s="14">
        <f t="shared" si="63"/>
        <v>0.42335766423357662</v>
      </c>
      <c r="BH72" s="14">
        <f t="shared" si="64"/>
        <v>0.24087591240875914</v>
      </c>
      <c r="BI72" s="13">
        <f>IFERROR(((AG72*(12000/5))/((F72*60+G72)*(SUMIFS(팀공격력!X:X,팀공격력!A:A,B72,팀공격력!B:B,D72)+SUMIFS(팀수비력!X:X,팀수비력!A:A,B72,팀수비력!B:B,D72))))*100,"")</f>
        <v>1.1145804146548748</v>
      </c>
      <c r="BJ72" s="13">
        <f>IFERROR(((AI72*(12000/5))/((F72*60+G72)*(SUMIFS(팀공격력!V:V,팀공격력!A:A,B72,팀공격력!B:B,D72)+SUMIFS(팀수비력!W:W,팀수비력!A:A,B72,팀수비력!B:B,D72))))*100,"")</f>
        <v>7.3350551565216815</v>
      </c>
      <c r="BK72" s="13">
        <f>IFERROR(((AE72*(12000/5))/((F72*60+G72)*(SUMIFS(팀공격력!X:X,팀공격력!A:A,B72,팀공격력!B:B,D72)+SUMIFS(팀수비력!X:X,팀수비력!A:A,B72,팀수비력!B:B,D72))))*100,"")</f>
        <v>4.5408831708161568</v>
      </c>
      <c r="BL72" s="13">
        <f>IFERROR(100*AK72/(((((F72*60+G72)/(12000/5))*SUMIFS(팀공격력!P:P,팀공격력!A:A,B72,팀공격력!B:B,D72))-K72)),"")</f>
        <v>10.526630581058047</v>
      </c>
      <c r="BM72" s="13">
        <f>IFERROR(100*((AM72/E72*(2400))/((F72*60+G72)*SUMIFS(팀공격력!AR:AR,팀공격력!A:A,B72,팀공격력!B:B,D72))),"")</f>
        <v>1.4286111026533668</v>
      </c>
      <c r="BN72" s="13">
        <f>IFERROR((AO72*40)/(((F72*60+G72)/60)*(SUMIFS(팀수비력!Q:Q,팀수비력!A:A,B72,팀수비력!B:B,D72)-SUMIFS(팀수비력!N:N,팀수비력!A:A,B72,팀수비력!B:B,D72)))*100,"")</f>
        <v>0.76881432813636208</v>
      </c>
      <c r="BO72" s="13">
        <f t="shared" si="65"/>
        <v>13.673655423883318</v>
      </c>
      <c r="BP72" s="13">
        <v>1.78571428571428</v>
      </c>
      <c r="BQ72" s="13">
        <v>2.4390243902439001E-2</v>
      </c>
      <c r="BR72" s="13">
        <v>0.51219512195121897</v>
      </c>
      <c r="BS72" s="13">
        <v>0.60975609756097504</v>
      </c>
      <c r="BT72" s="15" t="s">
        <v>88</v>
      </c>
      <c r="BU72" s="15">
        <v>310000</v>
      </c>
      <c r="BV72" s="12" t="s">
        <v>91</v>
      </c>
      <c r="BW72" s="26">
        <v>606.26</v>
      </c>
      <c r="BX72" s="27">
        <v>849.96</v>
      </c>
      <c r="BY72" s="27">
        <v>243.7</v>
      </c>
      <c r="BZ72" s="26">
        <f t="shared" si="66"/>
        <v>14.786829268292683</v>
      </c>
      <c r="CA72" s="26">
        <f t="shared" si="67"/>
        <v>20.730731707317073</v>
      </c>
      <c r="CB72" s="26">
        <f t="shared" si="68"/>
        <v>5.9439024390243897</v>
      </c>
      <c r="CC72" s="31">
        <f t="shared" si="69"/>
        <v>24.593479032503421</v>
      </c>
      <c r="CD72" s="31">
        <f t="shared" si="70"/>
        <v>34.479387454997209</v>
      </c>
      <c r="CE72" s="31">
        <f t="shared" si="71"/>
        <v>9.8859084224937881</v>
      </c>
      <c r="CF72" s="34">
        <v>25</v>
      </c>
      <c r="CG72" s="34">
        <v>16</v>
      </c>
    </row>
    <row r="73" spans="1:85" x14ac:dyDescent="0.4">
      <c r="A73" s="12" t="s">
        <v>84</v>
      </c>
      <c r="B73" s="12" t="s">
        <v>152</v>
      </c>
      <c r="C73" s="4" t="s">
        <v>167</v>
      </c>
      <c r="D73" s="40" t="s">
        <v>87</v>
      </c>
      <c r="E73" s="5">
        <v>28</v>
      </c>
      <c r="F73" s="22">
        <v>10</v>
      </c>
      <c r="G73" s="22">
        <v>43</v>
      </c>
      <c r="H73" s="10">
        <f t="shared" si="39"/>
        <v>18004</v>
      </c>
      <c r="I73" s="5">
        <v>70</v>
      </c>
      <c r="J73" s="17">
        <f t="shared" si="40"/>
        <v>2.5</v>
      </c>
      <c r="K73" s="7">
        <v>16</v>
      </c>
      <c r="L73" s="7">
        <v>73</v>
      </c>
      <c r="M73" s="17">
        <f t="shared" si="41"/>
        <v>0.5714285714285714</v>
      </c>
      <c r="N73" s="17">
        <f t="shared" si="42"/>
        <v>2.6071428571428572</v>
      </c>
      <c r="O73" s="14">
        <f t="shared" si="43"/>
        <v>0.21917808219178081</v>
      </c>
      <c r="P73" s="12">
        <v>7</v>
      </c>
      <c r="Q73" s="12">
        <v>31</v>
      </c>
      <c r="R73" s="17">
        <f t="shared" si="44"/>
        <v>0.25</v>
      </c>
      <c r="S73" s="17">
        <f t="shared" si="45"/>
        <v>1.1071428571428572</v>
      </c>
      <c r="T73" s="14">
        <f t="shared" si="46"/>
        <v>0.22580645161290322</v>
      </c>
      <c r="U73" s="12">
        <v>9</v>
      </c>
      <c r="V73" s="12">
        <v>42</v>
      </c>
      <c r="W73" s="17">
        <f t="shared" si="47"/>
        <v>0.32142857142857145</v>
      </c>
      <c r="X73" s="17">
        <f t="shared" si="48"/>
        <v>1.5</v>
      </c>
      <c r="Y73" s="14">
        <f t="shared" si="49"/>
        <v>0.21428571428571427</v>
      </c>
      <c r="Z73" s="12">
        <v>29</v>
      </c>
      <c r="AA73" s="12">
        <v>37</v>
      </c>
      <c r="AB73" s="17">
        <f t="shared" si="50"/>
        <v>1.0357142857142858</v>
      </c>
      <c r="AC73" s="17">
        <f t="shared" si="51"/>
        <v>1.3214285714285714</v>
      </c>
      <c r="AD73" s="14">
        <f t="shared" si="52"/>
        <v>0.78378378378378377</v>
      </c>
      <c r="AE73" s="12">
        <v>20</v>
      </c>
      <c r="AF73" s="17">
        <f t="shared" si="53"/>
        <v>0.7142857142857143</v>
      </c>
      <c r="AG73" s="12">
        <v>6</v>
      </c>
      <c r="AH73" s="17">
        <f t="shared" si="54"/>
        <v>0.21428571428571427</v>
      </c>
      <c r="AI73" s="12">
        <v>14</v>
      </c>
      <c r="AJ73" s="17">
        <f t="shared" si="55"/>
        <v>0.5</v>
      </c>
      <c r="AK73" s="11">
        <v>39</v>
      </c>
      <c r="AL73" s="17">
        <f t="shared" si="56"/>
        <v>1.3928571428571428</v>
      </c>
      <c r="AM73" s="12">
        <v>12</v>
      </c>
      <c r="AN73" s="17">
        <f t="shared" si="57"/>
        <v>0.42857142857142855</v>
      </c>
      <c r="AO73" s="12">
        <v>0</v>
      </c>
      <c r="AP73" s="17">
        <f t="shared" si="58"/>
        <v>0</v>
      </c>
      <c r="AQ73" s="12">
        <v>19</v>
      </c>
      <c r="AR73" s="17">
        <f t="shared" si="59"/>
        <v>0.6785714285714286</v>
      </c>
      <c r="AS73" s="12">
        <v>35</v>
      </c>
      <c r="AT73" s="17">
        <f t="shared" si="60"/>
        <v>1.25</v>
      </c>
      <c r="AU73" s="13">
        <v>-0.14274402606020309</v>
      </c>
      <c r="AV73" s="13">
        <v>-1.902830829507262E-2</v>
      </c>
      <c r="AW73" s="13">
        <v>-0.27755543157190488</v>
      </c>
      <c r="AX73" s="13">
        <v>0.1348114055117017</v>
      </c>
      <c r="AY73" s="13">
        <v>87.634855117412883</v>
      </c>
      <c r="AZ73" s="13">
        <v>109.7637206435998</v>
      </c>
      <c r="BA73" s="13">
        <v>1.207362404574523</v>
      </c>
      <c r="BB73" s="13">
        <v>2.035714285714286</v>
      </c>
      <c r="BC73" s="13">
        <v>7.5983114863363701</v>
      </c>
      <c r="BD73" s="35">
        <f t="shared" si="61"/>
        <v>39.202508960573482</v>
      </c>
      <c r="BE73" s="35">
        <f t="shared" si="62"/>
        <v>28.082191780821919</v>
      </c>
      <c r="BF73" s="37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9.0258415144030568</v>
      </c>
      <c r="BG73" s="14">
        <f t="shared" si="63"/>
        <v>0.57534246575342463</v>
      </c>
      <c r="BH73" s="14">
        <f t="shared" si="64"/>
        <v>0.50684931506849318</v>
      </c>
      <c r="BI73" s="13">
        <f>IFERROR(((AG73*(12000/5))/((F73*60+G73)*(SUMIFS(팀공격력!X:X,팀공격력!A:A,B73,팀공격력!B:B,D73)+SUMIFS(팀수비력!X:X,팀수비력!A:A,B73,팀수비력!B:B,D73))))*100,"")</f>
        <v>0.55584570186520976</v>
      </c>
      <c r="BJ73" s="13">
        <f>IFERROR(((AI73*(12000/5))/((F73*60+G73)*(SUMIFS(팀공격력!V:V,팀공격력!A:A,B73,팀공격력!B:B,D73)+SUMIFS(팀수비력!W:W,팀수비력!A:A,B73,팀수비력!B:B,D73))))*100,"")</f>
        <v>2.776570373663569</v>
      </c>
      <c r="BK73" s="13">
        <f>IFERROR(((AE73*(12000/5))/((F73*60+G73)*(SUMIFS(팀공격력!X:X,팀공격력!A:A,B73,팀공격력!B:B,D73)+SUMIFS(팀수비력!X:X,팀수비력!A:A,B73,팀수비력!B:B,D73))))*100,"")</f>
        <v>1.8528190062173659</v>
      </c>
      <c r="BL73" s="13">
        <f>IFERROR(100*AK73/(((((F73*60+G73)/(12000/5))*SUMIFS(팀공격력!P:P,팀공격력!A:A,B73,팀공격력!B:B,D73))-K73)),"")</f>
        <v>9.5750557521942827</v>
      </c>
      <c r="BM73" s="13">
        <f>IFERROR(100*((AM73/E73*(2400))/((F73*60+G73)*SUMIFS(팀공격력!AR:AR,팀공격력!A:A,B73,팀공격력!B:B,D73))),"")</f>
        <v>2.2533904110094949</v>
      </c>
      <c r="BN73" s="13">
        <f>IFERROR((AO73*40)/(((F73*60+G73)/60)*(SUMIFS(팀수비력!Q:Q,팀수비력!A:A,B73,팀수비력!B:B,D73)-SUMIFS(팀수비력!N:N,팀수비력!A:A,B73,팀수비력!B:B,D73)))*100,"")</f>
        <v>0</v>
      </c>
      <c r="BO73" s="13">
        <f t="shared" si="65"/>
        <v>17.547100110823791</v>
      </c>
      <c r="BP73" s="13">
        <v>0</v>
      </c>
      <c r="BQ73" s="13">
        <v>0</v>
      </c>
      <c r="BR73" s="13">
        <v>0.32142857142857101</v>
      </c>
      <c r="BS73" s="13">
        <v>0.53571428571428503</v>
      </c>
      <c r="BT73" s="15" t="s">
        <v>88</v>
      </c>
      <c r="BU73" s="15">
        <v>55000</v>
      </c>
      <c r="BV73" s="12" t="s">
        <v>91</v>
      </c>
      <c r="BW73" s="26">
        <v>152.93</v>
      </c>
      <c r="BX73" s="27">
        <v>241.53</v>
      </c>
      <c r="BY73" s="27">
        <v>88.6</v>
      </c>
      <c r="BZ73" s="26">
        <f t="shared" si="66"/>
        <v>5.461785714285714</v>
      </c>
      <c r="CA73" s="26">
        <f t="shared" si="67"/>
        <v>8.6260714285714286</v>
      </c>
      <c r="CB73" s="26">
        <f t="shared" si="68"/>
        <v>3.1642857142857141</v>
      </c>
      <c r="CC73" s="31">
        <f t="shared" si="69"/>
        <v>20.386136414130196</v>
      </c>
      <c r="CD73" s="31">
        <f t="shared" si="70"/>
        <v>32.19684514552322</v>
      </c>
      <c r="CE73" s="31">
        <f t="shared" si="71"/>
        <v>11.810708731393024</v>
      </c>
      <c r="CF73" s="34">
        <v>15</v>
      </c>
      <c r="CG73" s="34">
        <v>13</v>
      </c>
    </row>
    <row r="74" spans="1:85" x14ac:dyDescent="0.4">
      <c r="A74" s="12" t="s">
        <v>84</v>
      </c>
      <c r="B74" s="12" t="s">
        <v>152</v>
      </c>
      <c r="C74" s="12" t="s">
        <v>168</v>
      </c>
      <c r="D74" s="40" t="s">
        <v>87</v>
      </c>
      <c r="E74" s="11">
        <v>50</v>
      </c>
      <c r="F74" s="11">
        <v>33</v>
      </c>
      <c r="G74" s="11">
        <v>42</v>
      </c>
      <c r="H74" s="10">
        <f t="shared" si="39"/>
        <v>101100</v>
      </c>
      <c r="I74" s="7">
        <v>1158</v>
      </c>
      <c r="J74" s="17">
        <f t="shared" si="40"/>
        <v>23.16</v>
      </c>
      <c r="K74" s="6">
        <v>482</v>
      </c>
      <c r="L74" s="6">
        <v>1091</v>
      </c>
      <c r="M74" s="17">
        <f t="shared" si="41"/>
        <v>9.64</v>
      </c>
      <c r="N74" s="17">
        <f t="shared" si="42"/>
        <v>21.82</v>
      </c>
      <c r="O74" s="14">
        <f t="shared" si="43"/>
        <v>0.44179651695692024</v>
      </c>
      <c r="P74" s="5">
        <v>396</v>
      </c>
      <c r="Q74" s="7">
        <v>794</v>
      </c>
      <c r="R74" s="17">
        <f t="shared" si="44"/>
        <v>7.92</v>
      </c>
      <c r="S74" s="17">
        <f t="shared" si="45"/>
        <v>15.88</v>
      </c>
      <c r="T74" s="14">
        <f t="shared" si="46"/>
        <v>0.4987405541561713</v>
      </c>
      <c r="U74" s="7">
        <v>86</v>
      </c>
      <c r="V74" s="7">
        <v>297</v>
      </c>
      <c r="W74" s="17">
        <f t="shared" si="47"/>
        <v>1.72</v>
      </c>
      <c r="X74" s="17">
        <f t="shared" si="48"/>
        <v>5.94</v>
      </c>
      <c r="Y74" s="14">
        <f t="shared" si="49"/>
        <v>0.28956228956228958</v>
      </c>
      <c r="Z74" s="5">
        <v>108</v>
      </c>
      <c r="AA74" s="5">
        <v>161</v>
      </c>
      <c r="AB74" s="17">
        <f t="shared" si="50"/>
        <v>2.16</v>
      </c>
      <c r="AC74" s="17">
        <f t="shared" si="51"/>
        <v>3.22</v>
      </c>
      <c r="AD74" s="14">
        <f t="shared" si="52"/>
        <v>0.67080745341614911</v>
      </c>
      <c r="AE74" s="12">
        <v>543</v>
      </c>
      <c r="AF74" s="17">
        <f t="shared" si="53"/>
        <v>10.86</v>
      </c>
      <c r="AG74" s="12">
        <v>113</v>
      </c>
      <c r="AH74" s="17">
        <f t="shared" si="54"/>
        <v>2.2599999999999998</v>
      </c>
      <c r="AI74" s="6">
        <v>430</v>
      </c>
      <c r="AJ74" s="17">
        <f t="shared" si="55"/>
        <v>8.6</v>
      </c>
      <c r="AK74" s="6">
        <v>238</v>
      </c>
      <c r="AL74" s="17">
        <f t="shared" si="56"/>
        <v>4.76</v>
      </c>
      <c r="AM74" s="7">
        <v>61</v>
      </c>
      <c r="AN74" s="17">
        <f t="shared" si="57"/>
        <v>1.22</v>
      </c>
      <c r="AO74" s="7">
        <v>52</v>
      </c>
      <c r="AP74" s="17">
        <f t="shared" si="58"/>
        <v>1.04</v>
      </c>
      <c r="AQ74" s="7">
        <v>94</v>
      </c>
      <c r="AR74" s="17">
        <f t="shared" si="59"/>
        <v>1.88</v>
      </c>
      <c r="AS74" s="7">
        <v>76</v>
      </c>
      <c r="AT74" s="17">
        <f t="shared" si="60"/>
        <v>1.52</v>
      </c>
      <c r="AU74" s="13">
        <v>5.4970451831135723</v>
      </c>
      <c r="AV74" s="13">
        <v>0.13049365419854181</v>
      </c>
      <c r="AW74" s="13">
        <v>2.998885083362707</v>
      </c>
      <c r="AX74" s="13">
        <v>2.4981600997508662</v>
      </c>
      <c r="AY74" s="13">
        <v>106.64045748990679</v>
      </c>
      <c r="AZ74" s="13">
        <v>99.868498978805434</v>
      </c>
      <c r="BA74" s="13">
        <v>17.820030108897779</v>
      </c>
      <c r="BB74" s="13">
        <v>25.92</v>
      </c>
      <c r="BC74" s="13">
        <v>30.76557863501484</v>
      </c>
      <c r="BD74" s="35">
        <f t="shared" si="61"/>
        <v>49.834744887419959</v>
      </c>
      <c r="BE74" s="35">
        <f t="shared" si="62"/>
        <v>48.120989917506876</v>
      </c>
      <c r="BF74" s="37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33.289217733071702</v>
      </c>
      <c r="BG74" s="14">
        <f t="shared" si="63"/>
        <v>0.27222731439046743</v>
      </c>
      <c r="BH74" s="14">
        <f t="shared" si="64"/>
        <v>0.14757103574702107</v>
      </c>
      <c r="BI74" s="13">
        <f>IFERROR(((AG74*(12000/5))/((F74*60+G74)*(SUMIFS(팀공격력!X:X,팀공격력!A:A,B74,팀공격력!B:B,D74)+SUMIFS(팀수비력!X:X,팀수비력!A:A,B74,팀수비력!B:B,D74))))*100,"")</f>
        <v>3.3289806175259047</v>
      </c>
      <c r="BJ74" s="13">
        <f>IFERROR(((AI74*(12000/5))/((F74*60+G74)*(SUMIFS(팀공격력!V:V,팀공격력!A:A,B74,팀공격력!B:B,D74)+SUMIFS(팀수비력!W:W,팀수비력!A:A,B74,팀수비력!B:B,D74))))*100,"")</f>
        <v>27.119328197479163</v>
      </c>
      <c r="BK74" s="13">
        <f>IFERROR(((AE74*(12000/5))/((F74*60+G74)*(SUMIFS(팀공격력!X:X,팀공격력!A:A,B74,팀공격력!B:B,D74)+SUMIFS(팀수비력!X:X,팀수비력!A:A,B74,팀수비력!B:B,D74))))*100,"")</f>
        <v>15.99678296740324</v>
      </c>
      <c r="BL74" s="13">
        <f>IFERROR(100*AK74/(((((F74*60+G74)/(12000/5))*SUMIFS(팀공격력!P:P,팀공격력!A:A,B74,팀공격력!B:B,D74))-K74)),"")</f>
        <v>28.028028028028025</v>
      </c>
      <c r="BM74" s="13">
        <f>IFERROR(100*((AM74/E74*(2400))/((F74*60+G74)*SUMIFS(팀공격력!AR:AR,팀공격력!A:A,B74,팀공격력!B:B,D74))),"")</f>
        <v>2.0398718253781007</v>
      </c>
      <c r="BN74" s="13">
        <f>IFERROR((AO74*40)/(((F74*60+G74)/60)*(SUMIFS(팀수비력!Q:Q,팀수비력!A:A,B74,팀수비력!B:B,D74)-SUMIFS(팀수비력!N:N,팀수비력!A:A,B74,팀수비력!B:B,D74)))*100,"")</f>
        <v>3.1700600025299517</v>
      </c>
      <c r="BO74" s="13">
        <f t="shared" si="65"/>
        <v>7.4850299401197606</v>
      </c>
      <c r="BP74" s="13">
        <v>52.808988764044898</v>
      </c>
      <c r="BQ74" s="13">
        <v>0.94</v>
      </c>
      <c r="BR74" s="13">
        <v>0.16</v>
      </c>
      <c r="BS74" s="13">
        <v>0.9</v>
      </c>
      <c r="BT74" s="15" t="s">
        <v>93</v>
      </c>
      <c r="BU74" s="15">
        <v>220000</v>
      </c>
      <c r="BV74" s="12" t="s">
        <v>89</v>
      </c>
      <c r="BW74" s="26">
        <v>1880.4</v>
      </c>
      <c r="BX74" s="27">
        <v>2651.7</v>
      </c>
      <c r="BY74" s="27">
        <v>771.3</v>
      </c>
      <c r="BZ74" s="26">
        <f t="shared" si="66"/>
        <v>37.608000000000004</v>
      </c>
      <c r="CA74" s="26">
        <f t="shared" si="67"/>
        <v>53.033999999999999</v>
      </c>
      <c r="CB74" s="26">
        <f t="shared" si="68"/>
        <v>15.425999999999998</v>
      </c>
      <c r="CC74" s="31">
        <f t="shared" si="69"/>
        <v>44.638575667655786</v>
      </c>
      <c r="CD74" s="31">
        <f t="shared" si="70"/>
        <v>62.948367952522254</v>
      </c>
      <c r="CE74" s="31">
        <f t="shared" si="71"/>
        <v>18.309792284866468</v>
      </c>
      <c r="CF74" s="34">
        <v>31</v>
      </c>
      <c r="CG74" s="34">
        <v>19</v>
      </c>
    </row>
    <row r="75" spans="1:85" x14ac:dyDescent="0.4">
      <c r="A75" s="12" t="s">
        <v>84</v>
      </c>
      <c r="B75" s="12" t="s">
        <v>152</v>
      </c>
      <c r="C75" s="8" t="s">
        <v>169</v>
      </c>
      <c r="D75" s="40" t="s">
        <v>87</v>
      </c>
      <c r="E75" s="32">
        <v>51</v>
      </c>
      <c r="F75" s="24">
        <v>15</v>
      </c>
      <c r="G75" s="24">
        <v>32</v>
      </c>
      <c r="H75" s="10">
        <f t="shared" si="39"/>
        <v>47532</v>
      </c>
      <c r="I75" s="5">
        <v>161</v>
      </c>
      <c r="J75" s="17">
        <f t="shared" si="40"/>
        <v>3.1568627450980391</v>
      </c>
      <c r="K75" s="7">
        <v>60</v>
      </c>
      <c r="L75" s="7">
        <v>118</v>
      </c>
      <c r="M75" s="17">
        <f t="shared" si="41"/>
        <v>1.1764705882352942</v>
      </c>
      <c r="N75" s="17">
        <f t="shared" si="42"/>
        <v>2.3137254901960786</v>
      </c>
      <c r="O75" s="14">
        <f t="shared" si="43"/>
        <v>0.50847457627118642</v>
      </c>
      <c r="P75" s="12">
        <v>53</v>
      </c>
      <c r="Q75" s="12">
        <v>94</v>
      </c>
      <c r="R75" s="17">
        <f t="shared" si="44"/>
        <v>1.0392156862745099</v>
      </c>
      <c r="S75" s="17">
        <f t="shared" si="45"/>
        <v>1.8431372549019607</v>
      </c>
      <c r="T75" s="14">
        <f t="shared" si="46"/>
        <v>0.56382978723404253</v>
      </c>
      <c r="U75" s="12">
        <v>7</v>
      </c>
      <c r="V75" s="12">
        <v>24</v>
      </c>
      <c r="W75" s="17">
        <f t="shared" si="47"/>
        <v>0.13725490196078433</v>
      </c>
      <c r="X75" s="17">
        <f t="shared" si="48"/>
        <v>0.47058823529411764</v>
      </c>
      <c r="Y75" s="14">
        <f t="shared" si="49"/>
        <v>0.29166666666666669</v>
      </c>
      <c r="Z75" s="12">
        <v>34</v>
      </c>
      <c r="AA75" s="12">
        <v>48</v>
      </c>
      <c r="AB75" s="17">
        <f t="shared" si="50"/>
        <v>0.66666666666666663</v>
      </c>
      <c r="AC75" s="17">
        <f t="shared" si="51"/>
        <v>0.94117647058823528</v>
      </c>
      <c r="AD75" s="14">
        <f t="shared" si="52"/>
        <v>0.70833333333333337</v>
      </c>
      <c r="AE75" s="12">
        <v>154</v>
      </c>
      <c r="AF75" s="17">
        <f t="shared" si="53"/>
        <v>3.0196078431372548</v>
      </c>
      <c r="AG75" s="12">
        <v>64</v>
      </c>
      <c r="AH75" s="17">
        <f t="shared" si="54"/>
        <v>1.2549019607843137</v>
      </c>
      <c r="AI75" s="12">
        <v>90</v>
      </c>
      <c r="AJ75" s="17">
        <f t="shared" si="55"/>
        <v>1.7647058823529411</v>
      </c>
      <c r="AK75" s="11">
        <v>36</v>
      </c>
      <c r="AL75" s="17">
        <f t="shared" si="56"/>
        <v>0.70588235294117652</v>
      </c>
      <c r="AM75" s="12">
        <v>17</v>
      </c>
      <c r="AN75" s="17">
        <f t="shared" si="57"/>
        <v>0.33333333333333331</v>
      </c>
      <c r="AO75" s="12">
        <v>7</v>
      </c>
      <c r="AP75" s="17">
        <f t="shared" si="58"/>
        <v>0.13725490196078433</v>
      </c>
      <c r="AQ75" s="12">
        <v>20</v>
      </c>
      <c r="AR75" s="17">
        <f t="shared" si="59"/>
        <v>0.39215686274509803</v>
      </c>
      <c r="AS75" s="12">
        <v>89</v>
      </c>
      <c r="AT75" s="17">
        <f t="shared" si="60"/>
        <v>1.7450980392156863</v>
      </c>
      <c r="AU75" s="13">
        <v>1.5706791055927971</v>
      </c>
      <c r="AV75" s="13">
        <v>7.9307200484362378E-2</v>
      </c>
      <c r="AW75" s="13">
        <v>1.138948611624292</v>
      </c>
      <c r="AX75" s="13">
        <v>0.43173049396850499</v>
      </c>
      <c r="AY75" s="13">
        <v>122.39250525393059</v>
      </c>
      <c r="AZ75" s="13">
        <v>108.84723104943509</v>
      </c>
      <c r="BA75" s="13">
        <v>6.2446246259641844</v>
      </c>
      <c r="BB75" s="13">
        <v>5.5490196078431371</v>
      </c>
      <c r="BC75" s="13">
        <v>14.28932087856602</v>
      </c>
      <c r="BD75" s="35">
        <f t="shared" si="61"/>
        <v>57.86371477860839</v>
      </c>
      <c r="BE75" s="35">
        <f t="shared" si="62"/>
        <v>53.813559322033896</v>
      </c>
      <c r="BF75" s="37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9.150804709528277</v>
      </c>
      <c r="BG75" s="14">
        <f t="shared" si="63"/>
        <v>0.20338983050847459</v>
      </c>
      <c r="BH75" s="14">
        <f t="shared" si="64"/>
        <v>0.40677966101694918</v>
      </c>
      <c r="BI75" s="13">
        <f>IFERROR(((AG75*(12000/5))/((F75*60+G75)*(SUMIFS(팀공격력!X:X,팀공격력!A:A,B75,팀공격력!B:B,D75)+SUMIFS(팀수비력!X:X,팀수비력!A:A,B75,팀수비력!B:B,D75))))*100,"")</f>
        <v>4.0905154369022014</v>
      </c>
      <c r="BJ75" s="13">
        <f>IFERROR(((AI75*(12000/5))/((F75*60+G75)*(SUMIFS(팀공격력!V:V,팀공격력!A:A,B75,팀공격력!B:B,D75)+SUMIFS(팀수비력!W:W,팀수비력!A:A,B75,팀수비력!B:B,D75))))*100,"")</f>
        <v>12.314540736044661</v>
      </c>
      <c r="BK75" s="13">
        <f>IFERROR(((AE75*(12000/5))/((F75*60+G75)*(SUMIFS(팀공격력!X:X,팀공격력!A:A,B75,팀공격력!B:B,D75)+SUMIFS(팀수비력!X:X,팀수비력!A:A,B75,팀수비력!B:B,D75))))*100,"")</f>
        <v>9.8428027700459211</v>
      </c>
      <c r="BL75" s="13">
        <f>IFERROR(100*AK75/(((((F75*60+G75)/(12000/5))*SUMIFS(팀공격력!P:P,팀공격력!A:A,B75,팀공격력!B:B,D75))-K75)),"")</f>
        <v>6.5032817486602044</v>
      </c>
      <c r="BM75" s="13">
        <f>IFERROR(100*((AM75/E75*(2400))/((F75*60+G75)*SUMIFS(팀공격력!AR:AR,팀공격력!A:A,B75,팀공격력!B:B,D75))),"")</f>
        <v>1.209169079632062</v>
      </c>
      <c r="BN75" s="13">
        <f>IFERROR((AO75*40)/(((F75*60+G75)/60)*(SUMIFS(팀수비력!Q:Q,팀수비력!A:A,B75,팀수비력!B:B,D75)-SUMIFS(팀수비력!N:N,팀수비력!A:A,B75,팀수비력!B:B,D75)))*100,"")</f>
        <v>0.92582183220140579</v>
      </c>
      <c r="BO75" s="13">
        <f t="shared" si="65"/>
        <v>12.569130216189039</v>
      </c>
      <c r="BP75" s="13">
        <v>52.941176470588204</v>
      </c>
      <c r="BQ75" s="13">
        <v>0.52941176470588203</v>
      </c>
      <c r="BR75" s="13">
        <v>0</v>
      </c>
      <c r="BS75" s="13">
        <v>0.37254901960784298</v>
      </c>
      <c r="BT75" s="15" t="s">
        <v>88</v>
      </c>
      <c r="BU75" s="15">
        <v>45000</v>
      </c>
      <c r="BV75" s="12" t="s">
        <v>96</v>
      </c>
      <c r="BW75" s="26">
        <v>535.98</v>
      </c>
      <c r="BX75" s="27">
        <v>633.48</v>
      </c>
      <c r="BY75" s="27">
        <v>97.5</v>
      </c>
      <c r="BZ75" s="26">
        <f t="shared" si="66"/>
        <v>10.509411764705883</v>
      </c>
      <c r="CA75" s="26">
        <f t="shared" si="67"/>
        <v>12.421176470588236</v>
      </c>
      <c r="CB75" s="26">
        <f t="shared" si="68"/>
        <v>1.911764705882353</v>
      </c>
      <c r="CC75" s="31">
        <f t="shared" si="69"/>
        <v>27.062862913405706</v>
      </c>
      <c r="CD75" s="31">
        <f t="shared" si="70"/>
        <v>31.985862156021206</v>
      </c>
      <c r="CE75" s="31">
        <f t="shared" si="71"/>
        <v>4.9229992426155009</v>
      </c>
      <c r="CF75" s="34">
        <v>31</v>
      </c>
      <c r="CG75" s="34">
        <v>20</v>
      </c>
    </row>
    <row r="76" spans="1:85" x14ac:dyDescent="0.4">
      <c r="A76" s="12" t="s">
        <v>84</v>
      </c>
      <c r="B76" s="12" t="s">
        <v>152</v>
      </c>
      <c r="C76" s="4" t="s">
        <v>170</v>
      </c>
      <c r="D76" s="40" t="s">
        <v>87</v>
      </c>
      <c r="E76" s="5">
        <v>38</v>
      </c>
      <c r="F76" s="22">
        <v>13</v>
      </c>
      <c r="G76" s="22">
        <v>22</v>
      </c>
      <c r="H76" s="10">
        <f t="shared" si="39"/>
        <v>30476</v>
      </c>
      <c r="I76" s="5">
        <v>57</v>
      </c>
      <c r="J76" s="17">
        <f t="shared" si="40"/>
        <v>1.5</v>
      </c>
      <c r="K76" s="7">
        <v>17</v>
      </c>
      <c r="L76" s="7">
        <v>64</v>
      </c>
      <c r="M76" s="17">
        <f t="shared" si="41"/>
        <v>0.44736842105263158</v>
      </c>
      <c r="N76" s="17">
        <f t="shared" si="42"/>
        <v>1.6842105263157894</v>
      </c>
      <c r="O76" s="14">
        <f t="shared" si="43"/>
        <v>0.265625</v>
      </c>
      <c r="P76" s="12">
        <v>6</v>
      </c>
      <c r="Q76" s="12">
        <v>19</v>
      </c>
      <c r="R76" s="17">
        <f t="shared" si="44"/>
        <v>0.15789473684210525</v>
      </c>
      <c r="S76" s="17">
        <f t="shared" si="45"/>
        <v>0.5</v>
      </c>
      <c r="T76" s="14">
        <f t="shared" si="46"/>
        <v>0.31578947368421051</v>
      </c>
      <c r="U76" s="12">
        <v>11</v>
      </c>
      <c r="V76" s="12">
        <v>45</v>
      </c>
      <c r="W76" s="17">
        <f t="shared" si="47"/>
        <v>0.28947368421052633</v>
      </c>
      <c r="X76" s="17">
        <f t="shared" si="48"/>
        <v>1.1842105263157894</v>
      </c>
      <c r="Y76" s="14">
        <f t="shared" si="49"/>
        <v>0.24444444444444444</v>
      </c>
      <c r="Z76" s="12">
        <v>12</v>
      </c>
      <c r="AA76" s="12">
        <v>12</v>
      </c>
      <c r="AB76" s="17">
        <f t="shared" si="50"/>
        <v>0.31578947368421051</v>
      </c>
      <c r="AC76" s="17">
        <f t="shared" si="51"/>
        <v>0.31578947368421051</v>
      </c>
      <c r="AD76" s="14">
        <f t="shared" si="52"/>
        <v>1</v>
      </c>
      <c r="AE76" s="12">
        <v>88</v>
      </c>
      <c r="AF76" s="17">
        <f t="shared" si="53"/>
        <v>2.3157894736842106</v>
      </c>
      <c r="AG76" s="12">
        <v>41</v>
      </c>
      <c r="AH76" s="17">
        <f t="shared" si="54"/>
        <v>1.0789473684210527</v>
      </c>
      <c r="AI76" s="12">
        <v>47</v>
      </c>
      <c r="AJ76" s="17">
        <f t="shared" si="55"/>
        <v>1.236842105263158</v>
      </c>
      <c r="AK76" s="11">
        <v>42</v>
      </c>
      <c r="AL76" s="17">
        <f t="shared" si="56"/>
        <v>1.1052631578947369</v>
      </c>
      <c r="AM76" s="12">
        <v>31</v>
      </c>
      <c r="AN76" s="17">
        <f t="shared" si="57"/>
        <v>0.81578947368421051</v>
      </c>
      <c r="AO76" s="12">
        <v>2</v>
      </c>
      <c r="AP76" s="17">
        <f t="shared" si="58"/>
        <v>5.2631578947368418E-2</v>
      </c>
      <c r="AQ76" s="12">
        <v>22</v>
      </c>
      <c r="AR76" s="17">
        <f t="shared" si="59"/>
        <v>0.57894736842105265</v>
      </c>
      <c r="AS76" s="12">
        <v>58</v>
      </c>
      <c r="AT76" s="17">
        <f t="shared" si="60"/>
        <v>1.5263157894736843</v>
      </c>
      <c r="AU76" s="13">
        <v>0.55787756155089463</v>
      </c>
      <c r="AV76" s="13">
        <v>4.393313255421142E-2</v>
      </c>
      <c r="AW76" s="13">
        <v>7.0381760317539885E-2</v>
      </c>
      <c r="AX76" s="13">
        <v>0.48749580123335479</v>
      </c>
      <c r="AY76" s="13">
        <v>99.640826409207179</v>
      </c>
      <c r="AZ76" s="13">
        <v>104.87515843583</v>
      </c>
      <c r="BA76" s="13">
        <v>3.4825811419609241</v>
      </c>
      <c r="BB76" s="13">
        <v>3.9736842105263159</v>
      </c>
      <c r="BC76" s="13">
        <v>11.891324320777009</v>
      </c>
      <c r="BD76" s="35">
        <f t="shared" si="61"/>
        <v>41.137413394919172</v>
      </c>
      <c r="BE76" s="35">
        <f t="shared" si="62"/>
        <v>35.15625</v>
      </c>
      <c r="BF76" s="37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6.1003070113610418</v>
      </c>
      <c r="BG76" s="14">
        <f t="shared" si="63"/>
        <v>0.703125</v>
      </c>
      <c r="BH76" s="14">
        <f t="shared" si="64"/>
        <v>0.1875</v>
      </c>
      <c r="BI76" s="13">
        <f>IFERROR(((AG76*(12000/5))/((F76*60+G76)*(SUMIFS(팀공격력!X:X,팀공격력!A:A,B76,팀공격력!B:B,D76)+SUMIFS(팀수비력!X:X,팀수비력!A:A,B76,팀수비력!B:B,D76))))*100,"")</f>
        <v>3.0452535823508988</v>
      </c>
      <c r="BJ76" s="13">
        <f>IFERROR(((AI76*(12000/5))/((F76*60+G76)*(SUMIFS(팀공격력!V:V,팀공격력!A:A,B76,팀공격력!B:B,D76)+SUMIFS(팀수비력!W:W,팀수비력!A:A,B76,팀수비력!B:B,D76))))*100,"")</f>
        <v>7.4733463896051582</v>
      </c>
      <c r="BK76" s="13">
        <f>IFERROR(((AE76*(12000/5))/((F76*60+G76)*(SUMIFS(팀공격력!X:X,팀공격력!A:A,B76,팀공격력!B:B,D76)+SUMIFS(팀수비력!X:X,팀수비력!A:A,B76,팀수비력!B:B,D76))))*100,"")</f>
        <v>6.5361540304116854</v>
      </c>
      <c r="BL76" s="13">
        <f>IFERROR(100*AK76/(((((F76*60+G76)/(12000/5))*SUMIFS(팀공격력!P:P,팀공격력!A:A,B76,팀공격력!B:B,D76))-K76)),"")</f>
        <v>8.2194461658892983</v>
      </c>
      <c r="BM76" s="13">
        <f>IFERROR(100*((AM76/E76*(2400))/((F76*60+G76)*SUMIFS(팀공격력!AR:AR,팀공격력!A:A,B76,팀공격력!B:B,D76))),"")</f>
        <v>3.4389663717741374</v>
      </c>
      <c r="BN76" s="13">
        <f>IFERROR((AO76*40)/(((F76*60+G76)/60)*(SUMIFS(팀수비력!Q:Q,팀수비력!A:A,B76,팀수비력!B:B,D76)-SUMIFS(팀수비력!N:N,팀수비력!A:A,B76,팀수비력!B:B,D76)))*100,"")</f>
        <v>0.307397915073641</v>
      </c>
      <c r="BO76" s="13">
        <f t="shared" si="65"/>
        <v>24.101665205959684</v>
      </c>
      <c r="BP76" s="13">
        <v>7.6923076923076898</v>
      </c>
      <c r="BQ76" s="13">
        <v>5.2631578947368397E-2</v>
      </c>
      <c r="BR76" s="13">
        <v>0.394736842105263</v>
      </c>
      <c r="BS76" s="13">
        <v>0.31578947368421001</v>
      </c>
      <c r="BT76" s="15" t="s">
        <v>88</v>
      </c>
      <c r="BU76" s="15">
        <v>40000</v>
      </c>
      <c r="BV76" s="12" t="s">
        <v>91</v>
      </c>
      <c r="BW76" s="26">
        <v>319.45</v>
      </c>
      <c r="BX76" s="27">
        <v>396.05</v>
      </c>
      <c r="BY76" s="27">
        <v>76.599999999999994</v>
      </c>
      <c r="BZ76" s="26">
        <f t="shared" si="66"/>
        <v>8.4065789473684216</v>
      </c>
      <c r="CA76" s="26">
        <f t="shared" si="67"/>
        <v>10.422368421052632</v>
      </c>
      <c r="CB76" s="26">
        <f t="shared" si="68"/>
        <v>2.0157894736842104</v>
      </c>
      <c r="CC76" s="31">
        <f t="shared" si="69"/>
        <v>25.156844730279563</v>
      </c>
      <c r="CD76" s="31">
        <f t="shared" si="70"/>
        <v>31.189132432077699</v>
      </c>
      <c r="CE76" s="31">
        <f t="shared" si="71"/>
        <v>6.0322877017981362</v>
      </c>
      <c r="CF76" s="34">
        <v>23</v>
      </c>
      <c r="CG76" s="34">
        <v>15</v>
      </c>
    </row>
    <row r="77" spans="1:85" x14ac:dyDescent="0.4">
      <c r="A77" s="12" t="s">
        <v>84</v>
      </c>
      <c r="B77" s="12" t="s">
        <v>152</v>
      </c>
      <c r="C77" s="8" t="s">
        <v>171</v>
      </c>
      <c r="D77" s="40" t="s">
        <v>87</v>
      </c>
      <c r="E77" s="5">
        <v>1</v>
      </c>
      <c r="F77" s="22">
        <v>14</v>
      </c>
      <c r="G77" s="22">
        <v>56</v>
      </c>
      <c r="H77" s="10">
        <f t="shared" si="39"/>
        <v>896</v>
      </c>
      <c r="I77" s="5">
        <v>8</v>
      </c>
      <c r="J77" s="17">
        <f t="shared" si="40"/>
        <v>8</v>
      </c>
      <c r="K77" s="7">
        <v>2</v>
      </c>
      <c r="L77" s="7">
        <v>5</v>
      </c>
      <c r="M77" s="17">
        <f t="shared" si="41"/>
        <v>2</v>
      </c>
      <c r="N77" s="17">
        <f t="shared" si="42"/>
        <v>5</v>
      </c>
      <c r="O77" s="14">
        <f t="shared" si="43"/>
        <v>0.4</v>
      </c>
      <c r="P77" s="12">
        <v>2</v>
      </c>
      <c r="Q77" s="12">
        <v>5</v>
      </c>
      <c r="R77" s="17">
        <f t="shared" si="44"/>
        <v>2</v>
      </c>
      <c r="S77" s="17">
        <f t="shared" si="45"/>
        <v>5</v>
      </c>
      <c r="T77" s="14">
        <f t="shared" si="46"/>
        <v>0.4</v>
      </c>
      <c r="U77" s="12">
        <v>0</v>
      </c>
      <c r="V77" s="12">
        <v>0</v>
      </c>
      <c r="W77" s="17">
        <f t="shared" si="47"/>
        <v>0</v>
      </c>
      <c r="X77" s="17">
        <f t="shared" si="48"/>
        <v>0</v>
      </c>
      <c r="Y77" s="14" t="e">
        <f t="shared" si="49"/>
        <v>#DIV/0!</v>
      </c>
      <c r="Z77" s="12">
        <v>4</v>
      </c>
      <c r="AA77" s="12">
        <v>4</v>
      </c>
      <c r="AB77" s="17">
        <f t="shared" si="50"/>
        <v>4</v>
      </c>
      <c r="AC77" s="17">
        <f t="shared" si="51"/>
        <v>4</v>
      </c>
      <c r="AD77" s="14">
        <f t="shared" si="52"/>
        <v>1</v>
      </c>
      <c r="AE77" s="12">
        <v>7</v>
      </c>
      <c r="AF77" s="17">
        <f t="shared" si="53"/>
        <v>7</v>
      </c>
      <c r="AG77" s="12">
        <v>4</v>
      </c>
      <c r="AH77" s="17">
        <f t="shared" si="54"/>
        <v>4</v>
      </c>
      <c r="AI77" s="12">
        <v>3</v>
      </c>
      <c r="AJ77" s="17">
        <f t="shared" si="55"/>
        <v>3</v>
      </c>
      <c r="AK77" s="11">
        <v>0</v>
      </c>
      <c r="AL77" s="17">
        <f t="shared" si="56"/>
        <v>0</v>
      </c>
      <c r="AM77" s="12">
        <v>0</v>
      </c>
      <c r="AN77" s="17">
        <f t="shared" si="57"/>
        <v>0</v>
      </c>
      <c r="AO77" s="12">
        <v>0</v>
      </c>
      <c r="AP77" s="17">
        <f t="shared" si="58"/>
        <v>0</v>
      </c>
      <c r="AQ77" s="12">
        <v>1</v>
      </c>
      <c r="AR77" s="17">
        <f t="shared" si="59"/>
        <v>1</v>
      </c>
      <c r="AS77" s="12">
        <v>1</v>
      </c>
      <c r="AT77" s="17">
        <f t="shared" si="60"/>
        <v>1</v>
      </c>
      <c r="AU77" s="13">
        <v>6.9798525630554942E-2</v>
      </c>
      <c r="AV77" s="13">
        <v>0.18696033651041499</v>
      </c>
      <c r="AW77" s="13">
        <v>6.1389641203422579E-2</v>
      </c>
      <c r="AX77" s="13">
        <v>8.4088844271323609E-3</v>
      </c>
      <c r="AY77" s="13">
        <v>125.34545746367191</v>
      </c>
      <c r="AZ77" s="13">
        <v>108.6737269359088</v>
      </c>
      <c r="BA77" s="13">
        <v>0.30526887864954688</v>
      </c>
      <c r="BB77" s="13">
        <v>11</v>
      </c>
      <c r="BC77" s="13">
        <v>29.464285714285712</v>
      </c>
      <c r="BD77" s="35">
        <f t="shared" si="61"/>
        <v>59.171597633136095</v>
      </c>
      <c r="BE77" s="35">
        <f t="shared" si="62"/>
        <v>40</v>
      </c>
      <c r="BF77" s="37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0.46419893620279529</v>
      </c>
      <c r="BG77" s="14">
        <f t="shared" si="63"/>
        <v>0</v>
      </c>
      <c r="BH77" s="14">
        <f t="shared" si="64"/>
        <v>0.8</v>
      </c>
      <c r="BI77" s="13">
        <f>IFERROR(((AG77*(12000/5))/((F77*60+G77)*(SUMIFS(팀공격력!X:X,팀공격력!A:A,B77,팀공격력!B:B,D77)+SUMIFS(팀수비력!X:X,팀수비력!A:A,B77,팀수비력!B:B,D77))))*100,"")</f>
        <v>0.2659291564727157</v>
      </c>
      <c r="BJ77" s="13">
        <f>IFERROR(((AI77*(12000/5))/((F77*60+G77)*(SUMIFS(팀공격력!V:V,팀공격력!A:A,B77,팀공격력!B:B,D77)+SUMIFS(팀수비력!W:W,팀수비력!A:A,B77,팀수비력!B:B,D77))))*100,"")</f>
        <v>0.42697737968726279</v>
      </c>
      <c r="BK77" s="13">
        <f>IFERROR(((AE77*(12000/5))/((F77*60+G77)*(SUMIFS(팀공격력!X:X,팀공격력!A:A,B77,팀공격력!B:B,D77)+SUMIFS(팀수비력!X:X,팀수비력!A:A,B77,팀수비력!B:B,D77))))*100,"")</f>
        <v>0.46537602382725241</v>
      </c>
      <c r="BL77" s="13">
        <f>IFERROR(100*AK77/(((((F77*60+G77)/(12000/5))*SUMIFS(팀공격력!P:P,팀공격력!A:A,B77,팀공격력!B:B,D77))-K77)),"")</f>
        <v>0</v>
      </c>
      <c r="BM77" s="13">
        <f>IFERROR(100*((AM77/E77*(2400))/((F77*60+G77)*SUMIFS(팀공격력!AR:AR,팀공격력!A:A,B77,팀공격력!B:B,D77))),"")</f>
        <v>0</v>
      </c>
      <c r="BN77" s="13">
        <f>IFERROR((AO77*40)/(((F77*60+G77)/60)*(SUMIFS(팀수비력!Q:Q,팀수비력!A:A,B77,팀수비력!B:B,D77)-SUMIFS(팀수비력!N:N,팀수비력!A:A,B77,팀수비력!B:B,D77)))*100,"")</f>
        <v>0</v>
      </c>
      <c r="BO77" s="13">
        <f t="shared" si="65"/>
        <v>12.88659793814433</v>
      </c>
      <c r="BP77" s="13">
        <v>0</v>
      </c>
      <c r="BQ77" s="13">
        <v>0</v>
      </c>
      <c r="BR77" s="13">
        <v>0</v>
      </c>
      <c r="BS77" s="13">
        <v>0</v>
      </c>
      <c r="BT77" s="15" t="s">
        <v>88</v>
      </c>
      <c r="BU77" s="15">
        <v>57580</v>
      </c>
      <c r="BV77" s="12" t="s">
        <v>89</v>
      </c>
      <c r="BW77" s="26">
        <v>16.23</v>
      </c>
      <c r="BX77" s="27">
        <v>20.73</v>
      </c>
      <c r="BY77" s="27">
        <v>4.5</v>
      </c>
      <c r="BZ77" s="26">
        <f t="shared" si="66"/>
        <v>16.23</v>
      </c>
      <c r="CA77" s="26">
        <f t="shared" si="67"/>
        <v>20.73</v>
      </c>
      <c r="CB77" s="26">
        <f t="shared" si="68"/>
        <v>4.5</v>
      </c>
      <c r="CC77" s="31">
        <f t="shared" si="69"/>
        <v>43.473214285714285</v>
      </c>
      <c r="CD77" s="31">
        <f t="shared" si="70"/>
        <v>55.526785714285715</v>
      </c>
      <c r="CE77" s="31">
        <f t="shared" si="71"/>
        <v>12.053571428571429</v>
      </c>
      <c r="CF77" s="34">
        <v>0</v>
      </c>
      <c r="CG77" s="34">
        <v>1</v>
      </c>
    </row>
    <row r="78" spans="1:85" x14ac:dyDescent="0.4">
      <c r="A78" s="12" t="s">
        <v>84</v>
      </c>
      <c r="B78" s="12" t="s">
        <v>172</v>
      </c>
      <c r="C78" s="4" t="s">
        <v>173</v>
      </c>
      <c r="D78" s="40" t="s">
        <v>87</v>
      </c>
      <c r="E78" s="5">
        <v>2</v>
      </c>
      <c r="F78" s="22">
        <v>2</v>
      </c>
      <c r="G78" s="22">
        <v>24</v>
      </c>
      <c r="H78" s="10">
        <f t="shared" si="39"/>
        <v>288</v>
      </c>
      <c r="I78" s="5">
        <v>0</v>
      </c>
      <c r="J78" s="17">
        <f t="shared" si="40"/>
        <v>0</v>
      </c>
      <c r="K78" s="7">
        <v>0</v>
      </c>
      <c r="L78" s="7">
        <v>2</v>
      </c>
      <c r="M78" s="17">
        <f t="shared" si="41"/>
        <v>0</v>
      </c>
      <c r="N78" s="17">
        <f t="shared" si="42"/>
        <v>1</v>
      </c>
      <c r="O78" s="14">
        <f t="shared" si="43"/>
        <v>0</v>
      </c>
      <c r="P78" s="12">
        <v>0</v>
      </c>
      <c r="Q78" s="12">
        <v>2</v>
      </c>
      <c r="R78" s="17">
        <f t="shared" si="44"/>
        <v>0</v>
      </c>
      <c r="S78" s="17">
        <f t="shared" si="45"/>
        <v>1</v>
      </c>
      <c r="T78" s="14">
        <f t="shared" si="46"/>
        <v>0</v>
      </c>
      <c r="U78" s="12">
        <v>0</v>
      </c>
      <c r="V78" s="12">
        <v>0</v>
      </c>
      <c r="W78" s="17">
        <f t="shared" si="47"/>
        <v>0</v>
      </c>
      <c r="X78" s="17">
        <f t="shared" si="48"/>
        <v>0</v>
      </c>
      <c r="Y78" s="14" t="e">
        <f t="shared" si="49"/>
        <v>#DIV/0!</v>
      </c>
      <c r="Z78" s="12">
        <v>0</v>
      </c>
      <c r="AA78" s="12">
        <v>0</v>
      </c>
      <c r="AB78" s="17">
        <f t="shared" si="50"/>
        <v>0</v>
      </c>
      <c r="AC78" s="17">
        <f t="shared" si="51"/>
        <v>0</v>
      </c>
      <c r="AD78" s="14" t="e">
        <f t="shared" si="52"/>
        <v>#DIV/0!</v>
      </c>
      <c r="AE78" s="12">
        <v>0</v>
      </c>
      <c r="AF78" s="17">
        <f t="shared" si="53"/>
        <v>0</v>
      </c>
      <c r="AG78" s="12">
        <v>0</v>
      </c>
      <c r="AH78" s="17">
        <f t="shared" si="54"/>
        <v>0</v>
      </c>
      <c r="AI78" s="12">
        <v>0</v>
      </c>
      <c r="AJ78" s="17">
        <f t="shared" si="55"/>
        <v>0</v>
      </c>
      <c r="AK78" s="12">
        <v>0</v>
      </c>
      <c r="AL78" s="17">
        <f t="shared" si="56"/>
        <v>0</v>
      </c>
      <c r="AM78" s="12">
        <v>0</v>
      </c>
      <c r="AN78" s="17">
        <f t="shared" si="57"/>
        <v>0</v>
      </c>
      <c r="AO78" s="12">
        <v>0</v>
      </c>
      <c r="AP78" s="17">
        <f t="shared" si="58"/>
        <v>0</v>
      </c>
      <c r="AQ78" s="12">
        <v>0</v>
      </c>
      <c r="AR78" s="17">
        <f t="shared" si="59"/>
        <v>0</v>
      </c>
      <c r="AS78" s="12">
        <v>0</v>
      </c>
      <c r="AT78" s="17">
        <f t="shared" si="60"/>
        <v>0</v>
      </c>
      <c r="AU78" s="13">
        <v>-5.2809258447820168E-2</v>
      </c>
      <c r="AV78" s="13">
        <v>-0.44007715373183481</v>
      </c>
      <c r="AW78" s="13">
        <v>-4.7670413635954978E-2</v>
      </c>
      <c r="AX78" s="13">
        <v>-5.1388448118651932E-3</v>
      </c>
      <c r="AY78" s="13">
        <v>0</v>
      </c>
      <c r="AZ78" s="13">
        <v>123.02510837991331</v>
      </c>
      <c r="BA78" s="13">
        <v>-0.48878978828118103</v>
      </c>
      <c r="BB78" s="13">
        <v>-1</v>
      </c>
      <c r="BC78" s="13">
        <v>-16.666666666666671</v>
      </c>
      <c r="BD78" s="35">
        <f t="shared" si="61"/>
        <v>0</v>
      </c>
      <c r="BE78" s="35">
        <f t="shared" si="62"/>
        <v>0</v>
      </c>
      <c r="BF78" s="37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0.73617319505056045</v>
      </c>
      <c r="BG78" s="14">
        <f t="shared" si="63"/>
        <v>0</v>
      </c>
      <c r="BH78" s="14">
        <f t="shared" si="64"/>
        <v>0</v>
      </c>
      <c r="BI78" s="13">
        <f>IFERROR(((AG78*(12000/5))/((F78*60+G78)*(SUMIFS(팀공격력!X:X,팀공격력!A:A,B78,팀공격력!B:B,D78)+SUMIFS(팀수비력!X:X,팀수비력!A:A,B78,팀수비력!B:B,D78))))*100,"")</f>
        <v>0</v>
      </c>
      <c r="BJ78" s="13">
        <f>IFERROR(((AI78*(12000/5))/((F78*60+G78)*(SUMIFS(팀공격력!V:V,팀공격력!A:A,B78,팀공격력!B:B,D78)+SUMIFS(팀수비력!W:W,팀수비력!A:A,B78,팀수비력!B:B,D78))))*100,"")</f>
        <v>0</v>
      </c>
      <c r="BK78" s="13">
        <f>IFERROR(((AE78*(12000/5))/((F78*60+G78)*(SUMIFS(팀공격력!X:X,팀공격력!A:A,B78,팀공격력!B:B,D78)+SUMIFS(팀수비력!X:X,팀수비력!A:A,B78,팀수비력!B:B,D78))))*100,"")</f>
        <v>0</v>
      </c>
      <c r="BL78" s="13">
        <f>IFERROR(100*AK78/(((((F78*60+G78)/(12000/5))*SUMIFS(팀공격력!P:P,팀공격력!A:A,B78,팀공격력!B:B,D78))-K78)),"")</f>
        <v>0</v>
      </c>
      <c r="BM78" s="13">
        <f>IFERROR(100*((AM78/E78*(2400))/((F78*60+G78)*SUMIFS(팀공격력!AR:AR,팀공격력!A:A,B78,팀공격력!B:B,D78))),"")</f>
        <v>0</v>
      </c>
      <c r="BN78" s="13">
        <f>IFERROR((AO78*40)/(((F78*60+G78)/60)*(SUMIFS(팀수비력!Q:Q,팀수비력!A:A,B78,팀수비력!B:B,D78)-SUMIFS(팀수비력!N:N,팀수비력!A:A,B78,팀수비력!B:B,D78)))*100,"")</f>
        <v>0</v>
      </c>
      <c r="BO78" s="13">
        <f t="shared" si="65"/>
        <v>0</v>
      </c>
      <c r="BP78" s="13">
        <v>0</v>
      </c>
      <c r="BQ78" s="13">
        <v>0</v>
      </c>
      <c r="BR78" s="13">
        <v>0</v>
      </c>
      <c r="BS78" s="13">
        <v>0</v>
      </c>
      <c r="BT78" s="15" t="s">
        <v>88</v>
      </c>
      <c r="BU78" s="15"/>
      <c r="BV78" s="12" t="s">
        <v>89</v>
      </c>
      <c r="BW78" s="26">
        <v>-0.8</v>
      </c>
      <c r="BX78" s="27">
        <v>1.2</v>
      </c>
      <c r="BY78" s="27">
        <v>2</v>
      </c>
      <c r="BZ78" s="26">
        <f t="shared" si="66"/>
        <v>-0.4</v>
      </c>
      <c r="CA78" s="26">
        <f t="shared" si="67"/>
        <v>0.6</v>
      </c>
      <c r="CB78" s="26">
        <f t="shared" si="68"/>
        <v>1</v>
      </c>
      <c r="CC78" s="31">
        <f t="shared" si="69"/>
        <v>-6.6666666666666679</v>
      </c>
      <c r="CD78" s="31">
        <f t="shared" si="70"/>
        <v>10</v>
      </c>
      <c r="CE78" s="31">
        <f t="shared" si="71"/>
        <v>16.666666666666668</v>
      </c>
      <c r="CF78" s="30">
        <v>0</v>
      </c>
      <c r="CG78" s="30">
        <v>2</v>
      </c>
    </row>
    <row r="79" spans="1:85" x14ac:dyDescent="0.4">
      <c r="A79" s="12" t="s">
        <v>84</v>
      </c>
      <c r="B79" s="12" t="s">
        <v>172</v>
      </c>
      <c r="C79" s="4" t="s">
        <v>174</v>
      </c>
      <c r="D79" s="40" t="s">
        <v>87</v>
      </c>
      <c r="E79" s="5">
        <v>27</v>
      </c>
      <c r="F79" s="22">
        <v>10</v>
      </c>
      <c r="G79" s="22">
        <v>53</v>
      </c>
      <c r="H79" s="10">
        <f t="shared" si="39"/>
        <v>17631</v>
      </c>
      <c r="I79" s="5">
        <v>62</v>
      </c>
      <c r="J79" s="17">
        <f t="shared" si="40"/>
        <v>2.2962962962962963</v>
      </c>
      <c r="K79" s="7">
        <v>28</v>
      </c>
      <c r="L79" s="7">
        <v>71</v>
      </c>
      <c r="M79" s="17">
        <f t="shared" si="41"/>
        <v>1.037037037037037</v>
      </c>
      <c r="N79" s="17">
        <f t="shared" si="42"/>
        <v>2.6296296296296298</v>
      </c>
      <c r="O79" s="14">
        <f t="shared" si="43"/>
        <v>0.39436619718309857</v>
      </c>
      <c r="P79" s="12">
        <v>22</v>
      </c>
      <c r="Q79" s="12">
        <v>49</v>
      </c>
      <c r="R79" s="17">
        <f t="shared" si="44"/>
        <v>0.81481481481481477</v>
      </c>
      <c r="S79" s="17">
        <f t="shared" si="45"/>
        <v>1.8148148148148149</v>
      </c>
      <c r="T79" s="14">
        <f t="shared" si="46"/>
        <v>0.44897959183673469</v>
      </c>
      <c r="U79" s="12">
        <v>6</v>
      </c>
      <c r="V79" s="12">
        <v>22</v>
      </c>
      <c r="W79" s="17">
        <f t="shared" si="47"/>
        <v>0.22222222222222221</v>
      </c>
      <c r="X79" s="17">
        <f t="shared" si="48"/>
        <v>0.81481481481481477</v>
      </c>
      <c r="Y79" s="14">
        <f t="shared" si="49"/>
        <v>0.27272727272727271</v>
      </c>
      <c r="Z79" s="12">
        <v>0</v>
      </c>
      <c r="AA79" s="12">
        <v>0</v>
      </c>
      <c r="AB79" s="17">
        <f t="shared" si="50"/>
        <v>0</v>
      </c>
      <c r="AC79" s="17">
        <f t="shared" si="51"/>
        <v>0</v>
      </c>
      <c r="AD79" s="14" t="e">
        <f t="shared" si="52"/>
        <v>#DIV/0!</v>
      </c>
      <c r="AE79" s="12">
        <v>24</v>
      </c>
      <c r="AF79" s="17">
        <f t="shared" si="53"/>
        <v>0.88888888888888884</v>
      </c>
      <c r="AG79" s="12">
        <v>7</v>
      </c>
      <c r="AH79" s="17">
        <f t="shared" si="54"/>
        <v>0.25925925925925924</v>
      </c>
      <c r="AI79" s="12">
        <v>17</v>
      </c>
      <c r="AJ79" s="17">
        <f t="shared" si="55"/>
        <v>0.62962962962962965</v>
      </c>
      <c r="AK79" s="12">
        <v>36</v>
      </c>
      <c r="AL79" s="17">
        <f t="shared" si="56"/>
        <v>1.3333333333333333</v>
      </c>
      <c r="AM79" s="12">
        <v>4</v>
      </c>
      <c r="AN79" s="17">
        <f t="shared" si="57"/>
        <v>0.14814814814814814</v>
      </c>
      <c r="AO79" s="12">
        <v>2</v>
      </c>
      <c r="AP79" s="17">
        <f t="shared" si="58"/>
        <v>7.407407407407407E-2</v>
      </c>
      <c r="AQ79" s="12">
        <v>16</v>
      </c>
      <c r="AR79" s="17">
        <f t="shared" si="59"/>
        <v>0.59259259259259256</v>
      </c>
      <c r="AS79" s="12">
        <v>30</v>
      </c>
      <c r="AT79" s="17">
        <f t="shared" si="60"/>
        <v>1.1111111111111112</v>
      </c>
      <c r="AU79" s="13">
        <v>-0.28907426718339091</v>
      </c>
      <c r="AV79" s="13">
        <v>-3.9349908753907217E-2</v>
      </c>
      <c r="AW79" s="13">
        <v>-0.13837669778032891</v>
      </c>
      <c r="AX79" s="13">
        <v>-0.150697569403062</v>
      </c>
      <c r="AY79" s="13">
        <v>91.970735683227332</v>
      </c>
      <c r="AZ79" s="13">
        <v>118.3576316869771</v>
      </c>
      <c r="BA79" s="13">
        <v>1.878241015205643</v>
      </c>
      <c r="BB79" s="13">
        <v>2.5555555555555549</v>
      </c>
      <c r="BC79" s="13">
        <v>9.3925472179683496</v>
      </c>
      <c r="BD79" s="35">
        <f t="shared" si="61"/>
        <v>43.661971830985912</v>
      </c>
      <c r="BE79" s="35">
        <f t="shared" si="62"/>
        <v>43.661971830985912</v>
      </c>
      <c r="BF79" s="37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7.061851292184854</v>
      </c>
      <c r="BG79" s="14">
        <f t="shared" si="63"/>
        <v>0.30985915492957744</v>
      </c>
      <c r="BH79" s="14">
        <f t="shared" si="64"/>
        <v>0</v>
      </c>
      <c r="BI79" s="13">
        <f>IFERROR(((AG79*(12000/5))/((F79*60+G79)*(SUMIFS(팀공격력!X:X,팀공격력!A:A,B79,팀공격력!B:B,D79)+SUMIFS(팀수비력!X:X,팀수비력!A:A,B79,팀수비력!B:B,D79))))*100,"")</f>
        <v>0.6612030826232288</v>
      </c>
      <c r="BJ79" s="13">
        <f>IFERROR(((AI79*(12000/5))/((F79*60+G79)*(SUMIFS(팀공격력!V:V,팀공격력!A:A,B79,팀공격력!B:B,D79)+SUMIFS(팀수비력!W:W,팀수비력!A:A,B79,팀수비력!B:B,D79))))*100,"")</f>
        <v>3.3234498712977749</v>
      </c>
      <c r="BK79" s="13">
        <f>IFERROR(((AE79*(12000/5))/((F79*60+G79)*(SUMIFS(팀공격력!X:X,팀공격력!A:A,B79,팀공격력!B:B,D79)+SUMIFS(팀수비력!X:X,팀수비력!A:A,B79,팀수비력!B:B,D79))))*100,"")</f>
        <v>2.266981997565356</v>
      </c>
      <c r="BL79" s="13">
        <f>IFERROR(100*AK79/(((((F79*60+G79)/(12000/5))*SUMIFS(팀공격력!P:P,팀공격력!A:A,B79,팀공격력!B:B,D79))-K79)),"")</f>
        <v>9.0495367873096999</v>
      </c>
      <c r="BM79" s="13">
        <f>IFERROR(100*((AM79/E79*(2400))/((F79*60+G79)*SUMIFS(팀공격력!AR:AR,팀공격력!A:A,B79,팀공격력!B:B,D79))),"")</f>
        <v>0.74002267701086399</v>
      </c>
      <c r="BN79" s="13">
        <f>IFERROR((AO79*40)/(((F79*60+G79)/60)*(SUMIFS(팀수비력!Q:Q,팀수비력!A:A,B79,팀수비력!B:B,D79)-SUMIFS(팀수비력!N:N,팀수비력!A:A,B79,팀수비력!B:B,D79)))*100,"")</f>
        <v>0.33007135730155668</v>
      </c>
      <c r="BO79" s="13">
        <f t="shared" si="65"/>
        <v>18.390804597701148</v>
      </c>
      <c r="BP79" s="13">
        <v>9.0909090909090899</v>
      </c>
      <c r="BQ79" s="13">
        <v>3.7037037037037E-2</v>
      </c>
      <c r="BR79" s="13">
        <v>0.25925925925925902</v>
      </c>
      <c r="BS79" s="13">
        <v>0.11111111111111099</v>
      </c>
      <c r="BT79" s="15" t="s">
        <v>88</v>
      </c>
      <c r="BU79" s="15">
        <v>95000</v>
      </c>
      <c r="BV79" s="12" t="s">
        <v>91</v>
      </c>
      <c r="BW79" s="26">
        <v>159.05000000000001</v>
      </c>
      <c r="BX79" s="27">
        <v>224.45</v>
      </c>
      <c r="BY79" s="27">
        <v>65.400000000000006</v>
      </c>
      <c r="BZ79" s="26">
        <f t="shared" si="66"/>
        <v>5.8907407407407408</v>
      </c>
      <c r="CA79" s="26">
        <f t="shared" si="67"/>
        <v>8.3129629629629633</v>
      </c>
      <c r="CB79" s="26">
        <f t="shared" si="68"/>
        <v>2.4222222222222225</v>
      </c>
      <c r="CC79" s="31">
        <f t="shared" si="69"/>
        <v>21.650501956780673</v>
      </c>
      <c r="CD79" s="31">
        <f t="shared" si="70"/>
        <v>30.553003232941979</v>
      </c>
      <c r="CE79" s="31">
        <f t="shared" si="71"/>
        <v>8.9025012761613063</v>
      </c>
      <c r="CF79" s="30">
        <v>6</v>
      </c>
      <c r="CG79" s="30">
        <v>21</v>
      </c>
    </row>
    <row r="80" spans="1:85" x14ac:dyDescent="0.4">
      <c r="A80" s="12" t="s">
        <v>84</v>
      </c>
      <c r="B80" s="12" t="s">
        <v>172</v>
      </c>
      <c r="C80" s="4" t="s">
        <v>175</v>
      </c>
      <c r="D80" s="40" t="s">
        <v>87</v>
      </c>
      <c r="E80" s="5">
        <v>6</v>
      </c>
      <c r="F80" s="22">
        <v>3</v>
      </c>
      <c r="G80" s="22">
        <v>28</v>
      </c>
      <c r="H80" s="10">
        <f t="shared" si="39"/>
        <v>1248</v>
      </c>
      <c r="I80" s="5">
        <v>3</v>
      </c>
      <c r="J80" s="17">
        <f t="shared" si="40"/>
        <v>0.5</v>
      </c>
      <c r="K80" s="7">
        <v>1</v>
      </c>
      <c r="L80" s="7">
        <v>5</v>
      </c>
      <c r="M80" s="17">
        <f t="shared" si="41"/>
        <v>0.16666666666666666</v>
      </c>
      <c r="N80" s="17">
        <f t="shared" si="42"/>
        <v>0.83333333333333337</v>
      </c>
      <c r="O80" s="14">
        <f t="shared" si="43"/>
        <v>0.2</v>
      </c>
      <c r="P80" s="12">
        <v>1</v>
      </c>
      <c r="Q80" s="12">
        <v>5</v>
      </c>
      <c r="R80" s="17">
        <f t="shared" si="44"/>
        <v>0.16666666666666666</v>
      </c>
      <c r="S80" s="17">
        <f t="shared" si="45"/>
        <v>0.83333333333333337</v>
      </c>
      <c r="T80" s="14">
        <f t="shared" si="46"/>
        <v>0.2</v>
      </c>
      <c r="U80" s="12">
        <v>0</v>
      </c>
      <c r="V80" s="12">
        <v>0</v>
      </c>
      <c r="W80" s="17">
        <f t="shared" si="47"/>
        <v>0</v>
      </c>
      <c r="X80" s="17">
        <f t="shared" si="48"/>
        <v>0</v>
      </c>
      <c r="Y80" s="14" t="e">
        <f t="shared" si="49"/>
        <v>#DIV/0!</v>
      </c>
      <c r="Z80" s="12">
        <v>1</v>
      </c>
      <c r="AA80" s="12">
        <v>2</v>
      </c>
      <c r="AB80" s="17">
        <f t="shared" si="50"/>
        <v>0.16666666666666666</v>
      </c>
      <c r="AC80" s="17">
        <f t="shared" si="51"/>
        <v>0.33333333333333331</v>
      </c>
      <c r="AD80" s="14">
        <f t="shared" si="52"/>
        <v>0.5</v>
      </c>
      <c r="AE80" s="12">
        <v>7</v>
      </c>
      <c r="AF80" s="17">
        <f t="shared" si="53"/>
        <v>1.1666666666666667</v>
      </c>
      <c r="AG80" s="12">
        <v>4</v>
      </c>
      <c r="AH80" s="17">
        <f t="shared" si="54"/>
        <v>0.66666666666666663</v>
      </c>
      <c r="AI80" s="12">
        <v>3</v>
      </c>
      <c r="AJ80" s="17">
        <f t="shared" si="55"/>
        <v>0.5</v>
      </c>
      <c r="AK80" s="12">
        <v>0</v>
      </c>
      <c r="AL80" s="17">
        <f t="shared" si="56"/>
        <v>0</v>
      </c>
      <c r="AM80" s="12">
        <v>1</v>
      </c>
      <c r="AN80" s="17">
        <f t="shared" si="57"/>
        <v>0.16666666666666666</v>
      </c>
      <c r="AO80" s="12">
        <v>0</v>
      </c>
      <c r="AP80" s="17">
        <f t="shared" si="58"/>
        <v>0</v>
      </c>
      <c r="AQ80" s="12">
        <v>1</v>
      </c>
      <c r="AR80" s="17">
        <f t="shared" si="59"/>
        <v>0.16666666666666666</v>
      </c>
      <c r="AS80" s="12">
        <v>4</v>
      </c>
      <c r="AT80" s="17">
        <f t="shared" si="60"/>
        <v>0.66666666666666663</v>
      </c>
      <c r="AU80" s="13">
        <v>-3.9082595146505493E-2</v>
      </c>
      <c r="AV80" s="13">
        <v>-7.5158836820202857E-2</v>
      </c>
      <c r="AW80" s="13">
        <v>-4.7035140299744309E-2</v>
      </c>
      <c r="AX80" s="13">
        <v>7.9525451532388245E-3</v>
      </c>
      <c r="AY80" s="13">
        <v>75.915839547475372</v>
      </c>
      <c r="AZ80" s="13">
        <v>110.8665261675059</v>
      </c>
      <c r="BA80" s="13">
        <v>0.13901627768759611</v>
      </c>
      <c r="BB80" s="13">
        <v>0.83333333333333337</v>
      </c>
      <c r="BC80" s="13">
        <v>9.615384615384615</v>
      </c>
      <c r="BD80" s="35">
        <f t="shared" si="61"/>
        <v>25.510204081632654</v>
      </c>
      <c r="BE80" s="35">
        <f t="shared" si="62"/>
        <v>20</v>
      </c>
      <c r="BF80" s="37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1.7532247783665653</v>
      </c>
      <c r="BG80" s="14">
        <f t="shared" si="63"/>
        <v>0</v>
      </c>
      <c r="BH80" s="14">
        <f t="shared" si="64"/>
        <v>0.4</v>
      </c>
      <c r="BI80" s="13">
        <f>IFERROR(((AG80*(12000/5))/((F80*60+G80)*(SUMIFS(팀공격력!X:X,팀공격력!A:A,B80,팀공격력!B:B,D80)+SUMIFS(팀수비력!X:X,팀수비력!A:A,B80,팀수비력!B:B,D80))))*100,"")</f>
        <v>1.1861692663543086</v>
      </c>
      <c r="BJ80" s="13">
        <f>IFERROR(((AI80*(12000/5))/((F80*60+G80)*(SUMIFS(팀공격력!V:V,팀공격력!A:A,B80,팀공격력!B:B,D80)+SUMIFS(팀수비력!W:W,팀수비력!A:A,B80,팀수비력!B:B,D80))))*100,"")</f>
        <v>1.8412438625204581</v>
      </c>
      <c r="BK80" s="13">
        <f>IFERROR(((AE80*(12000/5))/((F80*60+G80)*(SUMIFS(팀공격력!X:X,팀공격력!A:A,B80,팀공격력!B:B,D80)+SUMIFS(팀수비력!X:X,팀수비력!A:A,B80,팀수비력!B:B,D80))))*100,"")</f>
        <v>2.0757962161200401</v>
      </c>
      <c r="BL80" s="13">
        <f>IFERROR(100*AK80/(((((F80*60+G80)/(12000/5))*SUMIFS(팀공격력!P:P,팀공격력!A:A,B80,팀공격력!B:B,D80))-K80)),"")</f>
        <v>0</v>
      </c>
      <c r="BM80" s="13">
        <f>IFERROR(100*((AM80/E80*(2400))/((F80*60+G80)*SUMIFS(팀공격력!AR:AR,팀공격력!A:A,B80,팀공격력!B:B,D80))),"")</f>
        <v>2.6136498033610867</v>
      </c>
      <c r="BN80" s="13">
        <f>IFERROR((AO80*40)/(((F80*60+G80)/60)*(SUMIFS(팀수비력!Q:Q,팀수비력!A:A,B80,팀수비력!B:B,D80)-SUMIFS(팀수비력!N:N,팀수비력!A:A,B80,팀수비력!B:B,D80)))*100,"")</f>
        <v>0</v>
      </c>
      <c r="BO80" s="13">
        <f t="shared" si="65"/>
        <v>14.534883720930234</v>
      </c>
      <c r="BP80" s="13">
        <v>0</v>
      </c>
      <c r="BQ80" s="13">
        <v>0</v>
      </c>
      <c r="BR80" s="13">
        <v>0</v>
      </c>
      <c r="BS80" s="13">
        <v>0</v>
      </c>
      <c r="BT80" s="15" t="s">
        <v>88</v>
      </c>
      <c r="BU80" s="15"/>
      <c r="BV80" s="12" t="s">
        <v>89</v>
      </c>
      <c r="BW80" s="26">
        <v>11.9</v>
      </c>
      <c r="BX80" s="27">
        <v>18.2</v>
      </c>
      <c r="BY80" s="27">
        <v>6.3</v>
      </c>
      <c r="BZ80" s="26">
        <f t="shared" si="66"/>
        <v>1.9833333333333332</v>
      </c>
      <c r="CA80" s="26">
        <f t="shared" si="67"/>
        <v>3.0333333333333332</v>
      </c>
      <c r="CB80" s="26">
        <f t="shared" si="68"/>
        <v>1.05</v>
      </c>
      <c r="CC80" s="31">
        <f t="shared" si="69"/>
        <v>22.884615384615387</v>
      </c>
      <c r="CD80" s="31">
        <f t="shared" si="70"/>
        <v>35</v>
      </c>
      <c r="CE80" s="31">
        <f t="shared" si="71"/>
        <v>12.115384615384615</v>
      </c>
      <c r="CF80" s="30">
        <v>2</v>
      </c>
      <c r="CG80" s="30">
        <v>4</v>
      </c>
    </row>
    <row r="81" spans="1:85" x14ac:dyDescent="0.4">
      <c r="A81" s="12" t="s">
        <v>84</v>
      </c>
      <c r="B81" s="12" t="s">
        <v>172</v>
      </c>
      <c r="C81" s="4" t="s">
        <v>176</v>
      </c>
      <c r="D81" s="40" t="s">
        <v>87</v>
      </c>
      <c r="E81" s="5">
        <v>35</v>
      </c>
      <c r="F81" s="22">
        <v>13</v>
      </c>
      <c r="G81" s="22">
        <v>34</v>
      </c>
      <c r="H81" s="10">
        <f t="shared" si="39"/>
        <v>28490</v>
      </c>
      <c r="I81" s="5">
        <v>84</v>
      </c>
      <c r="J81" s="17">
        <f t="shared" si="40"/>
        <v>2.4</v>
      </c>
      <c r="K81" s="7">
        <v>30</v>
      </c>
      <c r="L81" s="7">
        <v>96</v>
      </c>
      <c r="M81" s="17">
        <f t="shared" si="41"/>
        <v>0.8571428571428571</v>
      </c>
      <c r="N81" s="17">
        <f t="shared" si="42"/>
        <v>2.7428571428571429</v>
      </c>
      <c r="O81" s="14">
        <f t="shared" si="43"/>
        <v>0.3125</v>
      </c>
      <c r="P81" s="12">
        <v>11</v>
      </c>
      <c r="Q81" s="12">
        <v>28</v>
      </c>
      <c r="R81" s="17">
        <f t="shared" si="44"/>
        <v>0.31428571428571428</v>
      </c>
      <c r="S81" s="17">
        <f t="shared" si="45"/>
        <v>0.8</v>
      </c>
      <c r="T81" s="14">
        <f t="shared" si="46"/>
        <v>0.39285714285714285</v>
      </c>
      <c r="U81" s="12">
        <v>19</v>
      </c>
      <c r="V81" s="12">
        <v>68</v>
      </c>
      <c r="W81" s="17">
        <f t="shared" si="47"/>
        <v>0.54285714285714282</v>
      </c>
      <c r="X81" s="17">
        <f t="shared" si="48"/>
        <v>1.9428571428571428</v>
      </c>
      <c r="Y81" s="14">
        <f t="shared" si="49"/>
        <v>0.27941176470588236</v>
      </c>
      <c r="Z81" s="12">
        <v>5</v>
      </c>
      <c r="AA81" s="12">
        <v>6</v>
      </c>
      <c r="AB81" s="17">
        <f t="shared" si="50"/>
        <v>0.14285714285714285</v>
      </c>
      <c r="AC81" s="17">
        <f t="shared" si="51"/>
        <v>0.17142857142857143</v>
      </c>
      <c r="AD81" s="14">
        <f t="shared" si="52"/>
        <v>0.83333333333333337</v>
      </c>
      <c r="AE81" s="12">
        <v>48</v>
      </c>
      <c r="AF81" s="17">
        <f t="shared" si="53"/>
        <v>1.3714285714285714</v>
      </c>
      <c r="AG81" s="12">
        <v>14</v>
      </c>
      <c r="AH81" s="17">
        <f t="shared" si="54"/>
        <v>0.4</v>
      </c>
      <c r="AI81" s="12">
        <v>34</v>
      </c>
      <c r="AJ81" s="17">
        <f t="shared" si="55"/>
        <v>0.97142857142857142</v>
      </c>
      <c r="AK81" s="12">
        <v>27</v>
      </c>
      <c r="AL81" s="17">
        <f t="shared" si="56"/>
        <v>0.77142857142857146</v>
      </c>
      <c r="AM81" s="12">
        <v>12</v>
      </c>
      <c r="AN81" s="17">
        <f t="shared" si="57"/>
        <v>0.34285714285714286</v>
      </c>
      <c r="AO81" s="12">
        <v>4</v>
      </c>
      <c r="AP81" s="17">
        <f t="shared" si="58"/>
        <v>0.11428571428571428</v>
      </c>
      <c r="AQ81" s="12">
        <v>18</v>
      </c>
      <c r="AR81" s="17">
        <f t="shared" si="59"/>
        <v>0.51428571428571423</v>
      </c>
      <c r="AS81" s="12">
        <v>43</v>
      </c>
      <c r="AT81" s="17">
        <f t="shared" si="60"/>
        <v>1.2285714285714286</v>
      </c>
      <c r="AU81" s="13">
        <v>-0.43402485916946831</v>
      </c>
      <c r="AV81" s="13">
        <v>-3.6562290698726713E-2</v>
      </c>
      <c r="AW81" s="13">
        <v>-0.3043836657659017</v>
      </c>
      <c r="AX81" s="13">
        <v>-0.12964119340356661</v>
      </c>
      <c r="AY81" s="13">
        <v>88.23323702519842</v>
      </c>
      <c r="AZ81" s="13">
        <v>116.3507885527731</v>
      </c>
      <c r="BA81" s="13">
        <v>1.919236074096365</v>
      </c>
      <c r="BB81" s="13">
        <v>2.5714285714285721</v>
      </c>
      <c r="BC81" s="13">
        <v>7.5816075816075834</v>
      </c>
      <c r="BD81" s="35">
        <f t="shared" si="61"/>
        <v>42.579075425790755</v>
      </c>
      <c r="BE81" s="35">
        <f t="shared" si="62"/>
        <v>41.145833333333329</v>
      </c>
      <c r="BF81" s="37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7.5951368377029613</v>
      </c>
      <c r="BG81" s="14">
        <f t="shared" si="63"/>
        <v>0.70833333333333337</v>
      </c>
      <c r="BH81" s="14">
        <f t="shared" si="64"/>
        <v>6.25E-2</v>
      </c>
      <c r="BI81" s="13">
        <f>IFERROR(((AG81*(12000/5))/((F81*60+G81)*(SUMIFS(팀공격력!X:X,팀공격력!A:A,B81,팀공격력!B:B,D81)+SUMIFS(팀수비력!X:X,팀수비력!A:A,B81,팀수비력!B:B,D81))))*100,"")</f>
        <v>1.0608491718746151</v>
      </c>
      <c r="BJ81" s="13">
        <f>IFERROR(((AI81*(12000/5))/((F81*60+G81)*(SUMIFS(팀공격력!V:V,팀공격력!A:A,B81,팀공격력!B:B,D81)+SUMIFS(팀수비력!W:W,팀수비력!A:A,B81,팀수비력!B:B,D81))))*100,"")</f>
        <v>5.3322180981755452</v>
      </c>
      <c r="BK81" s="13">
        <f>IFERROR(((AE81*(12000/5))/((F81*60+G81)*(SUMIFS(팀공격력!X:X,팀공격력!A:A,B81,팀공격력!B:B,D81)+SUMIFS(팀수비력!X:X,팀수비력!A:A,B81,팀수비력!B:B,D81))))*100,"")</f>
        <v>3.6371971607129661</v>
      </c>
      <c r="BL81" s="13">
        <f>IFERROR(100*AK81/(((((F81*60+G81)/(12000/5))*SUMIFS(팀공격력!P:P,팀공격력!A:A,B81,팀공격력!B:B,D81))-K81)),"")</f>
        <v>5.3914186586350059</v>
      </c>
      <c r="BM81" s="13">
        <f>IFERROR(100*((AM81/E81*(2400))/((F81*60+G81)*SUMIFS(팀공격력!AR:AR,팀공격력!A:A,B81,팀공격력!B:B,D81))),"")</f>
        <v>1.3738862567615175</v>
      </c>
      <c r="BN81" s="13">
        <f>IFERROR((AO81*40)/(((F81*60+G81)/60)*(SUMIFS(팀수비력!Q:Q,팀수비력!A:A,B81,팀수비력!B:B,D81)-SUMIFS(팀수비력!N:N,팀수비력!A:A,B81,팀수비력!B:B,D81)))*100,"")</f>
        <v>0.52957394672706748</v>
      </c>
      <c r="BO81" s="13">
        <f t="shared" si="65"/>
        <v>15.432098765432098</v>
      </c>
      <c r="BP81" s="13">
        <v>3.7037037037037002</v>
      </c>
      <c r="BQ81" s="13">
        <v>2.8571428571428501E-2</v>
      </c>
      <c r="BR81" s="13">
        <v>5.7142857142857099E-2</v>
      </c>
      <c r="BS81" s="13">
        <v>0.22857142857142801</v>
      </c>
      <c r="BT81" s="15" t="s">
        <v>88</v>
      </c>
      <c r="BU81" s="15">
        <v>90000</v>
      </c>
      <c r="BV81" s="12" t="s">
        <v>96</v>
      </c>
      <c r="BW81" s="26">
        <v>226.88</v>
      </c>
      <c r="BX81" s="27">
        <v>315.77999999999997</v>
      </c>
      <c r="BY81" s="27">
        <v>88.9</v>
      </c>
      <c r="BZ81" s="26">
        <f t="shared" si="66"/>
        <v>6.4822857142857133</v>
      </c>
      <c r="CA81" s="26">
        <f t="shared" si="67"/>
        <v>9.0222857142857134</v>
      </c>
      <c r="CB81" s="26">
        <f t="shared" si="68"/>
        <v>2.54</v>
      </c>
      <c r="CC81" s="31">
        <f t="shared" si="69"/>
        <v>19.11239031239031</v>
      </c>
      <c r="CD81" s="31">
        <f t="shared" si="70"/>
        <v>26.601333801333798</v>
      </c>
      <c r="CE81" s="31">
        <f t="shared" si="71"/>
        <v>7.4889434889434892</v>
      </c>
      <c r="CF81" s="30">
        <v>8</v>
      </c>
      <c r="CG81" s="30">
        <v>27</v>
      </c>
    </row>
    <row r="82" spans="1:85" x14ac:dyDescent="0.4">
      <c r="A82" s="12" t="s">
        <v>84</v>
      </c>
      <c r="B82" s="12" t="s">
        <v>172</v>
      </c>
      <c r="C82" s="12" t="s">
        <v>177</v>
      </c>
      <c r="D82" s="40" t="s">
        <v>87</v>
      </c>
      <c r="E82" s="12">
        <v>42</v>
      </c>
      <c r="F82" s="11">
        <v>21</v>
      </c>
      <c r="G82" s="11">
        <v>10</v>
      </c>
      <c r="H82" s="10">
        <f t="shared" si="39"/>
        <v>53340</v>
      </c>
      <c r="I82" s="7">
        <v>701</v>
      </c>
      <c r="J82" s="17">
        <f t="shared" si="40"/>
        <v>16.69047619047619</v>
      </c>
      <c r="K82" s="7">
        <v>267</v>
      </c>
      <c r="L82" s="7">
        <v>546</v>
      </c>
      <c r="M82" s="17">
        <f t="shared" si="41"/>
        <v>6.3571428571428568</v>
      </c>
      <c r="N82" s="17">
        <f t="shared" si="42"/>
        <v>13</v>
      </c>
      <c r="O82" s="14">
        <f t="shared" si="43"/>
        <v>0.48901098901098899</v>
      </c>
      <c r="P82" s="5">
        <v>193</v>
      </c>
      <c r="Q82" s="7">
        <v>375</v>
      </c>
      <c r="R82" s="17">
        <f t="shared" si="44"/>
        <v>4.5952380952380949</v>
      </c>
      <c r="S82" s="17">
        <f t="shared" si="45"/>
        <v>8.9285714285714288</v>
      </c>
      <c r="T82" s="14">
        <f t="shared" si="46"/>
        <v>0.51466666666666672</v>
      </c>
      <c r="U82" s="7">
        <v>74</v>
      </c>
      <c r="V82" s="7">
        <v>171</v>
      </c>
      <c r="W82" s="17">
        <f t="shared" si="47"/>
        <v>1.7619047619047619</v>
      </c>
      <c r="X82" s="17">
        <f t="shared" si="48"/>
        <v>4.0714285714285712</v>
      </c>
      <c r="Y82" s="14">
        <f t="shared" si="49"/>
        <v>0.43274853801169588</v>
      </c>
      <c r="Z82" s="5">
        <v>93</v>
      </c>
      <c r="AA82" s="5">
        <v>118</v>
      </c>
      <c r="AB82" s="17">
        <f t="shared" si="50"/>
        <v>2.2142857142857144</v>
      </c>
      <c r="AC82" s="17">
        <f t="shared" si="51"/>
        <v>2.8095238095238093</v>
      </c>
      <c r="AD82" s="14">
        <f t="shared" si="52"/>
        <v>0.78813559322033899</v>
      </c>
      <c r="AE82" s="12">
        <v>260</v>
      </c>
      <c r="AF82" s="17">
        <f t="shared" si="53"/>
        <v>6.1904761904761907</v>
      </c>
      <c r="AG82" s="12">
        <v>47</v>
      </c>
      <c r="AH82" s="17">
        <f t="shared" si="54"/>
        <v>1.1190476190476191</v>
      </c>
      <c r="AI82" s="7">
        <v>213</v>
      </c>
      <c r="AJ82" s="17">
        <f t="shared" si="55"/>
        <v>5.0714285714285712</v>
      </c>
      <c r="AK82" s="7">
        <v>35</v>
      </c>
      <c r="AL82" s="17">
        <f t="shared" si="56"/>
        <v>0.83333333333333337</v>
      </c>
      <c r="AM82" s="7">
        <v>20</v>
      </c>
      <c r="AN82" s="17">
        <f t="shared" si="57"/>
        <v>0.47619047619047616</v>
      </c>
      <c r="AO82" s="7">
        <v>22</v>
      </c>
      <c r="AP82" s="17">
        <f t="shared" si="58"/>
        <v>0.52380952380952384</v>
      </c>
      <c r="AQ82" s="7">
        <v>55</v>
      </c>
      <c r="AR82" s="17">
        <f t="shared" si="59"/>
        <v>1.3095238095238095</v>
      </c>
      <c r="AS82" s="7">
        <v>68</v>
      </c>
      <c r="AT82" s="17">
        <f t="shared" si="60"/>
        <v>1.6190476190476191</v>
      </c>
      <c r="AU82" s="13">
        <v>2.4084761798855649</v>
      </c>
      <c r="AV82" s="13">
        <v>0.1083678821095867</v>
      </c>
      <c r="AW82" s="13">
        <v>1.887683376070312</v>
      </c>
      <c r="AX82" s="13">
        <v>0.52079280381525317</v>
      </c>
      <c r="AY82" s="13">
        <v>108.3601645027513</v>
      </c>
      <c r="AZ82" s="13">
        <v>109.1636965682594</v>
      </c>
      <c r="BA82" s="13">
        <v>15.904734939865371</v>
      </c>
      <c r="BB82" s="13">
        <v>16.166666666666671</v>
      </c>
      <c r="BC82" s="13">
        <v>30.5511811023622</v>
      </c>
      <c r="BD82" s="35">
        <f t="shared" si="61"/>
        <v>58.619882258496126</v>
      </c>
      <c r="BE82" s="35">
        <f t="shared" si="62"/>
        <v>55.677655677655679</v>
      </c>
      <c r="BF82" s="37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27.250140614876891</v>
      </c>
      <c r="BG82" s="14">
        <f t="shared" si="63"/>
        <v>0.31318681318681318</v>
      </c>
      <c r="BH82" s="14">
        <f t="shared" si="64"/>
        <v>0.21611721611721613</v>
      </c>
      <c r="BI82" s="13">
        <f>IFERROR(((AG82*(12000/5))/((F82*60+G82)*(SUMIFS(팀공격력!X:X,팀공격력!A:A,B82,팀공격력!B:B,D82)+SUMIFS(팀수비력!X:X,팀수비력!A:A,B82,팀수비력!B:B,D82))))*100,"")</f>
        <v>2.2826753440708112</v>
      </c>
      <c r="BJ82" s="13">
        <f>IFERROR(((AI82*(12000/5))/((F82*60+G82)*(SUMIFS(팀공격력!V:V,팀공격력!A:A,B82,팀공격력!B:B,D82)+SUMIFS(팀수비력!W:W,팀수비력!A:A,B82,팀수비력!B:B,D82))))*100,"")</f>
        <v>21.410621544647345</v>
      </c>
      <c r="BK82" s="13">
        <f>IFERROR(((AE82*(12000/5))/((F82*60+G82)*(SUMIFS(팀공격력!X:X,팀공격력!A:A,B82,팀공격력!B:B,D82)+SUMIFS(팀수비력!X:X,팀수비력!A:A,B82,팀수비력!B:B,D82))))*100,"")</f>
        <v>12.627565733157681</v>
      </c>
      <c r="BL82" s="13">
        <f>IFERROR(100*AK82/(((((F82*60+G82)/(12000/5))*SUMIFS(팀공격력!P:P,팀공격력!A:A,B82,팀공격력!B:B,D82))-K82)),"")</f>
        <v>6.2372377946909223</v>
      </c>
      <c r="BM82" s="13">
        <f>IFERROR(100*((AM82/E82*(2400))/((F82*60+G82)*SUMIFS(팀공격력!AR:AR,팀공격력!A:A,B82,팀공격력!B:B,D82))),"")</f>
        <v>1.2230352285694173</v>
      </c>
      <c r="BN82" s="13">
        <f>IFERROR((AO82*40)/(((F82*60+G82)/60)*(SUMIFS(팀수비력!Q:Q,팀수비력!A:A,B82,팀수비력!B:B,D82)-SUMIFS(팀수비력!N:N,팀수비력!A:A,B82,팀수비력!B:B,D82)))*100,"")</f>
        <v>1.8668524090528198</v>
      </c>
      <c r="BO82" s="13">
        <f t="shared" si="65"/>
        <v>8.423696624395026</v>
      </c>
      <c r="BP82" s="13">
        <v>45.614035087719202</v>
      </c>
      <c r="BQ82" s="13">
        <v>0.61904761904761896</v>
      </c>
      <c r="BR82" s="13">
        <v>1</v>
      </c>
      <c r="BS82" s="13">
        <v>0.38095238095237999</v>
      </c>
      <c r="BT82" s="15" t="s">
        <v>93</v>
      </c>
      <c r="BU82" s="15">
        <v>40000</v>
      </c>
      <c r="BV82" s="12" t="s">
        <v>96</v>
      </c>
      <c r="BW82" s="26">
        <v>932.42</v>
      </c>
      <c r="BX82" s="27">
        <v>1304.22</v>
      </c>
      <c r="BY82" s="27">
        <v>371.8</v>
      </c>
      <c r="BZ82" s="26">
        <f t="shared" si="66"/>
        <v>22.200476190476188</v>
      </c>
      <c r="CA82" s="26">
        <f t="shared" si="67"/>
        <v>31.052857142857142</v>
      </c>
      <c r="CB82" s="26">
        <f t="shared" si="68"/>
        <v>8.8523809523809529</v>
      </c>
      <c r="CC82" s="31">
        <f t="shared" si="69"/>
        <v>41.953655793025874</v>
      </c>
      <c r="CD82" s="31">
        <f t="shared" si="70"/>
        <v>58.682564679415073</v>
      </c>
      <c r="CE82" s="31">
        <f t="shared" si="71"/>
        <v>16.728908886389203</v>
      </c>
      <c r="CF82" s="30">
        <v>11</v>
      </c>
      <c r="CG82" s="30">
        <v>31</v>
      </c>
    </row>
    <row r="83" spans="1:85" x14ac:dyDescent="0.4">
      <c r="A83" s="12" t="s">
        <v>84</v>
      </c>
      <c r="B83" s="12" t="s">
        <v>172</v>
      </c>
      <c r="C83" s="4" t="s">
        <v>178</v>
      </c>
      <c r="D83" s="40" t="s">
        <v>87</v>
      </c>
      <c r="E83" s="5">
        <v>16</v>
      </c>
      <c r="F83" s="22">
        <v>11</v>
      </c>
      <c r="G83" s="22">
        <v>26</v>
      </c>
      <c r="H83" s="10">
        <f t="shared" si="39"/>
        <v>10976</v>
      </c>
      <c r="I83" s="5">
        <v>34</v>
      </c>
      <c r="J83" s="17">
        <f t="shared" si="40"/>
        <v>2.125</v>
      </c>
      <c r="K83" s="7">
        <v>13</v>
      </c>
      <c r="L83" s="7">
        <v>36</v>
      </c>
      <c r="M83" s="17">
        <f t="shared" si="41"/>
        <v>0.8125</v>
      </c>
      <c r="N83" s="17">
        <f t="shared" si="42"/>
        <v>2.25</v>
      </c>
      <c r="O83" s="14">
        <f t="shared" si="43"/>
        <v>0.3611111111111111</v>
      </c>
      <c r="P83" s="12">
        <v>8</v>
      </c>
      <c r="Q83" s="12">
        <v>13</v>
      </c>
      <c r="R83" s="17">
        <f t="shared" si="44"/>
        <v>0.5</v>
      </c>
      <c r="S83" s="17">
        <f t="shared" si="45"/>
        <v>0.8125</v>
      </c>
      <c r="T83" s="14">
        <f t="shared" si="46"/>
        <v>0.61538461538461542</v>
      </c>
      <c r="U83" s="12">
        <v>5</v>
      </c>
      <c r="V83" s="12">
        <v>23</v>
      </c>
      <c r="W83" s="17">
        <f t="shared" si="47"/>
        <v>0.3125</v>
      </c>
      <c r="X83" s="17">
        <f t="shared" si="48"/>
        <v>1.4375</v>
      </c>
      <c r="Y83" s="14">
        <f t="shared" si="49"/>
        <v>0.21739130434782608</v>
      </c>
      <c r="Z83" s="12">
        <v>3</v>
      </c>
      <c r="AA83" s="12">
        <v>4</v>
      </c>
      <c r="AB83" s="17">
        <f t="shared" si="50"/>
        <v>0.1875</v>
      </c>
      <c r="AC83" s="17">
        <f t="shared" si="51"/>
        <v>0.25</v>
      </c>
      <c r="AD83" s="14">
        <f t="shared" si="52"/>
        <v>0.75</v>
      </c>
      <c r="AE83" s="12">
        <v>25</v>
      </c>
      <c r="AF83" s="17">
        <f t="shared" si="53"/>
        <v>1.5625</v>
      </c>
      <c r="AG83" s="12">
        <v>17</v>
      </c>
      <c r="AH83" s="17">
        <f t="shared" si="54"/>
        <v>1.0625</v>
      </c>
      <c r="AI83" s="12">
        <v>8</v>
      </c>
      <c r="AJ83" s="17">
        <f t="shared" si="55"/>
        <v>0.5</v>
      </c>
      <c r="AK83" s="12">
        <v>10</v>
      </c>
      <c r="AL83" s="17">
        <f t="shared" si="56"/>
        <v>0.625</v>
      </c>
      <c r="AM83" s="12">
        <v>6</v>
      </c>
      <c r="AN83" s="17">
        <f t="shared" si="57"/>
        <v>0.375</v>
      </c>
      <c r="AO83" s="12">
        <v>2</v>
      </c>
      <c r="AP83" s="17">
        <f t="shared" si="58"/>
        <v>0.125</v>
      </c>
      <c r="AQ83" s="12">
        <v>5</v>
      </c>
      <c r="AR83" s="17">
        <f t="shared" si="59"/>
        <v>0.3125</v>
      </c>
      <c r="AS83" s="12">
        <v>24</v>
      </c>
      <c r="AT83" s="17">
        <f t="shared" si="60"/>
        <v>1.5</v>
      </c>
      <c r="AU83" s="13">
        <v>6.6698428024135614E-2</v>
      </c>
      <c r="AV83" s="13">
        <v>1.458420437845531E-2</v>
      </c>
      <c r="AW83" s="13">
        <v>0.1146261697729927</v>
      </c>
      <c r="AX83" s="13">
        <v>-4.7927741748857097E-2</v>
      </c>
      <c r="AY83" s="13">
        <v>105.6361979029856</v>
      </c>
      <c r="AZ83" s="13">
        <v>116.2584945300507</v>
      </c>
      <c r="BA83" s="13">
        <v>1.501614332335687</v>
      </c>
      <c r="BB83" s="13">
        <v>3</v>
      </c>
      <c r="BC83" s="13">
        <v>10.49562682215743</v>
      </c>
      <c r="BD83" s="35">
        <f t="shared" si="61"/>
        <v>45.021186440677965</v>
      </c>
      <c r="BE83" s="35">
        <f t="shared" si="62"/>
        <v>43.055555555555557</v>
      </c>
      <c r="BF83" s="37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3.3038937887260365</v>
      </c>
      <c r="BG83" s="14">
        <f t="shared" si="63"/>
        <v>0.63888888888888884</v>
      </c>
      <c r="BH83" s="14">
        <f t="shared" si="64"/>
        <v>0.1111111111111111</v>
      </c>
      <c r="BI83" s="13">
        <f>IFERROR(((AG83*(12000/5))/((F83*60+G83)*(SUMIFS(팀공격력!X:X,팀공격력!A:A,B83,팀공격력!B:B,D83)+SUMIFS(팀수비력!X:X,팀수비력!A:A,B83,팀수비력!B:B,D83))))*100,"")</f>
        <v>1.5285329904624037</v>
      </c>
      <c r="BJ83" s="13">
        <f>IFERROR(((AI83*(12000/5))/((F83*60+G83)*(SUMIFS(팀공격력!V:V,팀공격력!A:A,B83,팀공격력!B:B,D83)+SUMIFS(팀수비력!W:W,팀수비력!A:A,B83,팀수비력!B:B,D83))))*100,"")</f>
        <v>1.4887413932138205</v>
      </c>
      <c r="BK83" s="13">
        <f>IFERROR(((AE83*(12000/5))/((F83*60+G83)*(SUMIFS(팀공격력!X:X,팀공격력!A:A,B83,팀공격력!B:B,D83)+SUMIFS(팀수비력!X:X,팀수비력!A:A,B83,팀수비력!B:B,D83))))*100,"")</f>
        <v>2.2478426330329468</v>
      </c>
      <c r="BL83" s="13">
        <f>IFERROR(100*AK83/(((((F83*60+G83)/(12000/5))*SUMIFS(팀공격력!P:P,팀공격력!A:A,B83,팀공격력!B:B,D83))-K83)),"")</f>
        <v>2.3024012125979723</v>
      </c>
      <c r="BM83" s="13">
        <f>IFERROR(100*((AM83/E83*(2400))/((F83*60+G83)*SUMIFS(팀공격력!AR:AR,팀공격력!A:A,B83,팀공격력!B:B,D83))),"")</f>
        <v>1.7830730436924032</v>
      </c>
      <c r="BN83" s="13">
        <f>IFERROR((AO83*40)/(((F83*60+G83)/60)*(SUMIFS(팀수비력!Q:Q,팀수비력!A:A,B83,팀수비력!B:B,D83)-SUMIFS(팀수비력!N:N,팀수비력!A:A,B83,팀수비력!B:B,D83)))*100,"")</f>
        <v>0.31419328909317273</v>
      </c>
      <c r="BO83" s="13">
        <f t="shared" si="65"/>
        <v>11.693171188026193</v>
      </c>
      <c r="BP83" s="13">
        <v>5.8823529411764701</v>
      </c>
      <c r="BQ83" s="13">
        <v>6.25E-2</v>
      </c>
      <c r="BR83" s="13">
        <v>0</v>
      </c>
      <c r="BS83" s="13">
        <v>0.1875</v>
      </c>
      <c r="BT83" s="15" t="s">
        <v>88</v>
      </c>
      <c r="BU83" s="15">
        <v>360000</v>
      </c>
      <c r="BV83" s="12" t="s">
        <v>96</v>
      </c>
      <c r="BW83" s="26">
        <v>109.74</v>
      </c>
      <c r="BX83" s="27">
        <v>139.24</v>
      </c>
      <c r="BY83" s="27">
        <v>29.5</v>
      </c>
      <c r="BZ83" s="26">
        <f t="shared" si="66"/>
        <v>6.8587500000000006</v>
      </c>
      <c r="CA83" s="26">
        <f t="shared" si="67"/>
        <v>8.7025000000000006</v>
      </c>
      <c r="CB83" s="26">
        <f t="shared" si="68"/>
        <v>1.84375</v>
      </c>
      <c r="CC83" s="31">
        <f t="shared" si="69"/>
        <v>23.995626822157433</v>
      </c>
      <c r="CD83" s="31">
        <f t="shared" si="70"/>
        <v>30.44606413994169</v>
      </c>
      <c r="CE83" s="31">
        <f t="shared" si="71"/>
        <v>6.4504373177842567</v>
      </c>
      <c r="CF83" s="30">
        <v>7</v>
      </c>
      <c r="CG83" s="30">
        <v>9</v>
      </c>
    </row>
    <row r="84" spans="1:85" x14ac:dyDescent="0.4">
      <c r="A84" s="12" t="s">
        <v>84</v>
      </c>
      <c r="B84" s="12" t="s">
        <v>172</v>
      </c>
      <c r="C84" s="4" t="s">
        <v>179</v>
      </c>
      <c r="D84" s="40" t="s">
        <v>87</v>
      </c>
      <c r="E84" s="5">
        <v>54</v>
      </c>
      <c r="F84" s="22">
        <v>24</v>
      </c>
      <c r="G84" s="22">
        <v>54</v>
      </c>
      <c r="H84" s="10">
        <f t="shared" si="39"/>
        <v>80676</v>
      </c>
      <c r="I84" s="5">
        <v>557</v>
      </c>
      <c r="J84" s="17">
        <f t="shared" si="40"/>
        <v>10.314814814814815</v>
      </c>
      <c r="K84" s="7">
        <v>202</v>
      </c>
      <c r="L84" s="7">
        <v>514</v>
      </c>
      <c r="M84" s="17">
        <f t="shared" si="41"/>
        <v>3.7407407407407409</v>
      </c>
      <c r="N84" s="17">
        <f t="shared" si="42"/>
        <v>9.518518518518519</v>
      </c>
      <c r="O84" s="14">
        <f t="shared" si="43"/>
        <v>0.39299610894941633</v>
      </c>
      <c r="P84" s="12">
        <v>104</v>
      </c>
      <c r="Q84" s="12">
        <v>248</v>
      </c>
      <c r="R84" s="17">
        <f t="shared" si="44"/>
        <v>1.9259259259259258</v>
      </c>
      <c r="S84" s="17">
        <f t="shared" si="45"/>
        <v>4.5925925925925926</v>
      </c>
      <c r="T84" s="14">
        <f t="shared" si="46"/>
        <v>0.41935483870967744</v>
      </c>
      <c r="U84" s="12">
        <v>98</v>
      </c>
      <c r="V84" s="12">
        <v>266</v>
      </c>
      <c r="W84" s="17">
        <f t="shared" si="47"/>
        <v>1.8148148148148149</v>
      </c>
      <c r="X84" s="17">
        <f t="shared" si="48"/>
        <v>4.9259259259259256</v>
      </c>
      <c r="Y84" s="14">
        <f t="shared" si="49"/>
        <v>0.36842105263157893</v>
      </c>
      <c r="Z84" s="12">
        <v>55</v>
      </c>
      <c r="AA84" s="12">
        <v>74</v>
      </c>
      <c r="AB84" s="17">
        <f t="shared" si="50"/>
        <v>1.0185185185185186</v>
      </c>
      <c r="AC84" s="17">
        <f t="shared" si="51"/>
        <v>1.3703703703703705</v>
      </c>
      <c r="AD84" s="14">
        <f t="shared" si="52"/>
        <v>0.7432432432432432</v>
      </c>
      <c r="AE84" s="12">
        <v>134</v>
      </c>
      <c r="AF84" s="17">
        <f t="shared" si="53"/>
        <v>2.4814814814814814</v>
      </c>
      <c r="AG84" s="12">
        <v>27</v>
      </c>
      <c r="AH84" s="17">
        <f t="shared" si="54"/>
        <v>0.5</v>
      </c>
      <c r="AI84" s="12">
        <v>107</v>
      </c>
      <c r="AJ84" s="17">
        <f t="shared" si="55"/>
        <v>1.9814814814814814</v>
      </c>
      <c r="AK84" s="12">
        <v>143</v>
      </c>
      <c r="AL84" s="17">
        <f t="shared" si="56"/>
        <v>2.6481481481481484</v>
      </c>
      <c r="AM84" s="12">
        <v>55</v>
      </c>
      <c r="AN84" s="17">
        <f t="shared" si="57"/>
        <v>1.0185185185185186</v>
      </c>
      <c r="AO84" s="12">
        <v>5</v>
      </c>
      <c r="AP84" s="17">
        <f t="shared" si="58"/>
        <v>9.2592592592592587E-2</v>
      </c>
      <c r="AQ84" s="12">
        <v>71</v>
      </c>
      <c r="AR84" s="17">
        <f t="shared" si="59"/>
        <v>1.3148148148148149</v>
      </c>
      <c r="AS84" s="12">
        <v>85</v>
      </c>
      <c r="AT84" s="17">
        <f t="shared" si="60"/>
        <v>1.5740740740740742</v>
      </c>
      <c r="AU84" s="13">
        <v>0.70311234183072202</v>
      </c>
      <c r="AV84" s="13">
        <v>2.0916624775568111E-2</v>
      </c>
      <c r="AW84" s="13">
        <v>0.77431956026230553</v>
      </c>
      <c r="AX84" s="13">
        <v>-7.1207218431583508E-2</v>
      </c>
      <c r="AY84" s="13">
        <v>101.6172992186921</v>
      </c>
      <c r="AZ84" s="13">
        <v>114.5091957274459</v>
      </c>
      <c r="BA84" s="13">
        <v>10.022722229109529</v>
      </c>
      <c r="BB84" s="13">
        <v>9.1111111111111107</v>
      </c>
      <c r="BC84" s="13">
        <v>14.63632307005801</v>
      </c>
      <c r="BD84" s="35">
        <f t="shared" si="61"/>
        <v>50.955064402810315</v>
      </c>
      <c r="BE84" s="35">
        <f t="shared" si="62"/>
        <v>48.832684824902721</v>
      </c>
      <c r="BF84" s="37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21.909933413755372</v>
      </c>
      <c r="BG84" s="14">
        <f t="shared" si="63"/>
        <v>0.51750972762645919</v>
      </c>
      <c r="BH84" s="14">
        <f t="shared" si="64"/>
        <v>0.14396887159533073</v>
      </c>
      <c r="BI84" s="13">
        <f>IFERROR(((AG84*(12000/5))/((F84*60+G84)*(SUMIFS(팀공격력!X:X,팀공격력!A:A,B84,팀공격력!B:B,D84)+SUMIFS(팀수비력!X:X,팀수비력!A:A,B84,팀수비력!B:B,D84))))*100,"")</f>
        <v>1.1147132864534468</v>
      </c>
      <c r="BJ84" s="13">
        <f>IFERROR(((AI84*(12000/5))/((F84*60+G84)*(SUMIFS(팀공격력!V:V,팀공격력!A:A,B84,팀공격력!B:B,D84)+SUMIFS(팀수비력!W:W,팀수비력!A:A,B84,팀수비력!B:B,D84))))*100,"")</f>
        <v>9.1429547979150652</v>
      </c>
      <c r="BK84" s="13">
        <f>IFERROR(((AE84*(12000/5))/((F84*60+G84)*(SUMIFS(팀공격력!X:X,팀공격력!A:A,B84,팀공격력!B:B,D84)+SUMIFS(팀수비력!X:X,팀수비력!A:A,B84,팀수비력!B:B,D84))))*100,"")</f>
        <v>5.5322807549911808</v>
      </c>
      <c r="BL84" s="13">
        <f>IFERROR(100*AK84/(((((F84*60+G84)/(12000/5))*SUMIFS(팀공격력!P:P,팀공격력!A:A,B84,팀공격력!B:B,D84))-K84)),"")</f>
        <v>18.518218754552663</v>
      </c>
      <c r="BM84" s="13">
        <f>IFERROR(100*((AM84/E84*(2400))/((F84*60+G84)*SUMIFS(팀공격력!AR:AR,팀공격력!A:A,B84,팀공격력!B:B,D84))),"")</f>
        <v>2.2237210880894565</v>
      </c>
      <c r="BN84" s="13">
        <f>IFERROR((AO84*40)/(((F84*60+G84)/60)*(SUMIFS(팀수비력!Q:Q,팀수비력!A:A,B84,팀수비력!B:B,D84)-SUMIFS(팀수비력!N:N,팀수비력!A:A,B84,팀수비력!B:B,D84)))*100,"")</f>
        <v>0.36067034189745062</v>
      </c>
      <c r="BO84" s="13">
        <f t="shared" si="65"/>
        <v>11.496858604831921</v>
      </c>
      <c r="BP84" s="13">
        <v>2.2727272727272698</v>
      </c>
      <c r="BQ84" s="13">
        <v>3.7037037037037E-2</v>
      </c>
      <c r="BR84" s="13">
        <v>1.57407407407407</v>
      </c>
      <c r="BS84" s="13">
        <v>0.907407407407407</v>
      </c>
      <c r="BT84" s="15" t="s">
        <v>88</v>
      </c>
      <c r="BU84" s="15"/>
      <c r="BV84" s="12" t="s">
        <v>91</v>
      </c>
      <c r="BW84" s="26">
        <v>904.25</v>
      </c>
      <c r="BX84" s="27">
        <v>1321.15</v>
      </c>
      <c r="BY84" s="27">
        <v>416.9</v>
      </c>
      <c r="BZ84" s="26">
        <f t="shared" si="66"/>
        <v>16.745370370370374</v>
      </c>
      <c r="CA84" s="26">
        <f t="shared" si="67"/>
        <v>24.465740740740742</v>
      </c>
      <c r="CB84" s="26">
        <f t="shared" si="68"/>
        <v>7.7203703703703699</v>
      </c>
      <c r="CC84" s="31">
        <f t="shared" si="69"/>
        <v>26.900193366056818</v>
      </c>
      <c r="CD84" s="31">
        <f t="shared" si="70"/>
        <v>39.302394764242152</v>
      </c>
      <c r="CE84" s="31">
        <f t="shared" si="71"/>
        <v>12.402201398185333</v>
      </c>
      <c r="CF84" s="30">
        <v>16</v>
      </c>
      <c r="CG84" s="30">
        <v>38</v>
      </c>
    </row>
    <row r="85" spans="1:85" x14ac:dyDescent="0.4">
      <c r="A85" s="12" t="s">
        <v>84</v>
      </c>
      <c r="B85" s="12" t="s">
        <v>172</v>
      </c>
      <c r="C85" s="8" t="s">
        <v>180</v>
      </c>
      <c r="D85" s="40" t="s">
        <v>87</v>
      </c>
      <c r="E85" s="5">
        <v>38</v>
      </c>
      <c r="F85" s="22">
        <v>15</v>
      </c>
      <c r="G85" s="22">
        <v>43</v>
      </c>
      <c r="H85" s="10">
        <f t="shared" si="39"/>
        <v>35834</v>
      </c>
      <c r="I85" s="5">
        <v>225</v>
      </c>
      <c r="J85" s="17">
        <f t="shared" si="40"/>
        <v>5.9210526315789478</v>
      </c>
      <c r="K85" s="7">
        <v>83</v>
      </c>
      <c r="L85" s="7">
        <v>190</v>
      </c>
      <c r="M85" s="17">
        <f t="shared" si="41"/>
        <v>2.1842105263157894</v>
      </c>
      <c r="N85" s="17">
        <f t="shared" si="42"/>
        <v>5</v>
      </c>
      <c r="O85" s="14">
        <f t="shared" si="43"/>
        <v>0.43684210526315792</v>
      </c>
      <c r="P85" s="12">
        <v>36</v>
      </c>
      <c r="Q85" s="12">
        <v>68</v>
      </c>
      <c r="R85" s="17">
        <f t="shared" si="44"/>
        <v>0.94736842105263153</v>
      </c>
      <c r="S85" s="17">
        <f t="shared" si="45"/>
        <v>1.7894736842105263</v>
      </c>
      <c r="T85" s="14">
        <f t="shared" si="46"/>
        <v>0.52941176470588236</v>
      </c>
      <c r="U85" s="12">
        <v>47</v>
      </c>
      <c r="V85" s="12">
        <v>122</v>
      </c>
      <c r="W85" s="17">
        <f t="shared" si="47"/>
        <v>1.236842105263158</v>
      </c>
      <c r="X85" s="17">
        <f t="shared" si="48"/>
        <v>3.2105263157894739</v>
      </c>
      <c r="Y85" s="14">
        <f t="shared" si="49"/>
        <v>0.38524590163934425</v>
      </c>
      <c r="Z85" s="12">
        <v>12</v>
      </c>
      <c r="AA85" s="12">
        <v>14</v>
      </c>
      <c r="AB85" s="17">
        <f t="shared" si="50"/>
        <v>0.31578947368421051</v>
      </c>
      <c r="AC85" s="17">
        <f t="shared" si="51"/>
        <v>0.36842105263157893</v>
      </c>
      <c r="AD85" s="14">
        <f t="shared" si="52"/>
        <v>0.8571428571428571</v>
      </c>
      <c r="AE85" s="12">
        <v>67</v>
      </c>
      <c r="AF85" s="17">
        <f t="shared" si="53"/>
        <v>1.763157894736842</v>
      </c>
      <c r="AG85" s="12">
        <v>25</v>
      </c>
      <c r="AH85" s="17">
        <f t="shared" si="54"/>
        <v>0.65789473684210531</v>
      </c>
      <c r="AI85" s="12">
        <v>42</v>
      </c>
      <c r="AJ85" s="17">
        <f t="shared" si="55"/>
        <v>1.1052631578947369</v>
      </c>
      <c r="AK85" s="12">
        <v>18</v>
      </c>
      <c r="AL85" s="17">
        <f t="shared" si="56"/>
        <v>0.47368421052631576</v>
      </c>
      <c r="AM85" s="12">
        <v>9</v>
      </c>
      <c r="AN85" s="17">
        <f t="shared" si="57"/>
        <v>0.23684210526315788</v>
      </c>
      <c r="AO85" s="12">
        <v>6</v>
      </c>
      <c r="AP85" s="17">
        <f t="shared" si="58"/>
        <v>0.15789473684210525</v>
      </c>
      <c r="AQ85" s="12">
        <v>20</v>
      </c>
      <c r="AR85" s="17">
        <f t="shared" si="59"/>
        <v>0.52631578947368418</v>
      </c>
      <c r="AS85" s="12">
        <v>90</v>
      </c>
      <c r="AT85" s="17">
        <f t="shared" si="60"/>
        <v>2.3684210526315788</v>
      </c>
      <c r="AU85" s="13">
        <v>0.42783116356870737</v>
      </c>
      <c r="AV85" s="13">
        <v>2.865420529566607E-2</v>
      </c>
      <c r="AW85" s="13">
        <v>0.66133916126908909</v>
      </c>
      <c r="AX85" s="13">
        <v>-0.23350799770038169</v>
      </c>
      <c r="AY85" s="13">
        <v>108.548682363154</v>
      </c>
      <c r="AZ85" s="13">
        <v>117.3379030634642</v>
      </c>
      <c r="BA85" s="13">
        <v>4.8219387073675621</v>
      </c>
      <c r="BB85" s="13">
        <v>5.1578947368421053</v>
      </c>
      <c r="BC85" s="13">
        <v>13.127197633532401</v>
      </c>
      <c r="BD85" s="35">
        <f t="shared" si="61"/>
        <v>57.351141924959215</v>
      </c>
      <c r="BE85" s="35">
        <f t="shared" si="62"/>
        <v>56.052631578947363</v>
      </c>
      <c r="BF85" s="37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12.149996017638703</v>
      </c>
      <c r="BG85" s="14">
        <f t="shared" si="63"/>
        <v>0.64210526315789473</v>
      </c>
      <c r="BH85" s="14">
        <f t="shared" si="64"/>
        <v>7.3684210526315783E-2</v>
      </c>
      <c r="BI85" s="13">
        <f>IFERROR(((AG85*(12000/5))/((F85*60+G85)*(SUMIFS(팀공격력!X:X,팀공격력!A:A,B85,팀공격력!B:B,D85)+SUMIFS(팀수비력!X:X,팀수비력!A:A,B85,팀수비력!B:B,D85))))*100,"")</f>
        <v>1.6352280448150598</v>
      </c>
      <c r="BJ85" s="13">
        <f>IFERROR(((AI85*(12000/5))/((F85*60+G85)*(SUMIFS(팀공격력!V:V,팀공격력!A:A,B85,팀공격력!B:B,D85)+SUMIFS(팀수비력!W:W,팀수비력!A:A,B85,팀수비력!B:B,D85))))*100,"")</f>
        <v>5.6857922880801421</v>
      </c>
      <c r="BK85" s="13">
        <f>IFERROR(((AE85*(12000/5))/((F85*60+G85)*(SUMIFS(팀공격력!X:X,팀공격력!A:A,B85,팀공격력!B:B,D85)+SUMIFS(팀수비력!X:X,팀수비력!A:A,B85,팀수비력!B:B,D85))))*100,"")</f>
        <v>4.3824111601043603</v>
      </c>
      <c r="BL85" s="13">
        <f>IFERROR(100*AK85/(((((F85*60+G85)/(12000/5))*SUMIFS(팀공격력!P:P,팀공격력!A:A,B85,팀공격력!B:B,D85))-K85)),"")</f>
        <v>3.3840019740011518</v>
      </c>
      <c r="BM85" s="13">
        <f>IFERROR(100*((AM85/E85*(2400))/((F85*60+G85)*SUMIFS(팀공격력!AR:AR,팀공격력!A:A,B85,팀공격력!B:B,D85))),"")</f>
        <v>0.81923632838510152</v>
      </c>
      <c r="BN85" s="13">
        <f>IFERROR((AO85*40)/(((F85*60+G85)/60)*(SUMIFS(팀수비력!Q:Q,팀수비력!A:A,B85,팀수비력!B:B,D85)-SUMIFS(팀수비력!N:N,팀수비력!A:A,B85,팀수비력!B:B,D85)))*100,"")</f>
        <v>0.68569436792550309</v>
      </c>
      <c r="BO85" s="13">
        <f t="shared" si="65"/>
        <v>9.2524056254626199</v>
      </c>
      <c r="BP85" s="13">
        <v>16.6666666666666</v>
      </c>
      <c r="BQ85" s="13">
        <v>0.157894736842105</v>
      </c>
      <c r="BR85" s="13">
        <v>0</v>
      </c>
      <c r="BS85" s="13">
        <v>0.18421052631578899</v>
      </c>
      <c r="BT85" s="15" t="s">
        <v>88</v>
      </c>
      <c r="BU85" s="15">
        <v>500000</v>
      </c>
      <c r="BV85" s="12" t="s">
        <v>96</v>
      </c>
      <c r="BW85" s="26">
        <v>364.76</v>
      </c>
      <c r="BX85" s="27">
        <v>495.86</v>
      </c>
      <c r="BY85" s="27">
        <v>131.1</v>
      </c>
      <c r="BZ85" s="26">
        <f t="shared" si="66"/>
        <v>9.5989473684210544</v>
      </c>
      <c r="CA85" s="26">
        <f t="shared" si="67"/>
        <v>13.048947368421054</v>
      </c>
      <c r="CB85" s="26">
        <f t="shared" si="68"/>
        <v>3.4499999999999997</v>
      </c>
      <c r="CC85" s="31">
        <f t="shared" si="69"/>
        <v>24.429982697996316</v>
      </c>
      <c r="CD85" s="31">
        <f t="shared" si="70"/>
        <v>33.210470502874365</v>
      </c>
      <c r="CE85" s="31">
        <f t="shared" si="71"/>
        <v>8.7804878048780495</v>
      </c>
      <c r="CF85" s="30">
        <v>9</v>
      </c>
      <c r="CG85" s="30">
        <v>29</v>
      </c>
    </row>
    <row r="86" spans="1:85" x14ac:dyDescent="0.4">
      <c r="A86" s="12" t="s">
        <v>84</v>
      </c>
      <c r="B86" s="12" t="s">
        <v>172</v>
      </c>
      <c r="C86" s="4" t="s">
        <v>181</v>
      </c>
      <c r="D86" s="40" t="s">
        <v>87</v>
      </c>
      <c r="E86" s="5">
        <v>54</v>
      </c>
      <c r="F86" s="22">
        <v>16</v>
      </c>
      <c r="G86" s="22">
        <v>24</v>
      </c>
      <c r="H86" s="10">
        <f t="shared" si="39"/>
        <v>53136</v>
      </c>
      <c r="I86" s="5">
        <v>288</v>
      </c>
      <c r="J86" s="17">
        <f t="shared" si="40"/>
        <v>5.333333333333333</v>
      </c>
      <c r="K86" s="7">
        <v>94</v>
      </c>
      <c r="L86" s="7">
        <v>239</v>
      </c>
      <c r="M86" s="17">
        <f t="shared" si="41"/>
        <v>1.7407407407407407</v>
      </c>
      <c r="N86" s="17">
        <f t="shared" si="42"/>
        <v>4.4259259259259256</v>
      </c>
      <c r="O86" s="14">
        <f t="shared" si="43"/>
        <v>0.39330543933054396</v>
      </c>
      <c r="P86" s="12">
        <v>6</v>
      </c>
      <c r="Q86" s="12">
        <v>10</v>
      </c>
      <c r="R86" s="17">
        <f t="shared" si="44"/>
        <v>0.1111111111111111</v>
      </c>
      <c r="S86" s="17">
        <f t="shared" si="45"/>
        <v>0.18518518518518517</v>
      </c>
      <c r="T86" s="14">
        <f t="shared" si="46"/>
        <v>0.6</v>
      </c>
      <c r="U86" s="12">
        <v>88</v>
      </c>
      <c r="V86" s="12">
        <v>229</v>
      </c>
      <c r="W86" s="17">
        <f t="shared" si="47"/>
        <v>1.6296296296296295</v>
      </c>
      <c r="X86" s="17">
        <f t="shared" si="48"/>
        <v>4.2407407407407405</v>
      </c>
      <c r="Y86" s="14">
        <f t="shared" si="49"/>
        <v>0.38427947598253276</v>
      </c>
      <c r="Z86" s="12">
        <v>12</v>
      </c>
      <c r="AA86" s="12">
        <v>14</v>
      </c>
      <c r="AB86" s="17">
        <f t="shared" si="50"/>
        <v>0.22222222222222221</v>
      </c>
      <c r="AC86" s="17">
        <f t="shared" si="51"/>
        <v>0.25925925925925924</v>
      </c>
      <c r="AD86" s="14">
        <f t="shared" si="52"/>
        <v>0.8571428571428571</v>
      </c>
      <c r="AE86" s="12">
        <v>68</v>
      </c>
      <c r="AF86" s="17">
        <f t="shared" si="53"/>
        <v>1.2592592592592593</v>
      </c>
      <c r="AG86" s="12">
        <v>17</v>
      </c>
      <c r="AH86" s="17">
        <f t="shared" si="54"/>
        <v>0.31481481481481483</v>
      </c>
      <c r="AI86" s="12">
        <v>51</v>
      </c>
      <c r="AJ86" s="17">
        <f t="shared" si="55"/>
        <v>0.94444444444444442</v>
      </c>
      <c r="AK86" s="12">
        <v>59</v>
      </c>
      <c r="AL86" s="17">
        <f t="shared" si="56"/>
        <v>1.0925925925925926</v>
      </c>
      <c r="AM86" s="12">
        <v>24</v>
      </c>
      <c r="AN86" s="17">
        <f t="shared" si="57"/>
        <v>0.44444444444444442</v>
      </c>
      <c r="AO86" s="12">
        <v>3</v>
      </c>
      <c r="AP86" s="17">
        <f t="shared" si="58"/>
        <v>5.5555555555555552E-2</v>
      </c>
      <c r="AQ86" s="12">
        <v>25</v>
      </c>
      <c r="AR86" s="17">
        <f t="shared" si="59"/>
        <v>0.46296296296296297</v>
      </c>
      <c r="AS86" s="12">
        <v>42</v>
      </c>
      <c r="AT86" s="17">
        <f t="shared" si="60"/>
        <v>0.77777777777777779</v>
      </c>
      <c r="AU86" s="13">
        <v>0.94865434726178799</v>
      </c>
      <c r="AV86" s="13">
        <v>4.2847983164489067E-2</v>
      </c>
      <c r="AW86" s="13">
        <v>1.27174846190683</v>
      </c>
      <c r="AX86" s="13">
        <v>-0.32309411464504162</v>
      </c>
      <c r="AY86" s="13">
        <v>114.23446560695059</v>
      </c>
      <c r="AZ86" s="13">
        <v>117.11905334898771</v>
      </c>
      <c r="BA86" s="13">
        <v>9.0855637660233093</v>
      </c>
      <c r="BB86" s="13">
        <v>5</v>
      </c>
      <c r="BC86" s="13">
        <v>12.195121951219511</v>
      </c>
      <c r="BD86" s="35">
        <f t="shared" si="61"/>
        <v>58.737151248164466</v>
      </c>
      <c r="BE86" s="35">
        <f t="shared" si="62"/>
        <v>57.740585774058573</v>
      </c>
      <c r="BF86" s="37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14.552528076209219</v>
      </c>
      <c r="BG86" s="14">
        <f t="shared" si="63"/>
        <v>0.95815899581589958</v>
      </c>
      <c r="BH86" s="14">
        <f t="shared" si="64"/>
        <v>5.8577405857740586E-2</v>
      </c>
      <c r="BI86" s="13">
        <f>IFERROR(((AG86*(12000/5))/((F86*60+G86)*(SUMIFS(팀공격력!X:X,팀공격력!A:A,B86,팀공격력!B:B,D86)+SUMIFS(팀수비력!X:X,팀수비력!A:A,B86,팀수비력!B:B,D86))))*100,"")</f>
        <v>1.0656236092044806</v>
      </c>
      <c r="BJ86" s="13">
        <f>IFERROR(((AI86*(12000/5))/((F86*60+G86)*(SUMIFS(팀공격력!V:V,팀공격력!A:A,B86,팀공격력!B:B,D86)+SUMIFS(팀수비력!W:W,팀수비력!A:A,B86,팀수비력!B:B,D86))))*100,"")</f>
        <v>6.6165023352361185</v>
      </c>
      <c r="BK86" s="13">
        <f>IFERROR(((AE86*(12000/5))/((F86*60+G86)*(SUMIFS(팀공격력!X:X,팀공격력!A:A,B86,팀공격력!B:B,D86)+SUMIFS(팀수비력!X:X,팀수비력!A:A,B86,팀수비력!B:B,D86))))*100,"")</f>
        <v>4.2624944368179225</v>
      </c>
      <c r="BL86" s="13">
        <f>IFERROR(100*AK86/(((((F86*60+G86)/(12000/5))*SUMIFS(팀공격력!P:P,팀공격력!A:A,B86,팀공격력!B:B,D86))-K86)),"")</f>
        <v>10.773304117593353</v>
      </c>
      <c r="BM86" s="13">
        <f>IFERROR(100*((AM86/E86*(2400))/((F86*60+G86)*SUMIFS(팀공격력!AR:AR,팀공격력!A:A,B86,팀공격력!B:B,D86))),"")</f>
        <v>1.4732768539271162</v>
      </c>
      <c r="BN86" s="13">
        <f>IFERROR((AO86*40)/(((F86*60+G86)/60)*(SUMIFS(팀수비력!Q:Q,팀수비력!A:A,B86,팀수비력!B:B,D86)-SUMIFS(팀수비력!N:N,팀수비력!A:A,B86,팀수비력!B:B,D86)))*100,"")</f>
        <v>0.3285618846309703</v>
      </c>
      <c r="BO86" s="13">
        <f t="shared" si="65"/>
        <v>9.2537755404204933</v>
      </c>
      <c r="BP86" s="13">
        <v>2.1739130434782599</v>
      </c>
      <c r="BQ86" s="13">
        <v>1.85185185185185E-2</v>
      </c>
      <c r="BR86" s="13">
        <v>0.55555555555555503</v>
      </c>
      <c r="BS86" s="13">
        <v>0.18518518518518501</v>
      </c>
      <c r="BT86" s="15" t="s">
        <v>88</v>
      </c>
      <c r="BU86" s="15">
        <v>50000</v>
      </c>
      <c r="BV86" s="12" t="s">
        <v>96</v>
      </c>
      <c r="BW86" s="26">
        <v>531.37</v>
      </c>
      <c r="BX86" s="27">
        <v>701.37</v>
      </c>
      <c r="BY86" s="27">
        <v>170</v>
      </c>
      <c r="BZ86" s="26">
        <f t="shared" si="66"/>
        <v>9.8401851851851845</v>
      </c>
      <c r="CA86" s="26">
        <f t="shared" si="67"/>
        <v>12.988333333333333</v>
      </c>
      <c r="CB86" s="26">
        <f t="shared" si="68"/>
        <v>3.1481481481481484</v>
      </c>
      <c r="CC86" s="31">
        <f t="shared" si="69"/>
        <v>24.000451671183377</v>
      </c>
      <c r="CD86" s="31">
        <f t="shared" si="70"/>
        <v>31.678861788617887</v>
      </c>
      <c r="CE86" s="31">
        <f t="shared" si="71"/>
        <v>7.6784101174345079</v>
      </c>
      <c r="CF86" s="30">
        <v>16</v>
      </c>
      <c r="CG86" s="30">
        <v>38</v>
      </c>
    </row>
    <row r="87" spans="1:85" x14ac:dyDescent="0.4">
      <c r="A87" s="12" t="s">
        <v>84</v>
      </c>
      <c r="B87" s="12" t="s">
        <v>172</v>
      </c>
      <c r="C87" s="4" t="s">
        <v>182</v>
      </c>
      <c r="D87" s="40" t="s">
        <v>87</v>
      </c>
      <c r="E87" s="5">
        <v>12</v>
      </c>
      <c r="F87" s="22">
        <v>23</v>
      </c>
      <c r="G87" s="22">
        <v>47</v>
      </c>
      <c r="H87" s="10">
        <f t="shared" si="39"/>
        <v>17124</v>
      </c>
      <c r="I87" s="5">
        <v>81</v>
      </c>
      <c r="J87" s="17">
        <f t="shared" si="40"/>
        <v>6.75</v>
      </c>
      <c r="K87" s="7">
        <v>29</v>
      </c>
      <c r="L87" s="7">
        <v>91</v>
      </c>
      <c r="M87" s="17">
        <f t="shared" si="41"/>
        <v>2.4166666666666665</v>
      </c>
      <c r="N87" s="17">
        <f t="shared" si="42"/>
        <v>7.583333333333333</v>
      </c>
      <c r="O87" s="14">
        <f t="shared" si="43"/>
        <v>0.31868131868131866</v>
      </c>
      <c r="P87" s="12">
        <v>21</v>
      </c>
      <c r="Q87" s="12">
        <v>55</v>
      </c>
      <c r="R87" s="17">
        <f t="shared" si="44"/>
        <v>1.75</v>
      </c>
      <c r="S87" s="17">
        <f t="shared" si="45"/>
        <v>4.583333333333333</v>
      </c>
      <c r="T87" s="14">
        <f t="shared" si="46"/>
        <v>0.38181818181818183</v>
      </c>
      <c r="U87" s="12">
        <v>8</v>
      </c>
      <c r="V87" s="12">
        <v>36</v>
      </c>
      <c r="W87" s="17">
        <f t="shared" si="47"/>
        <v>0.66666666666666663</v>
      </c>
      <c r="X87" s="17">
        <f t="shared" si="48"/>
        <v>3</v>
      </c>
      <c r="Y87" s="14">
        <f t="shared" si="49"/>
        <v>0.22222222222222221</v>
      </c>
      <c r="Z87" s="12">
        <v>15</v>
      </c>
      <c r="AA87" s="12">
        <v>17</v>
      </c>
      <c r="AB87" s="17">
        <f t="shared" si="50"/>
        <v>1.25</v>
      </c>
      <c r="AC87" s="17">
        <f t="shared" si="51"/>
        <v>1.4166666666666667</v>
      </c>
      <c r="AD87" s="14">
        <f t="shared" si="52"/>
        <v>0.88235294117647056</v>
      </c>
      <c r="AE87" s="12">
        <v>40</v>
      </c>
      <c r="AF87" s="17">
        <f t="shared" si="53"/>
        <v>3.3333333333333335</v>
      </c>
      <c r="AG87" s="12">
        <v>5</v>
      </c>
      <c r="AH87" s="17">
        <f t="shared" si="54"/>
        <v>0.41666666666666669</v>
      </c>
      <c r="AI87" s="12">
        <v>35</v>
      </c>
      <c r="AJ87" s="17">
        <f t="shared" si="55"/>
        <v>2.9166666666666665</v>
      </c>
      <c r="AK87" s="12">
        <v>31</v>
      </c>
      <c r="AL87" s="17">
        <f t="shared" si="56"/>
        <v>2.5833333333333335</v>
      </c>
      <c r="AM87" s="12">
        <v>14</v>
      </c>
      <c r="AN87" s="17">
        <f t="shared" si="57"/>
        <v>1.1666666666666667</v>
      </c>
      <c r="AO87" s="12">
        <v>0</v>
      </c>
      <c r="AP87" s="17">
        <f t="shared" si="58"/>
        <v>0</v>
      </c>
      <c r="AQ87" s="12">
        <v>23</v>
      </c>
      <c r="AR87" s="17">
        <f t="shared" si="59"/>
        <v>1.9166666666666667</v>
      </c>
      <c r="AS87" s="12">
        <v>22</v>
      </c>
      <c r="AT87" s="17">
        <f t="shared" si="60"/>
        <v>1.8333333333333333</v>
      </c>
      <c r="AU87" s="13">
        <v>-0.46651793555660859</v>
      </c>
      <c r="AV87" s="13">
        <v>-6.5384433855165902E-2</v>
      </c>
      <c r="AW87" s="13">
        <v>-0.53727706824903432</v>
      </c>
      <c r="AX87" s="13">
        <v>7.0759132692425689E-2</v>
      </c>
      <c r="AY87" s="13">
        <v>82.009336167825836</v>
      </c>
      <c r="AZ87" s="13">
        <v>111.991266209318</v>
      </c>
      <c r="BA87" s="13">
        <v>1.058187928568072</v>
      </c>
      <c r="BB87" s="13">
        <v>6.583333333333333</v>
      </c>
      <c r="BC87" s="13">
        <v>11.07217939733707</v>
      </c>
      <c r="BD87" s="35">
        <f t="shared" si="61"/>
        <v>41.125101543460602</v>
      </c>
      <c r="BE87" s="35">
        <f t="shared" si="62"/>
        <v>36.263736263736263</v>
      </c>
      <c r="BF87" s="37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4.5122515913815207</v>
      </c>
      <c r="BG87" s="14">
        <f t="shared" si="63"/>
        <v>0.39560439560439559</v>
      </c>
      <c r="BH87" s="14">
        <f t="shared" si="64"/>
        <v>0.18681318681318682</v>
      </c>
      <c r="BI87" s="13">
        <f>IFERROR(((AG87*(12000/5))/((F87*60+G87)*(SUMIFS(팀공격력!X:X,팀공격력!A:A,B87,팀공격력!B:B,D87)+SUMIFS(팀수비력!X:X,팀수비력!A:A,B87,팀수비력!B:B,D87))))*100,"")</f>
        <v>0.21612053906946058</v>
      </c>
      <c r="BJ87" s="13">
        <f>IFERROR(((AI87*(12000/5))/((F87*60+G87)*(SUMIFS(팀공격력!V:V,팀공격력!A:A,B87,팀공격력!B:B,D87)+SUMIFS(팀수비력!W:W,팀수비력!A:A,B87,팀수비력!B:B,D87))))*100,"")</f>
        <v>3.1311037886355844</v>
      </c>
      <c r="BK87" s="13">
        <f>IFERROR(((AE87*(12000/5))/((F87*60+G87)*(SUMIFS(팀공격력!X:X,팀공격력!A:A,B87,팀공격력!B:B,D87)+SUMIFS(팀수비력!X:X,팀수비력!A:A,B87,팀수비력!B:B,D87))))*100,"")</f>
        <v>1.7289643125556846</v>
      </c>
      <c r="BL87" s="13">
        <f>IFERROR(100*AK87/(((((F87*60+G87)/(12000/5))*SUMIFS(팀공격력!P:P,팀공격력!A:A,B87,팀공격력!B:B,D87))-K87)),"")</f>
        <v>3.4386258437689925</v>
      </c>
      <c r="BM87" s="13">
        <f>IFERROR(100*((AM87/E87*(2400))/((F87*60+G87)*SUMIFS(팀공격력!AR:AR,팀공격력!A:A,B87,팀공격력!B:B,D87))),"")</f>
        <v>2.6667653214392026</v>
      </c>
      <c r="BN87" s="13">
        <f>IFERROR((AO87*40)/(((F87*60+G87)/60)*(SUMIFS(팀수비력!Q:Q,팀수비력!A:A,B87,팀수비력!B:B,D87)-SUMIFS(팀수비력!N:N,팀수비력!A:A,B87,팀수비력!B:B,D87)))*100,"")</f>
        <v>0</v>
      </c>
      <c r="BO87" s="13">
        <f t="shared" si="65"/>
        <v>18.933157721435627</v>
      </c>
      <c r="BP87" s="13">
        <v>5.8823529411764701</v>
      </c>
      <c r="BQ87" s="13">
        <v>8.3333333333333301E-2</v>
      </c>
      <c r="BR87" s="13">
        <v>1.25</v>
      </c>
      <c r="BS87" s="13">
        <v>0.16666666666666599</v>
      </c>
      <c r="BT87" s="15" t="s">
        <v>88</v>
      </c>
      <c r="BU87" s="15"/>
      <c r="BV87" s="12" t="s">
        <v>91</v>
      </c>
      <c r="BW87" s="26">
        <v>163.05000000000001</v>
      </c>
      <c r="BX87" s="27">
        <v>258.35000000000002</v>
      </c>
      <c r="BY87" s="27">
        <v>95.3</v>
      </c>
      <c r="BZ87" s="26">
        <f t="shared" si="66"/>
        <v>13.587500000000002</v>
      </c>
      <c r="CA87" s="26">
        <f t="shared" si="67"/>
        <v>21.529166666666669</v>
      </c>
      <c r="CB87" s="26">
        <f t="shared" si="68"/>
        <v>7.9416666666666664</v>
      </c>
      <c r="CC87" s="31">
        <f t="shared" si="69"/>
        <v>22.852137351086192</v>
      </c>
      <c r="CD87" s="31">
        <f t="shared" si="70"/>
        <v>36.208829712683951</v>
      </c>
      <c r="CE87" s="31">
        <f t="shared" si="71"/>
        <v>13.356692361597757</v>
      </c>
      <c r="CF87" s="30">
        <v>5</v>
      </c>
      <c r="CG87" s="30">
        <v>7</v>
      </c>
    </row>
    <row r="88" spans="1:85" x14ac:dyDescent="0.4">
      <c r="A88" s="12" t="s">
        <v>84</v>
      </c>
      <c r="B88" s="12" t="s">
        <v>172</v>
      </c>
      <c r="C88" s="8" t="s">
        <v>183</v>
      </c>
      <c r="D88" s="40" t="s">
        <v>87</v>
      </c>
      <c r="E88" s="5">
        <v>40</v>
      </c>
      <c r="F88" s="22">
        <v>17</v>
      </c>
      <c r="G88" s="22">
        <v>56</v>
      </c>
      <c r="H88" s="10">
        <f t="shared" si="39"/>
        <v>43040</v>
      </c>
      <c r="I88" s="5">
        <v>253</v>
      </c>
      <c r="J88" s="17">
        <f t="shared" si="40"/>
        <v>6.3250000000000002</v>
      </c>
      <c r="K88" s="7">
        <v>104</v>
      </c>
      <c r="L88" s="7">
        <v>226</v>
      </c>
      <c r="M88" s="17">
        <f t="shared" si="41"/>
        <v>2.6</v>
      </c>
      <c r="N88" s="17">
        <f t="shared" si="42"/>
        <v>5.65</v>
      </c>
      <c r="O88" s="14">
        <f t="shared" si="43"/>
        <v>0.46017699115044247</v>
      </c>
      <c r="P88" s="12">
        <v>103</v>
      </c>
      <c r="Q88" s="12">
        <v>213</v>
      </c>
      <c r="R88" s="17">
        <f t="shared" si="44"/>
        <v>2.5750000000000002</v>
      </c>
      <c r="S88" s="17">
        <f t="shared" si="45"/>
        <v>5.3250000000000002</v>
      </c>
      <c r="T88" s="14">
        <f t="shared" si="46"/>
        <v>0.48356807511737088</v>
      </c>
      <c r="U88" s="12">
        <v>1</v>
      </c>
      <c r="V88" s="12">
        <v>13</v>
      </c>
      <c r="W88" s="17">
        <f t="shared" si="47"/>
        <v>2.5000000000000001E-2</v>
      </c>
      <c r="X88" s="17">
        <f t="shared" si="48"/>
        <v>0.32500000000000001</v>
      </c>
      <c r="Y88" s="14">
        <f t="shared" si="49"/>
        <v>7.6923076923076927E-2</v>
      </c>
      <c r="Z88" s="12">
        <v>44</v>
      </c>
      <c r="AA88" s="12">
        <v>80</v>
      </c>
      <c r="AB88" s="17">
        <f t="shared" si="50"/>
        <v>1.1000000000000001</v>
      </c>
      <c r="AC88" s="17">
        <f t="shared" si="51"/>
        <v>2</v>
      </c>
      <c r="AD88" s="14">
        <f t="shared" si="52"/>
        <v>0.55000000000000004</v>
      </c>
      <c r="AE88" s="12">
        <v>178</v>
      </c>
      <c r="AF88" s="17">
        <f t="shared" si="53"/>
        <v>4.45</v>
      </c>
      <c r="AG88" s="12">
        <v>74</v>
      </c>
      <c r="AH88" s="17">
        <f t="shared" si="54"/>
        <v>1.85</v>
      </c>
      <c r="AI88" s="12">
        <v>104</v>
      </c>
      <c r="AJ88" s="17">
        <f t="shared" si="55"/>
        <v>2.6</v>
      </c>
      <c r="AK88" s="12">
        <v>21</v>
      </c>
      <c r="AL88" s="17">
        <f t="shared" si="56"/>
        <v>0.52500000000000002</v>
      </c>
      <c r="AM88" s="12">
        <v>20</v>
      </c>
      <c r="AN88" s="17">
        <f t="shared" si="57"/>
        <v>0.5</v>
      </c>
      <c r="AO88" s="12">
        <v>26</v>
      </c>
      <c r="AP88" s="17">
        <f t="shared" si="58"/>
        <v>0.65</v>
      </c>
      <c r="AQ88" s="12">
        <v>37</v>
      </c>
      <c r="AR88" s="17">
        <f t="shared" si="59"/>
        <v>0.92500000000000004</v>
      </c>
      <c r="AS88" s="12">
        <v>108</v>
      </c>
      <c r="AT88" s="17">
        <f t="shared" si="60"/>
        <v>2.7</v>
      </c>
      <c r="AU88" s="13">
        <v>0.29457039403709961</v>
      </c>
      <c r="AV88" s="13">
        <v>1.6425858403555739E-2</v>
      </c>
      <c r="AW88" s="13">
        <v>6.0378769207428018E-2</v>
      </c>
      <c r="AX88" s="13">
        <v>0.2341916248296716</v>
      </c>
      <c r="AY88" s="13">
        <v>97.865838373746413</v>
      </c>
      <c r="AZ88" s="13">
        <v>111.33396977426391</v>
      </c>
      <c r="BA88" s="13">
        <v>6.1007120524287828</v>
      </c>
      <c r="BB88" s="13">
        <v>7.5750000000000002</v>
      </c>
      <c r="BC88" s="13">
        <v>16.895910780669141</v>
      </c>
      <c r="BD88" s="35">
        <f t="shared" si="61"/>
        <v>48.430321592649314</v>
      </c>
      <c r="BE88" s="35">
        <f t="shared" si="62"/>
        <v>46.238938053097343</v>
      </c>
      <c r="BF88" s="37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14.689528779752372</v>
      </c>
      <c r="BG88" s="14">
        <f t="shared" si="63"/>
        <v>5.7522123893805309E-2</v>
      </c>
      <c r="BH88" s="14">
        <f t="shared" si="64"/>
        <v>0.35398230088495575</v>
      </c>
      <c r="BI88" s="13">
        <f>IFERROR(((AG88*(12000/5))/((F88*60+G88)*(SUMIFS(팀공격력!X:X,팀공격력!A:A,B88,팀공격력!B:B,D88)+SUMIFS(팀수비력!X:X,팀수비력!A:A,B88,팀수비력!B:B,D88))))*100,"")</f>
        <v>4.2419882313488664</v>
      </c>
      <c r="BJ88" s="13">
        <f>IFERROR(((AI88*(12000/5))/((F88*60+G88)*(SUMIFS(팀공격력!V:V,팀공격력!A:A,B88,팀공격력!B:B,D88)+SUMIFS(팀수비력!W:W,팀수비력!A:A,B88,팀수비력!B:B,D88))))*100,"")</f>
        <v>12.338843628885551</v>
      </c>
      <c r="BK88" s="13">
        <f>IFERROR(((AE88*(12000/5))/((F88*60+G88)*(SUMIFS(팀공격력!X:X,팀공격력!A:A,B88,팀공격력!B:B,D88)+SUMIFS(팀수비력!X:X,팀수비력!A:A,B88,팀수비력!B:B,D88))))*100,"")</f>
        <v>10.20370142135268</v>
      </c>
      <c r="BL88" s="13">
        <f>IFERROR(100*AK88/(((((F88*60+G88)/(12000/5))*SUMIFS(팀공격력!P:P,팀공격력!A:A,B88,팀공격력!B:B,D88))-K88)),"")</f>
        <v>3.5138112302522417</v>
      </c>
      <c r="BM88" s="13">
        <f>IFERROR(100*((AM88/E88*(2400))/((F88*60+G88)*SUMIFS(팀공격력!AR:AR,팀공격력!A:A,B88,팀공격력!B:B,D88))),"")</f>
        <v>1.5157225625439756</v>
      </c>
      <c r="BN88" s="13">
        <f>IFERROR((AO88*40)/(((F88*60+G88)/60)*(SUMIFS(팀수비력!Q:Q,팀수비력!A:A,B88,팀수비력!B:B,D88)-SUMIFS(팀수비력!N:N,팀수비력!A:A,B88,팀수비력!B:B,D88)))*100,"")</f>
        <v>2.6040666841383961</v>
      </c>
      <c r="BO88" s="13">
        <f t="shared" si="65"/>
        <v>12.407780013413817</v>
      </c>
      <c r="BP88" s="13">
        <v>36.956521739130402</v>
      </c>
      <c r="BQ88" s="13">
        <v>0.42499999999999999</v>
      </c>
      <c r="BR88" s="13">
        <v>0.05</v>
      </c>
      <c r="BS88" s="13">
        <v>0.2</v>
      </c>
      <c r="BT88" s="15" t="s">
        <v>88</v>
      </c>
      <c r="BU88" s="15"/>
      <c r="BV88" s="12" t="s">
        <v>96</v>
      </c>
      <c r="BW88" s="26">
        <v>527.27</v>
      </c>
      <c r="BX88" s="27">
        <v>732.37</v>
      </c>
      <c r="BY88" s="27">
        <v>205.1</v>
      </c>
      <c r="BZ88" s="26">
        <f t="shared" si="66"/>
        <v>13.181749999999999</v>
      </c>
      <c r="CA88" s="26">
        <f t="shared" si="67"/>
        <v>18.309249999999999</v>
      </c>
      <c r="CB88" s="26">
        <f t="shared" si="68"/>
        <v>5.1274999999999995</v>
      </c>
      <c r="CC88" s="31">
        <f t="shared" si="69"/>
        <v>29.401672862453534</v>
      </c>
      <c r="CD88" s="31">
        <f t="shared" si="70"/>
        <v>40.838475836431229</v>
      </c>
      <c r="CE88" s="31">
        <f t="shared" si="71"/>
        <v>11.436802973977695</v>
      </c>
      <c r="CF88" s="30">
        <v>12</v>
      </c>
      <c r="CG88" s="30">
        <v>28</v>
      </c>
    </row>
    <row r="89" spans="1:85" x14ac:dyDescent="0.4">
      <c r="A89" s="12" t="s">
        <v>84</v>
      </c>
      <c r="B89" s="12" t="s">
        <v>172</v>
      </c>
      <c r="C89" s="4" t="s">
        <v>184</v>
      </c>
      <c r="D89" s="40" t="s">
        <v>87</v>
      </c>
      <c r="E89" s="22">
        <v>7</v>
      </c>
      <c r="F89" s="22">
        <v>7</v>
      </c>
      <c r="G89" s="22">
        <v>28</v>
      </c>
      <c r="H89" s="10">
        <f t="shared" si="39"/>
        <v>3136</v>
      </c>
      <c r="I89" s="5">
        <v>16</v>
      </c>
      <c r="J89" s="17">
        <f t="shared" si="40"/>
        <v>2.2857142857142856</v>
      </c>
      <c r="K89" s="7">
        <v>6</v>
      </c>
      <c r="L89" s="7">
        <v>12</v>
      </c>
      <c r="M89" s="17">
        <f t="shared" si="41"/>
        <v>0.8571428571428571</v>
      </c>
      <c r="N89" s="17">
        <f t="shared" si="42"/>
        <v>1.7142857142857142</v>
      </c>
      <c r="O89" s="14">
        <f t="shared" si="43"/>
        <v>0.5</v>
      </c>
      <c r="P89" s="12">
        <v>3</v>
      </c>
      <c r="Q89" s="12">
        <v>4</v>
      </c>
      <c r="R89" s="17">
        <f t="shared" si="44"/>
        <v>0.42857142857142855</v>
      </c>
      <c r="S89" s="17">
        <f t="shared" si="45"/>
        <v>0.5714285714285714</v>
      </c>
      <c r="T89" s="14">
        <f t="shared" si="46"/>
        <v>0.75</v>
      </c>
      <c r="U89" s="12">
        <v>3</v>
      </c>
      <c r="V89" s="12">
        <v>8</v>
      </c>
      <c r="W89" s="17">
        <f t="shared" si="47"/>
        <v>0.42857142857142855</v>
      </c>
      <c r="X89" s="17">
        <f t="shared" si="48"/>
        <v>1.1428571428571428</v>
      </c>
      <c r="Y89" s="14">
        <f t="shared" si="49"/>
        <v>0.375</v>
      </c>
      <c r="Z89" s="12">
        <v>1</v>
      </c>
      <c r="AA89" s="12">
        <v>1</v>
      </c>
      <c r="AB89" s="17">
        <f t="shared" si="50"/>
        <v>0.14285714285714285</v>
      </c>
      <c r="AC89" s="17">
        <f t="shared" si="51"/>
        <v>0.14285714285714285</v>
      </c>
      <c r="AD89" s="14">
        <f t="shared" si="52"/>
        <v>1</v>
      </c>
      <c r="AE89" s="12">
        <v>9</v>
      </c>
      <c r="AF89" s="17">
        <f t="shared" si="53"/>
        <v>1.2857142857142858</v>
      </c>
      <c r="AG89" s="12">
        <v>3</v>
      </c>
      <c r="AH89" s="17">
        <f t="shared" si="54"/>
        <v>0.42857142857142855</v>
      </c>
      <c r="AI89" s="12">
        <v>6</v>
      </c>
      <c r="AJ89" s="17">
        <f t="shared" si="55"/>
        <v>0.8571428571428571</v>
      </c>
      <c r="AK89" s="12">
        <v>2</v>
      </c>
      <c r="AL89" s="17">
        <f t="shared" si="56"/>
        <v>0.2857142857142857</v>
      </c>
      <c r="AM89" s="12">
        <v>2</v>
      </c>
      <c r="AN89" s="17">
        <f t="shared" si="57"/>
        <v>0.2857142857142857</v>
      </c>
      <c r="AO89" s="12">
        <v>1</v>
      </c>
      <c r="AP89" s="17">
        <f t="shared" si="58"/>
        <v>0.14285714285714285</v>
      </c>
      <c r="AQ89" s="12">
        <v>1</v>
      </c>
      <c r="AR89" s="17">
        <f t="shared" si="59"/>
        <v>0.14285714285714285</v>
      </c>
      <c r="AS89" s="12">
        <v>6</v>
      </c>
      <c r="AT89" s="17">
        <f t="shared" si="60"/>
        <v>0.8571428571428571</v>
      </c>
      <c r="AU89" s="13">
        <v>0.12610643084110551</v>
      </c>
      <c r="AV89" s="13">
        <v>9.6510023602886824E-2</v>
      </c>
      <c r="AW89" s="13">
        <v>0.11555110660733479</v>
      </c>
      <c r="AX89" s="13">
        <v>1.055532423377065E-2</v>
      </c>
      <c r="AY89" s="13">
        <v>127.7787563430106</v>
      </c>
      <c r="AZ89" s="13">
        <v>112.3760284701459</v>
      </c>
      <c r="BA89" s="13">
        <v>1.3832999334065019</v>
      </c>
      <c r="BB89" s="13">
        <v>3.285714285714286</v>
      </c>
      <c r="BC89" s="13">
        <v>17.602040816326529</v>
      </c>
      <c r="BD89" s="35">
        <f t="shared" si="61"/>
        <v>64.308681672025727</v>
      </c>
      <c r="BE89" s="35">
        <f t="shared" si="62"/>
        <v>62.5</v>
      </c>
      <c r="BF89" s="37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1.5901341013092103</v>
      </c>
      <c r="BG89" s="14">
        <f t="shared" si="63"/>
        <v>0.66666666666666663</v>
      </c>
      <c r="BH89" s="14">
        <f t="shared" si="64"/>
        <v>8.3333333333333329E-2</v>
      </c>
      <c r="BI89" s="13">
        <f>IFERROR(((AG89*(12000/5))/((F89*60+G89)*(SUMIFS(팀공격력!X:X,팀공격력!A:A,B89,팀공격력!B:B,D89)+SUMIFS(팀수비력!X:X,팀수비력!A:A,B89,팀수비력!B:B,D89))))*100,"")</f>
        <v>0.41304108381980398</v>
      </c>
      <c r="BJ89" s="13">
        <f>IFERROR(((AI89*(12000/5))/((F89*60+G89)*(SUMIFS(팀공격력!V:V,팀공격력!A:A,B89,팀공격력!B:B,D89)+SUMIFS(팀수비력!W:W,팀수비력!A:A,B89,팀수비력!B:B,D89))))*100,"")</f>
        <v>1.709726443768997</v>
      </c>
      <c r="BK89" s="13">
        <f>IFERROR(((AE89*(12000/5))/((F89*60+G89)*(SUMIFS(팀공격력!X:X,팀공격력!A:A,B89,팀공격력!B:B,D89)+SUMIFS(팀수비력!X:X,팀수비력!A:A,B89,팀수비력!B:B,D89))))*100,"")</f>
        <v>1.2391232514594117</v>
      </c>
      <c r="BL89" s="13">
        <f>IFERROR(100*AK89/(((((F89*60+G89)/(12000/5))*SUMIFS(팀공격력!P:P,팀공격력!A:A,B89,팀공격력!B:B,D89))-K89)),"")</f>
        <v>0.69897483690587137</v>
      </c>
      <c r="BM89" s="13">
        <f>IFERROR(100*((AM89/E89*(2400))/((F89*60+G89)*SUMIFS(팀공격력!AR:AR,팀공격력!A:A,B89,팀공격력!B:B,D89))),"")</f>
        <v>2.0802518843078031</v>
      </c>
      <c r="BN89" s="13">
        <f>IFERROR((AO89*40)/(((F89*60+G89)/60)*(SUMIFS(팀수비력!Q:Q,팀수비력!A:A,B89,팀수비력!B:B,D89)-SUMIFS(팀수비력!N:N,팀수비력!A:A,B89,팀수비력!B:B,D89)))*100,"")</f>
        <v>0.24055423696196038</v>
      </c>
      <c r="BO89" s="13">
        <f t="shared" si="65"/>
        <v>7.4404761904761907</v>
      </c>
      <c r="BP89" s="13">
        <v>0</v>
      </c>
      <c r="BQ89" s="13">
        <v>0</v>
      </c>
      <c r="BR89" s="13">
        <v>0</v>
      </c>
      <c r="BS89" s="13">
        <v>0.14285714285714199</v>
      </c>
      <c r="BT89" s="15" t="s">
        <v>88</v>
      </c>
      <c r="BU89" s="15">
        <v>64000</v>
      </c>
      <c r="BV89" s="12" t="s">
        <v>96</v>
      </c>
      <c r="BW89" s="26">
        <v>38.56</v>
      </c>
      <c r="BX89" s="27">
        <v>45.56</v>
      </c>
      <c r="BY89" s="27">
        <v>7</v>
      </c>
      <c r="BZ89" s="26">
        <f t="shared" si="66"/>
        <v>5.5085714285714289</v>
      </c>
      <c r="CA89" s="26">
        <f t="shared" si="67"/>
        <v>6.5085714285714289</v>
      </c>
      <c r="CB89" s="26">
        <f t="shared" si="68"/>
        <v>1</v>
      </c>
      <c r="CC89" s="31">
        <f t="shared" si="69"/>
        <v>29.510204081632654</v>
      </c>
      <c r="CD89" s="31">
        <f t="shared" si="70"/>
        <v>34.867346938775512</v>
      </c>
      <c r="CE89" s="31">
        <f t="shared" si="71"/>
        <v>5.3571428571428568</v>
      </c>
      <c r="CF89" s="30">
        <v>1</v>
      </c>
      <c r="CG89" s="30">
        <v>6</v>
      </c>
    </row>
    <row r="90" spans="1:85" x14ac:dyDescent="0.4">
      <c r="A90" s="12" t="s">
        <v>84</v>
      </c>
      <c r="B90" s="12" t="s">
        <v>172</v>
      </c>
      <c r="C90" s="4" t="s">
        <v>185</v>
      </c>
      <c r="D90" s="40" t="s">
        <v>87</v>
      </c>
      <c r="E90" s="5">
        <v>53</v>
      </c>
      <c r="F90" s="22">
        <v>26</v>
      </c>
      <c r="G90" s="22">
        <v>12</v>
      </c>
      <c r="H90" s="10">
        <f t="shared" si="39"/>
        <v>83316</v>
      </c>
      <c r="I90" s="5">
        <v>457</v>
      </c>
      <c r="J90" s="17">
        <f t="shared" si="40"/>
        <v>8.6226415094339615</v>
      </c>
      <c r="K90" s="7">
        <v>179</v>
      </c>
      <c r="L90" s="7">
        <v>383</v>
      </c>
      <c r="M90" s="17">
        <f t="shared" si="41"/>
        <v>3.3773584905660377</v>
      </c>
      <c r="N90" s="17">
        <f t="shared" si="42"/>
        <v>7.2264150943396226</v>
      </c>
      <c r="O90" s="14">
        <f t="shared" si="43"/>
        <v>0.46736292428198434</v>
      </c>
      <c r="P90" s="12">
        <v>115</v>
      </c>
      <c r="Q90" s="12">
        <v>218</v>
      </c>
      <c r="R90" s="17">
        <f t="shared" si="44"/>
        <v>2.1698113207547172</v>
      </c>
      <c r="S90" s="17">
        <f t="shared" si="45"/>
        <v>4.1132075471698117</v>
      </c>
      <c r="T90" s="14">
        <f t="shared" si="46"/>
        <v>0.52752293577981646</v>
      </c>
      <c r="U90" s="12">
        <v>64</v>
      </c>
      <c r="V90" s="12">
        <v>165</v>
      </c>
      <c r="W90" s="17">
        <f t="shared" si="47"/>
        <v>1.2075471698113207</v>
      </c>
      <c r="X90" s="17">
        <f t="shared" si="48"/>
        <v>3.1132075471698113</v>
      </c>
      <c r="Y90" s="14">
        <f t="shared" si="49"/>
        <v>0.38787878787878788</v>
      </c>
      <c r="Z90" s="12">
        <v>35</v>
      </c>
      <c r="AA90" s="12">
        <v>50</v>
      </c>
      <c r="AB90" s="17">
        <f t="shared" si="50"/>
        <v>0.660377358490566</v>
      </c>
      <c r="AC90" s="17">
        <f t="shared" si="51"/>
        <v>0.94339622641509435</v>
      </c>
      <c r="AD90" s="14">
        <f t="shared" si="52"/>
        <v>0.7</v>
      </c>
      <c r="AE90" s="12">
        <v>220</v>
      </c>
      <c r="AF90" s="17">
        <f t="shared" si="53"/>
        <v>4.1509433962264151</v>
      </c>
      <c r="AG90" s="12">
        <v>34</v>
      </c>
      <c r="AH90" s="17">
        <f t="shared" si="54"/>
        <v>0.64150943396226412</v>
      </c>
      <c r="AI90" s="12">
        <v>186</v>
      </c>
      <c r="AJ90" s="17">
        <f t="shared" si="55"/>
        <v>3.5094339622641511</v>
      </c>
      <c r="AK90" s="12">
        <v>199</v>
      </c>
      <c r="AL90" s="17">
        <f t="shared" si="56"/>
        <v>3.7547169811320753</v>
      </c>
      <c r="AM90" s="12">
        <v>69</v>
      </c>
      <c r="AN90" s="17">
        <f t="shared" si="57"/>
        <v>1.3018867924528301</v>
      </c>
      <c r="AO90" s="12">
        <v>24</v>
      </c>
      <c r="AP90" s="17">
        <f t="shared" si="58"/>
        <v>0.45283018867924529</v>
      </c>
      <c r="AQ90" s="12">
        <v>90</v>
      </c>
      <c r="AR90" s="17">
        <f t="shared" si="59"/>
        <v>1.6981132075471699</v>
      </c>
      <c r="AS90" s="12">
        <v>137</v>
      </c>
      <c r="AT90" s="17">
        <f t="shared" si="60"/>
        <v>2.5849056603773586</v>
      </c>
      <c r="AU90" s="13">
        <v>2.2123236231926091</v>
      </c>
      <c r="AV90" s="13">
        <v>6.3728175808515322E-2</v>
      </c>
      <c r="AW90" s="13">
        <v>1.6039338721319709</v>
      </c>
      <c r="AX90" s="13">
        <v>0.60838975106063764</v>
      </c>
      <c r="AY90" s="13">
        <v>107.8946076219416</v>
      </c>
      <c r="AZ90" s="13">
        <v>110.3995908336107</v>
      </c>
      <c r="BA90" s="13">
        <v>10.876679279611579</v>
      </c>
      <c r="BB90" s="13">
        <v>12.452830188679251</v>
      </c>
      <c r="BC90" s="13">
        <v>19.011954486533199</v>
      </c>
      <c r="BD90" s="35">
        <f t="shared" si="61"/>
        <v>56.419753086419753</v>
      </c>
      <c r="BE90" s="35">
        <f t="shared" si="62"/>
        <v>55.091383812010442</v>
      </c>
      <c r="BF90" s="37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16.690338849619575</v>
      </c>
      <c r="BG90" s="14">
        <f t="shared" si="63"/>
        <v>0.43080939947780678</v>
      </c>
      <c r="BH90" s="14">
        <f t="shared" si="64"/>
        <v>0.13054830287206268</v>
      </c>
      <c r="BI90" s="13">
        <f>IFERROR(((AG90*(12000/5))/((F90*60+G90)*(SUMIFS(팀공격력!X:X,팀공격력!A:A,B90,팀공격력!B:B,D90)+SUMIFS(팀수비력!X:X,팀수비력!A:A,B90,팀수비력!B:B,D90))))*100,"")</f>
        <v>1.3340631443475941</v>
      </c>
      <c r="BJ90" s="13">
        <f>IFERROR(((AI90*(12000/5))/((F90*60+G90)*(SUMIFS(팀공격력!V:V,팀공격력!A:A,B90,팀공격력!B:B,D90)+SUMIFS(팀수비력!W:W,팀수비력!A:A,B90,팀수비력!B:B,D90))))*100,"")</f>
        <v>15.104758811109306</v>
      </c>
      <c r="BK90" s="13">
        <f>IFERROR(((AE90*(12000/5))/((F90*60+G90)*(SUMIFS(팀공격력!X:X,팀공격력!A:A,B90,팀공격력!B:B,D90)+SUMIFS(팀수비력!X:X,팀수비력!A:A,B90,팀수비력!B:B,D90))))*100,"")</f>
        <v>8.6321732869550214</v>
      </c>
      <c r="BL90" s="13">
        <f>IFERROR(100*AK90/(((((F90*60+G90)/(12000/5))*SUMIFS(팀공격력!P:P,팀공격력!A:A,B90,팀공격력!B:B,D90))-K90)),"")</f>
        <v>23.520373489347868</v>
      </c>
      <c r="BM90" s="13">
        <f>IFERROR(100*((AM90/E90*(2400))/((F90*60+G90)*SUMIFS(팀공격력!AR:AR,팀공격력!A:A,B90,팀공격력!B:B,D90))),"")</f>
        <v>2.7013612255392703</v>
      </c>
      <c r="BN90" s="13">
        <f>IFERROR((AO90*40)/(((F90*60+G90)/60)*(SUMIFS(팀수비력!Q:Q,팀수비력!A:A,B90,팀수비력!B:B,D90)-SUMIFS(팀수비력!N:N,팀수비력!A:A,B90,팀수비력!B:B,D90)))*100,"")</f>
        <v>1.6453175291444004</v>
      </c>
      <c r="BO90" s="13">
        <f t="shared" si="65"/>
        <v>18.181818181818183</v>
      </c>
      <c r="BP90" s="13">
        <v>10.465116279069701</v>
      </c>
      <c r="BQ90" s="13">
        <v>0.169811320754716</v>
      </c>
      <c r="BR90" s="13">
        <v>1.15094339622641</v>
      </c>
      <c r="BS90" s="13">
        <v>0.62264150943396201</v>
      </c>
      <c r="BT90" s="15" t="s">
        <v>110</v>
      </c>
      <c r="BU90" s="15">
        <v>300000</v>
      </c>
      <c r="BV90" s="12" t="s">
        <v>96</v>
      </c>
      <c r="BW90" s="26">
        <v>1102.2</v>
      </c>
      <c r="BX90" s="27">
        <v>1443.1</v>
      </c>
      <c r="BY90" s="27">
        <v>340.9</v>
      </c>
      <c r="BZ90" s="26">
        <f t="shared" si="66"/>
        <v>20.796226415094338</v>
      </c>
      <c r="CA90" s="26">
        <f t="shared" si="67"/>
        <v>27.228301886792451</v>
      </c>
      <c r="CB90" s="26">
        <f t="shared" si="68"/>
        <v>6.4320754716981128</v>
      </c>
      <c r="CC90" s="31">
        <f t="shared" si="69"/>
        <v>31.749963992510445</v>
      </c>
      <c r="CD90" s="31">
        <f t="shared" si="70"/>
        <v>41.569926544721305</v>
      </c>
      <c r="CE90" s="31">
        <f t="shared" si="71"/>
        <v>9.8199625522108605</v>
      </c>
      <c r="CF90" s="30">
        <v>16</v>
      </c>
      <c r="CG90" s="30">
        <v>37</v>
      </c>
    </row>
    <row r="91" spans="1:85" x14ac:dyDescent="0.4">
      <c r="A91" s="12" t="s">
        <v>84</v>
      </c>
      <c r="B91" s="12" t="s">
        <v>172</v>
      </c>
      <c r="C91" s="4" t="s">
        <v>186</v>
      </c>
      <c r="D91" s="40" t="s">
        <v>87</v>
      </c>
      <c r="E91" s="5">
        <v>14</v>
      </c>
      <c r="F91" s="22">
        <v>5</v>
      </c>
      <c r="G91" s="22">
        <v>23</v>
      </c>
      <c r="H91" s="10">
        <f t="shared" si="39"/>
        <v>4522</v>
      </c>
      <c r="I91" s="5">
        <v>14</v>
      </c>
      <c r="J91" s="17">
        <f t="shared" si="40"/>
        <v>1</v>
      </c>
      <c r="K91" s="7">
        <v>4</v>
      </c>
      <c r="L91" s="7">
        <v>24</v>
      </c>
      <c r="M91" s="17">
        <f t="shared" si="41"/>
        <v>0.2857142857142857</v>
      </c>
      <c r="N91" s="17">
        <f t="shared" si="42"/>
        <v>1.7142857142857142</v>
      </c>
      <c r="O91" s="14">
        <f t="shared" si="43"/>
        <v>0.16666666666666666</v>
      </c>
      <c r="P91" s="12">
        <v>3</v>
      </c>
      <c r="Q91" s="12">
        <v>12</v>
      </c>
      <c r="R91" s="17">
        <f t="shared" si="44"/>
        <v>0.21428571428571427</v>
      </c>
      <c r="S91" s="17">
        <f t="shared" si="45"/>
        <v>0.8571428571428571</v>
      </c>
      <c r="T91" s="14">
        <f t="shared" si="46"/>
        <v>0.25</v>
      </c>
      <c r="U91" s="12">
        <v>1</v>
      </c>
      <c r="V91" s="12">
        <v>12</v>
      </c>
      <c r="W91" s="17">
        <f t="shared" si="47"/>
        <v>7.1428571428571425E-2</v>
      </c>
      <c r="X91" s="17">
        <f t="shared" si="48"/>
        <v>0.8571428571428571</v>
      </c>
      <c r="Y91" s="14">
        <f t="shared" si="49"/>
        <v>8.3333333333333329E-2</v>
      </c>
      <c r="Z91" s="12">
        <v>5</v>
      </c>
      <c r="AA91" s="12">
        <v>6</v>
      </c>
      <c r="AB91" s="17">
        <f t="shared" si="50"/>
        <v>0.35714285714285715</v>
      </c>
      <c r="AC91" s="17">
        <f t="shared" si="51"/>
        <v>0.42857142857142855</v>
      </c>
      <c r="AD91" s="14">
        <f t="shared" si="52"/>
        <v>0.83333333333333337</v>
      </c>
      <c r="AE91" s="12">
        <v>12</v>
      </c>
      <c r="AF91" s="17">
        <f t="shared" si="53"/>
        <v>0.8571428571428571</v>
      </c>
      <c r="AG91" s="12">
        <v>6</v>
      </c>
      <c r="AH91" s="17">
        <f t="shared" si="54"/>
        <v>0.42857142857142855</v>
      </c>
      <c r="AI91" s="12">
        <v>6</v>
      </c>
      <c r="AJ91" s="17">
        <f t="shared" si="55"/>
        <v>0.42857142857142855</v>
      </c>
      <c r="AK91" s="12">
        <v>8</v>
      </c>
      <c r="AL91" s="17">
        <f t="shared" si="56"/>
        <v>0.5714285714285714</v>
      </c>
      <c r="AM91" s="12">
        <v>2</v>
      </c>
      <c r="AN91" s="17">
        <f t="shared" si="57"/>
        <v>0.14285714285714285</v>
      </c>
      <c r="AO91" s="12">
        <v>3</v>
      </c>
      <c r="AP91" s="17">
        <f t="shared" si="58"/>
        <v>0.21428571428571427</v>
      </c>
      <c r="AQ91" s="12">
        <v>5</v>
      </c>
      <c r="AR91" s="17">
        <f t="shared" si="59"/>
        <v>0.35714285714285715</v>
      </c>
      <c r="AS91" s="12">
        <v>19</v>
      </c>
      <c r="AT91" s="17">
        <f t="shared" si="60"/>
        <v>1.3571428571428572</v>
      </c>
      <c r="AU91" s="13">
        <v>-0.24885510650482159</v>
      </c>
      <c r="AV91" s="13">
        <v>-0.13207701362485011</v>
      </c>
      <c r="AW91" s="13">
        <v>-0.25370450330134858</v>
      </c>
      <c r="AX91" s="13">
        <v>4.8493967965269388E-3</v>
      </c>
      <c r="AY91" s="13">
        <v>70.726187115002148</v>
      </c>
      <c r="AZ91" s="13">
        <v>113.5275730465592</v>
      </c>
      <c r="BA91" s="13">
        <v>-0.68804975532823298</v>
      </c>
      <c r="BB91" s="13">
        <v>0.9285714285714286</v>
      </c>
      <c r="BC91" s="13">
        <v>6.8996019460415754</v>
      </c>
      <c r="BD91" s="35">
        <f t="shared" si="61"/>
        <v>26.276276276276278</v>
      </c>
      <c r="BE91" s="35">
        <f t="shared" si="62"/>
        <v>18.75</v>
      </c>
      <c r="BF91" s="37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5.1921406569064414</v>
      </c>
      <c r="BG91" s="14">
        <f t="shared" si="63"/>
        <v>0.5</v>
      </c>
      <c r="BH91" s="14">
        <f t="shared" si="64"/>
        <v>0.25</v>
      </c>
      <c r="BI91" s="13">
        <f>IFERROR(((AG91*(12000/5))/((F91*60+G91)*(SUMIFS(팀공격력!X:X,팀공격력!A:A,B91,팀공격력!B:B,D91)+SUMIFS(팀수비력!X:X,팀수비력!A:A,B91,팀수비력!B:B,D91))))*100,"")</f>
        <v>1.1457734089862055</v>
      </c>
      <c r="BJ91" s="13">
        <f>IFERROR(((AI91*(12000/5))/((F91*60+G91)*(SUMIFS(팀공격력!V:V,팀공격력!A:A,B91,팀공격력!B:B,D91)+SUMIFS(팀수비력!W:W,팀수비력!A:A,B91,팀수비력!B:B,D91))))*100,"")</f>
        <v>2.371385284236875</v>
      </c>
      <c r="BK91" s="13">
        <f>IFERROR(((AE91*(12000/5))/((F91*60+G91)*(SUMIFS(팀공격력!X:X,팀공격력!A:A,B91,팀공격력!B:B,D91)+SUMIFS(팀수비력!X:X,팀수비력!A:A,B91,팀수비력!B:B,D91))))*100,"")</f>
        <v>2.291546817972411</v>
      </c>
      <c r="BL91" s="13">
        <f>IFERROR(100*AK91/(((((F91*60+G91)/(12000/5))*SUMIFS(팀공격력!P:P,팀공격력!A:A,B91,팀공격력!B:B,D91))-K91)),"")</f>
        <v>3.8717873743433588</v>
      </c>
      <c r="BM91" s="13">
        <f>IFERROR(100*((AM91/E91*(2400))/((F91*60+G91)*SUMIFS(팀공격력!AR:AR,팀공격력!A:A,B91,팀공격력!B:B,D91))),"")</f>
        <v>1.4426514615633064</v>
      </c>
      <c r="BN91" s="13">
        <f>IFERROR((AO91*40)/(((F91*60+G91)/60)*(SUMIFS(팀수비력!Q:Q,팀수비력!A:A,B91,팀수비력!B:B,D91)-SUMIFS(팀수비력!N:N,팀수비력!A:A,B91,팀수비력!B:B,D91)))*100,"")</f>
        <v>1.000943945748838</v>
      </c>
      <c r="BO91" s="13">
        <f t="shared" si="65"/>
        <v>15.802781289506953</v>
      </c>
      <c r="BP91" s="13">
        <v>0</v>
      </c>
      <c r="BQ91" s="13">
        <v>0</v>
      </c>
      <c r="BR91" s="13">
        <v>0</v>
      </c>
      <c r="BS91" s="13">
        <v>0.214285714285714</v>
      </c>
      <c r="BT91" s="15" t="s">
        <v>88</v>
      </c>
      <c r="BU91" s="15"/>
      <c r="BV91" s="12" t="s">
        <v>91</v>
      </c>
      <c r="BW91" s="26">
        <v>37.630000000000003</v>
      </c>
      <c r="BX91" s="27">
        <v>64.83</v>
      </c>
      <c r="BY91" s="27">
        <v>27.2</v>
      </c>
      <c r="BZ91" s="26">
        <f t="shared" si="66"/>
        <v>2.6878571428571423</v>
      </c>
      <c r="CA91" s="26">
        <f t="shared" si="67"/>
        <v>4.6307142857142853</v>
      </c>
      <c r="CB91" s="26">
        <f t="shared" si="68"/>
        <v>1.9428571428571428</v>
      </c>
      <c r="CC91" s="31">
        <f t="shared" si="69"/>
        <v>19.971693940734191</v>
      </c>
      <c r="CD91" s="31">
        <f t="shared" si="70"/>
        <v>34.4077841662981</v>
      </c>
      <c r="CE91" s="31">
        <f t="shared" si="71"/>
        <v>14.436090225563909</v>
      </c>
      <c r="CF91" s="30">
        <v>5</v>
      </c>
      <c r="CG91" s="30">
        <v>9</v>
      </c>
    </row>
    <row r="92" spans="1:85" x14ac:dyDescent="0.4">
      <c r="A92" s="12" t="s">
        <v>84</v>
      </c>
      <c r="B92" s="12" t="s">
        <v>172</v>
      </c>
      <c r="C92" s="4" t="s">
        <v>187</v>
      </c>
      <c r="D92" s="40" t="s">
        <v>87</v>
      </c>
      <c r="E92" s="5">
        <v>35</v>
      </c>
      <c r="F92" s="22">
        <v>13</v>
      </c>
      <c r="G92" s="22">
        <v>50</v>
      </c>
      <c r="H92" s="10">
        <f t="shared" si="39"/>
        <v>29050</v>
      </c>
      <c r="I92" s="5">
        <v>108</v>
      </c>
      <c r="J92" s="17">
        <f t="shared" si="40"/>
        <v>3.0857142857142859</v>
      </c>
      <c r="K92" s="7">
        <v>34</v>
      </c>
      <c r="L92" s="7">
        <v>102</v>
      </c>
      <c r="M92" s="17">
        <f t="shared" si="41"/>
        <v>0.97142857142857142</v>
      </c>
      <c r="N92" s="17">
        <f t="shared" si="42"/>
        <v>2.9142857142857141</v>
      </c>
      <c r="O92" s="14">
        <f t="shared" si="43"/>
        <v>0.33333333333333331</v>
      </c>
      <c r="P92" s="12">
        <v>13</v>
      </c>
      <c r="Q92" s="12">
        <v>26</v>
      </c>
      <c r="R92" s="17">
        <f t="shared" si="44"/>
        <v>0.37142857142857144</v>
      </c>
      <c r="S92" s="17">
        <f t="shared" si="45"/>
        <v>0.74285714285714288</v>
      </c>
      <c r="T92" s="14">
        <f t="shared" si="46"/>
        <v>0.5</v>
      </c>
      <c r="U92" s="12">
        <v>21</v>
      </c>
      <c r="V92" s="12">
        <v>76</v>
      </c>
      <c r="W92" s="17">
        <f t="shared" si="47"/>
        <v>0.6</v>
      </c>
      <c r="X92" s="17">
        <f t="shared" si="48"/>
        <v>2.1714285714285713</v>
      </c>
      <c r="Y92" s="14">
        <f t="shared" si="49"/>
        <v>0.27631578947368424</v>
      </c>
      <c r="Z92" s="12">
        <v>19</v>
      </c>
      <c r="AA92" s="12">
        <v>30</v>
      </c>
      <c r="AB92" s="17">
        <f t="shared" si="50"/>
        <v>0.54285714285714282</v>
      </c>
      <c r="AC92" s="17">
        <f t="shared" si="51"/>
        <v>0.8571428571428571</v>
      </c>
      <c r="AD92" s="14">
        <f t="shared" si="52"/>
        <v>0.6333333333333333</v>
      </c>
      <c r="AE92" s="12">
        <v>30</v>
      </c>
      <c r="AF92" s="17">
        <f t="shared" si="53"/>
        <v>0.8571428571428571</v>
      </c>
      <c r="AG92" s="12">
        <v>4</v>
      </c>
      <c r="AH92" s="17">
        <f t="shared" si="54"/>
        <v>0.11428571428571428</v>
      </c>
      <c r="AI92" s="12">
        <v>26</v>
      </c>
      <c r="AJ92" s="17">
        <f t="shared" si="55"/>
        <v>0.74285714285714288</v>
      </c>
      <c r="AK92" s="12">
        <v>48</v>
      </c>
      <c r="AL92" s="17">
        <f t="shared" si="56"/>
        <v>1.3714285714285714</v>
      </c>
      <c r="AM92" s="12">
        <v>14</v>
      </c>
      <c r="AN92" s="17">
        <f t="shared" si="57"/>
        <v>0.4</v>
      </c>
      <c r="AO92" s="12">
        <v>1</v>
      </c>
      <c r="AP92" s="17">
        <f t="shared" si="58"/>
        <v>2.8571428571428571E-2</v>
      </c>
      <c r="AQ92" s="12">
        <v>24</v>
      </c>
      <c r="AR92" s="17">
        <f t="shared" si="59"/>
        <v>0.68571428571428572</v>
      </c>
      <c r="AS92" s="12">
        <v>69</v>
      </c>
      <c r="AT92" s="17">
        <f t="shared" si="60"/>
        <v>1.9714285714285715</v>
      </c>
      <c r="AU92" s="13">
        <v>-0.28232245271758938</v>
      </c>
      <c r="AV92" s="13">
        <v>-2.3324402289921331E-2</v>
      </c>
      <c r="AW92" s="13">
        <v>-0.12374919518599529</v>
      </c>
      <c r="AX92" s="13">
        <v>-0.1585732575315941</v>
      </c>
      <c r="AY92" s="13">
        <v>94.163569646882337</v>
      </c>
      <c r="AZ92" s="13">
        <v>116.8068068763984</v>
      </c>
      <c r="BA92" s="13">
        <v>1.6090366817790489</v>
      </c>
      <c r="BB92" s="13">
        <v>2.8</v>
      </c>
      <c r="BC92" s="13">
        <v>8.0963855421686741</v>
      </c>
      <c r="BD92" s="35">
        <f t="shared" si="61"/>
        <v>46.875</v>
      </c>
      <c r="BE92" s="35">
        <f t="shared" si="62"/>
        <v>43.627450980392155</v>
      </c>
      <c r="BF92" s="37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8.8894243735840188</v>
      </c>
      <c r="BG92" s="14">
        <f t="shared" si="63"/>
        <v>0.74509803921568629</v>
      </c>
      <c r="BH92" s="14">
        <f t="shared" si="64"/>
        <v>0.29411764705882354</v>
      </c>
      <c r="BI92" s="13">
        <f>IFERROR(((AG92*(12000/5))/((F92*60+G92)*(SUMIFS(팀공격력!X:X,팀공격력!A:A,B92,팀공격력!B:B,D92)+SUMIFS(팀수비력!X:X,팀수비력!A:A,B92,팀수비력!B:B,D92))))*100,"")</f>
        <v>0.2972568763875858</v>
      </c>
      <c r="BJ92" s="13">
        <f>IFERROR(((AI92*(12000/5))/((F92*60+G92)*(SUMIFS(팀공격력!V:V,팀공격력!A:A,B92,팀공격력!B:B,D92)+SUMIFS(팀수비력!W:W,팀수비력!A:A,B92,팀수비력!B:B,D92))))*100,"")</f>
        <v>3.9989746218918225</v>
      </c>
      <c r="BK92" s="13">
        <f>IFERROR(((AE92*(12000/5))/((F92*60+G92)*(SUMIFS(팀공격력!X:X,팀공격력!A:A,B92,팀공격력!B:B,D92)+SUMIFS(팀수비력!X:X,팀수비력!A:A,B92,팀수비력!B:B,D92))))*100,"")</f>
        <v>2.2294265729068936</v>
      </c>
      <c r="BL92" s="13">
        <f>IFERROR(100*AK92/(((((F92*60+G92)/(12000/5))*SUMIFS(팀공격력!P:P,팀공격력!A:A,B92,팀공격력!B:B,D92))-K92)),"")</f>
        <v>9.4631782149751515</v>
      </c>
      <c r="BM92" s="13">
        <f>IFERROR(100*((AM92/E92*(2400))/((F92*60+G92)*SUMIFS(팀공격력!AR:AR,팀공격력!A:A,B92,팀공격력!B:B,D92))),"")</f>
        <v>1.5719686528166921</v>
      </c>
      <c r="BN92" s="13">
        <f>IFERROR((AO92*40)/(((F92*60+G92)/60)*(SUMIFS(팀수비력!Q:Q,팀수비력!A:A,B92,팀수비력!B:B,D92)-SUMIFS(팀수비력!N:N,팀수비력!A:A,B92,팀수비력!B:B,D92)))*100,"")</f>
        <v>0.12984132308308222</v>
      </c>
      <c r="BO92" s="13">
        <f t="shared" si="65"/>
        <v>17.241379310344829</v>
      </c>
      <c r="BP92" s="13">
        <v>3.44827586206896</v>
      </c>
      <c r="BQ92" s="13">
        <v>2.8571428571428501E-2</v>
      </c>
      <c r="BR92" s="13">
        <v>0.628571428571428</v>
      </c>
      <c r="BS92" s="13">
        <v>0.25714285714285701</v>
      </c>
      <c r="BT92" s="15" t="s">
        <v>88</v>
      </c>
      <c r="BU92" s="15">
        <v>90000</v>
      </c>
      <c r="BV92" s="12" t="s">
        <v>91</v>
      </c>
      <c r="BW92" s="26">
        <v>252.79</v>
      </c>
      <c r="BX92" s="27">
        <v>360.09</v>
      </c>
      <c r="BY92" s="27">
        <v>107.3</v>
      </c>
      <c r="BZ92" s="26">
        <f t="shared" si="66"/>
        <v>7.2225714285714275</v>
      </c>
      <c r="CA92" s="26">
        <f t="shared" si="67"/>
        <v>10.288285714285713</v>
      </c>
      <c r="CB92" s="26">
        <f t="shared" si="68"/>
        <v>3.0657142857142858</v>
      </c>
      <c r="CC92" s="31">
        <f t="shared" si="69"/>
        <v>20.884543889845091</v>
      </c>
      <c r="CD92" s="31">
        <f t="shared" si="70"/>
        <v>29.749259896729772</v>
      </c>
      <c r="CE92" s="31">
        <f t="shared" si="71"/>
        <v>8.8647160068846809</v>
      </c>
      <c r="CF92" s="30">
        <v>13</v>
      </c>
      <c r="CG92" s="30">
        <v>22</v>
      </c>
    </row>
    <row r="93" spans="1:85" x14ac:dyDescent="0.4">
      <c r="A93" s="12" t="s">
        <v>84</v>
      </c>
      <c r="B93" s="12" t="s">
        <v>172</v>
      </c>
      <c r="C93" s="4" t="s">
        <v>188</v>
      </c>
      <c r="D93" s="40" t="s">
        <v>87</v>
      </c>
      <c r="E93" s="32">
        <v>47</v>
      </c>
      <c r="F93" s="24">
        <v>14</v>
      </c>
      <c r="G93" s="24">
        <v>48</v>
      </c>
      <c r="H93" s="10">
        <f t="shared" si="39"/>
        <v>41736</v>
      </c>
      <c r="I93" s="5">
        <v>172</v>
      </c>
      <c r="J93" s="17">
        <f t="shared" si="40"/>
        <v>3.6595744680851063</v>
      </c>
      <c r="K93" s="7">
        <v>56</v>
      </c>
      <c r="L93" s="7">
        <v>147</v>
      </c>
      <c r="M93" s="17">
        <f t="shared" si="41"/>
        <v>1.1914893617021276</v>
      </c>
      <c r="N93" s="17">
        <f t="shared" si="42"/>
        <v>3.1276595744680851</v>
      </c>
      <c r="O93" s="14">
        <f t="shared" si="43"/>
        <v>0.38095238095238093</v>
      </c>
      <c r="P93" s="12">
        <v>19</v>
      </c>
      <c r="Q93" s="12">
        <v>44</v>
      </c>
      <c r="R93" s="17">
        <f t="shared" si="44"/>
        <v>0.40425531914893614</v>
      </c>
      <c r="S93" s="17">
        <f t="shared" si="45"/>
        <v>0.93617021276595747</v>
      </c>
      <c r="T93" s="14">
        <f t="shared" si="46"/>
        <v>0.43181818181818182</v>
      </c>
      <c r="U93" s="12">
        <v>37</v>
      </c>
      <c r="V93" s="12">
        <v>103</v>
      </c>
      <c r="W93" s="17">
        <f t="shared" si="47"/>
        <v>0.78723404255319152</v>
      </c>
      <c r="X93" s="17">
        <f t="shared" si="48"/>
        <v>2.1914893617021276</v>
      </c>
      <c r="Y93" s="14">
        <f t="shared" si="49"/>
        <v>0.35922330097087379</v>
      </c>
      <c r="Z93" s="12">
        <v>23</v>
      </c>
      <c r="AA93" s="12">
        <v>34</v>
      </c>
      <c r="AB93" s="17">
        <f t="shared" si="50"/>
        <v>0.48936170212765956</v>
      </c>
      <c r="AC93" s="17">
        <f t="shared" si="51"/>
        <v>0.72340425531914898</v>
      </c>
      <c r="AD93" s="14">
        <f t="shared" si="52"/>
        <v>0.67647058823529416</v>
      </c>
      <c r="AE93" s="12">
        <v>93</v>
      </c>
      <c r="AF93" s="17">
        <f t="shared" si="53"/>
        <v>1.9787234042553192</v>
      </c>
      <c r="AG93" s="12">
        <v>37</v>
      </c>
      <c r="AH93" s="17">
        <f t="shared" si="54"/>
        <v>0.78723404255319152</v>
      </c>
      <c r="AI93" s="12">
        <v>56</v>
      </c>
      <c r="AJ93" s="17">
        <f t="shared" si="55"/>
        <v>1.1914893617021276</v>
      </c>
      <c r="AK93" s="12">
        <v>48</v>
      </c>
      <c r="AL93" s="17">
        <f t="shared" si="56"/>
        <v>1.0212765957446808</v>
      </c>
      <c r="AM93" s="12">
        <v>17</v>
      </c>
      <c r="AN93" s="17">
        <f t="shared" si="57"/>
        <v>0.36170212765957449</v>
      </c>
      <c r="AO93" s="12">
        <v>3</v>
      </c>
      <c r="AP93" s="17">
        <f t="shared" si="58"/>
        <v>6.3829787234042548E-2</v>
      </c>
      <c r="AQ93" s="12">
        <v>25</v>
      </c>
      <c r="AR93" s="17">
        <f t="shared" si="59"/>
        <v>0.53191489361702127</v>
      </c>
      <c r="AS93" s="12">
        <v>88</v>
      </c>
      <c r="AT93" s="17">
        <f t="shared" si="60"/>
        <v>1.8723404255319149</v>
      </c>
      <c r="AU93" s="13">
        <v>0.47752725371986771</v>
      </c>
      <c r="AV93" s="13">
        <v>2.7459876579635861E-2</v>
      </c>
      <c r="AW93" s="13">
        <v>0.6561542011737288</v>
      </c>
      <c r="AX93" s="13">
        <v>-0.1786269474538611</v>
      </c>
      <c r="AY93" s="13">
        <v>108.8858487247134</v>
      </c>
      <c r="AZ93" s="13">
        <v>116.214977692312</v>
      </c>
      <c r="BA93" s="13">
        <v>4.9972912876764344</v>
      </c>
      <c r="BB93" s="13">
        <v>4.3829787234042552</v>
      </c>
      <c r="BC93" s="13">
        <v>11.84588844163312</v>
      </c>
      <c r="BD93" s="35">
        <f t="shared" si="61"/>
        <v>53.099530748332924</v>
      </c>
      <c r="BE93" s="35">
        <f t="shared" si="62"/>
        <v>50.680272108843539</v>
      </c>
      <c r="BF93" s="37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11.159589774052927</v>
      </c>
      <c r="BG93" s="14">
        <f t="shared" si="63"/>
        <v>0.70068027210884354</v>
      </c>
      <c r="BH93" s="14">
        <f t="shared" si="64"/>
        <v>0.23129251700680273</v>
      </c>
      <c r="BI93" s="13">
        <f>IFERROR(((AG93*(12000/5))/((F93*60+G93)*(SUMIFS(팀공격력!X:X,팀공격력!A:A,B93,팀공격력!B:B,D93)+SUMIFS(팀수비력!X:X,팀수비력!A:A,B93,팀수비력!B:B,D93))))*100,"")</f>
        <v>2.5700334104343354</v>
      </c>
      <c r="BJ93" s="13">
        <f>IFERROR(((AI93*(12000/5))/((F93*60+G93)*(SUMIFS(팀공격력!V:V,팀공격력!A:A,B93,팀공격력!B:B,D93)+SUMIFS(팀수비력!W:W,팀수비력!A:A,B93,팀수비력!B:B,D93))))*100,"")</f>
        <v>8.0506037952846459</v>
      </c>
      <c r="BK93" s="13">
        <f>IFERROR(((AE93*(12000/5))/((F93*60+G93)*(SUMIFS(팀공격력!X:X,팀공격력!A:A,B93,팀공격력!B:B,D93)+SUMIFS(팀수비력!X:X,팀수비력!A:A,B93,팀수비력!B:B,D93))))*100,"")</f>
        <v>6.4598137073079247</v>
      </c>
      <c r="BL93" s="13">
        <f>IFERROR(100*AK93/(((((F93*60+G93)/(12000/5))*SUMIFS(팀공격력!P:P,팀공격력!A:A,B93,팀공격력!B:B,D93))-K93)),"")</f>
        <v>9.176942930886149</v>
      </c>
      <c r="BM93" s="13">
        <f>IFERROR(100*((AM93/E93*(2400))/((F93*60+G93)*SUMIFS(팀공격력!AR:AR,팀공격력!A:A,B93,팀공격력!B:B,D93))),"")</f>
        <v>1.3286178413865444</v>
      </c>
      <c r="BN93" s="13">
        <f>IFERROR((AO93*40)/(((F93*60+G93)/60)*(SUMIFS(팀수비력!Q:Q,팀수비력!A:A,B93,팀수비력!B:B,D93)-SUMIFS(팀수비력!N:N,팀수비력!A:A,B93,팀수비력!B:B,D93)))*100,"")</f>
        <v>0.36408208837485895</v>
      </c>
      <c r="BO93" s="13">
        <f t="shared" si="65"/>
        <v>13.371844244758236</v>
      </c>
      <c r="BP93" s="13">
        <v>3.0303030303030298</v>
      </c>
      <c r="BQ93" s="13">
        <v>2.1276595744680799E-2</v>
      </c>
      <c r="BR93" s="13">
        <v>4.2553191489361701E-2</v>
      </c>
      <c r="BS93" s="13">
        <v>0.38297872340425498</v>
      </c>
      <c r="BT93" s="15" t="s">
        <v>88</v>
      </c>
      <c r="BU93" s="15">
        <v>40000</v>
      </c>
      <c r="BV93" s="12" t="s">
        <v>96</v>
      </c>
      <c r="BW93" s="26">
        <v>423.23</v>
      </c>
      <c r="BX93" s="27">
        <v>553.92999999999995</v>
      </c>
      <c r="BY93" s="27">
        <v>130.69999999999999</v>
      </c>
      <c r="BZ93" s="26">
        <f t="shared" si="66"/>
        <v>9.0048936170212741</v>
      </c>
      <c r="CA93" s="26">
        <f t="shared" si="67"/>
        <v>11.785744680851062</v>
      </c>
      <c r="CB93" s="26">
        <f t="shared" si="68"/>
        <v>2.780851063829787</v>
      </c>
      <c r="CC93" s="31">
        <f t="shared" si="69"/>
        <v>24.337550316273717</v>
      </c>
      <c r="CD93" s="31">
        <f t="shared" si="70"/>
        <v>31.853364002300168</v>
      </c>
      <c r="CE93" s="31">
        <f t="shared" si="71"/>
        <v>7.5158136860264522</v>
      </c>
      <c r="CF93" s="30">
        <v>14</v>
      </c>
      <c r="CG93" s="30">
        <v>33</v>
      </c>
    </row>
    <row r="94" spans="1:85" x14ac:dyDescent="0.4">
      <c r="A94" s="12" t="s">
        <v>84</v>
      </c>
      <c r="B94" s="12" t="s">
        <v>172</v>
      </c>
      <c r="C94" s="12" t="s">
        <v>189</v>
      </c>
      <c r="D94" s="40" t="s">
        <v>87</v>
      </c>
      <c r="E94" s="12">
        <v>54</v>
      </c>
      <c r="F94" s="11">
        <v>23</v>
      </c>
      <c r="G94" s="11">
        <v>33</v>
      </c>
      <c r="H94" s="10">
        <f t="shared" si="39"/>
        <v>76302</v>
      </c>
      <c r="I94" s="7">
        <v>934</v>
      </c>
      <c r="J94" s="17">
        <f t="shared" si="40"/>
        <v>17.296296296296298</v>
      </c>
      <c r="K94" s="7">
        <v>327</v>
      </c>
      <c r="L94" s="7">
        <v>626</v>
      </c>
      <c r="M94" s="17">
        <f t="shared" si="41"/>
        <v>6.0555555555555554</v>
      </c>
      <c r="N94" s="17">
        <f t="shared" si="42"/>
        <v>11.592592592592593</v>
      </c>
      <c r="O94" s="14">
        <f t="shared" si="43"/>
        <v>0.52236421725239612</v>
      </c>
      <c r="P94" s="5">
        <v>302</v>
      </c>
      <c r="Q94" s="7">
        <v>559</v>
      </c>
      <c r="R94" s="17">
        <f t="shared" si="44"/>
        <v>5.5925925925925926</v>
      </c>
      <c r="S94" s="17">
        <f t="shared" si="45"/>
        <v>10.351851851851851</v>
      </c>
      <c r="T94" s="14">
        <f t="shared" si="46"/>
        <v>0.5402504472271914</v>
      </c>
      <c r="U94" s="7">
        <v>25</v>
      </c>
      <c r="V94" s="7">
        <v>67</v>
      </c>
      <c r="W94" s="17">
        <f t="shared" si="47"/>
        <v>0.46296296296296297</v>
      </c>
      <c r="X94" s="17">
        <f t="shared" si="48"/>
        <v>1.2407407407407407</v>
      </c>
      <c r="Y94" s="14">
        <f t="shared" si="49"/>
        <v>0.37313432835820898</v>
      </c>
      <c r="Z94" s="5">
        <v>255</v>
      </c>
      <c r="AA94" s="5">
        <v>333</v>
      </c>
      <c r="AB94" s="17">
        <f t="shared" si="50"/>
        <v>4.7222222222222223</v>
      </c>
      <c r="AC94" s="17">
        <f t="shared" si="51"/>
        <v>6.166666666666667</v>
      </c>
      <c r="AD94" s="14">
        <f t="shared" si="52"/>
        <v>0.76576576576576572</v>
      </c>
      <c r="AE94" s="12">
        <v>493</v>
      </c>
      <c r="AF94" s="17">
        <f t="shared" si="53"/>
        <v>9.1296296296296298</v>
      </c>
      <c r="AG94" s="12">
        <v>132</v>
      </c>
      <c r="AH94" s="17">
        <f t="shared" si="54"/>
        <v>2.4444444444444446</v>
      </c>
      <c r="AI94" s="7">
        <v>361</v>
      </c>
      <c r="AJ94" s="17">
        <f t="shared" si="55"/>
        <v>6.6851851851851851</v>
      </c>
      <c r="AK94" s="7">
        <v>139</v>
      </c>
      <c r="AL94" s="17">
        <f t="shared" si="56"/>
        <v>2.574074074074074</v>
      </c>
      <c r="AM94" s="7">
        <v>48</v>
      </c>
      <c r="AN94" s="17">
        <f t="shared" si="57"/>
        <v>0.88888888888888884</v>
      </c>
      <c r="AO94" s="7">
        <v>15</v>
      </c>
      <c r="AP94" s="17">
        <f t="shared" si="58"/>
        <v>0.27777777777777779</v>
      </c>
      <c r="AQ94" s="7">
        <v>104</v>
      </c>
      <c r="AR94" s="17">
        <f t="shared" si="59"/>
        <v>1.9259259259259258</v>
      </c>
      <c r="AS94" s="7">
        <v>112</v>
      </c>
      <c r="AT94" s="17">
        <f t="shared" si="60"/>
        <v>2.074074074074074</v>
      </c>
      <c r="AU94" s="13">
        <v>6.4783874578645566</v>
      </c>
      <c r="AV94" s="13">
        <v>0.20377093521631059</v>
      </c>
      <c r="AW94" s="13">
        <v>5.2949649178090841</v>
      </c>
      <c r="AX94" s="13">
        <v>1.1834225400554721</v>
      </c>
      <c r="AY94" s="13">
        <v>118.2527781305851</v>
      </c>
      <c r="AZ94" s="13">
        <v>106.2785908935594</v>
      </c>
      <c r="BA94" s="13">
        <v>22.875109708160871</v>
      </c>
      <c r="BB94" s="13">
        <v>21.25925925925926</v>
      </c>
      <c r="BC94" s="13">
        <v>36.109145238656907</v>
      </c>
      <c r="BD94" s="35">
        <f t="shared" si="61"/>
        <v>60.451509346036346</v>
      </c>
      <c r="BE94" s="35">
        <f t="shared" si="62"/>
        <v>54.233226837060698</v>
      </c>
      <c r="BF94" s="37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32.880026951628899</v>
      </c>
      <c r="BG94" s="14">
        <f t="shared" si="63"/>
        <v>0.10702875399361023</v>
      </c>
      <c r="BH94" s="14">
        <f t="shared" si="64"/>
        <v>0.53194888178913735</v>
      </c>
      <c r="BI94" s="13">
        <f>IFERROR(((AG94*(12000/5))/((F94*60+G94)*(SUMIFS(팀공격력!X:X,팀공격력!A:A,B94,팀공격력!B:B,D94)+SUMIFS(팀수비력!X:X,팀수비력!A:A,B94,팀수비력!B:B,D94))))*100,"")</f>
        <v>5.7621131240311225</v>
      </c>
      <c r="BJ94" s="13">
        <f>IFERROR(((AI94*(12000/5))/((F94*60+G94)*(SUMIFS(팀공격력!V:V,팀공격력!A:A,B94,팀공격력!B:B,D94)+SUMIFS(팀수비력!W:W,팀수비력!A:A,B94,팀수비력!B:B,D94))))*100,"")</f>
        <v>32.61507882730271</v>
      </c>
      <c r="BK94" s="13">
        <f>IFERROR(((AE94*(12000/5))/((F94*60+G94)*(SUMIFS(팀공격력!X:X,팀공격력!A:A,B94,팀공격력!B:B,D94)+SUMIFS(팀수비력!X:X,팀수비력!A:A,B94,팀수비력!B:B,D94))))*100,"")</f>
        <v>21.520619470813205</v>
      </c>
      <c r="BL94" s="13">
        <f>IFERROR(100*AK94/(((((F94*60+G94)/(12000/5))*SUMIFS(팀공격력!P:P,팀공격력!A:A,B94,팀공격력!B:B,D94))-K94)),"")</f>
        <v>23.385171866292339</v>
      </c>
      <c r="BM94" s="13">
        <f>IFERROR(100*((AM94/E94*(2400))/((F94*60+G94)*SUMIFS(팀공격력!AR:AR,팀공격력!A:A,B94,팀공격력!B:B,D94))),"")</f>
        <v>2.0519524759579371</v>
      </c>
      <c r="BN94" s="13">
        <f>IFERROR((AO94*40)/(((F94*60+G94)/60)*(SUMIFS(팀수비력!Q:Q,팀수비력!A:A,B94,팀수비력!B:B,D94)-SUMIFS(팀수비력!N:N,팀수비력!A:A,B94,팀수비력!B:B,D94)))*100,"")</f>
        <v>1.1440371354454166</v>
      </c>
      <c r="BO94" s="13">
        <f t="shared" si="65"/>
        <v>11.865102906950213</v>
      </c>
      <c r="BP94" s="13">
        <v>87.5</v>
      </c>
      <c r="BQ94" s="13">
        <v>1.1666666666666601</v>
      </c>
      <c r="BR94" s="13">
        <v>3.7037037037037E-2</v>
      </c>
      <c r="BS94" s="13">
        <v>0.51851851851851805</v>
      </c>
      <c r="BT94" s="15" t="s">
        <v>93</v>
      </c>
      <c r="BU94" s="15">
        <v>78000</v>
      </c>
      <c r="BV94" s="12" t="s">
        <v>89</v>
      </c>
      <c r="BW94" s="26">
        <v>1570.64</v>
      </c>
      <c r="BX94" s="27">
        <v>2083.84</v>
      </c>
      <c r="BY94" s="27">
        <v>513.20000000000005</v>
      </c>
      <c r="BZ94" s="26">
        <f t="shared" si="66"/>
        <v>29.085925925925928</v>
      </c>
      <c r="CA94" s="26">
        <f t="shared" si="67"/>
        <v>38.589629629629634</v>
      </c>
      <c r="CB94" s="26">
        <f t="shared" si="68"/>
        <v>9.5037037037037049</v>
      </c>
      <c r="CC94" s="31">
        <f t="shared" si="69"/>
        <v>49.402846583313682</v>
      </c>
      <c r="CD94" s="31">
        <f t="shared" si="70"/>
        <v>65.545018479201076</v>
      </c>
      <c r="CE94" s="31">
        <f t="shared" si="71"/>
        <v>16.142171895887394</v>
      </c>
      <c r="CF94" s="30">
        <v>16</v>
      </c>
      <c r="CG94" s="30">
        <v>38</v>
      </c>
    </row>
    <row r="95" spans="1:85" x14ac:dyDescent="0.4">
      <c r="A95" s="12" t="s">
        <v>84</v>
      </c>
      <c r="B95" s="12" t="s">
        <v>172</v>
      </c>
      <c r="C95" s="4" t="s">
        <v>190</v>
      </c>
      <c r="D95" s="40" t="s">
        <v>87</v>
      </c>
      <c r="E95" s="5">
        <v>47</v>
      </c>
      <c r="F95" s="22">
        <v>25</v>
      </c>
      <c r="G95" s="22">
        <v>21</v>
      </c>
      <c r="H95" s="10">
        <f t="shared" si="39"/>
        <v>71487</v>
      </c>
      <c r="I95" s="5">
        <v>314</v>
      </c>
      <c r="J95" s="17">
        <f t="shared" si="40"/>
        <v>6.6808510638297873</v>
      </c>
      <c r="K95" s="7">
        <v>106</v>
      </c>
      <c r="L95" s="7">
        <v>264</v>
      </c>
      <c r="M95" s="17">
        <f t="shared" si="41"/>
        <v>2.2553191489361701</v>
      </c>
      <c r="N95" s="17">
        <f t="shared" si="42"/>
        <v>5.6170212765957448</v>
      </c>
      <c r="O95" s="14">
        <f t="shared" si="43"/>
        <v>0.40151515151515149</v>
      </c>
      <c r="P95" s="12">
        <v>29</v>
      </c>
      <c r="Q95" s="12">
        <v>65</v>
      </c>
      <c r="R95" s="17">
        <f t="shared" si="44"/>
        <v>0.61702127659574468</v>
      </c>
      <c r="S95" s="17">
        <f t="shared" si="45"/>
        <v>1.3829787234042554</v>
      </c>
      <c r="T95" s="14">
        <f t="shared" si="46"/>
        <v>0.44615384615384618</v>
      </c>
      <c r="U95" s="12">
        <v>77</v>
      </c>
      <c r="V95" s="12">
        <v>199</v>
      </c>
      <c r="W95" s="17">
        <f t="shared" si="47"/>
        <v>1.6382978723404256</v>
      </c>
      <c r="X95" s="17">
        <f t="shared" si="48"/>
        <v>4.2340425531914896</v>
      </c>
      <c r="Y95" s="14">
        <f t="shared" si="49"/>
        <v>0.38693467336683418</v>
      </c>
      <c r="Z95" s="12">
        <v>25</v>
      </c>
      <c r="AA95" s="12">
        <v>33</v>
      </c>
      <c r="AB95" s="17">
        <f t="shared" si="50"/>
        <v>0.53191489361702127</v>
      </c>
      <c r="AC95" s="17">
        <f t="shared" si="51"/>
        <v>0.7021276595744681</v>
      </c>
      <c r="AD95" s="14">
        <f t="shared" si="52"/>
        <v>0.75757575757575757</v>
      </c>
      <c r="AE95" s="12">
        <v>102</v>
      </c>
      <c r="AF95" s="17">
        <f t="shared" si="53"/>
        <v>2.1702127659574466</v>
      </c>
      <c r="AG95" s="12">
        <v>25</v>
      </c>
      <c r="AH95" s="17">
        <f t="shared" si="54"/>
        <v>0.53191489361702127</v>
      </c>
      <c r="AI95" s="12">
        <v>77</v>
      </c>
      <c r="AJ95" s="17">
        <f t="shared" si="55"/>
        <v>1.6382978723404256</v>
      </c>
      <c r="AK95" s="12">
        <v>163</v>
      </c>
      <c r="AL95" s="17">
        <f t="shared" si="56"/>
        <v>3.4680851063829787</v>
      </c>
      <c r="AM95" s="12">
        <v>40</v>
      </c>
      <c r="AN95" s="17">
        <f t="shared" si="57"/>
        <v>0.85106382978723405</v>
      </c>
      <c r="AO95" s="12">
        <v>3</v>
      </c>
      <c r="AP95" s="17">
        <f t="shared" si="58"/>
        <v>6.3829787234042548E-2</v>
      </c>
      <c r="AQ95" s="12">
        <v>74</v>
      </c>
      <c r="AR95" s="17">
        <f t="shared" si="59"/>
        <v>1.574468085106383</v>
      </c>
      <c r="AS95" s="12">
        <v>115</v>
      </c>
      <c r="AT95" s="17">
        <f t="shared" si="60"/>
        <v>2.4468085106382977</v>
      </c>
      <c r="AU95" s="13">
        <v>0.74619734858142217</v>
      </c>
      <c r="AV95" s="13">
        <v>2.5051738590169029E-2</v>
      </c>
      <c r="AW95" s="13">
        <v>1.0133177431736331</v>
      </c>
      <c r="AX95" s="13">
        <v>-0.26712039459221099</v>
      </c>
      <c r="AY95" s="13">
        <v>106.4790863126684</v>
      </c>
      <c r="AZ95" s="13">
        <v>115.94218859220079</v>
      </c>
      <c r="BA95" s="13">
        <v>6.2576813735026704</v>
      </c>
      <c r="BB95" s="13">
        <v>8.1276595744680851</v>
      </c>
      <c r="BC95" s="13">
        <v>12.824709387720841</v>
      </c>
      <c r="BD95" s="35">
        <f t="shared" si="61"/>
        <v>56.369381013930784</v>
      </c>
      <c r="BE95" s="35">
        <f t="shared" si="62"/>
        <v>54.734848484848484</v>
      </c>
      <c r="BF95" s="37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12.28477040090999</v>
      </c>
      <c r="BG95" s="14">
        <f t="shared" si="63"/>
        <v>0.75378787878787878</v>
      </c>
      <c r="BH95" s="14">
        <f t="shared" si="64"/>
        <v>0.125</v>
      </c>
      <c r="BI95" s="13">
        <f>IFERROR(((AG95*(12000/5))/((F95*60+G95)*(SUMIFS(팀공격력!X:X,팀공격력!A:A,B95,팀공격력!B:B,D95)+SUMIFS(팀수비력!X:X,팀수비력!A:A,B95,팀수비력!B:B,D95))))*100,"")</f>
        <v>1.0138198857729135</v>
      </c>
      <c r="BJ95" s="13">
        <f>IFERROR(((AI95*(12000/5))/((F95*60+G95)*(SUMIFS(팀공격력!V:V,팀공격력!A:A,B95,팀공격력!B:B,D95)+SUMIFS(팀수비력!W:W,팀수비력!A:A,B95,팀수비력!B:B,D95))))*100,"")</f>
        <v>6.462713500356708</v>
      </c>
      <c r="BK95" s="13">
        <f>IFERROR(((AE95*(12000/5))/((F95*60+G95)*(SUMIFS(팀공격력!X:X,팀공격력!A:A,B95,팀공격력!B:B,D95)+SUMIFS(팀수비력!X:X,팀수비력!A:A,B95,팀수비력!B:B,D95))))*100,"")</f>
        <v>4.1363851339534872</v>
      </c>
      <c r="BL95" s="13">
        <f>IFERROR(100*AK95/(((((F95*60+G95)/(12000/5))*SUMIFS(팀공격력!P:P,팀공격력!A:A,B95,팀공격력!B:B,D95))-K95)),"")</f>
        <v>18.401055520669438</v>
      </c>
      <c r="BM95" s="13">
        <f>IFERROR(100*((AM95/E95*(2400))/((F95*60+G95)*SUMIFS(팀공격력!AR:AR,팀공격력!A:A,B95,팀공격력!B:B,D95))),"")</f>
        <v>1.8251346144583691</v>
      </c>
      <c r="BN95" s="13">
        <f>IFERROR((AO95*40)/(((F95*60+G95)/60)*(SUMIFS(팀수비력!Q:Q,팀수비력!A:A,B95,팀수비력!B:B,D95)-SUMIFS(팀수비력!N:N,팀수비력!A:A,B95,팀수비력!B:B,D95)))*100,"")</f>
        <v>0.21256074587565726</v>
      </c>
      <c r="BO95" s="13">
        <f t="shared" si="65"/>
        <v>20.991716782026554</v>
      </c>
      <c r="BP95" s="13">
        <v>0</v>
      </c>
      <c r="BQ95" s="13">
        <v>0</v>
      </c>
      <c r="BR95" s="13">
        <v>1.2127659574467999</v>
      </c>
      <c r="BS95" s="13">
        <v>0.44680851063829702</v>
      </c>
      <c r="BT95" s="15" t="s">
        <v>88</v>
      </c>
      <c r="BU95" s="15">
        <v>150000</v>
      </c>
      <c r="BV95" s="12" t="s">
        <v>91</v>
      </c>
      <c r="BW95" s="26">
        <v>771.69</v>
      </c>
      <c r="BX95" s="27">
        <v>1034.8900000000001</v>
      </c>
      <c r="BY95" s="27">
        <v>263.2</v>
      </c>
      <c r="BZ95" s="26">
        <f t="shared" si="66"/>
        <v>16.418936170212767</v>
      </c>
      <c r="CA95" s="26">
        <f t="shared" si="67"/>
        <v>22.018936170212768</v>
      </c>
      <c r="CB95" s="26">
        <f t="shared" si="68"/>
        <v>5.6</v>
      </c>
      <c r="CC95" s="31">
        <f t="shared" si="69"/>
        <v>25.907591590079321</v>
      </c>
      <c r="CD95" s="31">
        <f t="shared" si="70"/>
        <v>34.743883503294313</v>
      </c>
      <c r="CE95" s="31">
        <f t="shared" si="71"/>
        <v>8.8362919132149909</v>
      </c>
      <c r="CF95" s="30">
        <v>14</v>
      </c>
      <c r="CG95" s="30">
        <v>33</v>
      </c>
    </row>
    <row r="96" spans="1:85" x14ac:dyDescent="0.4">
      <c r="A96" s="12" t="s">
        <v>84</v>
      </c>
      <c r="B96" s="12" t="s">
        <v>172</v>
      </c>
      <c r="C96" s="4" t="s">
        <v>191</v>
      </c>
      <c r="D96" s="40" t="s">
        <v>87</v>
      </c>
      <c r="E96" s="22">
        <v>3</v>
      </c>
      <c r="F96" s="22">
        <v>7</v>
      </c>
      <c r="G96" s="22">
        <v>9</v>
      </c>
      <c r="H96" s="10">
        <f t="shared" si="39"/>
        <v>1287</v>
      </c>
      <c r="I96" s="5">
        <v>4</v>
      </c>
      <c r="J96" s="17">
        <f t="shared" si="40"/>
        <v>1.3333333333333333</v>
      </c>
      <c r="K96" s="6">
        <v>2</v>
      </c>
      <c r="L96" s="6">
        <v>6</v>
      </c>
      <c r="M96" s="17">
        <f t="shared" si="41"/>
        <v>0.66666666666666663</v>
      </c>
      <c r="N96" s="17">
        <f t="shared" si="42"/>
        <v>2</v>
      </c>
      <c r="O96" s="14">
        <f t="shared" si="43"/>
        <v>0.33333333333333331</v>
      </c>
      <c r="P96" s="12">
        <v>2</v>
      </c>
      <c r="Q96" s="12">
        <v>4</v>
      </c>
      <c r="R96" s="17">
        <f t="shared" si="44"/>
        <v>0.66666666666666663</v>
      </c>
      <c r="S96" s="17">
        <f t="shared" si="45"/>
        <v>1.3333333333333333</v>
      </c>
      <c r="T96" s="14">
        <f t="shared" si="46"/>
        <v>0.5</v>
      </c>
      <c r="U96" s="12">
        <v>0</v>
      </c>
      <c r="V96" s="12">
        <v>2</v>
      </c>
      <c r="W96" s="17">
        <f t="shared" si="47"/>
        <v>0</v>
      </c>
      <c r="X96" s="17">
        <f t="shared" si="48"/>
        <v>0.66666666666666663</v>
      </c>
      <c r="Y96" s="14">
        <f t="shared" si="49"/>
        <v>0</v>
      </c>
      <c r="Z96" s="12">
        <v>0</v>
      </c>
      <c r="AA96" s="12">
        <v>2</v>
      </c>
      <c r="AB96" s="17">
        <f t="shared" si="50"/>
        <v>0</v>
      </c>
      <c r="AC96" s="17">
        <f t="shared" si="51"/>
        <v>0.66666666666666663</v>
      </c>
      <c r="AD96" s="14">
        <f t="shared" si="52"/>
        <v>0</v>
      </c>
      <c r="AE96" s="12">
        <v>1</v>
      </c>
      <c r="AF96" s="17">
        <f t="shared" si="53"/>
        <v>0.33333333333333331</v>
      </c>
      <c r="AG96" s="12">
        <v>1</v>
      </c>
      <c r="AH96" s="17">
        <f t="shared" si="54"/>
        <v>0.33333333333333331</v>
      </c>
      <c r="AI96" s="12">
        <v>0</v>
      </c>
      <c r="AJ96" s="17">
        <f t="shared" si="55"/>
        <v>0</v>
      </c>
      <c r="AK96" s="12">
        <v>3</v>
      </c>
      <c r="AL96" s="17">
        <f t="shared" si="56"/>
        <v>1</v>
      </c>
      <c r="AM96" s="12">
        <v>3</v>
      </c>
      <c r="AN96" s="17">
        <f t="shared" si="57"/>
        <v>1</v>
      </c>
      <c r="AO96" s="12">
        <v>0</v>
      </c>
      <c r="AP96" s="17">
        <f t="shared" si="58"/>
        <v>0</v>
      </c>
      <c r="AQ96" s="12">
        <v>2</v>
      </c>
      <c r="AR96" s="17">
        <f t="shared" si="59"/>
        <v>0.66666666666666663</v>
      </c>
      <c r="AS96" s="12">
        <v>7</v>
      </c>
      <c r="AT96" s="17">
        <f t="shared" si="60"/>
        <v>2.3333333333333335</v>
      </c>
      <c r="AU96" s="13">
        <v>-5.9998347325317058E-2</v>
      </c>
      <c r="AV96" s="13">
        <v>-0.1118850299772812</v>
      </c>
      <c r="AW96" s="13">
        <v>-8.3222656860086328E-2</v>
      </c>
      <c r="AX96" s="13">
        <v>2.3224309534769269E-2</v>
      </c>
      <c r="AY96" s="13">
        <v>67.131764127434451</v>
      </c>
      <c r="AZ96" s="13">
        <v>105.00547125027271</v>
      </c>
      <c r="BA96" s="13">
        <v>-7.8796848321548332E-2</v>
      </c>
      <c r="BB96" s="13">
        <v>1</v>
      </c>
      <c r="BC96" s="13">
        <v>5.594405594405595</v>
      </c>
      <c r="BD96" s="35">
        <f t="shared" si="61"/>
        <v>29.069767441860467</v>
      </c>
      <c r="BE96" s="35">
        <f t="shared" si="62"/>
        <v>33.333333333333329</v>
      </c>
      <c r="BF96" s="37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1.0971554638403873</v>
      </c>
      <c r="BG96" s="14">
        <f t="shared" si="63"/>
        <v>0.33333333333333331</v>
      </c>
      <c r="BH96" s="14">
        <f t="shared" si="64"/>
        <v>0.33333333333333331</v>
      </c>
      <c r="BI96" s="13">
        <f>IFERROR(((AG96*(12000/5))/((F96*60+G96)*(SUMIFS(팀공격력!X:X,팀공격력!A:A,B96,팀공격력!B:B,D96)+SUMIFS(팀수비력!X:X,팀수비력!A:A,B96,팀수비력!B:B,D96))))*100,"")</f>
        <v>0.14377809289143137</v>
      </c>
      <c r="BJ96" s="13">
        <f>IFERROR(((AI96*(12000/5))/((F96*60+G96)*(SUMIFS(팀공격력!V:V,팀공격력!A:A,B96,팀공격력!B:B,D96)+SUMIFS(팀수비력!W:W,팀수비력!A:A,B96,팀수비력!B:B,D96))))*100,"")</f>
        <v>0</v>
      </c>
      <c r="BK96" s="13">
        <f>IFERROR(((AE96*(12000/5))/((F96*60+G96)*(SUMIFS(팀공격력!X:X,팀공격력!A:A,B96,팀공격력!B:B,D96)+SUMIFS(팀수비력!X:X,팀수비력!A:A,B96,팀수비력!B:B,D96))))*100,"")</f>
        <v>0.14377809289143137</v>
      </c>
      <c r="BL96" s="13">
        <f>IFERROR(100*AK96/(((((F96*60+G96)/(12000/5))*SUMIFS(팀공격력!P:P,팀공격력!A:A,B96,팀공격력!B:B,D96))-K96)),"")</f>
        <v>1.0801323162087357</v>
      </c>
      <c r="BM96" s="13">
        <f>IFERROR(100*((AM96/E96*(2400))/((F96*60+G96)*SUMIFS(팀공격력!AR:AR,팀공격력!A:A,B96,팀공격력!B:B,D96))),"")</f>
        <v>7.6033448825049783</v>
      </c>
      <c r="BN96" s="13">
        <f>IFERROR((AO96*40)/(((F96*60+G96)/60)*(SUMIFS(팀수비력!Q:Q,팀수비력!A:A,B96,팀수비력!B:B,D96)-SUMIFS(팀수비력!N:N,팀수비력!A:A,B96,팀수비력!B:B,D96)))*100,"")</f>
        <v>0</v>
      </c>
      <c r="BO96" s="13">
        <f t="shared" si="65"/>
        <v>22.522522522522525</v>
      </c>
      <c r="BP96" s="13">
        <v>0</v>
      </c>
      <c r="BQ96" s="13">
        <v>0</v>
      </c>
      <c r="BR96" s="13">
        <v>0</v>
      </c>
      <c r="BS96" s="13">
        <v>0.33333333333333298</v>
      </c>
      <c r="BT96" s="15" t="s">
        <v>88</v>
      </c>
      <c r="BU96" s="15"/>
      <c r="BV96" s="12" t="s">
        <v>91</v>
      </c>
      <c r="BW96" s="26">
        <v>11.47</v>
      </c>
      <c r="BX96" s="27">
        <v>19.87</v>
      </c>
      <c r="BY96" s="27">
        <v>8.4</v>
      </c>
      <c r="BZ96" s="26">
        <f t="shared" si="66"/>
        <v>3.8233333333333337</v>
      </c>
      <c r="CA96" s="26">
        <f t="shared" si="67"/>
        <v>6.623333333333334</v>
      </c>
      <c r="CB96" s="26">
        <f t="shared" si="68"/>
        <v>2.8000000000000003</v>
      </c>
      <c r="CC96" s="31">
        <f t="shared" si="69"/>
        <v>21.389277389277389</v>
      </c>
      <c r="CD96" s="31">
        <f t="shared" si="70"/>
        <v>37.053613053613056</v>
      </c>
      <c r="CE96" s="31">
        <f t="shared" si="71"/>
        <v>15.664335664335665</v>
      </c>
      <c r="CF96" s="30">
        <v>1</v>
      </c>
      <c r="CG96" s="30">
        <v>2</v>
      </c>
    </row>
    <row r="97" spans="1:85" x14ac:dyDescent="0.4">
      <c r="A97" s="12" t="s">
        <v>84</v>
      </c>
      <c r="B97" s="12" t="s">
        <v>192</v>
      </c>
      <c r="C97" s="4" t="s">
        <v>193</v>
      </c>
      <c r="D97" s="40" t="s">
        <v>87</v>
      </c>
      <c r="E97" s="22">
        <v>38</v>
      </c>
      <c r="F97" s="22">
        <v>27</v>
      </c>
      <c r="G97" s="22">
        <v>19</v>
      </c>
      <c r="H97" s="10">
        <f t="shared" si="39"/>
        <v>62282</v>
      </c>
      <c r="I97" s="5">
        <v>428</v>
      </c>
      <c r="J97" s="17">
        <f t="shared" si="40"/>
        <v>11.263157894736842</v>
      </c>
      <c r="K97" s="7">
        <v>169</v>
      </c>
      <c r="L97" s="7">
        <v>385</v>
      </c>
      <c r="M97" s="17">
        <f t="shared" si="41"/>
        <v>4.4473684210526319</v>
      </c>
      <c r="N97" s="17">
        <f t="shared" si="42"/>
        <v>10.131578947368421</v>
      </c>
      <c r="O97" s="14">
        <f t="shared" si="43"/>
        <v>0.43896103896103894</v>
      </c>
      <c r="P97" s="12">
        <v>134</v>
      </c>
      <c r="Q97" s="12">
        <v>268</v>
      </c>
      <c r="R97" s="17">
        <f t="shared" si="44"/>
        <v>3.5263157894736841</v>
      </c>
      <c r="S97" s="17">
        <f t="shared" si="45"/>
        <v>7.0526315789473681</v>
      </c>
      <c r="T97" s="14">
        <f t="shared" si="46"/>
        <v>0.5</v>
      </c>
      <c r="U97" s="12">
        <v>35</v>
      </c>
      <c r="V97" s="12">
        <v>117</v>
      </c>
      <c r="W97" s="17">
        <f t="shared" si="47"/>
        <v>0.92105263157894735</v>
      </c>
      <c r="X97" s="17">
        <f t="shared" si="48"/>
        <v>3.0789473684210527</v>
      </c>
      <c r="Y97" s="14">
        <f t="shared" si="49"/>
        <v>0.29914529914529914</v>
      </c>
      <c r="Z97" s="12">
        <v>55</v>
      </c>
      <c r="AA97" s="12">
        <v>73</v>
      </c>
      <c r="AB97" s="17">
        <f t="shared" si="50"/>
        <v>1.4473684210526316</v>
      </c>
      <c r="AC97" s="17">
        <f t="shared" si="51"/>
        <v>1.9210526315789473</v>
      </c>
      <c r="AD97" s="14">
        <f t="shared" si="52"/>
        <v>0.75342465753424659</v>
      </c>
      <c r="AE97" s="12">
        <v>115</v>
      </c>
      <c r="AF97" s="17">
        <f t="shared" si="53"/>
        <v>3.0263157894736841</v>
      </c>
      <c r="AG97" s="12">
        <v>25</v>
      </c>
      <c r="AH97" s="17">
        <f t="shared" si="54"/>
        <v>0.65789473684210531</v>
      </c>
      <c r="AI97" s="12">
        <v>90</v>
      </c>
      <c r="AJ97" s="17">
        <f t="shared" si="55"/>
        <v>2.3684210526315788</v>
      </c>
      <c r="AK97" s="12">
        <v>153</v>
      </c>
      <c r="AL97" s="17">
        <f t="shared" si="56"/>
        <v>4.0263157894736841</v>
      </c>
      <c r="AM97" s="12">
        <v>59</v>
      </c>
      <c r="AN97" s="17">
        <f t="shared" si="57"/>
        <v>1.5526315789473684</v>
      </c>
      <c r="AO97" s="12">
        <v>5</v>
      </c>
      <c r="AP97" s="17">
        <f t="shared" si="58"/>
        <v>0.13157894736842105</v>
      </c>
      <c r="AQ97" s="12">
        <v>58</v>
      </c>
      <c r="AR97" s="17">
        <f t="shared" si="59"/>
        <v>1.5263157894736843</v>
      </c>
      <c r="AS97" s="12">
        <v>79</v>
      </c>
      <c r="AT97" s="17">
        <f t="shared" si="60"/>
        <v>2.0789473684210527</v>
      </c>
      <c r="AU97" s="13">
        <v>1.5950270722700659</v>
      </c>
      <c r="AV97" s="13">
        <v>6.146342399807582E-2</v>
      </c>
      <c r="AW97" s="13">
        <v>1.0771835170639259</v>
      </c>
      <c r="AX97" s="13">
        <v>0.51784355520613967</v>
      </c>
      <c r="AY97" s="13">
        <v>105.4848188453623</v>
      </c>
      <c r="AZ97" s="13">
        <v>109.52980281308059</v>
      </c>
      <c r="BA97" s="13">
        <v>8.198645873594641</v>
      </c>
      <c r="BB97" s="13">
        <v>12.315789473684211</v>
      </c>
      <c r="BC97" s="13">
        <v>18.034102951093409</v>
      </c>
      <c r="BD97" s="35">
        <f t="shared" si="61"/>
        <v>51.304181051016492</v>
      </c>
      <c r="BE97" s="35">
        <f t="shared" si="62"/>
        <v>48.441558441558442</v>
      </c>
      <c r="BF97" s="37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15.372756835970076</v>
      </c>
      <c r="BG97" s="14">
        <f t="shared" si="63"/>
        <v>0.30389610389610389</v>
      </c>
      <c r="BH97" s="14">
        <f t="shared" si="64"/>
        <v>0.18961038961038962</v>
      </c>
      <c r="BI97" s="13">
        <f>IFERROR(((AG97*(12000/5))/((F97*60+G97)*(SUMIFS(팀공격력!X:X,팀공격력!A:A,B97,팀공격력!B:B,D97)+SUMIFS(팀수비력!X:X,팀수비력!A:A,B97,팀수비력!B:B,D97))))*100,"")</f>
        <v>0.93577933574639627</v>
      </c>
      <c r="BJ97" s="13">
        <f>IFERROR(((AI97*(12000/5))/((F97*60+G97)*(SUMIFS(팀공격력!V:V,팀공격력!A:A,B97,팀공격력!B:B,D97)+SUMIFS(팀수비력!W:W,팀수비력!A:A,B97,팀수비력!B:B,D97))))*100,"")</f>
        <v>7.0929857595175712</v>
      </c>
      <c r="BK97" s="13">
        <f>IFERROR(((AE97*(12000/5))/((F97*60+G97)*(SUMIFS(팀공격력!X:X,팀공격력!A:A,B97,팀공격력!B:B,D97)+SUMIFS(팀수비력!X:X,팀수비력!A:A,B97,팀수비력!B:B,D97))))*100,"")</f>
        <v>4.3045849444334232</v>
      </c>
      <c r="BL97" s="13">
        <f>IFERROR(100*AK97/(((((F97*60+G97)/(12000/5))*SUMIFS(팀공격력!P:P,팀공격력!A:A,B97,팀공격력!B:B,D97))-K97)),"")</f>
        <v>17.360208246855354</v>
      </c>
      <c r="BM97" s="13">
        <f>IFERROR(100*((AM97/E97*(2400))/((F97*60+G97)*SUMIFS(팀공격력!AR:AR,팀공격력!A:A,B97,팀공격력!B:B,D97))),"")</f>
        <v>3.1568059778446886</v>
      </c>
      <c r="BN97" s="13">
        <f>IFERROR((AO97*40)/(((F97*60+G97)/60)*(SUMIFS(팀수비력!Q:Q,팀수비력!A:A,B97,팀수비력!B:B,D97)-SUMIFS(팀수비력!N:N,팀수비력!A:A,B97,팀수비력!B:B,D97)))*100,"")</f>
        <v>0.34748635609301398</v>
      </c>
      <c r="BO97" s="13">
        <f t="shared" si="65"/>
        <v>12.207442330358646</v>
      </c>
      <c r="BP97" s="13">
        <v>6</v>
      </c>
      <c r="BQ97" s="13">
        <v>7.8947368421052599E-2</v>
      </c>
      <c r="BR97" s="13">
        <v>1.5263157894736801</v>
      </c>
      <c r="BS97" s="13">
        <v>1.2105263157894699</v>
      </c>
      <c r="BT97" s="15" t="s">
        <v>88</v>
      </c>
      <c r="BU97" s="15"/>
      <c r="BV97" s="12" t="s">
        <v>91</v>
      </c>
      <c r="BW97" s="26">
        <v>803.79</v>
      </c>
      <c r="BX97" s="27">
        <v>1112.99</v>
      </c>
      <c r="BY97" s="27">
        <v>309.2</v>
      </c>
      <c r="BZ97" s="26">
        <f t="shared" si="66"/>
        <v>21.152368421052628</v>
      </c>
      <c r="CA97" s="26">
        <f t="shared" si="67"/>
        <v>29.289210526315788</v>
      </c>
      <c r="CB97" s="26">
        <f t="shared" si="68"/>
        <v>8.1368421052631579</v>
      </c>
      <c r="CC97" s="31">
        <f t="shared" si="69"/>
        <v>30.97357181850294</v>
      </c>
      <c r="CD97" s="31">
        <f t="shared" si="70"/>
        <v>42.888410776789442</v>
      </c>
      <c r="CE97" s="31">
        <f t="shared" si="71"/>
        <v>11.914838958286504</v>
      </c>
      <c r="CF97" s="33">
        <v>19</v>
      </c>
      <c r="CG97" s="33">
        <v>19</v>
      </c>
    </row>
    <row r="98" spans="1:85" x14ac:dyDescent="0.4">
      <c r="A98" s="12" t="s">
        <v>84</v>
      </c>
      <c r="B98" s="12" t="s">
        <v>192</v>
      </c>
      <c r="C98" s="4" t="s">
        <v>194</v>
      </c>
      <c r="D98" s="40" t="s">
        <v>87</v>
      </c>
      <c r="E98" s="22">
        <v>3</v>
      </c>
      <c r="F98" s="22">
        <v>0</v>
      </c>
      <c r="G98" s="22">
        <v>43</v>
      </c>
      <c r="H98" s="10">
        <f t="shared" si="39"/>
        <v>129</v>
      </c>
      <c r="I98" s="5">
        <v>0</v>
      </c>
      <c r="J98" s="17">
        <f t="shared" si="40"/>
        <v>0</v>
      </c>
      <c r="K98" s="7">
        <v>0</v>
      </c>
      <c r="L98" s="7">
        <v>0</v>
      </c>
      <c r="M98" s="17">
        <f t="shared" si="41"/>
        <v>0</v>
      </c>
      <c r="N98" s="17">
        <f t="shared" si="42"/>
        <v>0</v>
      </c>
      <c r="O98" s="14" t="e">
        <f t="shared" si="43"/>
        <v>#DIV/0!</v>
      </c>
      <c r="P98" s="12">
        <v>0</v>
      </c>
      <c r="Q98" s="12">
        <v>0</v>
      </c>
      <c r="R98" s="17">
        <f t="shared" si="44"/>
        <v>0</v>
      </c>
      <c r="S98" s="17">
        <f t="shared" si="45"/>
        <v>0</v>
      </c>
      <c r="T98" s="14" t="e">
        <f t="shared" si="46"/>
        <v>#DIV/0!</v>
      </c>
      <c r="U98" s="12">
        <v>0</v>
      </c>
      <c r="V98" s="12">
        <v>0</v>
      </c>
      <c r="W98" s="17">
        <f t="shared" si="47"/>
        <v>0</v>
      </c>
      <c r="X98" s="17">
        <f t="shared" si="48"/>
        <v>0</v>
      </c>
      <c r="Y98" s="14" t="e">
        <f t="shared" si="49"/>
        <v>#DIV/0!</v>
      </c>
      <c r="Z98" s="12">
        <v>0</v>
      </c>
      <c r="AA98" s="12">
        <v>0</v>
      </c>
      <c r="AB98" s="17">
        <f t="shared" si="50"/>
        <v>0</v>
      </c>
      <c r="AC98" s="17">
        <f t="shared" si="51"/>
        <v>0</v>
      </c>
      <c r="AD98" s="14" t="e">
        <f t="shared" si="52"/>
        <v>#DIV/0!</v>
      </c>
      <c r="AE98" s="12">
        <v>0</v>
      </c>
      <c r="AF98" s="17">
        <f t="shared" si="53"/>
        <v>0</v>
      </c>
      <c r="AG98" s="12">
        <v>0</v>
      </c>
      <c r="AH98" s="17">
        <f t="shared" si="54"/>
        <v>0</v>
      </c>
      <c r="AI98" s="12">
        <v>0</v>
      </c>
      <c r="AJ98" s="17">
        <f t="shared" si="55"/>
        <v>0</v>
      </c>
      <c r="AK98" s="12">
        <v>0</v>
      </c>
      <c r="AL98" s="17">
        <f t="shared" si="56"/>
        <v>0</v>
      </c>
      <c r="AM98" s="12">
        <v>0</v>
      </c>
      <c r="AN98" s="17">
        <f t="shared" si="57"/>
        <v>0</v>
      </c>
      <c r="AO98" s="12">
        <v>0</v>
      </c>
      <c r="AP98" s="17">
        <f t="shared" si="58"/>
        <v>0</v>
      </c>
      <c r="AQ98" s="12">
        <v>0</v>
      </c>
      <c r="AR98" s="17">
        <f t="shared" si="59"/>
        <v>0</v>
      </c>
      <c r="AS98" s="12">
        <v>1</v>
      </c>
      <c r="AT98" s="17">
        <f t="shared" si="60"/>
        <v>0.33333333333333331</v>
      </c>
      <c r="AU98" s="13">
        <v>-1.3593278372554609E-3</v>
      </c>
      <c r="AV98" s="13">
        <v>-2.5289820228008578E-2</v>
      </c>
      <c r="AW98" s="13">
        <v>0</v>
      </c>
      <c r="AX98" s="13">
        <v>-1.3593278372554609E-3</v>
      </c>
      <c r="AY98" s="13">
        <v>0</v>
      </c>
      <c r="AZ98" s="13">
        <v>119.81503345938999</v>
      </c>
      <c r="BA98" s="13">
        <v>-0.60168519253195374</v>
      </c>
      <c r="BB98" s="13">
        <v>0</v>
      </c>
      <c r="BC98" s="13">
        <v>0</v>
      </c>
      <c r="BD98" s="35" t="str">
        <f t="shared" si="61"/>
        <v/>
      </c>
      <c r="BE98" s="35" t="str">
        <f t="shared" si="62"/>
        <v/>
      </c>
      <c r="BF98" s="37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0</v>
      </c>
      <c r="BG98" s="14" t="str">
        <f t="shared" si="63"/>
        <v/>
      </c>
      <c r="BH98" s="14" t="str">
        <f t="shared" si="64"/>
        <v/>
      </c>
      <c r="BI98" s="13">
        <f>IFERROR(((AG98*(12000/5))/((F98*60+G98)*(SUMIFS(팀공격력!X:X,팀공격력!A:A,B98,팀공격력!B:B,D98)+SUMIFS(팀수비력!X:X,팀수비력!A:A,B98,팀수비력!B:B,D98))))*100,"")</f>
        <v>0</v>
      </c>
      <c r="BJ98" s="13">
        <f>IFERROR(((AI98*(12000/5))/((F98*60+G98)*(SUMIFS(팀공격력!V:V,팀공격력!A:A,B98,팀공격력!B:B,D98)+SUMIFS(팀수비력!W:W,팀수비력!A:A,B98,팀수비력!B:B,D98))))*100,"")</f>
        <v>0</v>
      </c>
      <c r="BK98" s="13">
        <f>IFERROR(((AE98*(12000/5))/((F98*60+G98)*(SUMIFS(팀공격력!X:X,팀공격력!A:A,B98,팀공격력!B:B,D98)+SUMIFS(팀수비력!X:X,팀수비력!A:A,B98,팀수비력!B:B,D98))))*100,"")</f>
        <v>0</v>
      </c>
      <c r="BL98" s="13">
        <f>IFERROR(100*AK98/(((((F98*60+G98)/(12000/5))*SUMIFS(팀공격력!P:P,팀공격력!A:A,B98,팀공격력!B:B,D98))-K98)),"")</f>
        <v>0</v>
      </c>
      <c r="BM98" s="13">
        <f>IFERROR(100*((AM98/E98*(2400))/((F98*60+G98)*SUMIFS(팀공격력!AR:AR,팀공격력!A:A,B98,팀공격력!B:B,D98))),"")</f>
        <v>0</v>
      </c>
      <c r="BN98" s="13">
        <f>IFERROR((AO98*40)/(((F98*60+G98)/60)*(SUMIFS(팀수비력!Q:Q,팀수비력!A:A,B98,팀수비력!B:B,D98)-SUMIFS(팀수비력!N:N,팀수비력!A:A,B98,팀수비력!B:B,D98)))*100,"")</f>
        <v>0</v>
      </c>
      <c r="BO98" s="13" t="str">
        <f t="shared" si="65"/>
        <v/>
      </c>
      <c r="BP98" s="13">
        <v>0</v>
      </c>
      <c r="BQ98" s="13">
        <v>0</v>
      </c>
      <c r="BR98" s="13">
        <v>0</v>
      </c>
      <c r="BS98" s="13">
        <v>0</v>
      </c>
      <c r="BT98" s="15" t="s">
        <v>88</v>
      </c>
      <c r="BU98" s="15">
        <v>450000</v>
      </c>
      <c r="BV98" s="12" t="s">
        <v>91</v>
      </c>
      <c r="BW98" s="26">
        <v>0.54</v>
      </c>
      <c r="BX98" s="27">
        <v>0.54</v>
      </c>
      <c r="BY98" s="27">
        <v>0</v>
      </c>
      <c r="BZ98" s="26">
        <f t="shared" ref="BZ98:BZ129" si="72">CA98-CB98</f>
        <v>0.18000000000000002</v>
      </c>
      <c r="CA98" s="26">
        <f t="shared" ref="CA98:CA129" si="73">BX98/$E98</f>
        <v>0.18000000000000002</v>
      </c>
      <c r="CB98" s="26">
        <f t="shared" ref="CB98:CB129" si="74">BY98/$E98</f>
        <v>0</v>
      </c>
      <c r="CC98" s="31">
        <f t="shared" ref="CC98:CC129" si="75">CD98-CE98</f>
        <v>10.046511627906977</v>
      </c>
      <c r="CD98" s="31">
        <f t="shared" ref="CD98:CD129" si="76">BX98*2400/$H98</f>
        <v>10.046511627906977</v>
      </c>
      <c r="CE98" s="31">
        <f t="shared" ref="CE98:CE129" si="77">BY98*2400/$H98</f>
        <v>0</v>
      </c>
      <c r="CF98" s="33">
        <v>3</v>
      </c>
      <c r="CG98" s="33">
        <v>0</v>
      </c>
    </row>
    <row r="99" spans="1:85" x14ac:dyDescent="0.4">
      <c r="A99" s="12" t="s">
        <v>84</v>
      </c>
      <c r="B99" s="12" t="s">
        <v>192</v>
      </c>
      <c r="C99" s="4" t="s">
        <v>195</v>
      </c>
      <c r="D99" s="40" t="s">
        <v>87</v>
      </c>
      <c r="E99" s="5">
        <v>30</v>
      </c>
      <c r="F99" s="22">
        <v>25</v>
      </c>
      <c r="G99" s="22">
        <v>35</v>
      </c>
      <c r="H99" s="10">
        <f t="shared" si="39"/>
        <v>46050</v>
      </c>
      <c r="I99" s="5">
        <v>293</v>
      </c>
      <c r="J99" s="17">
        <f t="shared" si="40"/>
        <v>9.7666666666666675</v>
      </c>
      <c r="K99" s="7">
        <v>112</v>
      </c>
      <c r="L99" s="7">
        <v>271</v>
      </c>
      <c r="M99" s="17">
        <f t="shared" si="41"/>
        <v>3.7333333333333334</v>
      </c>
      <c r="N99" s="17">
        <f t="shared" si="42"/>
        <v>9.0333333333333332</v>
      </c>
      <c r="O99" s="14">
        <f t="shared" si="43"/>
        <v>0.41328413284132842</v>
      </c>
      <c r="P99" s="12">
        <v>84</v>
      </c>
      <c r="Q99" s="12">
        <v>163</v>
      </c>
      <c r="R99" s="17">
        <f t="shared" si="44"/>
        <v>2.8</v>
      </c>
      <c r="S99" s="17">
        <f t="shared" si="45"/>
        <v>5.4333333333333336</v>
      </c>
      <c r="T99" s="14">
        <f t="shared" si="46"/>
        <v>0.51533742331288346</v>
      </c>
      <c r="U99" s="12">
        <v>28</v>
      </c>
      <c r="V99" s="12">
        <v>108</v>
      </c>
      <c r="W99" s="17">
        <f t="shared" si="47"/>
        <v>0.93333333333333335</v>
      </c>
      <c r="X99" s="17">
        <f t="shared" si="48"/>
        <v>3.6</v>
      </c>
      <c r="Y99" s="14">
        <f t="shared" si="49"/>
        <v>0.25925925925925924</v>
      </c>
      <c r="Z99" s="12">
        <v>41</v>
      </c>
      <c r="AA99" s="12">
        <v>47</v>
      </c>
      <c r="AB99" s="17">
        <f t="shared" si="50"/>
        <v>1.3666666666666667</v>
      </c>
      <c r="AC99" s="17">
        <f t="shared" si="51"/>
        <v>1.5666666666666667</v>
      </c>
      <c r="AD99" s="14">
        <f t="shared" si="52"/>
        <v>0.87234042553191493</v>
      </c>
      <c r="AE99" s="12">
        <v>71</v>
      </c>
      <c r="AF99" s="17">
        <f t="shared" si="53"/>
        <v>2.3666666666666667</v>
      </c>
      <c r="AG99" s="12">
        <v>21</v>
      </c>
      <c r="AH99" s="17">
        <f t="shared" si="54"/>
        <v>0.7</v>
      </c>
      <c r="AI99" s="12">
        <v>50</v>
      </c>
      <c r="AJ99" s="17">
        <f t="shared" si="55"/>
        <v>1.6666666666666667</v>
      </c>
      <c r="AK99" s="12">
        <v>102</v>
      </c>
      <c r="AL99" s="17">
        <f t="shared" si="56"/>
        <v>3.4</v>
      </c>
      <c r="AM99" s="12">
        <v>28</v>
      </c>
      <c r="AN99" s="17">
        <f t="shared" si="57"/>
        <v>0.93333333333333335</v>
      </c>
      <c r="AO99" s="12">
        <v>7</v>
      </c>
      <c r="AP99" s="17">
        <f t="shared" si="58"/>
        <v>0.23333333333333334</v>
      </c>
      <c r="AQ99" s="12">
        <v>49</v>
      </c>
      <c r="AR99" s="17">
        <f t="shared" si="59"/>
        <v>1.6333333333333333</v>
      </c>
      <c r="AS99" s="12">
        <v>40</v>
      </c>
      <c r="AT99" s="17">
        <f t="shared" si="60"/>
        <v>1.3333333333333333</v>
      </c>
      <c r="AU99" s="13">
        <v>0.46816303622207062</v>
      </c>
      <c r="AV99" s="13">
        <v>2.4399376480629089E-2</v>
      </c>
      <c r="AW99" s="13">
        <v>0.37050731113809199</v>
      </c>
      <c r="AX99" s="13">
        <v>9.7655725083978601E-2</v>
      </c>
      <c r="AY99" s="13">
        <v>101.15244382877199</v>
      </c>
      <c r="AZ99" s="13">
        <v>112.9090442968228</v>
      </c>
      <c r="BA99" s="13">
        <v>5.3905790495014294</v>
      </c>
      <c r="BB99" s="13">
        <v>9.5666666666666664</v>
      </c>
      <c r="BC99" s="13">
        <v>14.957654723127041</v>
      </c>
      <c r="BD99" s="35">
        <f t="shared" si="61"/>
        <v>50.226275370268795</v>
      </c>
      <c r="BE99" s="35">
        <f t="shared" si="62"/>
        <v>46.494464944649444</v>
      </c>
      <c r="BF99" s="37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11.769707168593937</v>
      </c>
      <c r="BG99" s="14">
        <f t="shared" si="63"/>
        <v>0.39852398523985239</v>
      </c>
      <c r="BH99" s="14">
        <f t="shared" si="64"/>
        <v>0.17343173431734318</v>
      </c>
      <c r="BI99" s="13">
        <f>IFERROR(((AG99*(12000/5))/((F99*60+G99)*(SUMIFS(팀공격력!X:X,팀공격력!A:A,B99,팀공격력!B:B,D99)+SUMIFS(팀수비력!X:X,팀수비력!A:A,B99,팀수비력!B:B,D99))))*100,"")</f>
        <v>0.83931176435323041</v>
      </c>
      <c r="BJ99" s="13">
        <f>IFERROR(((AI99*(12000/5))/((F99*60+G99)*(SUMIFS(팀공격력!V:V,팀공격력!A:A,B99,팀공격력!B:B,D99)+SUMIFS(팀수비력!W:W,팀수비력!A:A,B99,팀수비력!B:B,D99))))*100,"")</f>
        <v>4.2075293738144408</v>
      </c>
      <c r="BK99" s="13">
        <f>IFERROR(((AE99*(12000/5))/((F99*60+G99)*(SUMIFS(팀공격력!X:X,팀공격력!A:A,B99,팀공격력!B:B,D99)+SUMIFS(팀수비력!X:X,팀수비력!A:A,B99,팀수비력!B:B,D99))))*100,"")</f>
        <v>2.8376731080513982</v>
      </c>
      <c r="BL99" s="13">
        <f>IFERROR(100*AK99/(((((F99*60+G99)/(12000/5))*SUMIFS(팀공격력!P:P,팀공격력!A:A,B99,팀공격력!B:B,D99))-K99)),"")</f>
        <v>11.70155303700234</v>
      </c>
      <c r="BM99" s="13">
        <f>IFERROR(100*((AM99/E99*(2400))/((F99*60+G99)*SUMIFS(팀공격력!AR:AR,팀공격력!A:A,B99,팀공격력!B:B,D99))),"")</f>
        <v>2.0262210631551709</v>
      </c>
      <c r="BN99" s="13">
        <f>IFERROR((AO99*40)/(((F99*60+G99)/60)*(SUMIFS(팀수비력!Q:Q,팀수비력!A:A,B99,팀수비력!B:B,D99)-SUMIFS(팀수비력!N:N,팀수비력!A:A,B99,팀수비력!B:B,D99)))*100,"")</f>
        <v>0.51944116787689254</v>
      </c>
      <c r="BO99" s="13">
        <f t="shared" si="65"/>
        <v>14.382998708465422</v>
      </c>
      <c r="BP99" s="13">
        <v>2.1739130434782599</v>
      </c>
      <c r="BQ99" s="13">
        <v>3.3333333333333298E-2</v>
      </c>
      <c r="BR99" s="13">
        <v>1.7</v>
      </c>
      <c r="BS99" s="13">
        <v>0.7</v>
      </c>
      <c r="BT99" s="15" t="s">
        <v>88</v>
      </c>
      <c r="BU99" s="15">
        <v>40000</v>
      </c>
      <c r="BV99" s="12" t="s">
        <v>91</v>
      </c>
      <c r="BW99" s="26">
        <v>528.02</v>
      </c>
      <c r="BX99" s="27">
        <v>757.32</v>
      </c>
      <c r="BY99" s="27">
        <v>229.3</v>
      </c>
      <c r="BZ99" s="26">
        <f t="shared" si="72"/>
        <v>17.600666666666669</v>
      </c>
      <c r="CA99" s="26">
        <f t="shared" si="73"/>
        <v>25.244000000000003</v>
      </c>
      <c r="CB99" s="26">
        <f t="shared" si="74"/>
        <v>7.6433333333333335</v>
      </c>
      <c r="CC99" s="31">
        <f t="shared" si="75"/>
        <v>27.518957654723131</v>
      </c>
      <c r="CD99" s="31">
        <f t="shared" si="76"/>
        <v>39.469446254071663</v>
      </c>
      <c r="CE99" s="31">
        <f t="shared" si="77"/>
        <v>11.950488599348533</v>
      </c>
      <c r="CF99" s="34">
        <v>15</v>
      </c>
      <c r="CG99" s="34">
        <v>15</v>
      </c>
    </row>
    <row r="100" spans="1:85" x14ac:dyDescent="0.4">
      <c r="A100" s="12" t="s">
        <v>84</v>
      </c>
      <c r="B100" s="12" t="s">
        <v>192</v>
      </c>
      <c r="C100" s="4" t="s">
        <v>196</v>
      </c>
      <c r="D100" s="40" t="s">
        <v>87</v>
      </c>
      <c r="E100" s="5">
        <v>2</v>
      </c>
      <c r="F100" s="22">
        <v>2</v>
      </c>
      <c r="G100" s="22">
        <v>49</v>
      </c>
      <c r="H100" s="10">
        <f t="shared" si="39"/>
        <v>338</v>
      </c>
      <c r="I100" s="5">
        <v>0</v>
      </c>
      <c r="J100" s="17">
        <f t="shared" si="40"/>
        <v>0</v>
      </c>
      <c r="K100" s="7">
        <v>0</v>
      </c>
      <c r="L100" s="7">
        <v>0</v>
      </c>
      <c r="M100" s="17">
        <f t="shared" si="41"/>
        <v>0</v>
      </c>
      <c r="N100" s="17">
        <f t="shared" si="42"/>
        <v>0</v>
      </c>
      <c r="O100" s="14" t="e">
        <f t="shared" si="43"/>
        <v>#DIV/0!</v>
      </c>
      <c r="P100" s="12">
        <v>0</v>
      </c>
      <c r="Q100" s="12">
        <v>0</v>
      </c>
      <c r="R100" s="17">
        <f t="shared" si="44"/>
        <v>0</v>
      </c>
      <c r="S100" s="17">
        <f t="shared" si="45"/>
        <v>0</v>
      </c>
      <c r="T100" s="14" t="e">
        <f t="shared" si="46"/>
        <v>#DIV/0!</v>
      </c>
      <c r="U100" s="12">
        <v>0</v>
      </c>
      <c r="V100" s="12">
        <v>0</v>
      </c>
      <c r="W100" s="17">
        <f t="shared" si="47"/>
        <v>0</v>
      </c>
      <c r="X100" s="17">
        <f t="shared" si="48"/>
        <v>0</v>
      </c>
      <c r="Y100" s="14" t="e">
        <f t="shared" si="49"/>
        <v>#DIV/0!</v>
      </c>
      <c r="Z100" s="12">
        <v>0</v>
      </c>
      <c r="AA100" s="12">
        <v>0</v>
      </c>
      <c r="AB100" s="17">
        <f t="shared" si="50"/>
        <v>0</v>
      </c>
      <c r="AC100" s="17">
        <f t="shared" si="51"/>
        <v>0</v>
      </c>
      <c r="AD100" s="14" t="e">
        <f t="shared" si="52"/>
        <v>#DIV/0!</v>
      </c>
      <c r="AE100" s="12">
        <v>1</v>
      </c>
      <c r="AF100" s="17">
        <f t="shared" si="53"/>
        <v>0.5</v>
      </c>
      <c r="AG100" s="12">
        <v>0</v>
      </c>
      <c r="AH100" s="17">
        <f t="shared" si="54"/>
        <v>0</v>
      </c>
      <c r="AI100" s="12">
        <v>1</v>
      </c>
      <c r="AJ100" s="17">
        <f t="shared" si="55"/>
        <v>0.5</v>
      </c>
      <c r="AK100" s="12">
        <v>0</v>
      </c>
      <c r="AL100" s="17">
        <f t="shared" si="56"/>
        <v>0</v>
      </c>
      <c r="AM100" s="12">
        <v>0</v>
      </c>
      <c r="AN100" s="17">
        <f t="shared" si="57"/>
        <v>0</v>
      </c>
      <c r="AO100" s="12">
        <v>0</v>
      </c>
      <c r="AP100" s="17">
        <f t="shared" si="58"/>
        <v>0</v>
      </c>
      <c r="AQ100" s="12">
        <v>0</v>
      </c>
      <c r="AR100" s="17">
        <f t="shared" si="59"/>
        <v>0</v>
      </c>
      <c r="AS100" s="12">
        <v>0</v>
      </c>
      <c r="AT100" s="17">
        <f t="shared" si="60"/>
        <v>0</v>
      </c>
      <c r="AU100" s="13">
        <v>6.221270175339117E-4</v>
      </c>
      <c r="AV100" s="13">
        <v>4.417469946986355E-3</v>
      </c>
      <c r="AW100" s="13">
        <v>0</v>
      </c>
      <c r="AX100" s="13">
        <v>6.221270175339117E-4</v>
      </c>
      <c r="AY100" s="13">
        <v>0</v>
      </c>
      <c r="AZ100" s="13">
        <v>113.0618246888407</v>
      </c>
      <c r="BA100" s="13">
        <v>8.5290110231624083E-2</v>
      </c>
      <c r="BB100" s="13">
        <v>0.5</v>
      </c>
      <c r="BC100" s="13">
        <v>7.1005917159763312</v>
      </c>
      <c r="BD100" s="35" t="str">
        <f t="shared" si="61"/>
        <v/>
      </c>
      <c r="BE100" s="35" t="str">
        <f t="shared" si="62"/>
        <v/>
      </c>
      <c r="BF100" s="37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0</v>
      </c>
      <c r="BG100" s="14" t="str">
        <f t="shared" si="63"/>
        <v/>
      </c>
      <c r="BH100" s="14" t="str">
        <f t="shared" si="64"/>
        <v/>
      </c>
      <c r="BI100" s="13">
        <f>IFERROR(((AG100*(12000/5))/((F100*60+G100)*(SUMIFS(팀공격력!X:X,팀공격력!A:A,B100,팀공격력!B:B,D100)+SUMIFS(팀수비력!X:X,팀수비력!A:A,B100,팀수비력!B:B,D100))))*100,"")</f>
        <v>0</v>
      </c>
      <c r="BJ100" s="13">
        <f>IFERROR(((AI100*(12000/5))/((F100*60+G100)*(SUMIFS(팀공격력!V:V,팀공격력!A:A,B100,팀공격력!B:B,D100)+SUMIFS(팀수비력!W:W,팀수비력!A:A,B100,팀수비력!B:B,D100))))*100,"")</f>
        <v>0.76432634187043391</v>
      </c>
      <c r="BK100" s="13">
        <f>IFERROR(((AE100*(12000/5))/((F100*60+G100)*(SUMIFS(팀공격력!X:X,팀공격력!A:A,B100,팀공격력!B:B,D100)+SUMIFS(팀수비력!X:X,팀수비력!A:A,B100,팀수비력!B:B,D100))))*100,"")</f>
        <v>0.36301593639960794</v>
      </c>
      <c r="BL100" s="13">
        <f>IFERROR(100*AK100/(((((F100*60+G100)/(12000/5))*SUMIFS(팀공격력!P:P,팀공격력!A:A,B100,팀공격력!B:B,D100))-K100)),"")</f>
        <v>0</v>
      </c>
      <c r="BM100" s="13">
        <f>IFERROR(100*((AM100/E100*(2400))/((F100*60+G100)*SUMIFS(팀공격력!AR:AR,팀공격력!A:A,B100,팀공격력!B:B,D100))),"")</f>
        <v>0</v>
      </c>
      <c r="BN100" s="13">
        <f>IFERROR((AO100*40)/(((F100*60+G100)/60)*(SUMIFS(팀수비력!Q:Q,팀수비력!A:A,B100,팀수비력!B:B,D100)-SUMIFS(팀수비력!N:N,팀수비력!A:A,B100,팀수비력!B:B,D100)))*100,"")</f>
        <v>0</v>
      </c>
      <c r="BO100" s="13" t="str">
        <f t="shared" si="65"/>
        <v/>
      </c>
      <c r="BP100" s="13">
        <v>0</v>
      </c>
      <c r="BQ100" s="13">
        <v>0</v>
      </c>
      <c r="BR100" s="13">
        <v>0</v>
      </c>
      <c r="BS100" s="13">
        <v>0</v>
      </c>
      <c r="BT100" s="15" t="s">
        <v>88</v>
      </c>
      <c r="BU100" s="15">
        <v>170000</v>
      </c>
      <c r="BV100" s="12" t="s">
        <v>91</v>
      </c>
      <c r="BW100" s="26">
        <v>2.41</v>
      </c>
      <c r="BX100" s="27">
        <v>2.41</v>
      </c>
      <c r="BY100" s="27">
        <v>0</v>
      </c>
      <c r="BZ100" s="26">
        <f t="shared" si="72"/>
        <v>1.2050000000000001</v>
      </c>
      <c r="CA100" s="26">
        <f t="shared" si="73"/>
        <v>1.2050000000000001</v>
      </c>
      <c r="CB100" s="26">
        <f t="shared" si="74"/>
        <v>0</v>
      </c>
      <c r="CC100" s="31">
        <f t="shared" si="75"/>
        <v>17.11242603550296</v>
      </c>
      <c r="CD100" s="31">
        <f t="shared" si="76"/>
        <v>17.11242603550296</v>
      </c>
      <c r="CE100" s="31">
        <f t="shared" si="77"/>
        <v>0</v>
      </c>
      <c r="CF100" s="34">
        <v>2</v>
      </c>
      <c r="CG100" s="34">
        <v>0</v>
      </c>
    </row>
    <row r="101" spans="1:85" x14ac:dyDescent="0.4">
      <c r="A101" s="12" t="s">
        <v>84</v>
      </c>
      <c r="B101" s="12" t="s">
        <v>192</v>
      </c>
      <c r="C101" s="12" t="s">
        <v>197</v>
      </c>
      <c r="D101" s="40" t="s">
        <v>87</v>
      </c>
      <c r="E101" s="12">
        <v>54</v>
      </c>
      <c r="F101" s="11">
        <v>23</v>
      </c>
      <c r="G101" s="11">
        <v>22</v>
      </c>
      <c r="H101" s="10">
        <f t="shared" si="39"/>
        <v>75708</v>
      </c>
      <c r="I101" s="7">
        <v>961</v>
      </c>
      <c r="J101" s="17">
        <f t="shared" si="40"/>
        <v>17.796296296296298</v>
      </c>
      <c r="K101" s="7">
        <v>335</v>
      </c>
      <c r="L101" s="7">
        <v>771</v>
      </c>
      <c r="M101" s="17">
        <f t="shared" si="41"/>
        <v>6.2037037037037033</v>
      </c>
      <c r="N101" s="17">
        <f t="shared" si="42"/>
        <v>14.277777777777779</v>
      </c>
      <c r="O101" s="14">
        <f t="shared" si="43"/>
        <v>0.43450064850843062</v>
      </c>
      <c r="P101" s="5">
        <v>220</v>
      </c>
      <c r="Q101" s="7">
        <v>432</v>
      </c>
      <c r="R101" s="17">
        <f t="shared" si="44"/>
        <v>4.0740740740740744</v>
      </c>
      <c r="S101" s="17">
        <f t="shared" si="45"/>
        <v>8</v>
      </c>
      <c r="T101" s="14">
        <f t="shared" si="46"/>
        <v>0.5092592592592593</v>
      </c>
      <c r="U101" s="6">
        <v>115</v>
      </c>
      <c r="V101" s="7">
        <v>339</v>
      </c>
      <c r="W101" s="17">
        <f t="shared" si="47"/>
        <v>2.1296296296296298</v>
      </c>
      <c r="X101" s="17">
        <f t="shared" si="48"/>
        <v>6.2777777777777777</v>
      </c>
      <c r="Y101" s="14">
        <f t="shared" si="49"/>
        <v>0.33923303834808261</v>
      </c>
      <c r="Z101" s="5">
        <v>176</v>
      </c>
      <c r="AA101" s="5">
        <v>241</v>
      </c>
      <c r="AB101" s="17">
        <f t="shared" si="50"/>
        <v>3.2592592592592591</v>
      </c>
      <c r="AC101" s="17">
        <f t="shared" si="51"/>
        <v>4.4629629629629628</v>
      </c>
      <c r="AD101" s="14">
        <f t="shared" si="52"/>
        <v>0.73029045643153523</v>
      </c>
      <c r="AE101" s="12">
        <v>281</v>
      </c>
      <c r="AF101" s="17">
        <f t="shared" si="53"/>
        <v>5.2037037037037033</v>
      </c>
      <c r="AG101" s="12">
        <v>39</v>
      </c>
      <c r="AH101" s="17">
        <f t="shared" si="54"/>
        <v>0.72222222222222221</v>
      </c>
      <c r="AI101" s="7">
        <v>242</v>
      </c>
      <c r="AJ101" s="17">
        <f t="shared" si="55"/>
        <v>4.4814814814814818</v>
      </c>
      <c r="AK101" s="7">
        <v>92</v>
      </c>
      <c r="AL101" s="17">
        <f t="shared" si="56"/>
        <v>1.7037037037037037</v>
      </c>
      <c r="AM101" s="7">
        <v>65</v>
      </c>
      <c r="AN101" s="17">
        <f t="shared" si="57"/>
        <v>1.2037037037037037</v>
      </c>
      <c r="AO101" s="7">
        <v>27</v>
      </c>
      <c r="AP101" s="17">
        <f t="shared" si="58"/>
        <v>0.5</v>
      </c>
      <c r="AQ101" s="7">
        <v>99</v>
      </c>
      <c r="AR101" s="17">
        <f t="shared" si="59"/>
        <v>1.8333333333333333</v>
      </c>
      <c r="AS101" s="7">
        <v>76</v>
      </c>
      <c r="AT101" s="17">
        <f t="shared" si="60"/>
        <v>1.4074074074074074</v>
      </c>
      <c r="AU101" s="13">
        <v>3.107157024214517</v>
      </c>
      <c r="AV101" s="13">
        <v>9.8499192398621566E-2</v>
      </c>
      <c r="AW101" s="13">
        <v>1.7945981403208719</v>
      </c>
      <c r="AX101" s="13">
        <v>1.3125588838936451</v>
      </c>
      <c r="AY101" s="13">
        <v>104.49889398531209</v>
      </c>
      <c r="AZ101" s="13">
        <v>104.60723986500059</v>
      </c>
      <c r="BA101" s="13">
        <v>17.95829493449504</v>
      </c>
      <c r="BB101" s="13">
        <v>15.296296296296299</v>
      </c>
      <c r="BC101" s="13">
        <v>26.184815343160569</v>
      </c>
      <c r="BD101" s="35">
        <f t="shared" si="61"/>
        <v>54.786554775152787</v>
      </c>
      <c r="BE101" s="35">
        <f t="shared" si="62"/>
        <v>50.907911802853434</v>
      </c>
      <c r="BF101" s="37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36.918751135223985</v>
      </c>
      <c r="BG101" s="14">
        <f t="shared" si="63"/>
        <v>0.43968871595330739</v>
      </c>
      <c r="BH101" s="14">
        <f t="shared" si="64"/>
        <v>0.3125810635538262</v>
      </c>
      <c r="BI101" s="13">
        <f>IFERROR(((AG101*(12000/5))/((F101*60+G101)*(SUMIFS(팀공격력!X:X,팀공격력!A:A,B101,팀공격력!B:B,D101)+SUMIFS(팀수비력!X:X,팀수비력!A:A,B101,팀수비력!B:B,D101))))*100,"")</f>
        <v>1.7065891846004395</v>
      </c>
      <c r="BJ101" s="13">
        <f>IFERROR(((AI101*(12000/5))/((F101*60+G101)*(SUMIFS(팀공격력!V:V,팀공격력!A:A,B101,팀공격력!B:B,D101)+SUMIFS(팀수비력!W:W,팀수비력!A:A,B101,팀수비력!B:B,D101))))*100,"")</f>
        <v>22.296304372194729</v>
      </c>
      <c r="BK101" s="13">
        <f>IFERROR(((AE101*(12000/5))/((F101*60+G101)*(SUMIFS(팀공격력!X:X,팀공격력!A:A,B101,팀공격력!B:B,D101)+SUMIFS(팀수비력!X:X,팀수비력!A:A,B101,팀수비력!B:B,D101))))*100,"")</f>
        <v>12.29619386853137</v>
      </c>
      <c r="BL101" s="13">
        <f>IFERROR(100*AK101/(((((F101*60+G101)/(12000/5))*SUMIFS(팀공격력!P:P,팀공격력!A:A,B101,팀공격력!B:B,D101))-K101)),"")</f>
        <v>16.328027710319493</v>
      </c>
      <c r="BM101" s="13">
        <f>IFERROR(100*((AM101/E101*(2400))/((F101*60+G101)*SUMIFS(팀공격력!AR:AR,팀공격력!A:A,B101,팀공격력!B:B,D101))),"")</f>
        <v>2.8610800695195526</v>
      </c>
      <c r="BN101" s="13">
        <f>IFERROR((AO101*40)/(((F101*60+G101)/60)*(SUMIFS(팀수비력!Q:Q,팀수비력!A:A,B101,팀수비력!B:B,D101)-SUMIFS(팀수비력!N:N,팀수비력!A:A,B101,팀수비력!B:B,D101)))*100,"")</f>
        <v>2.1936253518094362</v>
      </c>
      <c r="BO101" s="13">
        <f t="shared" si="65"/>
        <v>10.143026925126019</v>
      </c>
      <c r="BP101" s="13">
        <v>25.396825396825299</v>
      </c>
      <c r="BQ101" s="13">
        <v>0.296296296296296</v>
      </c>
      <c r="BR101" s="13">
        <v>0.77777777777777701</v>
      </c>
      <c r="BS101" s="13">
        <v>0.42592592592592499</v>
      </c>
      <c r="BT101" s="15" t="s">
        <v>93</v>
      </c>
      <c r="BU101" s="15">
        <v>60000</v>
      </c>
      <c r="BV101" s="12" t="s">
        <v>96</v>
      </c>
      <c r="BW101" s="26">
        <v>1203.29</v>
      </c>
      <c r="BX101" s="27">
        <v>1817.39</v>
      </c>
      <c r="BY101" s="27">
        <v>614.1</v>
      </c>
      <c r="BZ101" s="26">
        <f t="shared" si="72"/>
        <v>22.28314814814815</v>
      </c>
      <c r="CA101" s="26">
        <f t="shared" si="73"/>
        <v>33.65537037037037</v>
      </c>
      <c r="CB101" s="26">
        <f t="shared" si="74"/>
        <v>11.372222222222222</v>
      </c>
      <c r="CC101" s="31">
        <f t="shared" si="75"/>
        <v>38.145189411951179</v>
      </c>
      <c r="CD101" s="31">
        <f t="shared" si="76"/>
        <v>57.612616896497066</v>
      </c>
      <c r="CE101" s="31">
        <f t="shared" si="77"/>
        <v>19.467427484545887</v>
      </c>
      <c r="CF101" s="34">
        <v>27</v>
      </c>
      <c r="CG101" s="34">
        <v>27</v>
      </c>
    </row>
    <row r="102" spans="1:85" x14ac:dyDescent="0.4">
      <c r="A102" s="12" t="s">
        <v>84</v>
      </c>
      <c r="B102" s="12" t="s">
        <v>192</v>
      </c>
      <c r="C102" s="4" t="s">
        <v>198</v>
      </c>
      <c r="D102" s="40" t="s">
        <v>87</v>
      </c>
      <c r="E102" s="5">
        <v>44</v>
      </c>
      <c r="F102" s="22">
        <v>10</v>
      </c>
      <c r="G102" s="22">
        <v>28</v>
      </c>
      <c r="H102" s="10">
        <f t="shared" si="39"/>
        <v>27632</v>
      </c>
      <c r="I102" s="5">
        <v>66</v>
      </c>
      <c r="J102" s="17">
        <f t="shared" si="40"/>
        <v>1.5</v>
      </c>
      <c r="K102" s="7">
        <v>19</v>
      </c>
      <c r="L102" s="7">
        <v>81</v>
      </c>
      <c r="M102" s="17">
        <f t="shared" si="41"/>
        <v>0.43181818181818182</v>
      </c>
      <c r="N102" s="17">
        <f t="shared" si="42"/>
        <v>1.8409090909090908</v>
      </c>
      <c r="O102" s="14">
        <f t="shared" si="43"/>
        <v>0.23456790123456789</v>
      </c>
      <c r="P102" s="12">
        <v>5</v>
      </c>
      <c r="Q102" s="12">
        <v>17</v>
      </c>
      <c r="R102" s="17">
        <f t="shared" si="44"/>
        <v>0.11363636363636363</v>
      </c>
      <c r="S102" s="17">
        <f t="shared" si="45"/>
        <v>0.38636363636363635</v>
      </c>
      <c r="T102" s="14">
        <f t="shared" si="46"/>
        <v>0.29411764705882354</v>
      </c>
      <c r="U102" s="12">
        <v>14</v>
      </c>
      <c r="V102" s="12">
        <v>64</v>
      </c>
      <c r="W102" s="17">
        <f t="shared" si="47"/>
        <v>0.31818181818181818</v>
      </c>
      <c r="X102" s="17">
        <f t="shared" si="48"/>
        <v>1.4545454545454546</v>
      </c>
      <c r="Y102" s="14">
        <f t="shared" si="49"/>
        <v>0.21875</v>
      </c>
      <c r="Z102" s="12">
        <v>14</v>
      </c>
      <c r="AA102" s="12">
        <v>26</v>
      </c>
      <c r="AB102" s="17">
        <f t="shared" si="50"/>
        <v>0.31818181818181818</v>
      </c>
      <c r="AC102" s="17">
        <f t="shared" si="51"/>
        <v>0.59090909090909094</v>
      </c>
      <c r="AD102" s="14">
        <f t="shared" si="52"/>
        <v>0.53846153846153844</v>
      </c>
      <c r="AE102" s="12">
        <v>81</v>
      </c>
      <c r="AF102" s="17">
        <f t="shared" si="53"/>
        <v>1.8409090909090908</v>
      </c>
      <c r="AG102" s="12">
        <v>29</v>
      </c>
      <c r="AH102" s="17">
        <f t="shared" si="54"/>
        <v>0.65909090909090906</v>
      </c>
      <c r="AI102" s="12">
        <v>52</v>
      </c>
      <c r="AJ102" s="17">
        <f t="shared" si="55"/>
        <v>1.1818181818181819</v>
      </c>
      <c r="AK102" s="12">
        <v>19</v>
      </c>
      <c r="AL102" s="17">
        <f t="shared" si="56"/>
        <v>0.43181818181818182</v>
      </c>
      <c r="AM102" s="12">
        <v>18</v>
      </c>
      <c r="AN102" s="17">
        <f t="shared" si="57"/>
        <v>0.40909090909090912</v>
      </c>
      <c r="AO102" s="12">
        <v>3</v>
      </c>
      <c r="AP102" s="17">
        <f t="shared" si="58"/>
        <v>6.8181818181818177E-2</v>
      </c>
      <c r="AQ102" s="12">
        <v>14</v>
      </c>
      <c r="AR102" s="17">
        <f t="shared" si="59"/>
        <v>0.31818181818181818</v>
      </c>
      <c r="AS102" s="12">
        <v>63</v>
      </c>
      <c r="AT102" s="17">
        <f t="shared" si="60"/>
        <v>1.4318181818181819</v>
      </c>
      <c r="AU102" s="13">
        <v>-0.17431500077213929</v>
      </c>
      <c r="AV102" s="13">
        <v>-1.514027221529872E-2</v>
      </c>
      <c r="AW102" s="13">
        <v>-0.36363345191117002</v>
      </c>
      <c r="AX102" s="13">
        <v>0.1893184511390307</v>
      </c>
      <c r="AY102" s="13">
        <v>85.061933331622967</v>
      </c>
      <c r="AZ102" s="13">
        <v>110.328028442514</v>
      </c>
      <c r="BA102" s="13">
        <v>1.835632195275694</v>
      </c>
      <c r="BB102" s="13">
        <v>2.25</v>
      </c>
      <c r="BC102" s="13">
        <v>8.598726114649681</v>
      </c>
      <c r="BD102" s="35">
        <f t="shared" si="61"/>
        <v>35.698831674599738</v>
      </c>
      <c r="BE102" s="35">
        <f t="shared" si="62"/>
        <v>32.098765432098766</v>
      </c>
      <c r="BF102" s="37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8.9881977970977687</v>
      </c>
      <c r="BG102" s="14">
        <f t="shared" si="63"/>
        <v>0.79012345679012341</v>
      </c>
      <c r="BH102" s="14">
        <f t="shared" si="64"/>
        <v>0.32098765432098764</v>
      </c>
      <c r="BI102" s="13">
        <f>IFERROR(((AG102*(12000/5))/((F102*60+G102)*(SUMIFS(팀공격력!X:X,팀공격력!A:A,B102,팀공격력!B:B,D102)+SUMIFS(팀수비력!X:X,팀수비력!A:A,B102,팀수비력!B:B,D102))))*100,"")</f>
        <v>2.8330272361377045</v>
      </c>
      <c r="BJ102" s="13">
        <f>IFERROR(((AI102*(12000/5))/((F102*60+G102)*(SUMIFS(팀공격력!V:V,팀공격력!A:A,B102,팀공격력!B:B,D102)+SUMIFS(팀수비력!W:W,팀수비력!A:A,B102,팀수비력!B:B,D102))))*100,"")</f>
        <v>10.69570046553722</v>
      </c>
      <c r="BK102" s="13">
        <f>IFERROR(((AE102*(12000/5))/((F102*60+G102)*(SUMIFS(팀공격력!X:X,팀공격력!A:A,B102,팀공격력!B:B,D102)+SUMIFS(팀수비력!X:X,팀수비력!A:A,B102,팀수비력!B:B,D102))))*100,"")</f>
        <v>7.9129381423156575</v>
      </c>
      <c r="BL102" s="13">
        <f>IFERROR(100*AK102/(((((F102*60+G102)/(12000/5))*SUMIFS(팀공격력!P:P,팀공격력!A:A,B102,팀공격력!B:B,D102))-K102)),"")</f>
        <v>4.9550998409152154</v>
      </c>
      <c r="BM102" s="13">
        <f>IFERROR(100*((AM102/E102*(2400))/((F102*60+G102)*SUMIFS(팀공격력!AR:AR,팀공격력!A:A,B102,팀공격력!B:B,D102))),"")</f>
        <v>2.1707940059782151</v>
      </c>
      <c r="BN102" s="13">
        <f>IFERROR((AO102*40)/(((F102*60+G102)/60)*(SUMIFS(팀수비력!Q:Q,팀수비력!A:A,B102,팀수비력!B:B,D102)-SUMIFS(팀수비력!N:N,팀수비력!A:A,B102,팀수비력!B:B,D102)))*100,"")</f>
        <v>0.54413707417495216</v>
      </c>
      <c r="BO102" s="13">
        <f t="shared" si="65"/>
        <v>13.152950018789928</v>
      </c>
      <c r="BP102" s="13">
        <v>15</v>
      </c>
      <c r="BQ102" s="13">
        <v>6.8181818181818094E-2</v>
      </c>
      <c r="BR102" s="13">
        <v>0</v>
      </c>
      <c r="BS102" s="13">
        <v>0.40909090909090901</v>
      </c>
      <c r="BT102" s="15" t="s">
        <v>88</v>
      </c>
      <c r="BU102" s="15">
        <v>350000</v>
      </c>
      <c r="BV102" s="12" t="s">
        <v>96</v>
      </c>
      <c r="BW102" s="26">
        <v>255.09</v>
      </c>
      <c r="BX102" s="27">
        <v>342.69</v>
      </c>
      <c r="BY102" s="27">
        <v>87.6</v>
      </c>
      <c r="BZ102" s="26">
        <f t="shared" si="72"/>
        <v>5.7974999999999994</v>
      </c>
      <c r="CA102" s="26">
        <f t="shared" si="73"/>
        <v>7.7884090909090906</v>
      </c>
      <c r="CB102" s="26">
        <f t="shared" si="74"/>
        <v>1.9909090909090907</v>
      </c>
      <c r="CC102" s="31">
        <f t="shared" si="75"/>
        <v>22.15605095541401</v>
      </c>
      <c r="CD102" s="31">
        <f t="shared" si="76"/>
        <v>29.764620729588881</v>
      </c>
      <c r="CE102" s="31">
        <f t="shared" si="77"/>
        <v>7.6085697741748701</v>
      </c>
      <c r="CF102" s="34">
        <v>20</v>
      </c>
      <c r="CG102" s="34">
        <v>24</v>
      </c>
    </row>
    <row r="103" spans="1:85" x14ac:dyDescent="0.4">
      <c r="A103" s="12" t="s">
        <v>84</v>
      </c>
      <c r="B103" s="12" t="s">
        <v>192</v>
      </c>
      <c r="C103" s="8" t="s">
        <v>199</v>
      </c>
      <c r="D103" s="40" t="s">
        <v>87</v>
      </c>
      <c r="E103" s="5">
        <v>46</v>
      </c>
      <c r="F103" s="22">
        <v>27</v>
      </c>
      <c r="G103" s="22">
        <v>54</v>
      </c>
      <c r="H103" s="10">
        <f t="shared" si="39"/>
        <v>77004</v>
      </c>
      <c r="I103" s="5">
        <v>363</v>
      </c>
      <c r="J103" s="17">
        <f t="shared" si="40"/>
        <v>7.8913043478260869</v>
      </c>
      <c r="K103" s="7">
        <v>124</v>
      </c>
      <c r="L103" s="7">
        <v>334</v>
      </c>
      <c r="M103" s="17">
        <f t="shared" si="41"/>
        <v>2.6956521739130435</v>
      </c>
      <c r="N103" s="17">
        <f t="shared" si="42"/>
        <v>7.2608695652173916</v>
      </c>
      <c r="O103" s="14">
        <f t="shared" si="43"/>
        <v>0.3712574850299401</v>
      </c>
      <c r="P103" s="12">
        <v>91</v>
      </c>
      <c r="Q103" s="12">
        <v>200</v>
      </c>
      <c r="R103" s="17">
        <f t="shared" si="44"/>
        <v>1.9782608695652173</v>
      </c>
      <c r="S103" s="17">
        <f t="shared" si="45"/>
        <v>4.3478260869565215</v>
      </c>
      <c r="T103" s="14">
        <f t="shared" si="46"/>
        <v>0.45500000000000002</v>
      </c>
      <c r="U103" s="12">
        <v>33</v>
      </c>
      <c r="V103" s="12">
        <v>134</v>
      </c>
      <c r="W103" s="17">
        <f t="shared" si="47"/>
        <v>0.71739130434782605</v>
      </c>
      <c r="X103" s="17">
        <f t="shared" si="48"/>
        <v>2.9130434782608696</v>
      </c>
      <c r="Y103" s="14">
        <f t="shared" si="49"/>
        <v>0.2462686567164179</v>
      </c>
      <c r="Z103" s="12">
        <v>82</v>
      </c>
      <c r="AA103" s="12">
        <v>98</v>
      </c>
      <c r="AB103" s="17">
        <f t="shared" si="50"/>
        <v>1.7826086956521738</v>
      </c>
      <c r="AC103" s="17">
        <f t="shared" si="51"/>
        <v>2.1304347826086958</v>
      </c>
      <c r="AD103" s="14">
        <f t="shared" si="52"/>
        <v>0.83673469387755106</v>
      </c>
      <c r="AE103" s="12">
        <v>252</v>
      </c>
      <c r="AF103" s="17">
        <f t="shared" si="53"/>
        <v>5.4782608695652177</v>
      </c>
      <c r="AG103" s="12">
        <v>86</v>
      </c>
      <c r="AH103" s="17">
        <f t="shared" si="54"/>
        <v>1.8695652173913044</v>
      </c>
      <c r="AI103" s="12">
        <v>166</v>
      </c>
      <c r="AJ103" s="17">
        <f t="shared" si="55"/>
        <v>3.6086956521739131</v>
      </c>
      <c r="AK103" s="12">
        <v>74</v>
      </c>
      <c r="AL103" s="17">
        <f t="shared" si="56"/>
        <v>1.6086956521739131</v>
      </c>
      <c r="AM103" s="12">
        <v>34</v>
      </c>
      <c r="AN103" s="17">
        <f t="shared" si="57"/>
        <v>0.73913043478260865</v>
      </c>
      <c r="AO103" s="12">
        <v>5</v>
      </c>
      <c r="AP103" s="17">
        <f t="shared" si="58"/>
        <v>0.10869565217391304</v>
      </c>
      <c r="AQ103" s="12">
        <v>39</v>
      </c>
      <c r="AR103" s="17">
        <f t="shared" si="59"/>
        <v>0.84782608695652173</v>
      </c>
      <c r="AS103" s="12">
        <v>119</v>
      </c>
      <c r="AT103" s="17">
        <f t="shared" si="60"/>
        <v>2.5869565217391304</v>
      </c>
      <c r="AU103" s="13">
        <v>1.306370768954682</v>
      </c>
      <c r="AV103" s="13">
        <v>4.0715934827947067E-2</v>
      </c>
      <c r="AW103" s="13">
        <v>0.93499491615793817</v>
      </c>
      <c r="AX103" s="13">
        <v>0.37137585279674362</v>
      </c>
      <c r="AY103" s="13">
        <v>105.37264934016861</v>
      </c>
      <c r="AZ103" s="13">
        <v>111.4347962408763</v>
      </c>
      <c r="BA103" s="13">
        <v>6.2565375325376431</v>
      </c>
      <c r="BB103" s="13">
        <v>10.065217391304349</v>
      </c>
      <c r="BC103" s="13">
        <v>14.43041919900265</v>
      </c>
      <c r="BD103" s="35">
        <f t="shared" si="61"/>
        <v>48.127916843445057</v>
      </c>
      <c r="BE103" s="35">
        <f t="shared" si="62"/>
        <v>42.065868263473057</v>
      </c>
      <c r="BF103" s="37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13.182280090949241</v>
      </c>
      <c r="BG103" s="14">
        <f t="shared" si="63"/>
        <v>0.40119760479041916</v>
      </c>
      <c r="BH103" s="14">
        <f t="shared" si="64"/>
        <v>0.29341317365269459</v>
      </c>
      <c r="BI103" s="13">
        <f>IFERROR(((AG103*(12000/5))/((F103*60+G103)*(SUMIFS(팀공격력!X:X,팀공격력!A:A,B103,팀공격력!B:B,D103)+SUMIFS(팀수비력!X:X,팀수비력!A:A,B103,팀수비력!B:B,D103))))*100,"")</f>
        <v>3.1517763558135612</v>
      </c>
      <c r="BJ103" s="13">
        <f>IFERROR(((AI103*(12000/5))/((F103*60+G103)*(SUMIFS(팀공격력!V:V,팀공격력!A:A,B103,팀공격력!B:B,D103)+SUMIFS(팀수비력!W:W,팀수비력!A:A,B103,팀수비력!B:B,D103))))*100,"")</f>
        <v>12.809086735264726</v>
      </c>
      <c r="BK103" s="13">
        <f>IFERROR(((AE103*(12000/5))/((F103*60+G103)*(SUMIFS(팀공격력!X:X,팀공격력!A:A,B103,팀공격력!B:B,D103)+SUMIFS(팀수비력!X:X,팀수비력!A:A,B103,팀수비력!B:B,D103))))*100,"")</f>
        <v>9.2354376937792733</v>
      </c>
      <c r="BL103" s="13">
        <f>IFERROR(100*AK103/(((((F103*60+G103)/(12000/5))*SUMIFS(팀공격력!P:P,팀공격력!A:A,B103,팀공격력!B:B,D103))-K103)),"")</f>
        <v>7.7996953902746222</v>
      </c>
      <c r="BM103" s="13">
        <f>IFERROR(100*((AM103/E103*(2400))/((F103*60+G103)*SUMIFS(팀공격력!AR:AR,팀공격력!A:A,B103,팀공격력!B:B,D103))),"")</f>
        <v>1.4713773303900961</v>
      </c>
      <c r="BN103" s="13">
        <f>IFERROR((AO103*40)/(((F103*60+G103)/60)*(SUMIFS(팀수비력!Q:Q,팀수비력!A:A,B103,팀수비력!B:B,D103)-SUMIFS(팀수비력!N:N,팀수비력!A:A,B103,팀수비력!B:B,D103)))*100,"")</f>
        <v>0.34022110969919356</v>
      </c>
      <c r="BO103" s="13">
        <f t="shared" si="65"/>
        <v>9.3722964529462658</v>
      </c>
      <c r="BP103" s="13">
        <v>13.559322033898299</v>
      </c>
      <c r="BQ103" s="13">
        <v>0.17391304347826</v>
      </c>
      <c r="BR103" s="13">
        <v>0.217391304347826</v>
      </c>
      <c r="BS103" s="13">
        <v>0.82608695652173902</v>
      </c>
      <c r="BT103" s="15" t="s">
        <v>88</v>
      </c>
      <c r="BU103" s="15"/>
      <c r="BV103" s="12" t="s">
        <v>96</v>
      </c>
      <c r="BW103" s="26">
        <v>877.22</v>
      </c>
      <c r="BX103" s="27">
        <v>1148.42</v>
      </c>
      <c r="BY103" s="27">
        <v>271.2</v>
      </c>
      <c r="BZ103" s="26">
        <f t="shared" si="72"/>
        <v>19.070000000000004</v>
      </c>
      <c r="CA103" s="26">
        <f t="shared" si="73"/>
        <v>24.965652173913046</v>
      </c>
      <c r="CB103" s="26">
        <f t="shared" si="74"/>
        <v>5.8956521739130432</v>
      </c>
      <c r="CC103" s="31">
        <f t="shared" si="75"/>
        <v>27.340501792114697</v>
      </c>
      <c r="CD103" s="31">
        <f t="shared" si="76"/>
        <v>35.79304971170329</v>
      </c>
      <c r="CE103" s="31">
        <f t="shared" si="77"/>
        <v>8.4525479195885929</v>
      </c>
      <c r="CF103" s="33">
        <v>24</v>
      </c>
      <c r="CG103" s="33">
        <v>22</v>
      </c>
    </row>
    <row r="104" spans="1:85" x14ac:dyDescent="0.4">
      <c r="A104" s="12" t="s">
        <v>84</v>
      </c>
      <c r="B104" s="12" t="s">
        <v>192</v>
      </c>
      <c r="C104" s="4" t="s">
        <v>200</v>
      </c>
      <c r="D104" s="40" t="s">
        <v>87</v>
      </c>
      <c r="E104" s="5">
        <v>17</v>
      </c>
      <c r="F104" s="22">
        <v>7</v>
      </c>
      <c r="G104" s="22">
        <v>4</v>
      </c>
      <c r="H104" s="10">
        <f t="shared" si="39"/>
        <v>7208</v>
      </c>
      <c r="I104" s="5">
        <v>18</v>
      </c>
      <c r="J104" s="17">
        <f t="shared" si="40"/>
        <v>1.0588235294117647</v>
      </c>
      <c r="K104" s="7">
        <v>8</v>
      </c>
      <c r="L104" s="7">
        <v>27</v>
      </c>
      <c r="M104" s="17">
        <f t="shared" si="41"/>
        <v>0.47058823529411764</v>
      </c>
      <c r="N104" s="17">
        <f t="shared" si="42"/>
        <v>1.588235294117647</v>
      </c>
      <c r="O104" s="14">
        <f t="shared" si="43"/>
        <v>0.29629629629629628</v>
      </c>
      <c r="P104" s="12">
        <v>6</v>
      </c>
      <c r="Q104" s="12">
        <v>7</v>
      </c>
      <c r="R104" s="17">
        <f t="shared" si="44"/>
        <v>0.35294117647058826</v>
      </c>
      <c r="S104" s="17">
        <f t="shared" si="45"/>
        <v>0.41176470588235292</v>
      </c>
      <c r="T104" s="14">
        <f t="shared" si="46"/>
        <v>0.8571428571428571</v>
      </c>
      <c r="U104" s="12">
        <v>2</v>
      </c>
      <c r="V104" s="12">
        <v>20</v>
      </c>
      <c r="W104" s="17">
        <f t="shared" si="47"/>
        <v>0.11764705882352941</v>
      </c>
      <c r="X104" s="17">
        <f t="shared" si="48"/>
        <v>1.1764705882352942</v>
      </c>
      <c r="Y104" s="14">
        <f t="shared" si="49"/>
        <v>0.1</v>
      </c>
      <c r="Z104" s="12">
        <v>0</v>
      </c>
      <c r="AA104" s="12">
        <v>0</v>
      </c>
      <c r="AB104" s="17">
        <f t="shared" si="50"/>
        <v>0</v>
      </c>
      <c r="AC104" s="17">
        <f t="shared" si="51"/>
        <v>0</v>
      </c>
      <c r="AD104" s="14" t="e">
        <f t="shared" si="52"/>
        <v>#DIV/0!</v>
      </c>
      <c r="AE104" s="12">
        <v>11</v>
      </c>
      <c r="AF104" s="17">
        <f t="shared" si="53"/>
        <v>0.6470588235294118</v>
      </c>
      <c r="AG104" s="12">
        <v>3</v>
      </c>
      <c r="AH104" s="17">
        <f t="shared" si="54"/>
        <v>0.17647058823529413</v>
      </c>
      <c r="AI104" s="12">
        <v>8</v>
      </c>
      <c r="AJ104" s="17">
        <f t="shared" si="55"/>
        <v>0.47058823529411764</v>
      </c>
      <c r="AK104" s="12">
        <v>2</v>
      </c>
      <c r="AL104" s="17">
        <f t="shared" si="56"/>
        <v>0.11764705882352941</v>
      </c>
      <c r="AM104" s="12">
        <v>3</v>
      </c>
      <c r="AN104" s="17">
        <f t="shared" si="57"/>
        <v>0.17647058823529413</v>
      </c>
      <c r="AO104" s="12">
        <v>2</v>
      </c>
      <c r="AP104" s="17">
        <f t="shared" si="58"/>
        <v>0.11764705882352941</v>
      </c>
      <c r="AQ104" s="12">
        <v>3</v>
      </c>
      <c r="AR104" s="17">
        <f t="shared" si="59"/>
        <v>0.17647058823529413</v>
      </c>
      <c r="AS104" s="12">
        <v>7</v>
      </c>
      <c r="AT104" s="17">
        <f t="shared" si="60"/>
        <v>0.41176470588235292</v>
      </c>
      <c r="AU104" s="13">
        <v>-0.19771935511430849</v>
      </c>
      <c r="AV104" s="13">
        <v>-6.583330358966985E-2</v>
      </c>
      <c r="AW104" s="13">
        <v>-0.2002166319586314</v>
      </c>
      <c r="AX104" s="13">
        <v>2.4972768443229641E-3</v>
      </c>
      <c r="AY104" s="13">
        <v>70.970810971244234</v>
      </c>
      <c r="AZ104" s="13">
        <v>113.87700479823241</v>
      </c>
      <c r="BA104" s="13">
        <v>0.4918299916085182</v>
      </c>
      <c r="BB104" s="13">
        <v>0.82352941176470584</v>
      </c>
      <c r="BC104" s="13">
        <v>4.6614872364039952</v>
      </c>
      <c r="BD104" s="35">
        <f t="shared" si="61"/>
        <v>33.333333333333329</v>
      </c>
      <c r="BE104" s="35">
        <f t="shared" si="62"/>
        <v>33.333333333333329</v>
      </c>
      <c r="BF104" s="37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3.7521725078820638</v>
      </c>
      <c r="BG104" s="14">
        <f t="shared" si="63"/>
        <v>0.7407407407407407</v>
      </c>
      <c r="BH104" s="14">
        <f t="shared" si="64"/>
        <v>0</v>
      </c>
      <c r="BI104" s="13">
        <f>IFERROR(((AG104*(12000/5))/((F104*60+G104)*(SUMIFS(팀공격력!X:X,팀공격력!A:A,B104,팀공격력!B:B,D104)+SUMIFS(팀수비력!X:X,팀수비력!A:A,B104,팀수비력!B:B,D104))))*100,"")</f>
        <v>0.43407801828915388</v>
      </c>
      <c r="BJ104" s="13">
        <f>IFERROR(((AI104*(12000/5))/((F104*60+G104)*(SUMIFS(팀공격력!V:V,팀공격력!A:A,B104,팀공격력!B:B,D104)+SUMIFS(팀수비력!W:W,팀수비력!A:A,B104,팀수비력!B:B,D104))))*100,"")</f>
        <v>2.4371915429453459</v>
      </c>
      <c r="BK104" s="13">
        <f>IFERROR(((AE104*(12000/5))/((F104*60+G104)*(SUMIFS(팀공격력!X:X,팀공격력!A:A,B104,팀공격력!B:B,D104)+SUMIFS(팀수비력!X:X,팀수비력!A:A,B104,팀수비력!B:B,D104))))*100,"")</f>
        <v>1.5916194003935642</v>
      </c>
      <c r="BL104" s="13">
        <f>IFERROR(100*AK104/(((((F104*60+G104)/(12000/5))*SUMIFS(팀공격력!P:P,팀공격력!A:A,B104,팀공격력!B:B,D104))-K104)),"")</f>
        <v>0.75839927193669898</v>
      </c>
      <c r="BM104" s="13">
        <f>IFERROR(100*((AM104/E104*(2400))/((F104*60+G104)*SUMIFS(팀공격력!AR:AR,팀공격력!A:A,B104,팀공격력!B:B,D104))),"")</f>
        <v>1.3869630959394663</v>
      </c>
      <c r="BN104" s="13">
        <f>IFERROR((AO104*40)/(((F104*60+G104)/60)*(SUMIFS(팀수비력!Q:Q,팀수비력!A:A,B104,팀수비력!B:B,D104)-SUMIFS(팀수비력!N:N,팀수비력!A:A,B104,팀수비력!B:B,D104)))*100,"")</f>
        <v>0.53729258267589619</v>
      </c>
      <c r="BO104" s="13">
        <f t="shared" si="65"/>
        <v>10</v>
      </c>
      <c r="BP104" s="13">
        <v>0</v>
      </c>
      <c r="BQ104" s="13">
        <v>0</v>
      </c>
      <c r="BR104" s="13">
        <v>0</v>
      </c>
      <c r="BS104" s="13">
        <v>5.8823529411764698E-2</v>
      </c>
      <c r="BT104" s="15" t="s">
        <v>88</v>
      </c>
      <c r="BU104" s="15">
        <v>110000</v>
      </c>
      <c r="BV104" s="12" t="s">
        <v>96</v>
      </c>
      <c r="BW104" s="26">
        <v>46.86</v>
      </c>
      <c r="BX104" s="27">
        <v>68.56</v>
      </c>
      <c r="BY104" s="27">
        <v>21.7</v>
      </c>
      <c r="BZ104" s="26">
        <f t="shared" si="72"/>
        <v>2.7564705882352944</v>
      </c>
      <c r="CA104" s="26">
        <f t="shared" si="73"/>
        <v>4.0329411764705885</v>
      </c>
      <c r="CB104" s="26">
        <f t="shared" si="74"/>
        <v>1.276470588235294</v>
      </c>
      <c r="CC104" s="31">
        <f t="shared" si="75"/>
        <v>15.602663706992232</v>
      </c>
      <c r="CD104" s="31">
        <f t="shared" si="76"/>
        <v>22.827968923418425</v>
      </c>
      <c r="CE104" s="31">
        <f t="shared" si="77"/>
        <v>7.2253052164261931</v>
      </c>
      <c r="CF104" s="33">
        <v>7</v>
      </c>
      <c r="CG104" s="33">
        <v>10</v>
      </c>
    </row>
    <row r="105" spans="1:85" x14ac:dyDescent="0.4">
      <c r="A105" s="12" t="s">
        <v>84</v>
      </c>
      <c r="B105" s="12" t="s">
        <v>192</v>
      </c>
      <c r="C105" s="4" t="s">
        <v>201</v>
      </c>
      <c r="D105" s="40" t="s">
        <v>87</v>
      </c>
      <c r="E105" s="5">
        <v>6</v>
      </c>
      <c r="F105" s="22">
        <v>2</v>
      </c>
      <c r="G105" s="22">
        <v>17</v>
      </c>
      <c r="H105" s="10">
        <f t="shared" si="39"/>
        <v>822</v>
      </c>
      <c r="I105" s="5">
        <v>5</v>
      </c>
      <c r="J105" s="17">
        <f t="shared" si="40"/>
        <v>0.83333333333333337</v>
      </c>
      <c r="K105" s="7">
        <v>2</v>
      </c>
      <c r="L105" s="7">
        <v>3</v>
      </c>
      <c r="M105" s="17">
        <f t="shared" si="41"/>
        <v>0.33333333333333331</v>
      </c>
      <c r="N105" s="17">
        <f t="shared" si="42"/>
        <v>0.5</v>
      </c>
      <c r="O105" s="14">
        <f t="shared" si="43"/>
        <v>0.66666666666666663</v>
      </c>
      <c r="P105" s="12">
        <v>1</v>
      </c>
      <c r="Q105" s="12">
        <v>2</v>
      </c>
      <c r="R105" s="17">
        <f t="shared" si="44"/>
        <v>0.16666666666666666</v>
      </c>
      <c r="S105" s="17">
        <f t="shared" si="45"/>
        <v>0.33333333333333331</v>
      </c>
      <c r="T105" s="14">
        <f t="shared" si="46"/>
        <v>0.5</v>
      </c>
      <c r="U105" s="12">
        <v>1</v>
      </c>
      <c r="V105" s="12">
        <v>1</v>
      </c>
      <c r="W105" s="17">
        <f t="shared" si="47"/>
        <v>0.16666666666666666</v>
      </c>
      <c r="X105" s="17">
        <f t="shared" si="48"/>
        <v>0.16666666666666666</v>
      </c>
      <c r="Y105" s="14">
        <f t="shared" si="49"/>
        <v>1</v>
      </c>
      <c r="Z105" s="12">
        <v>0</v>
      </c>
      <c r="AA105" s="12">
        <v>0</v>
      </c>
      <c r="AB105" s="17">
        <f t="shared" si="50"/>
        <v>0</v>
      </c>
      <c r="AC105" s="17">
        <f t="shared" si="51"/>
        <v>0</v>
      </c>
      <c r="AD105" s="14" t="e">
        <f t="shared" si="52"/>
        <v>#DIV/0!</v>
      </c>
      <c r="AE105" s="12">
        <v>0</v>
      </c>
      <c r="AF105" s="17">
        <f t="shared" si="53"/>
        <v>0</v>
      </c>
      <c r="AG105" s="12">
        <v>0</v>
      </c>
      <c r="AH105" s="17">
        <f t="shared" si="54"/>
        <v>0</v>
      </c>
      <c r="AI105" s="12">
        <v>0</v>
      </c>
      <c r="AJ105" s="17">
        <f t="shared" si="55"/>
        <v>0</v>
      </c>
      <c r="AK105" s="12">
        <v>0</v>
      </c>
      <c r="AL105" s="17">
        <f t="shared" si="56"/>
        <v>0</v>
      </c>
      <c r="AM105" s="12">
        <v>0</v>
      </c>
      <c r="AN105" s="17">
        <f t="shared" si="57"/>
        <v>0</v>
      </c>
      <c r="AO105" s="12">
        <v>0</v>
      </c>
      <c r="AP105" s="17">
        <f t="shared" si="58"/>
        <v>0</v>
      </c>
      <c r="AQ105" s="12">
        <v>2</v>
      </c>
      <c r="AR105" s="17">
        <f t="shared" si="59"/>
        <v>0.33333333333333331</v>
      </c>
      <c r="AS105" s="12">
        <v>3</v>
      </c>
      <c r="AT105" s="17">
        <f t="shared" si="60"/>
        <v>0.5</v>
      </c>
      <c r="AU105" s="13">
        <v>-3.034923395960706E-2</v>
      </c>
      <c r="AV105" s="13">
        <v>-8.8610902071845438E-2</v>
      </c>
      <c r="AW105" s="13">
        <v>-2.067189170201721E-2</v>
      </c>
      <c r="AX105" s="13">
        <v>-9.6773422575898559E-3</v>
      </c>
      <c r="AY105" s="13">
        <v>80.408596548459244</v>
      </c>
      <c r="AZ105" s="13">
        <v>120.48909601211029</v>
      </c>
      <c r="BA105" s="13">
        <v>-8.6788515383652717E-2</v>
      </c>
      <c r="BB105" s="13">
        <v>0.33333333333333331</v>
      </c>
      <c r="BC105" s="13">
        <v>5.8394160583941606</v>
      </c>
      <c r="BD105" s="35">
        <f t="shared" si="61"/>
        <v>83.333333333333343</v>
      </c>
      <c r="BE105" s="35">
        <f t="shared" si="62"/>
        <v>83.333333333333343</v>
      </c>
      <c r="BF105" s="37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1.9354271816812589</v>
      </c>
      <c r="BG105" s="14">
        <f t="shared" si="63"/>
        <v>0.33333333333333331</v>
      </c>
      <c r="BH105" s="14">
        <f t="shared" si="64"/>
        <v>0</v>
      </c>
      <c r="BI105" s="13">
        <f>IFERROR(((AG105*(12000/5))/((F105*60+G105)*(SUMIFS(팀공격력!X:X,팀공격력!A:A,B105,팀공격력!B:B,D105)+SUMIFS(팀수비력!X:X,팀수비력!A:A,B105,팀수비력!B:B,D105))))*100,"")</f>
        <v>0</v>
      </c>
      <c r="BJ105" s="13">
        <f>IFERROR(((AI105*(12000/5))/((F105*60+G105)*(SUMIFS(팀공격력!V:V,팀공격력!A:A,B105,팀공격력!B:B,D105)+SUMIFS(팀수비력!W:W,팀수비력!A:A,B105,팀수비력!B:B,D105))))*100,"")</f>
        <v>0</v>
      </c>
      <c r="BK105" s="13">
        <f>IFERROR(((AE105*(12000/5))/((F105*60+G105)*(SUMIFS(팀공격력!X:X,팀공격력!A:A,B105,팀공격력!B:B,D105)+SUMIFS(팀수비력!X:X,팀수비력!A:A,B105,팀수비력!B:B,D105))))*100,"")</f>
        <v>0</v>
      </c>
      <c r="BL105" s="13">
        <f>IFERROR(100*AK105/(((((F105*60+G105)/(12000/5))*SUMIFS(팀공격력!P:P,팀공격력!A:A,B105,팀공격력!B:B,D105))-K105)),"")</f>
        <v>0</v>
      </c>
      <c r="BM105" s="13">
        <f>IFERROR(100*((AM105/E105*(2400))/((F105*60+G105)*SUMIFS(팀공격력!AR:AR,팀공격력!A:A,B105,팀공격력!B:B,D105))),"")</f>
        <v>0</v>
      </c>
      <c r="BN105" s="13">
        <f>IFERROR((AO105*40)/(((F105*60+G105)/60)*(SUMIFS(팀수비력!Q:Q,팀수비력!A:A,B105,팀수비력!B:B,D105)-SUMIFS(팀수비력!N:N,팀수비력!A:A,B105,팀수비력!B:B,D105)))*100,"")</f>
        <v>0</v>
      </c>
      <c r="BO105" s="13">
        <f t="shared" si="65"/>
        <v>40</v>
      </c>
      <c r="BP105" s="13">
        <v>0</v>
      </c>
      <c r="BQ105" s="13">
        <v>0</v>
      </c>
      <c r="BR105" s="13">
        <v>0</v>
      </c>
      <c r="BS105" s="13">
        <v>0</v>
      </c>
      <c r="BT105" s="15" t="s">
        <v>88</v>
      </c>
      <c r="BU105" s="15">
        <v>45000</v>
      </c>
      <c r="BV105" s="12" t="s">
        <v>91</v>
      </c>
      <c r="BW105" s="26">
        <v>4.42</v>
      </c>
      <c r="BX105" s="27">
        <v>8.42</v>
      </c>
      <c r="BY105" s="27">
        <v>4</v>
      </c>
      <c r="BZ105" s="26">
        <f t="shared" si="72"/>
        <v>0.73666666666666669</v>
      </c>
      <c r="CA105" s="26">
        <f t="shared" si="73"/>
        <v>1.4033333333333333</v>
      </c>
      <c r="CB105" s="26">
        <f t="shared" si="74"/>
        <v>0.66666666666666663</v>
      </c>
      <c r="CC105" s="31">
        <f t="shared" si="75"/>
        <v>12.905109489051096</v>
      </c>
      <c r="CD105" s="31">
        <f t="shared" si="76"/>
        <v>24.583941605839417</v>
      </c>
      <c r="CE105" s="31">
        <f t="shared" si="77"/>
        <v>11.678832116788321</v>
      </c>
      <c r="CF105" s="34">
        <v>3</v>
      </c>
      <c r="CG105" s="34">
        <v>3</v>
      </c>
    </row>
    <row r="106" spans="1:85" x14ac:dyDescent="0.4">
      <c r="A106" s="12" t="s">
        <v>84</v>
      </c>
      <c r="B106" s="12" t="s">
        <v>192</v>
      </c>
      <c r="C106" s="4" t="s">
        <v>202</v>
      </c>
      <c r="D106" s="40" t="s">
        <v>87</v>
      </c>
      <c r="E106" s="5">
        <v>51</v>
      </c>
      <c r="F106" s="22">
        <v>22</v>
      </c>
      <c r="G106" s="22">
        <v>24</v>
      </c>
      <c r="H106" s="10">
        <f t="shared" si="39"/>
        <v>68544</v>
      </c>
      <c r="I106" s="5">
        <v>372</v>
      </c>
      <c r="J106" s="17">
        <f t="shared" si="40"/>
        <v>7.2941176470588234</v>
      </c>
      <c r="K106" s="7">
        <v>140</v>
      </c>
      <c r="L106" s="7">
        <v>313</v>
      </c>
      <c r="M106" s="17">
        <f t="shared" si="41"/>
        <v>2.7450980392156863</v>
      </c>
      <c r="N106" s="17">
        <f t="shared" si="42"/>
        <v>6.1372549019607847</v>
      </c>
      <c r="O106" s="14">
        <f t="shared" si="43"/>
        <v>0.4472843450479233</v>
      </c>
      <c r="P106" s="12">
        <v>85</v>
      </c>
      <c r="Q106" s="12">
        <v>150</v>
      </c>
      <c r="R106" s="17">
        <f t="shared" si="44"/>
        <v>1.6666666666666667</v>
      </c>
      <c r="S106" s="17">
        <f t="shared" si="45"/>
        <v>2.9411764705882355</v>
      </c>
      <c r="T106" s="14">
        <f t="shared" si="46"/>
        <v>0.56666666666666665</v>
      </c>
      <c r="U106" s="12">
        <v>55</v>
      </c>
      <c r="V106" s="12">
        <v>163</v>
      </c>
      <c r="W106" s="17">
        <f t="shared" si="47"/>
        <v>1.0784313725490196</v>
      </c>
      <c r="X106" s="17">
        <f t="shared" si="48"/>
        <v>3.1960784313725492</v>
      </c>
      <c r="Y106" s="14">
        <f t="shared" si="49"/>
        <v>0.33742331288343558</v>
      </c>
      <c r="Z106" s="12">
        <v>37</v>
      </c>
      <c r="AA106" s="12">
        <v>57</v>
      </c>
      <c r="AB106" s="17">
        <f t="shared" si="50"/>
        <v>0.72549019607843135</v>
      </c>
      <c r="AC106" s="17">
        <f t="shared" si="51"/>
        <v>1.1176470588235294</v>
      </c>
      <c r="AD106" s="14">
        <f t="shared" si="52"/>
        <v>0.64912280701754388</v>
      </c>
      <c r="AE106" s="12">
        <v>185</v>
      </c>
      <c r="AF106" s="17">
        <f t="shared" si="53"/>
        <v>3.6274509803921569</v>
      </c>
      <c r="AG106" s="12">
        <v>63</v>
      </c>
      <c r="AH106" s="17">
        <f t="shared" si="54"/>
        <v>1.2352941176470589</v>
      </c>
      <c r="AI106" s="12">
        <v>122</v>
      </c>
      <c r="AJ106" s="17">
        <f t="shared" si="55"/>
        <v>2.392156862745098</v>
      </c>
      <c r="AK106" s="12">
        <v>94</v>
      </c>
      <c r="AL106" s="17">
        <f t="shared" si="56"/>
        <v>1.8431372549019607</v>
      </c>
      <c r="AM106" s="12">
        <v>27</v>
      </c>
      <c r="AN106" s="17">
        <f t="shared" si="57"/>
        <v>0.52941176470588236</v>
      </c>
      <c r="AO106" s="12">
        <v>5</v>
      </c>
      <c r="AP106" s="17">
        <f t="shared" si="58"/>
        <v>9.8039215686274508E-2</v>
      </c>
      <c r="AQ106" s="12">
        <v>50</v>
      </c>
      <c r="AR106" s="17">
        <f t="shared" si="59"/>
        <v>0.98039215686274506</v>
      </c>
      <c r="AS106" s="12">
        <v>97</v>
      </c>
      <c r="AT106" s="17">
        <f t="shared" si="60"/>
        <v>1.9019607843137254</v>
      </c>
      <c r="AU106" s="13">
        <v>1.4826679160623579</v>
      </c>
      <c r="AV106" s="13">
        <v>5.1914142719270223E-2</v>
      </c>
      <c r="AW106" s="13">
        <v>1.3249736976932831</v>
      </c>
      <c r="AX106" s="13">
        <v>0.15769421836907471</v>
      </c>
      <c r="AY106" s="13">
        <v>109.6169690257301</v>
      </c>
      <c r="AZ106" s="13">
        <v>112.81084967329269</v>
      </c>
      <c r="BA106" s="13">
        <v>8.4240072103872716</v>
      </c>
      <c r="BB106" s="13">
        <v>8.6274509803921564</v>
      </c>
      <c r="BC106" s="13">
        <v>15.406162464985989</v>
      </c>
      <c r="BD106" s="35">
        <f t="shared" si="61"/>
        <v>55.016564126833892</v>
      </c>
      <c r="BE106" s="35">
        <f t="shared" si="62"/>
        <v>53.514376996805112</v>
      </c>
      <c r="BF106" s="37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15.312616004666703</v>
      </c>
      <c r="BG106" s="14">
        <f t="shared" si="63"/>
        <v>0.52076677316293929</v>
      </c>
      <c r="BH106" s="14">
        <f t="shared" si="64"/>
        <v>0.18210862619808307</v>
      </c>
      <c r="BI106" s="13">
        <f>IFERROR(((AG106*(12000/5))/((F106*60+G106)*(SUMIFS(팀공격력!X:X,팀공격력!A:A,B106,팀공격력!B:B,D106)+SUMIFS(팀수비력!X:X,팀수비력!A:A,B106,팀수비력!B:B,D106))))*100,"")</f>
        <v>2.8757668711656441</v>
      </c>
      <c r="BJ106" s="13">
        <f>IFERROR(((AI106*(12000/5))/((F106*60+G106)*(SUMIFS(팀공격력!V:V,팀공격력!A:A,B106,팀공격력!B:B,D106)+SUMIFS(팀수비력!W:W,팀수비력!A:A,B106,팀수비력!B:B,D106))))*100,"")</f>
        <v>11.725357527295095</v>
      </c>
      <c r="BK106" s="13">
        <f>IFERROR(((AE106*(12000/5))/((F106*60+G106)*(SUMIFS(팀공격력!X:X,팀공격력!A:A,B106,팀공격력!B:B,D106)+SUMIFS(팀수비력!X:X,팀수비력!A:A,B106,팀수비력!B:B,D106))))*100,"")</f>
        <v>8.4447122407245114</v>
      </c>
      <c r="BL106" s="13">
        <f>IFERROR(100*AK106/(((((F106*60+G106)/(12000/5))*SUMIFS(팀공격력!P:P,팀공격력!A:A,B106,팀공격력!B:B,D106))-K106)),"")</f>
        <v>13.032386867790592</v>
      </c>
      <c r="BM106" s="13">
        <f>IFERROR(100*((AM106/E106*(2400))/((F106*60+G106)*SUMIFS(팀공격력!AR:AR,팀공격력!A:A,B106,팀공격력!B:B,D106))),"")</f>
        <v>1.3126615015141376</v>
      </c>
      <c r="BN106" s="13">
        <f>IFERROR((AO106*40)/(((F106*60+G106)/60)*(SUMIFS(팀수비력!Q:Q,팀수비력!A:A,B106,팀수비력!B:B,D106)-SUMIFS(팀수비력!N:N,팀수비력!A:A,B106,팀수비력!B:B,D106)))*100,"")</f>
        <v>0.42375754288426337</v>
      </c>
      <c r="BO106" s="13">
        <f t="shared" si="65"/>
        <v>12.883941455370028</v>
      </c>
      <c r="BP106" s="13">
        <v>11.538461538461499</v>
      </c>
      <c r="BQ106" s="13">
        <v>0.11764705882352899</v>
      </c>
      <c r="BR106" s="13">
        <v>0.19607843137254899</v>
      </c>
      <c r="BS106" s="13">
        <v>0.19607843137254899</v>
      </c>
      <c r="BT106" s="15" t="s">
        <v>88</v>
      </c>
      <c r="BU106" s="15">
        <v>50000</v>
      </c>
      <c r="BV106" s="12" t="s">
        <v>96</v>
      </c>
      <c r="BW106" s="26">
        <v>805.99</v>
      </c>
      <c r="BX106" s="27">
        <v>1059.19</v>
      </c>
      <c r="BY106" s="27">
        <v>253.2</v>
      </c>
      <c r="BZ106" s="26">
        <f t="shared" si="72"/>
        <v>15.803725490196079</v>
      </c>
      <c r="CA106" s="26">
        <f t="shared" si="73"/>
        <v>20.768431372549021</v>
      </c>
      <c r="CB106" s="26">
        <f t="shared" si="74"/>
        <v>4.9647058823529413</v>
      </c>
      <c r="CC106" s="31">
        <f t="shared" si="75"/>
        <v>28.220938375350137</v>
      </c>
      <c r="CD106" s="31">
        <f t="shared" si="76"/>
        <v>37.086484593837532</v>
      </c>
      <c r="CE106" s="31">
        <f t="shared" si="77"/>
        <v>8.8655462184873954</v>
      </c>
      <c r="CF106" s="33">
        <v>26</v>
      </c>
      <c r="CG106" s="33">
        <v>25</v>
      </c>
    </row>
    <row r="107" spans="1:85" x14ac:dyDescent="0.4">
      <c r="A107" s="12" t="s">
        <v>84</v>
      </c>
      <c r="B107" s="12" t="s">
        <v>192</v>
      </c>
      <c r="C107" s="4" t="s">
        <v>203</v>
      </c>
      <c r="D107" s="40" t="s">
        <v>87</v>
      </c>
      <c r="E107" s="5">
        <v>25</v>
      </c>
      <c r="F107" s="22">
        <v>7</v>
      </c>
      <c r="G107" s="22">
        <v>14</v>
      </c>
      <c r="H107" s="10">
        <f t="shared" si="39"/>
        <v>10850</v>
      </c>
      <c r="I107" s="5">
        <v>41</v>
      </c>
      <c r="J107" s="17">
        <f t="shared" si="40"/>
        <v>1.64</v>
      </c>
      <c r="K107" s="7">
        <v>15</v>
      </c>
      <c r="L107" s="7">
        <v>41</v>
      </c>
      <c r="M107" s="17">
        <f t="shared" si="41"/>
        <v>0.6</v>
      </c>
      <c r="N107" s="17">
        <f t="shared" si="42"/>
        <v>1.64</v>
      </c>
      <c r="O107" s="14">
        <f t="shared" si="43"/>
        <v>0.36585365853658536</v>
      </c>
      <c r="P107" s="12">
        <v>13</v>
      </c>
      <c r="Q107" s="12">
        <v>22</v>
      </c>
      <c r="R107" s="17">
        <f t="shared" si="44"/>
        <v>0.52</v>
      </c>
      <c r="S107" s="17">
        <f t="shared" si="45"/>
        <v>0.88</v>
      </c>
      <c r="T107" s="14">
        <f t="shared" si="46"/>
        <v>0.59090909090909094</v>
      </c>
      <c r="U107" s="12">
        <v>2</v>
      </c>
      <c r="V107" s="12">
        <v>19</v>
      </c>
      <c r="W107" s="17">
        <f t="shared" si="47"/>
        <v>0.08</v>
      </c>
      <c r="X107" s="17">
        <f t="shared" si="48"/>
        <v>0.76</v>
      </c>
      <c r="Y107" s="14">
        <f t="shared" si="49"/>
        <v>0.10526315789473684</v>
      </c>
      <c r="Z107" s="12">
        <v>9</v>
      </c>
      <c r="AA107" s="12">
        <v>19</v>
      </c>
      <c r="AB107" s="17">
        <f t="shared" si="50"/>
        <v>0.36</v>
      </c>
      <c r="AC107" s="17">
        <f t="shared" si="51"/>
        <v>0.76</v>
      </c>
      <c r="AD107" s="14">
        <f t="shared" si="52"/>
        <v>0.47368421052631576</v>
      </c>
      <c r="AE107" s="12">
        <v>41</v>
      </c>
      <c r="AF107" s="17">
        <f t="shared" si="53"/>
        <v>1.64</v>
      </c>
      <c r="AG107" s="12">
        <v>19</v>
      </c>
      <c r="AH107" s="17">
        <f t="shared" si="54"/>
        <v>0.76</v>
      </c>
      <c r="AI107" s="12">
        <v>22</v>
      </c>
      <c r="AJ107" s="17">
        <f t="shared" si="55"/>
        <v>0.88</v>
      </c>
      <c r="AK107" s="12">
        <v>25</v>
      </c>
      <c r="AL107" s="17">
        <f t="shared" si="56"/>
        <v>1</v>
      </c>
      <c r="AM107" s="12">
        <v>10</v>
      </c>
      <c r="AN107" s="17">
        <f t="shared" si="57"/>
        <v>0.4</v>
      </c>
      <c r="AO107" s="12">
        <v>3</v>
      </c>
      <c r="AP107" s="17">
        <f t="shared" si="58"/>
        <v>0.12</v>
      </c>
      <c r="AQ107" s="12">
        <v>7</v>
      </c>
      <c r="AR107" s="17">
        <f t="shared" si="59"/>
        <v>0.28000000000000003</v>
      </c>
      <c r="AS107" s="12">
        <v>27</v>
      </c>
      <c r="AT107" s="17">
        <f t="shared" si="60"/>
        <v>1.08</v>
      </c>
      <c r="AU107" s="13">
        <v>0.25179286687617131</v>
      </c>
      <c r="AV107" s="13">
        <v>5.5696118018692273E-2</v>
      </c>
      <c r="AW107" s="13">
        <v>0.1175084863530792</v>
      </c>
      <c r="AX107" s="13">
        <v>0.13428438052309211</v>
      </c>
      <c r="AY107" s="13">
        <v>103.8863718328375</v>
      </c>
      <c r="AZ107" s="13">
        <v>107.3136884056764</v>
      </c>
      <c r="BA107" s="13">
        <v>3.9614914733485889</v>
      </c>
      <c r="BB107" s="13">
        <v>3.08</v>
      </c>
      <c r="BC107" s="13">
        <v>17.032258064516132</v>
      </c>
      <c r="BD107" s="35">
        <f t="shared" si="61"/>
        <v>41.531604538087521</v>
      </c>
      <c r="BE107" s="35">
        <f t="shared" si="62"/>
        <v>39.024390243902438</v>
      </c>
      <c r="BF107" s="37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6.886660187308359</v>
      </c>
      <c r="BG107" s="14">
        <f t="shared" si="63"/>
        <v>0.46341463414634149</v>
      </c>
      <c r="BH107" s="14">
        <f t="shared" si="64"/>
        <v>0.46341463414634149</v>
      </c>
      <c r="BI107" s="13">
        <f>IFERROR(((AG107*(12000/5))/((F107*60+G107)*(SUMIFS(팀공격력!X:X,팀공격력!A:A,B107,팀공격력!B:B,D107)+SUMIFS(팀수비력!X:X,팀수비력!A:A,B107,팀수비력!B:B,D107))))*100,"")</f>
        <v>2.6858160640072377</v>
      </c>
      <c r="BJ107" s="13">
        <f>IFERROR(((AI107*(12000/5))/((F107*60+G107)*(SUMIFS(팀공격력!V:V,팀공격력!A:A,B107,팀공격력!B:B,D107)+SUMIFS(팀수비력!W:W,팀수비력!A:A,B107,팀수비력!B:B,D107))))*100,"")</f>
        <v>6.5478464033969441</v>
      </c>
      <c r="BK107" s="13">
        <f>IFERROR(((AE107*(12000/5))/((F107*60+G107)*(SUMIFS(팀공격력!X:X,팀공격력!A:A,B107,팀공격력!B:B,D107)+SUMIFS(팀수비력!X:X,팀수비력!A:A,B107,팀수비력!B:B,D107))))*100,"")</f>
        <v>5.7957083486471968</v>
      </c>
      <c r="BL107" s="13">
        <f>IFERROR(100*AK107/(((((F107*60+G107)/(12000/5))*SUMIFS(팀공격력!P:P,팀공격력!A:A,B107,팀공격력!B:B,D107))-K107)),"")</f>
        <v>9.5013080134031789</v>
      </c>
      <c r="BM107" s="13">
        <f>IFERROR(100*((AM107/E107*(2400))/((F107*60+G107)*SUMIFS(팀공격력!AR:AR,팀공격력!A:A,B107,팀공격력!B:B,D107))),"")</f>
        <v>3.0713456207470577</v>
      </c>
      <c r="BN107" s="13">
        <f>IFERROR((AO107*40)/(((F107*60+G107)/60)*(SUMIFS(팀수비력!Q:Q,팀수비력!A:A,B107,팀수비력!B:B,D107)-SUMIFS(팀수비력!N:N,팀수비력!A:A,B107,팀수비력!B:B,D107)))*100,"")</f>
        <v>0.78736885387527644</v>
      </c>
      <c r="BO107" s="13">
        <f t="shared" si="65"/>
        <v>12.42015613910575</v>
      </c>
      <c r="BP107" s="13">
        <v>0</v>
      </c>
      <c r="BQ107" s="13">
        <v>0</v>
      </c>
      <c r="BR107" s="13">
        <v>0.12</v>
      </c>
      <c r="BS107" s="13">
        <v>0.36</v>
      </c>
      <c r="BT107" s="15" t="s">
        <v>88</v>
      </c>
      <c r="BU107" s="15">
        <v>280000</v>
      </c>
      <c r="BV107" s="12" t="s">
        <v>91</v>
      </c>
      <c r="BW107" s="26">
        <v>150.38</v>
      </c>
      <c r="BX107" s="27">
        <v>193.18</v>
      </c>
      <c r="BY107" s="27">
        <v>42.8</v>
      </c>
      <c r="BZ107" s="26">
        <f t="shared" si="72"/>
        <v>6.0152000000000001</v>
      </c>
      <c r="CA107" s="26">
        <f t="shared" si="73"/>
        <v>7.7271999999999998</v>
      </c>
      <c r="CB107" s="26">
        <f t="shared" si="74"/>
        <v>1.712</v>
      </c>
      <c r="CC107" s="31">
        <f t="shared" si="75"/>
        <v>33.263778801843316</v>
      </c>
      <c r="CD107" s="31">
        <f t="shared" si="76"/>
        <v>42.731059907834101</v>
      </c>
      <c r="CE107" s="31">
        <f t="shared" si="77"/>
        <v>9.467281105990784</v>
      </c>
      <c r="CF107" s="33">
        <v>12</v>
      </c>
      <c r="CG107" s="33">
        <v>13</v>
      </c>
    </row>
    <row r="108" spans="1:85" x14ac:dyDescent="0.4">
      <c r="A108" s="12" t="s">
        <v>84</v>
      </c>
      <c r="B108" s="12" t="s">
        <v>192</v>
      </c>
      <c r="C108" s="4" t="s">
        <v>204</v>
      </c>
      <c r="D108" s="40" t="s">
        <v>87</v>
      </c>
      <c r="E108" s="5">
        <v>45</v>
      </c>
      <c r="F108" s="22">
        <v>17</v>
      </c>
      <c r="G108" s="22">
        <v>14</v>
      </c>
      <c r="H108" s="10">
        <f t="shared" si="39"/>
        <v>46530</v>
      </c>
      <c r="I108" s="5">
        <v>475</v>
      </c>
      <c r="J108" s="17">
        <f t="shared" si="40"/>
        <v>10.555555555555555</v>
      </c>
      <c r="K108" s="7">
        <v>177</v>
      </c>
      <c r="L108" s="7">
        <v>357</v>
      </c>
      <c r="M108" s="17">
        <f t="shared" si="41"/>
        <v>3.9333333333333331</v>
      </c>
      <c r="N108" s="17">
        <f t="shared" si="42"/>
        <v>7.9333333333333336</v>
      </c>
      <c r="O108" s="14">
        <f t="shared" si="43"/>
        <v>0.49579831932773111</v>
      </c>
      <c r="P108" s="12">
        <v>152</v>
      </c>
      <c r="Q108" s="12">
        <v>270</v>
      </c>
      <c r="R108" s="17">
        <f t="shared" si="44"/>
        <v>3.3777777777777778</v>
      </c>
      <c r="S108" s="17">
        <f t="shared" si="45"/>
        <v>6</v>
      </c>
      <c r="T108" s="14">
        <f t="shared" si="46"/>
        <v>0.562962962962963</v>
      </c>
      <c r="U108" s="12">
        <v>25</v>
      </c>
      <c r="V108" s="12">
        <v>87</v>
      </c>
      <c r="W108" s="17">
        <f t="shared" si="47"/>
        <v>0.55555555555555558</v>
      </c>
      <c r="X108" s="17">
        <f t="shared" si="48"/>
        <v>1.9333333333333333</v>
      </c>
      <c r="Y108" s="14">
        <f t="shared" si="49"/>
        <v>0.28735632183908044</v>
      </c>
      <c r="Z108" s="12">
        <v>96</v>
      </c>
      <c r="AA108" s="12">
        <v>124</v>
      </c>
      <c r="AB108" s="17">
        <f t="shared" si="50"/>
        <v>2.1333333333333333</v>
      </c>
      <c r="AC108" s="17">
        <f t="shared" si="51"/>
        <v>2.7555555555555555</v>
      </c>
      <c r="AD108" s="14">
        <f t="shared" si="52"/>
        <v>0.77419354838709675</v>
      </c>
      <c r="AE108" s="12">
        <v>194</v>
      </c>
      <c r="AF108" s="17">
        <f t="shared" si="53"/>
        <v>4.3111111111111109</v>
      </c>
      <c r="AG108" s="12">
        <v>45</v>
      </c>
      <c r="AH108" s="17">
        <f t="shared" si="54"/>
        <v>1</v>
      </c>
      <c r="AI108" s="12">
        <v>149</v>
      </c>
      <c r="AJ108" s="17">
        <f t="shared" si="55"/>
        <v>3.3111111111111109</v>
      </c>
      <c r="AK108" s="12">
        <v>56</v>
      </c>
      <c r="AL108" s="17">
        <f t="shared" si="56"/>
        <v>1.2444444444444445</v>
      </c>
      <c r="AM108" s="12">
        <v>24</v>
      </c>
      <c r="AN108" s="17">
        <f t="shared" si="57"/>
        <v>0.53333333333333333</v>
      </c>
      <c r="AO108" s="12">
        <v>18</v>
      </c>
      <c r="AP108" s="17">
        <f t="shared" si="58"/>
        <v>0.4</v>
      </c>
      <c r="AQ108" s="12">
        <v>81</v>
      </c>
      <c r="AR108" s="17">
        <f t="shared" si="59"/>
        <v>1.8</v>
      </c>
      <c r="AS108" s="12">
        <v>88</v>
      </c>
      <c r="AT108" s="17">
        <f t="shared" si="60"/>
        <v>1.9555555555555555</v>
      </c>
      <c r="AU108" s="13">
        <v>1.347028452620896</v>
      </c>
      <c r="AV108" s="13">
        <v>6.9479223861812794E-2</v>
      </c>
      <c r="AW108" s="13">
        <v>0.7396452275269032</v>
      </c>
      <c r="AX108" s="13">
        <v>0.60738322509399245</v>
      </c>
      <c r="AY108" s="13">
        <v>102.9235802096733</v>
      </c>
      <c r="AZ108" s="13">
        <v>106.9442530137016</v>
      </c>
      <c r="BA108" s="13">
        <v>11.55669671063761</v>
      </c>
      <c r="BB108" s="13">
        <v>10.62222222222222</v>
      </c>
      <c r="BC108" s="13">
        <v>24.655061250805929</v>
      </c>
      <c r="BD108" s="35">
        <f t="shared" si="61"/>
        <v>57.707260180775592</v>
      </c>
      <c r="BE108" s="35">
        <f t="shared" si="62"/>
        <v>53.081232492997202</v>
      </c>
      <c r="BF108" s="37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25.261899367006222</v>
      </c>
      <c r="BG108" s="14">
        <f t="shared" si="63"/>
        <v>0.24369747899159663</v>
      </c>
      <c r="BH108" s="14">
        <f t="shared" si="64"/>
        <v>0.34733893557422968</v>
      </c>
      <c r="BI108" s="13">
        <f>IFERROR(((AG108*(12000/5))/((F108*60+G108)*(SUMIFS(팀공격력!X:X,팀공격력!A:A,B108,팀공격력!B:B,D108)+SUMIFS(팀수비력!X:X,팀수비력!A:A,B108,팀수비력!B:B,D108))))*100,"")</f>
        <v>2.6699576366721649</v>
      </c>
      <c r="BJ108" s="13">
        <f>IFERROR(((AI108*(12000/5))/((F108*60+G108)*(SUMIFS(팀공격력!V:V,팀공격력!A:A,B108,팀공격력!B:B,D108)+SUMIFS(팀수비력!W:W,팀수비력!A:A,B108,팀수비력!B:B,D108))))*100,"")</f>
        <v>18.61363792518317</v>
      </c>
      <c r="BK108" s="13">
        <f>IFERROR(((AE108*(12000/5))/((F108*60+G108)*(SUMIFS(팀공격력!X:X,팀공격력!A:A,B108,팀공격력!B:B,D108)+SUMIFS(팀수비력!X:X,팀수비력!A:A,B108,팀수비력!B:B,D108))))*100,"")</f>
        <v>11.510484033653333</v>
      </c>
      <c r="BL108" s="13">
        <f>IFERROR(100*AK108/(((((F108*60+G108)/(12000/5))*SUMIFS(팀공격력!P:P,팀공격력!A:A,B108,팀공격력!B:B,D108))-K108)),"")</f>
        <v>11.531610684586424</v>
      </c>
      <c r="BM108" s="13">
        <f>IFERROR(100*((AM108/E108*(2400))/((F108*60+G108)*SUMIFS(팀공격력!AR:AR,팀공격력!A:A,B108,팀공격력!B:B,D108))),"")</f>
        <v>1.7188446156082824</v>
      </c>
      <c r="BN108" s="13">
        <f>IFERROR((AO108*40)/(((F108*60+G108)/60)*(SUMIFS(팀수비력!Q:Q,팀수비력!A:A,B108,팀수비력!B:B,D108)-SUMIFS(팀수비력!N:N,팀수비력!A:A,B108,팀수비력!B:B,D108)))*100,"")</f>
        <v>1.9828902277477947</v>
      </c>
      <c r="BO108" s="13">
        <f t="shared" si="65"/>
        <v>16.444697092739972</v>
      </c>
      <c r="BP108" s="13">
        <v>51.351351351351298</v>
      </c>
      <c r="BQ108" s="13">
        <v>0.422222222222222</v>
      </c>
      <c r="BR108" s="13">
        <v>0.44444444444444398</v>
      </c>
      <c r="BS108" s="13">
        <v>0.51111111111111096</v>
      </c>
      <c r="BT108" s="15" t="s">
        <v>93</v>
      </c>
      <c r="BU108" s="15">
        <v>430000</v>
      </c>
      <c r="BV108" s="12" t="s">
        <v>89</v>
      </c>
      <c r="BW108" s="26">
        <v>696.64</v>
      </c>
      <c r="BX108" s="27">
        <v>1014.34</v>
      </c>
      <c r="BY108" s="27">
        <v>317.7</v>
      </c>
      <c r="BZ108" s="26">
        <f t="shared" si="72"/>
        <v>15.480888888888892</v>
      </c>
      <c r="CA108" s="26">
        <f t="shared" si="73"/>
        <v>22.54088888888889</v>
      </c>
      <c r="CB108" s="26">
        <f t="shared" si="74"/>
        <v>7.06</v>
      </c>
      <c r="CC108" s="31">
        <f t="shared" si="75"/>
        <v>35.932430689877492</v>
      </c>
      <c r="CD108" s="31">
        <f t="shared" si="76"/>
        <v>52.31927788523533</v>
      </c>
      <c r="CE108" s="31">
        <f t="shared" si="77"/>
        <v>16.386847195357834</v>
      </c>
      <c r="CF108" s="34">
        <v>22</v>
      </c>
      <c r="CG108" s="34">
        <v>23</v>
      </c>
    </row>
    <row r="109" spans="1:85" x14ac:dyDescent="0.4">
      <c r="A109" s="12" t="s">
        <v>84</v>
      </c>
      <c r="B109" s="12" t="s">
        <v>192</v>
      </c>
      <c r="C109" s="4" t="s">
        <v>205</v>
      </c>
      <c r="D109" s="40" t="s">
        <v>87</v>
      </c>
      <c r="E109" s="5">
        <v>44</v>
      </c>
      <c r="F109" s="22">
        <v>15</v>
      </c>
      <c r="G109" s="22">
        <v>56</v>
      </c>
      <c r="H109" s="10">
        <f t="shared" si="39"/>
        <v>42064</v>
      </c>
      <c r="I109" s="5">
        <v>253</v>
      </c>
      <c r="J109" s="17">
        <f t="shared" si="40"/>
        <v>5.75</v>
      </c>
      <c r="K109" s="7">
        <v>94</v>
      </c>
      <c r="L109" s="7">
        <v>182</v>
      </c>
      <c r="M109" s="17">
        <f t="shared" si="41"/>
        <v>2.1363636363636362</v>
      </c>
      <c r="N109" s="17">
        <f t="shared" si="42"/>
        <v>4.1363636363636367</v>
      </c>
      <c r="O109" s="14">
        <f t="shared" si="43"/>
        <v>0.51648351648351654</v>
      </c>
      <c r="P109" s="12">
        <v>86</v>
      </c>
      <c r="Q109" s="12">
        <v>150</v>
      </c>
      <c r="R109" s="17">
        <f t="shared" si="44"/>
        <v>1.9545454545454546</v>
      </c>
      <c r="S109" s="17">
        <f t="shared" si="45"/>
        <v>3.4090909090909092</v>
      </c>
      <c r="T109" s="14">
        <f t="shared" si="46"/>
        <v>0.57333333333333336</v>
      </c>
      <c r="U109" s="12">
        <v>8</v>
      </c>
      <c r="V109" s="12">
        <v>32</v>
      </c>
      <c r="W109" s="17">
        <f t="shared" si="47"/>
        <v>0.18181818181818182</v>
      </c>
      <c r="X109" s="17">
        <f t="shared" si="48"/>
        <v>0.72727272727272729</v>
      </c>
      <c r="Y109" s="14">
        <f t="shared" si="49"/>
        <v>0.25</v>
      </c>
      <c r="Z109" s="12">
        <v>57</v>
      </c>
      <c r="AA109" s="12">
        <v>77</v>
      </c>
      <c r="AB109" s="17">
        <f t="shared" si="50"/>
        <v>1.2954545454545454</v>
      </c>
      <c r="AC109" s="17">
        <f t="shared" si="51"/>
        <v>1.75</v>
      </c>
      <c r="AD109" s="14">
        <f t="shared" si="52"/>
        <v>0.74025974025974028</v>
      </c>
      <c r="AE109" s="12">
        <v>160</v>
      </c>
      <c r="AF109" s="17">
        <f t="shared" si="53"/>
        <v>3.6363636363636362</v>
      </c>
      <c r="AG109" s="12">
        <v>73</v>
      </c>
      <c r="AH109" s="17">
        <f t="shared" si="54"/>
        <v>1.6590909090909092</v>
      </c>
      <c r="AI109" s="12">
        <v>87</v>
      </c>
      <c r="AJ109" s="17">
        <f t="shared" si="55"/>
        <v>1.9772727272727273</v>
      </c>
      <c r="AK109" s="12">
        <v>41</v>
      </c>
      <c r="AL109" s="17">
        <f t="shared" si="56"/>
        <v>0.93181818181818177</v>
      </c>
      <c r="AM109" s="12">
        <v>13</v>
      </c>
      <c r="AN109" s="17">
        <f t="shared" si="57"/>
        <v>0.29545454545454547</v>
      </c>
      <c r="AO109" s="12">
        <v>14</v>
      </c>
      <c r="AP109" s="17">
        <f t="shared" si="58"/>
        <v>0.31818181818181818</v>
      </c>
      <c r="AQ109" s="12">
        <v>35</v>
      </c>
      <c r="AR109" s="17">
        <f t="shared" si="59"/>
        <v>0.79545454545454541</v>
      </c>
      <c r="AS109" s="12">
        <v>64</v>
      </c>
      <c r="AT109" s="17">
        <f t="shared" si="60"/>
        <v>1.4545454545454546</v>
      </c>
      <c r="AU109" s="13">
        <v>1.4988985072297369</v>
      </c>
      <c r="AV109" s="13">
        <v>8.5521025517101751E-2</v>
      </c>
      <c r="AW109" s="13">
        <v>1.3257422324102379</v>
      </c>
      <c r="AX109" s="13">
        <v>0.17315627481949891</v>
      </c>
      <c r="AY109" s="13">
        <v>115.8936233504477</v>
      </c>
      <c r="AZ109" s="13">
        <v>111.8201485025626</v>
      </c>
      <c r="BA109" s="13">
        <v>9.1093623397328347</v>
      </c>
      <c r="BB109" s="13">
        <v>7.6818181818181817</v>
      </c>
      <c r="BC109" s="13">
        <v>19.28489920121719</v>
      </c>
      <c r="BD109" s="35">
        <f t="shared" si="61"/>
        <v>58.59736890865296</v>
      </c>
      <c r="BE109" s="35">
        <f t="shared" si="62"/>
        <v>53.846153846153847</v>
      </c>
      <c r="BF109" s="37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13.916677002846573</v>
      </c>
      <c r="BG109" s="14">
        <f t="shared" si="63"/>
        <v>0.17582417582417584</v>
      </c>
      <c r="BH109" s="14">
        <f t="shared" si="64"/>
        <v>0.42307692307692307</v>
      </c>
      <c r="BI109" s="13">
        <f>IFERROR(((AG109*(12000/5))/((F109*60+G109)*(SUMIFS(팀공격력!X:X,팀공격력!A:A,B109,팀공격력!B:B,D109)+SUMIFS(팀수비력!X:X,팀수비력!A:A,B109,팀수비력!B:B,D109))))*100,"")</f>
        <v>4.6846523089560286</v>
      </c>
      <c r="BJ109" s="13">
        <f>IFERROR(((AI109*(12000/5))/((F109*60+G109)*(SUMIFS(팀공격력!V:V,팀공격력!A:A,B109,팀공격력!B:B,D109)+SUMIFS(팀수비력!W:W,팀수비력!A:A,B109,팀수비력!B:B,D109))))*100,"")</f>
        <v>11.755115276695596</v>
      </c>
      <c r="BK109" s="13">
        <f>IFERROR(((AE109*(12000/5))/((F109*60+G109)*(SUMIFS(팀공격력!X:X,팀공격력!A:A,B109,팀공격력!B:B,D109)+SUMIFS(팀수비력!X:X,팀수비력!A:A,B109,팀수비력!B:B,D109))))*100,"")</f>
        <v>10.267731088122801</v>
      </c>
      <c r="BL109" s="13">
        <f>IFERROR(100*AK109/(((((F109*60+G109)/(12000/5))*SUMIFS(팀공격력!P:P,팀공격력!A:A,B109,팀공격력!B:B,D109))-K109)),"")</f>
        <v>7.9053415685997264</v>
      </c>
      <c r="BM109" s="13">
        <f>IFERROR(100*((AM109/E109*(2400))/((F109*60+G109)*SUMIFS(팀공격력!AR:AR,팀공격력!A:A,B109,팀공격력!B:B,D109))),"")</f>
        <v>1.0298908801026354</v>
      </c>
      <c r="BN109" s="13">
        <f>IFERROR((AO109*40)/(((F109*60+G109)/60)*(SUMIFS(팀수비력!Q:Q,팀수비력!A:A,B109,팀수비력!B:B,D109)-SUMIFS(팀수비력!N:N,팀수비력!A:A,B109,팀수비력!B:B,D109)))*100,"")</f>
        <v>1.6680799010272591</v>
      </c>
      <c r="BO109" s="13">
        <f t="shared" si="65"/>
        <v>13.950892857142858</v>
      </c>
      <c r="BP109" s="13">
        <v>55.8823529411764</v>
      </c>
      <c r="BQ109" s="13">
        <v>0.43181818181818099</v>
      </c>
      <c r="BR109" s="13">
        <v>0</v>
      </c>
      <c r="BS109" s="13">
        <v>0.27272727272727199</v>
      </c>
      <c r="BT109" s="15" t="s">
        <v>88</v>
      </c>
      <c r="BU109" s="15">
        <v>250000</v>
      </c>
      <c r="BV109" s="12" t="s">
        <v>89</v>
      </c>
      <c r="BW109" s="26">
        <v>562.07000000000005</v>
      </c>
      <c r="BX109" s="27">
        <v>716.18</v>
      </c>
      <c r="BY109" s="27">
        <v>154.1</v>
      </c>
      <c r="BZ109" s="26">
        <f t="shared" si="72"/>
        <v>12.774545454545455</v>
      </c>
      <c r="CA109" s="26">
        <f t="shared" si="73"/>
        <v>16.276818181818182</v>
      </c>
      <c r="CB109" s="26">
        <f t="shared" si="74"/>
        <v>3.502272727272727</v>
      </c>
      <c r="CC109" s="31">
        <f t="shared" si="75"/>
        <v>32.069988588817033</v>
      </c>
      <c r="CD109" s="31">
        <f t="shared" si="76"/>
        <v>40.862305058957773</v>
      </c>
      <c r="CE109" s="31">
        <f t="shared" si="77"/>
        <v>8.7923164701407384</v>
      </c>
      <c r="CF109" s="33">
        <v>23</v>
      </c>
      <c r="CG109" s="33">
        <v>21</v>
      </c>
    </row>
    <row r="110" spans="1:85" x14ac:dyDescent="0.4">
      <c r="A110" s="12" t="s">
        <v>84</v>
      </c>
      <c r="B110" s="12" t="s">
        <v>192</v>
      </c>
      <c r="C110" s="4" t="s">
        <v>206</v>
      </c>
      <c r="D110" s="40" t="s">
        <v>87</v>
      </c>
      <c r="E110" s="32">
        <v>20</v>
      </c>
      <c r="F110" s="24">
        <v>9</v>
      </c>
      <c r="G110" s="24">
        <v>53</v>
      </c>
      <c r="H110" s="10">
        <f t="shared" si="39"/>
        <v>11860</v>
      </c>
      <c r="I110" s="5">
        <v>37</v>
      </c>
      <c r="J110" s="17">
        <f t="shared" si="40"/>
        <v>1.85</v>
      </c>
      <c r="K110" s="7">
        <v>12</v>
      </c>
      <c r="L110" s="7">
        <v>44</v>
      </c>
      <c r="M110" s="17">
        <f t="shared" si="41"/>
        <v>0.6</v>
      </c>
      <c r="N110" s="17">
        <f t="shared" si="42"/>
        <v>2.2000000000000002</v>
      </c>
      <c r="O110" s="14">
        <f t="shared" si="43"/>
        <v>0.27272727272727271</v>
      </c>
      <c r="P110" s="12">
        <v>2</v>
      </c>
      <c r="Q110" s="12">
        <v>11</v>
      </c>
      <c r="R110" s="17">
        <f t="shared" si="44"/>
        <v>0.1</v>
      </c>
      <c r="S110" s="17">
        <f t="shared" si="45"/>
        <v>0.55000000000000004</v>
      </c>
      <c r="T110" s="14">
        <f t="shared" si="46"/>
        <v>0.18181818181818182</v>
      </c>
      <c r="U110" s="12">
        <v>10</v>
      </c>
      <c r="V110" s="12">
        <v>33</v>
      </c>
      <c r="W110" s="17">
        <f t="shared" si="47"/>
        <v>0.5</v>
      </c>
      <c r="X110" s="17">
        <f t="shared" si="48"/>
        <v>1.65</v>
      </c>
      <c r="Y110" s="14">
        <f t="shared" si="49"/>
        <v>0.30303030303030304</v>
      </c>
      <c r="Z110" s="12">
        <v>3</v>
      </c>
      <c r="AA110" s="12">
        <v>5</v>
      </c>
      <c r="AB110" s="17">
        <f t="shared" si="50"/>
        <v>0.15</v>
      </c>
      <c r="AC110" s="17">
        <f t="shared" si="51"/>
        <v>0.25</v>
      </c>
      <c r="AD110" s="14">
        <f t="shared" si="52"/>
        <v>0.6</v>
      </c>
      <c r="AE110" s="12">
        <v>13</v>
      </c>
      <c r="AF110" s="17">
        <f t="shared" si="53"/>
        <v>0.65</v>
      </c>
      <c r="AG110" s="12">
        <v>4</v>
      </c>
      <c r="AH110" s="17">
        <f t="shared" si="54"/>
        <v>0.2</v>
      </c>
      <c r="AI110" s="12">
        <v>9</v>
      </c>
      <c r="AJ110" s="17">
        <f t="shared" si="55"/>
        <v>0.45</v>
      </c>
      <c r="AK110" s="12">
        <v>4</v>
      </c>
      <c r="AL110" s="17">
        <f t="shared" si="56"/>
        <v>0.2</v>
      </c>
      <c r="AM110" s="12">
        <v>4</v>
      </c>
      <c r="AN110" s="17">
        <f t="shared" si="57"/>
        <v>0.2</v>
      </c>
      <c r="AO110" s="12">
        <v>4</v>
      </c>
      <c r="AP110" s="17">
        <f t="shared" si="58"/>
        <v>0.2</v>
      </c>
      <c r="AQ110" s="12">
        <v>6</v>
      </c>
      <c r="AR110" s="17">
        <f t="shared" si="59"/>
        <v>0.3</v>
      </c>
      <c r="AS110" s="12">
        <v>22</v>
      </c>
      <c r="AT110" s="17">
        <f t="shared" si="60"/>
        <v>1.1000000000000001</v>
      </c>
      <c r="AU110" s="13">
        <v>-0.2423167673134298</v>
      </c>
      <c r="AV110" s="13">
        <v>-4.9035433520424249E-2</v>
      </c>
      <c r="AW110" s="13">
        <v>-0.2200553779772105</v>
      </c>
      <c r="AX110" s="13">
        <v>-2.2261389336219291E-2</v>
      </c>
      <c r="AY110" s="13">
        <v>80.573377267786256</v>
      </c>
      <c r="AZ110" s="13">
        <v>115.0900872034167</v>
      </c>
      <c r="BA110" s="13">
        <v>0.30911368414179169</v>
      </c>
      <c r="BB110" s="13">
        <v>1.1000000000000001</v>
      </c>
      <c r="BC110" s="13">
        <v>4.4519392917369309</v>
      </c>
      <c r="BD110" s="35">
        <f t="shared" si="61"/>
        <v>40.043290043290042</v>
      </c>
      <c r="BE110" s="35">
        <f t="shared" si="62"/>
        <v>38.636363636363633</v>
      </c>
      <c r="BF110" s="37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4.6681328657926997</v>
      </c>
      <c r="BG110" s="14">
        <f t="shared" si="63"/>
        <v>0.75</v>
      </c>
      <c r="BH110" s="14">
        <f t="shared" si="64"/>
        <v>0.11363636363636363</v>
      </c>
      <c r="BI110" s="13">
        <f>IFERROR(((AG110*(12000/5))/((F110*60+G110)*(SUMIFS(팀공격력!X:X,팀공격력!A:A,B110,팀공격력!B:B,D110)+SUMIFS(팀수비력!X:X,팀수비력!A:A,B110,팀수비력!B:B,D110))))*100,"")</f>
        <v>0.41382592412501684</v>
      </c>
      <c r="BJ110" s="13">
        <f>IFERROR(((AI110*(12000/5))/((F110*60+G110)*(SUMIFS(팀공격력!V:V,팀공격력!A:A,B110,팀공격력!B:B,D110)+SUMIFS(팀수비력!W:W,팀수비력!A:A,B110,팀수비력!B:B,D110))))*100,"")</f>
        <v>1.960439065741872</v>
      </c>
      <c r="BK110" s="13">
        <f>IFERROR(((AE110*(12000/5))/((F110*60+G110)*(SUMIFS(팀공격력!X:X,팀공격력!A:A,B110,팀공격력!B:B,D110)+SUMIFS(팀수비력!X:X,팀수비력!A:A,B110,팀수비력!B:B,D110))))*100,"")</f>
        <v>1.3449342534063047</v>
      </c>
      <c r="BL110" s="13">
        <f>IFERROR(100*AK110/(((((F110*60+G110)/(12000/5))*SUMIFS(팀공격력!P:P,팀공격력!A:A,B110,팀공격력!B:B,D110))-K110)),"")</f>
        <v>1.0869146794620679</v>
      </c>
      <c r="BM110" s="13">
        <f>IFERROR(100*((AM110/E110*(2400))/((F110*60+G110)*SUMIFS(팀공격력!AR:AR,팀공격력!A:A,B110,팀공격력!B:B,D110))),"")</f>
        <v>1.123915682465618</v>
      </c>
      <c r="BN110" s="13">
        <f>IFERROR((AO110*40)/(((F110*60+G110)/60)*(SUMIFS(팀수비력!Q:Q,팀수비력!A:A,B110,팀수비력!B:B,D110)-SUMIFS(팀수비력!N:N,팀수비력!A:A,B110,팀수비력!B:B,D110)))*100,"")</f>
        <v>0.7683374538097133</v>
      </c>
      <c r="BO110" s="13">
        <f t="shared" si="65"/>
        <v>11.494252873563218</v>
      </c>
      <c r="BP110" s="13">
        <v>7.6923076923076898</v>
      </c>
      <c r="BQ110" s="13">
        <v>0.05</v>
      </c>
      <c r="BR110" s="13">
        <v>0</v>
      </c>
      <c r="BS110" s="13">
        <v>0.35</v>
      </c>
      <c r="BT110" s="15" t="s">
        <v>88</v>
      </c>
      <c r="BU110" s="15"/>
      <c r="BV110" s="12" t="s">
        <v>96</v>
      </c>
      <c r="BW110" s="26">
        <v>81.14</v>
      </c>
      <c r="BX110" s="27">
        <v>121.44</v>
      </c>
      <c r="BY110" s="27">
        <v>40.299999999999997</v>
      </c>
      <c r="BZ110" s="26">
        <f t="shared" si="72"/>
        <v>4.0570000000000004</v>
      </c>
      <c r="CA110" s="26">
        <f t="shared" si="73"/>
        <v>6.0720000000000001</v>
      </c>
      <c r="CB110" s="26">
        <f t="shared" si="74"/>
        <v>2.0149999999999997</v>
      </c>
      <c r="CC110" s="31">
        <f t="shared" si="75"/>
        <v>16.419561551433389</v>
      </c>
      <c r="CD110" s="31">
        <f t="shared" si="76"/>
        <v>24.57470489038786</v>
      </c>
      <c r="CE110" s="31">
        <f t="shared" si="77"/>
        <v>8.1551433389544687</v>
      </c>
      <c r="CF110" s="33">
        <v>9</v>
      </c>
      <c r="CG110" s="33">
        <v>11</v>
      </c>
    </row>
    <row r="111" spans="1:85" x14ac:dyDescent="0.4">
      <c r="A111" s="12" t="s">
        <v>84</v>
      </c>
      <c r="B111" s="12" t="s">
        <v>192</v>
      </c>
      <c r="C111" s="4" t="s">
        <v>207</v>
      </c>
      <c r="D111" s="40" t="s">
        <v>87</v>
      </c>
      <c r="E111" s="5">
        <v>8</v>
      </c>
      <c r="F111" s="22">
        <v>1</v>
      </c>
      <c r="G111" s="22">
        <v>48</v>
      </c>
      <c r="H111" s="10">
        <f t="shared" si="39"/>
        <v>864</v>
      </c>
      <c r="I111" s="5">
        <v>0</v>
      </c>
      <c r="J111" s="17">
        <f t="shared" si="40"/>
        <v>0</v>
      </c>
      <c r="K111" s="7">
        <v>0</v>
      </c>
      <c r="L111" s="7">
        <v>2</v>
      </c>
      <c r="M111" s="17">
        <f t="shared" si="41"/>
        <v>0</v>
      </c>
      <c r="N111" s="17">
        <f t="shared" si="42"/>
        <v>0.25</v>
      </c>
      <c r="O111" s="14">
        <f t="shared" si="43"/>
        <v>0</v>
      </c>
      <c r="P111" s="12">
        <v>0</v>
      </c>
      <c r="Q111" s="12">
        <v>1</v>
      </c>
      <c r="R111" s="17">
        <f t="shared" si="44"/>
        <v>0</v>
      </c>
      <c r="S111" s="17">
        <f t="shared" si="45"/>
        <v>0.125</v>
      </c>
      <c r="T111" s="14">
        <f t="shared" si="46"/>
        <v>0</v>
      </c>
      <c r="U111" s="12">
        <v>0</v>
      </c>
      <c r="V111" s="12">
        <v>1</v>
      </c>
      <c r="W111" s="17">
        <f t="shared" si="47"/>
        <v>0</v>
      </c>
      <c r="X111" s="17">
        <f t="shared" si="48"/>
        <v>0.125</v>
      </c>
      <c r="Y111" s="14">
        <f t="shared" si="49"/>
        <v>0</v>
      </c>
      <c r="Z111" s="12">
        <v>0</v>
      </c>
      <c r="AA111" s="12">
        <v>0</v>
      </c>
      <c r="AB111" s="17">
        <f t="shared" si="50"/>
        <v>0</v>
      </c>
      <c r="AC111" s="17">
        <f t="shared" si="51"/>
        <v>0</v>
      </c>
      <c r="AD111" s="14" t="e">
        <f t="shared" si="52"/>
        <v>#DIV/0!</v>
      </c>
      <c r="AE111" s="12">
        <v>3</v>
      </c>
      <c r="AF111" s="17">
        <f t="shared" si="53"/>
        <v>0.375</v>
      </c>
      <c r="AG111" s="12">
        <v>0</v>
      </c>
      <c r="AH111" s="17">
        <f t="shared" si="54"/>
        <v>0</v>
      </c>
      <c r="AI111" s="12">
        <v>3</v>
      </c>
      <c r="AJ111" s="17">
        <f t="shared" si="55"/>
        <v>0.375</v>
      </c>
      <c r="AK111" s="12">
        <v>0</v>
      </c>
      <c r="AL111" s="17">
        <f t="shared" si="56"/>
        <v>0</v>
      </c>
      <c r="AM111" s="12">
        <v>0</v>
      </c>
      <c r="AN111" s="17">
        <f t="shared" si="57"/>
        <v>0</v>
      </c>
      <c r="AO111" s="12">
        <v>0</v>
      </c>
      <c r="AP111" s="17">
        <f t="shared" si="58"/>
        <v>0</v>
      </c>
      <c r="AQ111" s="12">
        <v>0</v>
      </c>
      <c r="AR111" s="17">
        <f t="shared" si="59"/>
        <v>0</v>
      </c>
      <c r="AS111" s="12">
        <v>0</v>
      </c>
      <c r="AT111" s="17">
        <f t="shared" si="60"/>
        <v>0</v>
      </c>
      <c r="AU111" s="13">
        <v>-4.0114878349807342E-2</v>
      </c>
      <c r="AV111" s="13">
        <v>-0.1114302176383537</v>
      </c>
      <c r="AW111" s="13">
        <v>-4.3912072763037831E-2</v>
      </c>
      <c r="AX111" s="13">
        <v>3.7971944132304892E-3</v>
      </c>
      <c r="AY111" s="13">
        <v>0</v>
      </c>
      <c r="AZ111" s="13">
        <v>111.6682561888706</v>
      </c>
      <c r="BA111" s="13">
        <v>-0.24081878729094819</v>
      </c>
      <c r="BB111" s="13">
        <v>0.125</v>
      </c>
      <c r="BC111" s="13">
        <v>2.7777777777777781</v>
      </c>
      <c r="BD111" s="35">
        <f t="shared" si="61"/>
        <v>0</v>
      </c>
      <c r="BE111" s="35">
        <f t="shared" si="62"/>
        <v>0</v>
      </c>
      <c r="BF111" s="37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0.9820500884827128</v>
      </c>
      <c r="BG111" s="14">
        <f t="shared" si="63"/>
        <v>0.5</v>
      </c>
      <c r="BH111" s="14">
        <f t="shared" si="64"/>
        <v>0</v>
      </c>
      <c r="BI111" s="13">
        <f>IFERROR(((AG111*(12000/5))/((F111*60+G111)*(SUMIFS(팀공격력!X:X,팀공격력!A:A,B111,팀공격력!B:B,D111)+SUMIFS(팀수비력!X:X,팀수비력!A:A,B111,팀수비력!B:B,D111))))*100,"")</f>
        <v>0</v>
      </c>
      <c r="BJ111" s="13">
        <f>IFERROR(((AI111*(12000/5))/((F111*60+G111)*(SUMIFS(팀공격력!V:V,팀공격력!A:A,B111,팀공격력!B:B,D111)+SUMIFS(팀수비력!W:W,팀수비력!A:A,B111,팀수비력!B:B,D111))))*100,"")</f>
        <v>3.5880875493362039</v>
      </c>
      <c r="BK111" s="13">
        <f>IFERROR(((AE111*(12000/5))/((F111*60+G111)*(SUMIFS(팀공격력!X:X,팀공격력!A:A,B111,팀공격력!B:B,D111)+SUMIFS(팀수비력!X:X,팀수비력!A:A,B111,팀수비력!B:B,D111))))*100,"")</f>
        <v>1.7041581458759374</v>
      </c>
      <c r="BL111" s="13">
        <f>IFERROR(100*AK111/(((((F111*60+G111)/(12000/5))*SUMIFS(팀공격력!P:P,팀공격력!A:A,B111,팀공격력!B:B,D111))-K111)),"")</f>
        <v>0</v>
      </c>
      <c r="BM111" s="13">
        <f>IFERROR(100*((AM111/E111*(2400))/((F111*60+G111)*SUMIFS(팀공격력!AR:AR,팀공격력!A:A,B111,팀공격력!B:B,D111))),"")</f>
        <v>0</v>
      </c>
      <c r="BN111" s="13">
        <f>IFERROR((AO111*40)/(((F111*60+G111)/60)*(SUMIFS(팀수비력!Q:Q,팀수비력!A:A,B111,팀수비력!B:B,D111)-SUMIFS(팀수비력!N:N,팀수비력!A:A,B111,팀수비력!B:B,D111)))*100,"")</f>
        <v>0</v>
      </c>
      <c r="BO111" s="13">
        <f t="shared" si="65"/>
        <v>0</v>
      </c>
      <c r="BP111" s="13">
        <v>0</v>
      </c>
      <c r="BQ111" s="13">
        <v>0</v>
      </c>
      <c r="BR111" s="13">
        <v>0</v>
      </c>
      <c r="BS111" s="13">
        <v>0</v>
      </c>
      <c r="BT111" s="15" t="s">
        <v>88</v>
      </c>
      <c r="BU111" s="15">
        <v>48931</v>
      </c>
      <c r="BV111" s="12" t="s">
        <v>91</v>
      </c>
      <c r="BW111" s="26">
        <v>4.7</v>
      </c>
      <c r="BX111" s="27">
        <v>6.6</v>
      </c>
      <c r="BY111" s="27">
        <v>1.9</v>
      </c>
      <c r="BZ111" s="26">
        <f t="shared" si="72"/>
        <v>0.58749999999999991</v>
      </c>
      <c r="CA111" s="26">
        <f t="shared" si="73"/>
        <v>0.82499999999999996</v>
      </c>
      <c r="CB111" s="26">
        <f t="shared" si="74"/>
        <v>0.23749999999999999</v>
      </c>
      <c r="CC111" s="31">
        <f t="shared" si="75"/>
        <v>13.055555555555554</v>
      </c>
      <c r="CD111" s="31">
        <f t="shared" si="76"/>
        <v>18.333333333333332</v>
      </c>
      <c r="CE111" s="31">
        <f t="shared" si="77"/>
        <v>5.2777777777777777</v>
      </c>
      <c r="CF111" s="33">
        <v>4</v>
      </c>
      <c r="CG111" s="33">
        <v>4</v>
      </c>
    </row>
    <row r="112" spans="1:85" x14ac:dyDescent="0.4">
      <c r="A112" s="12" t="s">
        <v>84</v>
      </c>
      <c r="B112" s="12" t="s">
        <v>192</v>
      </c>
      <c r="C112" s="8" t="s">
        <v>208</v>
      </c>
      <c r="D112" s="40" t="s">
        <v>87</v>
      </c>
      <c r="E112" s="32">
        <v>45</v>
      </c>
      <c r="F112" s="24">
        <v>16</v>
      </c>
      <c r="G112" s="24">
        <v>3</v>
      </c>
      <c r="H112" s="10">
        <f t="shared" si="39"/>
        <v>43335</v>
      </c>
      <c r="I112" s="5">
        <v>150</v>
      </c>
      <c r="J112" s="17">
        <f t="shared" si="40"/>
        <v>3.3333333333333335</v>
      </c>
      <c r="K112" s="7">
        <v>53</v>
      </c>
      <c r="L112" s="7">
        <v>121</v>
      </c>
      <c r="M112" s="17">
        <f t="shared" si="41"/>
        <v>1.1777777777777778</v>
      </c>
      <c r="N112" s="17">
        <f t="shared" si="42"/>
        <v>2.6888888888888891</v>
      </c>
      <c r="O112" s="14">
        <f t="shared" si="43"/>
        <v>0.43801652892561982</v>
      </c>
      <c r="P112" s="12">
        <v>34</v>
      </c>
      <c r="Q112" s="12">
        <v>67</v>
      </c>
      <c r="R112" s="17">
        <f t="shared" si="44"/>
        <v>0.75555555555555554</v>
      </c>
      <c r="S112" s="17">
        <f t="shared" si="45"/>
        <v>1.4888888888888889</v>
      </c>
      <c r="T112" s="14">
        <f t="shared" si="46"/>
        <v>0.5074626865671642</v>
      </c>
      <c r="U112" s="12">
        <v>19</v>
      </c>
      <c r="V112" s="12">
        <v>54</v>
      </c>
      <c r="W112" s="17">
        <f t="shared" si="47"/>
        <v>0.42222222222222222</v>
      </c>
      <c r="X112" s="17">
        <f t="shared" si="48"/>
        <v>1.2</v>
      </c>
      <c r="Y112" s="14">
        <f t="shared" si="49"/>
        <v>0.35185185185185186</v>
      </c>
      <c r="Z112" s="12">
        <v>25</v>
      </c>
      <c r="AA112" s="12">
        <v>34</v>
      </c>
      <c r="AB112" s="17">
        <f t="shared" si="50"/>
        <v>0.55555555555555558</v>
      </c>
      <c r="AC112" s="17">
        <f t="shared" si="51"/>
        <v>0.75555555555555554</v>
      </c>
      <c r="AD112" s="14">
        <f t="shared" si="52"/>
        <v>0.73529411764705888</v>
      </c>
      <c r="AE112" s="12">
        <v>56</v>
      </c>
      <c r="AF112" s="17">
        <f t="shared" si="53"/>
        <v>1.2444444444444445</v>
      </c>
      <c r="AG112" s="12">
        <v>12</v>
      </c>
      <c r="AH112" s="17">
        <f t="shared" si="54"/>
        <v>0.26666666666666666</v>
      </c>
      <c r="AI112" s="12">
        <v>44</v>
      </c>
      <c r="AJ112" s="17">
        <f t="shared" si="55"/>
        <v>0.97777777777777775</v>
      </c>
      <c r="AK112" s="12">
        <v>41</v>
      </c>
      <c r="AL112" s="17">
        <f t="shared" si="56"/>
        <v>0.91111111111111109</v>
      </c>
      <c r="AM112" s="12">
        <v>30</v>
      </c>
      <c r="AN112" s="17">
        <f t="shared" si="57"/>
        <v>0.66666666666666663</v>
      </c>
      <c r="AO112" s="12">
        <v>3</v>
      </c>
      <c r="AP112" s="17">
        <f t="shared" si="58"/>
        <v>6.6666666666666666E-2</v>
      </c>
      <c r="AQ112" s="12">
        <v>30</v>
      </c>
      <c r="AR112" s="17">
        <f t="shared" si="59"/>
        <v>0.66666666666666663</v>
      </c>
      <c r="AS112" s="12">
        <v>72</v>
      </c>
      <c r="AT112" s="17">
        <f t="shared" si="60"/>
        <v>1.6</v>
      </c>
      <c r="AU112" s="13">
        <v>0.31207155633761158</v>
      </c>
      <c r="AV112" s="13">
        <v>1.728329837799164E-2</v>
      </c>
      <c r="AW112" s="13">
        <v>0.1954193756981375</v>
      </c>
      <c r="AX112" s="13">
        <v>0.11665218063947411</v>
      </c>
      <c r="AY112" s="13">
        <v>101.5070242009769</v>
      </c>
      <c r="AZ112" s="13">
        <v>112.5973957496968</v>
      </c>
      <c r="BA112" s="13">
        <v>3.8577656085721288</v>
      </c>
      <c r="BB112" s="13">
        <v>3.844444444444445</v>
      </c>
      <c r="BC112" s="13">
        <v>9.5811699550017302</v>
      </c>
      <c r="BD112" s="35">
        <f t="shared" si="61"/>
        <v>55.163283318623122</v>
      </c>
      <c r="BE112" s="35">
        <f t="shared" si="62"/>
        <v>51.652892561983464</v>
      </c>
      <c r="BF112" s="37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9.1391233281079085</v>
      </c>
      <c r="BG112" s="14">
        <f t="shared" si="63"/>
        <v>0.4462809917355372</v>
      </c>
      <c r="BH112" s="14">
        <f t="shared" si="64"/>
        <v>0.28099173553719009</v>
      </c>
      <c r="BI112" s="13">
        <f>IFERROR(((AG112*(12000/5))/((F112*60+G112)*(SUMIFS(팀공격력!X:X,팀공격력!A:A,B112,팀공격력!B:B,D112)+SUMIFS(팀수비력!X:X,팀수비력!A:A,B112,팀수비력!B:B,D112))))*100,"")</f>
        <v>0.76448215889761673</v>
      </c>
      <c r="BJ112" s="13">
        <f>IFERROR(((AI112*(12000/5))/((F112*60+G112)*(SUMIFS(팀공격력!V:V,팀공격력!A:A,B112,팀공격력!B:B,D112)+SUMIFS(팀수비력!W:W,팀수비력!A:A,B112,팀수비력!B:B,D112))))*100,"")</f>
        <v>5.9019010157305782</v>
      </c>
      <c r="BK112" s="13">
        <f>IFERROR(((AE112*(12000/5))/((F112*60+G112)*(SUMIFS(팀공격력!X:X,팀공격력!A:A,B112,팀공격력!B:B,D112)+SUMIFS(팀수비력!X:X,팀수비력!A:A,B112,팀수비력!B:B,D112))))*100,"")</f>
        <v>3.5675834081888782</v>
      </c>
      <c r="BL112" s="13">
        <f>IFERROR(100*AK112/(((((F112*60+G112)/(12000/5))*SUMIFS(팀공격력!P:P,팀공격력!A:A,B112,팀공격력!B:B,D112))-K112)),"")</f>
        <v>7.2679249631064184</v>
      </c>
      <c r="BM112" s="13">
        <f>IFERROR(100*((AM112/E112*(2400))/((F112*60+G112)*SUMIFS(팀공격력!AR:AR,팀공격력!A:A,B112,팀공격력!B:B,D112))),"")</f>
        <v>2.3069643464939822</v>
      </c>
      <c r="BN112" s="13">
        <f>IFERROR((AO112*40)/(((F112*60+G112)/60)*(SUMIFS(팀수비력!Q:Q,팀수비력!A:A,B112,팀수비력!B:B,D112)-SUMIFS(팀수비력!N:N,팀수비력!A:A,B112,팀수비력!B:B,D112)))*100,"")</f>
        <v>0.35484743777971961</v>
      </c>
      <c r="BO112" s="13">
        <f t="shared" si="65"/>
        <v>18.076644974692694</v>
      </c>
      <c r="BP112" s="13">
        <v>5.71428571428571</v>
      </c>
      <c r="BQ112" s="13">
        <v>4.4444444444444398E-2</v>
      </c>
      <c r="BR112" s="13">
        <v>0.31111111111111101</v>
      </c>
      <c r="BS112" s="13">
        <v>0.24444444444444399</v>
      </c>
      <c r="BT112" s="15" t="s">
        <v>88</v>
      </c>
      <c r="BU112" s="15">
        <v>70000</v>
      </c>
      <c r="BV112" s="12" t="s">
        <v>91</v>
      </c>
      <c r="BW112" s="26">
        <v>382.43</v>
      </c>
      <c r="BX112" s="27">
        <v>499.13</v>
      </c>
      <c r="BY112" s="27">
        <v>116.7</v>
      </c>
      <c r="BZ112" s="26">
        <f t="shared" si="72"/>
        <v>8.4984444444444431</v>
      </c>
      <c r="CA112" s="26">
        <f t="shared" si="73"/>
        <v>11.091777777777777</v>
      </c>
      <c r="CB112" s="26">
        <f t="shared" si="74"/>
        <v>2.5933333333333333</v>
      </c>
      <c r="CC112" s="31">
        <f t="shared" si="75"/>
        <v>21.179923849082726</v>
      </c>
      <c r="CD112" s="31">
        <f t="shared" si="76"/>
        <v>27.643059882312219</v>
      </c>
      <c r="CE112" s="31">
        <f t="shared" si="77"/>
        <v>6.4631360332294916</v>
      </c>
      <c r="CF112" s="34">
        <v>21</v>
      </c>
      <c r="CG112" s="34">
        <v>24</v>
      </c>
    </row>
    <row r="113" spans="1:85" x14ac:dyDescent="0.4">
      <c r="A113" s="12" t="s">
        <v>84</v>
      </c>
      <c r="B113" s="12" t="s">
        <v>192</v>
      </c>
      <c r="C113" s="4" t="s">
        <v>209</v>
      </c>
      <c r="D113" s="40" t="s">
        <v>87</v>
      </c>
      <c r="E113" s="5">
        <v>7</v>
      </c>
      <c r="F113" s="22">
        <v>18</v>
      </c>
      <c r="G113" s="22">
        <v>7</v>
      </c>
      <c r="H113" s="10">
        <f t="shared" si="39"/>
        <v>7609</v>
      </c>
      <c r="I113" s="5">
        <v>53</v>
      </c>
      <c r="J113" s="17">
        <f t="shared" si="40"/>
        <v>7.5714285714285712</v>
      </c>
      <c r="K113" s="7">
        <v>22</v>
      </c>
      <c r="L113" s="7">
        <v>51</v>
      </c>
      <c r="M113" s="17">
        <f t="shared" si="41"/>
        <v>3.1428571428571428</v>
      </c>
      <c r="N113" s="17">
        <f t="shared" si="42"/>
        <v>7.2857142857142856</v>
      </c>
      <c r="O113" s="14">
        <f t="shared" si="43"/>
        <v>0.43137254901960786</v>
      </c>
      <c r="P113" s="12">
        <v>20</v>
      </c>
      <c r="Q113" s="12">
        <v>42</v>
      </c>
      <c r="R113" s="17">
        <f t="shared" si="44"/>
        <v>2.8571428571428572</v>
      </c>
      <c r="S113" s="17">
        <f t="shared" si="45"/>
        <v>6</v>
      </c>
      <c r="T113" s="14">
        <f t="shared" si="46"/>
        <v>0.47619047619047616</v>
      </c>
      <c r="U113" s="12">
        <v>2</v>
      </c>
      <c r="V113" s="12">
        <v>9</v>
      </c>
      <c r="W113" s="17">
        <f t="shared" si="47"/>
        <v>0.2857142857142857</v>
      </c>
      <c r="X113" s="17">
        <f t="shared" si="48"/>
        <v>1.2857142857142858</v>
      </c>
      <c r="Y113" s="14">
        <f t="shared" si="49"/>
        <v>0.22222222222222221</v>
      </c>
      <c r="Z113" s="12">
        <v>7</v>
      </c>
      <c r="AA113" s="12">
        <v>14</v>
      </c>
      <c r="AB113" s="17">
        <f t="shared" si="50"/>
        <v>1</v>
      </c>
      <c r="AC113" s="17">
        <f t="shared" si="51"/>
        <v>2</v>
      </c>
      <c r="AD113" s="14">
        <f t="shared" si="52"/>
        <v>0.5</v>
      </c>
      <c r="AE113" s="12">
        <v>45</v>
      </c>
      <c r="AF113" s="17">
        <f t="shared" si="53"/>
        <v>6.4285714285714288</v>
      </c>
      <c r="AG113" s="12">
        <v>10</v>
      </c>
      <c r="AH113" s="17">
        <f t="shared" si="54"/>
        <v>1.4285714285714286</v>
      </c>
      <c r="AI113" s="12">
        <v>35</v>
      </c>
      <c r="AJ113" s="17">
        <f t="shared" si="55"/>
        <v>5</v>
      </c>
      <c r="AK113" s="12">
        <v>7</v>
      </c>
      <c r="AL113" s="17">
        <f t="shared" si="56"/>
        <v>1</v>
      </c>
      <c r="AM113" s="12">
        <v>4</v>
      </c>
      <c r="AN113" s="17">
        <f t="shared" si="57"/>
        <v>0.5714285714285714</v>
      </c>
      <c r="AO113" s="12">
        <v>1</v>
      </c>
      <c r="AP113" s="17">
        <f t="shared" si="58"/>
        <v>0.14285714285714285</v>
      </c>
      <c r="AQ113" s="12">
        <v>13</v>
      </c>
      <c r="AR113" s="17">
        <f t="shared" si="59"/>
        <v>1.8571428571428572</v>
      </c>
      <c r="AS113" s="12">
        <v>8</v>
      </c>
      <c r="AT113" s="17">
        <f t="shared" si="60"/>
        <v>1.1428571428571428</v>
      </c>
      <c r="AU113" s="13">
        <v>-9.0378608256800691E-2</v>
      </c>
      <c r="AV113" s="13">
        <v>-2.850685501594449E-2</v>
      </c>
      <c r="AW113" s="13">
        <v>-0.2302846442770061</v>
      </c>
      <c r="AX113" s="13">
        <v>0.1399060360202054</v>
      </c>
      <c r="AY113" s="13">
        <v>84.920759196210298</v>
      </c>
      <c r="AZ113" s="13">
        <v>104.0344942688549</v>
      </c>
      <c r="BA113" s="13">
        <v>1.204368900369873</v>
      </c>
      <c r="BB113" s="13">
        <v>8.7142857142857135</v>
      </c>
      <c r="BC113" s="13">
        <v>19.24037324221317</v>
      </c>
      <c r="BD113" s="35">
        <f t="shared" si="61"/>
        <v>46.361091672498254</v>
      </c>
      <c r="BE113" s="35">
        <f t="shared" si="62"/>
        <v>45.098039215686278</v>
      </c>
      <c r="BF113" s="37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3.4228465935870704</v>
      </c>
      <c r="BG113" s="14">
        <f t="shared" si="63"/>
        <v>0.17647058823529413</v>
      </c>
      <c r="BH113" s="14">
        <f t="shared" si="64"/>
        <v>0.27450980392156865</v>
      </c>
      <c r="BI113" s="13">
        <f>IFERROR(((AG113*(12000/5))/((F113*60+G113)*(SUMIFS(팀공격력!X:X,팀공격력!A:A,B113,팀공격력!B:B,D113)+SUMIFS(팀수비력!X:X,팀수비력!A:A,B113,팀수비력!B:B,D113))))*100,"")</f>
        <v>0.56439460213002524</v>
      </c>
      <c r="BJ113" s="13">
        <f>IFERROR(((AI113*(12000/5))/((F113*60+G113)*(SUMIFS(팀공격력!V:V,팀공격력!A:A,B113,팀공격력!B:B,D113)+SUMIFS(팀수비력!W:W,팀수비력!A:A,B113,팀수비력!B:B,D113))))*100,"")</f>
        <v>4.1591447214016712</v>
      </c>
      <c r="BK113" s="13">
        <f>IFERROR(((AE113*(12000/5))/((F113*60+G113)*(SUMIFS(팀공격력!X:X,팀공격력!A:A,B113,팀공격력!B:B,D113)+SUMIFS(팀수비력!X:X,팀수비력!A:A,B113,팀수비력!B:B,D113))))*100,"")</f>
        <v>2.5397757095851135</v>
      </c>
      <c r="BL113" s="13">
        <f>IFERROR(100*AK113/(((((F113*60+G113)/(12000/5))*SUMIFS(팀공격력!P:P,팀공격력!A:A,B113,팀공격력!B:B,D113))-K113)),"")</f>
        <v>1.0376737331424344</v>
      </c>
      <c r="BM113" s="13">
        <f>IFERROR(100*((AM113/E113*(2400))/((F113*60+G113)*SUMIFS(팀공격력!AR:AR,팀공격력!A:A,B113,팀공격력!B:B,D113))),"")</f>
        <v>1.7518254690553594</v>
      </c>
      <c r="BN113" s="13">
        <f>IFERROR((AO113*40)/(((F113*60+G113)/60)*(SUMIFS(팀수비력!Q:Q,팀수비력!A:A,B113,팀수비력!B:B,D113)-SUMIFS(팀수비력!N:N,팀수비력!A:A,B113,팀수비력!B:B,D113)))*100,"")</f>
        <v>0.10478935375095674</v>
      </c>
      <c r="BO113" s="13">
        <f t="shared" si="65"/>
        <v>18.529076396807298</v>
      </c>
      <c r="BP113" s="13">
        <v>100</v>
      </c>
      <c r="BQ113" s="13">
        <v>1</v>
      </c>
      <c r="BR113" s="13">
        <v>0</v>
      </c>
      <c r="BS113" s="13">
        <v>0.14285714285714199</v>
      </c>
      <c r="BT113" s="15" t="s">
        <v>93</v>
      </c>
      <c r="BU113" s="15"/>
      <c r="BV113" s="12" t="s">
        <v>89</v>
      </c>
      <c r="BW113" s="26">
        <v>96.8</v>
      </c>
      <c r="BX113" s="27">
        <v>150.19999999999999</v>
      </c>
      <c r="BY113" s="27">
        <v>53.4</v>
      </c>
      <c r="BZ113" s="26">
        <f t="shared" si="72"/>
        <v>13.828571428571427</v>
      </c>
      <c r="CA113" s="26">
        <f t="shared" si="73"/>
        <v>21.457142857142856</v>
      </c>
      <c r="CB113" s="26">
        <f t="shared" si="74"/>
        <v>7.6285714285714281</v>
      </c>
      <c r="CC113" s="31">
        <f t="shared" si="75"/>
        <v>30.532264423708764</v>
      </c>
      <c r="CD113" s="31">
        <f t="shared" si="76"/>
        <v>47.375476409515045</v>
      </c>
      <c r="CE113" s="31">
        <f t="shared" si="77"/>
        <v>16.843211985806281</v>
      </c>
      <c r="CF113" s="34">
        <v>5</v>
      </c>
      <c r="CG113" s="34">
        <v>2</v>
      </c>
    </row>
    <row r="114" spans="1:85" x14ac:dyDescent="0.4">
      <c r="A114" s="12" t="s">
        <v>84</v>
      </c>
      <c r="B114" s="12" t="s">
        <v>192</v>
      </c>
      <c r="C114" s="4" t="s">
        <v>210</v>
      </c>
      <c r="D114" s="40" t="s">
        <v>87</v>
      </c>
      <c r="E114" s="5">
        <v>30</v>
      </c>
      <c r="F114" s="22">
        <v>22</v>
      </c>
      <c r="G114" s="22">
        <v>9</v>
      </c>
      <c r="H114" s="10">
        <f t="shared" si="39"/>
        <v>39870</v>
      </c>
      <c r="I114" s="5">
        <v>232</v>
      </c>
      <c r="J114" s="17">
        <f t="shared" si="40"/>
        <v>7.7333333333333334</v>
      </c>
      <c r="K114" s="7">
        <v>89</v>
      </c>
      <c r="L114" s="7">
        <v>236</v>
      </c>
      <c r="M114" s="17">
        <f t="shared" si="41"/>
        <v>2.9666666666666668</v>
      </c>
      <c r="N114" s="17">
        <f t="shared" si="42"/>
        <v>7.8666666666666663</v>
      </c>
      <c r="O114" s="14">
        <f t="shared" si="43"/>
        <v>0.3771186440677966</v>
      </c>
      <c r="P114" s="12">
        <v>66</v>
      </c>
      <c r="Q114" s="12">
        <v>146</v>
      </c>
      <c r="R114" s="17">
        <f t="shared" si="44"/>
        <v>2.2000000000000002</v>
      </c>
      <c r="S114" s="17">
        <f t="shared" si="45"/>
        <v>4.8666666666666663</v>
      </c>
      <c r="T114" s="14">
        <f t="shared" si="46"/>
        <v>0.45205479452054792</v>
      </c>
      <c r="U114" s="12">
        <v>23</v>
      </c>
      <c r="V114" s="12">
        <v>90</v>
      </c>
      <c r="W114" s="17">
        <f t="shared" si="47"/>
        <v>0.76666666666666672</v>
      </c>
      <c r="X114" s="17">
        <f t="shared" si="48"/>
        <v>3</v>
      </c>
      <c r="Y114" s="14">
        <f t="shared" si="49"/>
        <v>0.25555555555555554</v>
      </c>
      <c r="Z114" s="12">
        <v>31</v>
      </c>
      <c r="AA114" s="12">
        <v>39</v>
      </c>
      <c r="AB114" s="17">
        <f t="shared" si="50"/>
        <v>1.0333333333333334</v>
      </c>
      <c r="AC114" s="17">
        <f t="shared" si="51"/>
        <v>1.3</v>
      </c>
      <c r="AD114" s="14">
        <f t="shared" si="52"/>
        <v>0.79487179487179482</v>
      </c>
      <c r="AE114" s="12">
        <v>63</v>
      </c>
      <c r="AF114" s="17">
        <f t="shared" si="53"/>
        <v>2.1</v>
      </c>
      <c r="AG114" s="12">
        <v>11</v>
      </c>
      <c r="AH114" s="17">
        <f t="shared" si="54"/>
        <v>0.36666666666666664</v>
      </c>
      <c r="AI114" s="12">
        <v>52</v>
      </c>
      <c r="AJ114" s="17">
        <f t="shared" si="55"/>
        <v>1.7333333333333334</v>
      </c>
      <c r="AK114" s="12">
        <v>92</v>
      </c>
      <c r="AL114" s="17">
        <f t="shared" si="56"/>
        <v>3.0666666666666669</v>
      </c>
      <c r="AM114" s="12">
        <v>36</v>
      </c>
      <c r="AN114" s="17">
        <f t="shared" si="57"/>
        <v>1.2</v>
      </c>
      <c r="AO114" s="12">
        <v>1</v>
      </c>
      <c r="AP114" s="17">
        <f t="shared" si="58"/>
        <v>3.3333333333333333E-2</v>
      </c>
      <c r="AQ114" s="12">
        <v>43</v>
      </c>
      <c r="AR114" s="17">
        <f t="shared" si="59"/>
        <v>1.4333333333333333</v>
      </c>
      <c r="AS114" s="12">
        <v>55</v>
      </c>
      <c r="AT114" s="17">
        <f t="shared" si="60"/>
        <v>1.8333333333333333</v>
      </c>
      <c r="AU114" s="13">
        <v>3.3558052361285479E-2</v>
      </c>
      <c r="AV114" s="13">
        <v>2.0200482986477341E-3</v>
      </c>
      <c r="AW114" s="13">
        <v>-0.23387375370756461</v>
      </c>
      <c r="AX114" s="13">
        <v>0.26743180606885009</v>
      </c>
      <c r="AY114" s="13">
        <v>94.265893254515504</v>
      </c>
      <c r="AZ114" s="13">
        <v>110.4064968352976</v>
      </c>
      <c r="BA114" s="13">
        <v>4.3697635380228332</v>
      </c>
      <c r="BB114" s="13">
        <v>7.5333333333333332</v>
      </c>
      <c r="BC114" s="13">
        <v>13.60421369450715</v>
      </c>
      <c r="BD114" s="35">
        <f t="shared" si="61"/>
        <v>45.820824774845946</v>
      </c>
      <c r="BE114" s="35">
        <f t="shared" si="62"/>
        <v>42.584745762711862</v>
      </c>
      <c r="BF114" s="37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11.817587304042265</v>
      </c>
      <c r="BG114" s="14">
        <f t="shared" si="63"/>
        <v>0.38135593220338981</v>
      </c>
      <c r="BH114" s="14">
        <f t="shared" si="64"/>
        <v>0.1652542372881356</v>
      </c>
      <c r="BI114" s="13">
        <f>IFERROR(((AG114*(12000/5))/((F114*60+G114)*(SUMIFS(팀공격력!X:X,팀공격력!A:A,B114,팀공격력!B:B,D114)+SUMIFS(팀수비력!X:X,팀수비력!A:A,B114,팀수비력!B:B,D114))))*100,"")</f>
        <v>0.50778527145738994</v>
      </c>
      <c r="BJ114" s="13">
        <f>IFERROR(((AI114*(12000/5))/((F114*60+G114)*(SUMIFS(팀공격력!V:V,팀공격력!A:A,B114,팀공격력!B:B,D114)+SUMIFS(팀수비력!W:W,팀수비력!A:A,B114,팀수비력!B:B,D114))))*100,"")</f>
        <v>5.0541007466947878</v>
      </c>
      <c r="BK114" s="13">
        <f>IFERROR(((AE114*(12000/5))/((F114*60+G114)*(SUMIFS(팀공격력!X:X,팀공격력!A:A,B114,팀공격력!B:B,D114)+SUMIFS(팀수비력!X:X,팀수비력!A:A,B114,팀수비력!B:B,D114))))*100,"")</f>
        <v>2.9082247365286875</v>
      </c>
      <c r="BL114" s="13">
        <f>IFERROR(100*AK114/(((((F114*60+G114)/(12000/5))*SUMIFS(팀공격력!P:P,팀공격력!A:A,B114,팀공격력!B:B,D114))-K114)),"")</f>
        <v>12.06292388229471</v>
      </c>
      <c r="BM114" s="13">
        <f>IFERROR(100*((AM114/E114*(2400))/((F114*60+G114)*SUMIFS(팀공격력!AR:AR,팀공격력!A:A,B114,팀공격력!B:B,D114))),"")</f>
        <v>3.008948079919239</v>
      </c>
      <c r="BN114" s="13">
        <f>IFERROR((AO114*40)/(((F114*60+G114)/60)*(SUMIFS(팀수비력!Q:Q,팀수비력!A:A,B114,팀수비력!B:B,D114)-SUMIFS(팀수비력!N:N,팀수비력!A:A,B114,팀수비력!B:B,D114)))*100,"")</f>
        <v>8.5708071879074491E-2</v>
      </c>
      <c r="BO114" s="13">
        <f t="shared" si="65"/>
        <v>14.51917882225824</v>
      </c>
      <c r="BP114" s="13">
        <v>3.3333333333333299</v>
      </c>
      <c r="BQ114" s="13">
        <v>3.3333333333333298E-2</v>
      </c>
      <c r="BR114" s="13">
        <v>0.66666666666666596</v>
      </c>
      <c r="BS114" s="13">
        <v>0.86666666666666603</v>
      </c>
      <c r="BT114" s="15" t="s">
        <v>110</v>
      </c>
      <c r="BU114" s="15"/>
      <c r="BV114" s="12" t="s">
        <v>91</v>
      </c>
      <c r="BW114" s="26">
        <v>442.48</v>
      </c>
      <c r="BX114" s="27">
        <v>653.67999999999995</v>
      </c>
      <c r="BY114" s="27">
        <v>211.2</v>
      </c>
      <c r="BZ114" s="26">
        <f t="shared" si="72"/>
        <v>14.749333333333333</v>
      </c>
      <c r="CA114" s="26">
        <f t="shared" si="73"/>
        <v>21.789333333333332</v>
      </c>
      <c r="CB114" s="26">
        <f t="shared" si="74"/>
        <v>7.04</v>
      </c>
      <c r="CC114" s="31">
        <f t="shared" si="75"/>
        <v>26.635364936042134</v>
      </c>
      <c r="CD114" s="31">
        <f t="shared" si="76"/>
        <v>39.348683220466512</v>
      </c>
      <c r="CE114" s="31">
        <f t="shared" si="77"/>
        <v>12.713318284424378</v>
      </c>
      <c r="CF114" s="33">
        <v>15</v>
      </c>
      <c r="CG114" s="33">
        <v>15</v>
      </c>
    </row>
    <row r="115" spans="1:85" x14ac:dyDescent="0.4">
      <c r="A115" s="12" t="s">
        <v>84</v>
      </c>
      <c r="B115" s="12" t="s">
        <v>192</v>
      </c>
      <c r="C115" s="4" t="s">
        <v>211</v>
      </c>
      <c r="D115" s="40" t="s">
        <v>87</v>
      </c>
      <c r="E115" s="5">
        <v>27</v>
      </c>
      <c r="F115" s="22">
        <v>29</v>
      </c>
      <c r="G115" s="22">
        <v>41</v>
      </c>
      <c r="H115" s="10">
        <f t="shared" si="39"/>
        <v>48087</v>
      </c>
      <c r="I115" s="5">
        <v>239</v>
      </c>
      <c r="J115" s="17">
        <f t="shared" si="40"/>
        <v>8.8518518518518512</v>
      </c>
      <c r="K115" s="7">
        <v>97</v>
      </c>
      <c r="L115" s="7">
        <v>183</v>
      </c>
      <c r="M115" s="17">
        <f t="shared" si="41"/>
        <v>3.5925925925925926</v>
      </c>
      <c r="N115" s="17">
        <f t="shared" si="42"/>
        <v>6.7777777777777777</v>
      </c>
      <c r="O115" s="14">
        <f t="shared" si="43"/>
        <v>0.5300546448087432</v>
      </c>
      <c r="P115" s="12">
        <v>97</v>
      </c>
      <c r="Q115" s="12">
        <v>182</v>
      </c>
      <c r="R115" s="17">
        <f t="shared" si="44"/>
        <v>3.5925925925925926</v>
      </c>
      <c r="S115" s="17">
        <f t="shared" si="45"/>
        <v>6.7407407407407405</v>
      </c>
      <c r="T115" s="14">
        <f t="shared" si="46"/>
        <v>0.53296703296703296</v>
      </c>
      <c r="U115" s="12">
        <v>0</v>
      </c>
      <c r="V115" s="12">
        <v>1</v>
      </c>
      <c r="W115" s="17">
        <f t="shared" si="47"/>
        <v>0</v>
      </c>
      <c r="X115" s="17">
        <f t="shared" si="48"/>
        <v>3.7037037037037035E-2</v>
      </c>
      <c r="Y115" s="14">
        <f t="shared" si="49"/>
        <v>0</v>
      </c>
      <c r="Z115" s="12">
        <v>45</v>
      </c>
      <c r="AA115" s="12">
        <v>56</v>
      </c>
      <c r="AB115" s="17">
        <f t="shared" si="50"/>
        <v>1.6666666666666667</v>
      </c>
      <c r="AC115" s="17">
        <f t="shared" si="51"/>
        <v>2.074074074074074</v>
      </c>
      <c r="AD115" s="14">
        <f t="shared" si="52"/>
        <v>0.8035714285714286</v>
      </c>
      <c r="AE115" s="12">
        <v>127</v>
      </c>
      <c r="AF115" s="17">
        <f t="shared" si="53"/>
        <v>4.7037037037037033</v>
      </c>
      <c r="AG115" s="12">
        <v>52</v>
      </c>
      <c r="AH115" s="17">
        <f t="shared" si="54"/>
        <v>1.9259259259259258</v>
      </c>
      <c r="AI115" s="12">
        <v>75</v>
      </c>
      <c r="AJ115" s="17">
        <f t="shared" si="55"/>
        <v>2.7777777777777777</v>
      </c>
      <c r="AK115" s="12">
        <v>42</v>
      </c>
      <c r="AL115" s="17">
        <f t="shared" si="56"/>
        <v>1.5555555555555556</v>
      </c>
      <c r="AM115" s="12">
        <v>10</v>
      </c>
      <c r="AN115" s="17">
        <f t="shared" si="57"/>
        <v>0.37037037037037035</v>
      </c>
      <c r="AO115" s="12">
        <v>19</v>
      </c>
      <c r="AP115" s="17">
        <f t="shared" si="58"/>
        <v>0.70370370370370372</v>
      </c>
      <c r="AQ115" s="12">
        <v>27</v>
      </c>
      <c r="AR115" s="17">
        <f t="shared" si="59"/>
        <v>1</v>
      </c>
      <c r="AS115" s="12">
        <v>63</v>
      </c>
      <c r="AT115" s="17">
        <f t="shared" si="60"/>
        <v>2.3333333333333335</v>
      </c>
      <c r="AU115" s="13">
        <v>1.227261126660842</v>
      </c>
      <c r="AV115" s="13">
        <v>6.125203701595066E-2</v>
      </c>
      <c r="AW115" s="13">
        <v>1.2038591139328501</v>
      </c>
      <c r="AX115" s="13">
        <v>2.34020127279914E-2</v>
      </c>
      <c r="AY115" s="13">
        <v>115.8315597659098</v>
      </c>
      <c r="AZ115" s="13">
        <v>113.8005140517289</v>
      </c>
      <c r="BA115" s="13">
        <v>4.4837366359618898</v>
      </c>
      <c r="BB115" s="13">
        <v>11.59259259259259</v>
      </c>
      <c r="BC115" s="13">
        <v>15.6216856946784</v>
      </c>
      <c r="BD115" s="35">
        <f t="shared" si="61"/>
        <v>57.551531496821426</v>
      </c>
      <c r="BE115" s="35">
        <f t="shared" si="62"/>
        <v>53.005464480874323</v>
      </c>
      <c r="BF115" s="37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6.9865943678413949</v>
      </c>
      <c r="BG115" s="14">
        <f t="shared" si="63"/>
        <v>5.4644808743169399E-3</v>
      </c>
      <c r="BH115" s="14">
        <f t="shared" si="64"/>
        <v>0.30601092896174864</v>
      </c>
      <c r="BI115" s="13">
        <f>IFERROR(((AG115*(12000/5))/((F115*60+G115)*(SUMIFS(팀공격력!X:X,팀공격력!A:A,B115,팀공격력!B:B,D115)+SUMIFS(팀수비력!X:X,팀수비력!A:A,B115,팀수비력!B:B,D115))))*100,"")</f>
        <v>1.7912319197528102</v>
      </c>
      <c r="BJ115" s="13">
        <f>IFERROR(((AI115*(12000/5))/((F115*60+G115)*(SUMIFS(팀공격력!V:V,팀공격력!A:A,B115,팀공격력!B:B,D115)+SUMIFS(팀수비력!W:W,팀수비력!A:A,B115,팀수비력!B:B,D115))))*100,"")</f>
        <v>5.4395487833844749</v>
      </c>
      <c r="BK115" s="13">
        <f>IFERROR(((AE115*(12000/5))/((F115*60+G115)*(SUMIFS(팀공격력!X:X,팀공격력!A:A,B115,팀공격력!B:B,D115)+SUMIFS(팀수비력!X:X,팀수비력!A:A,B115,팀수비력!B:B,D115))))*100,"")</f>
        <v>4.3747394963193633</v>
      </c>
      <c r="BL115" s="13">
        <f>IFERROR(100*AK115/(((((F115*60+G115)/(12000/5))*SUMIFS(팀공격력!P:P,팀공격력!A:A,B115,팀공격력!B:B,D115))-K115)),"")</f>
        <v>4.0217397375814823</v>
      </c>
      <c r="BM115" s="13">
        <f>IFERROR(100*((AM115/E115*(2400))/((F115*60+G115)*SUMIFS(팀공격력!AR:AR,팀공격력!A:A,B115,팀공격력!B:B,D115))),"")</f>
        <v>0.69299602772278523</v>
      </c>
      <c r="BN115" s="13">
        <f>IFERROR((AO115*40)/(((F115*60+G115)/60)*(SUMIFS(팀수비력!Q:Q,팀수비력!A:A,B115,팀수비력!B:B,D115)-SUMIFS(팀수비력!N:N,팀수비력!A:A,B115,팀수비력!B:B,D115)))*100,"")</f>
        <v>1.2151681768773217</v>
      </c>
      <c r="BO115" s="13">
        <f t="shared" si="65"/>
        <v>11.506989430617116</v>
      </c>
      <c r="BP115" s="13">
        <v>53.846153846153797</v>
      </c>
      <c r="BQ115" s="13">
        <v>0.77777777777777701</v>
      </c>
      <c r="BR115" s="13">
        <v>0.18518518518518501</v>
      </c>
      <c r="BS115" s="13">
        <v>0.62962962962962898</v>
      </c>
      <c r="BT115" s="15" t="s">
        <v>88</v>
      </c>
      <c r="BU115" s="15"/>
      <c r="BV115" s="12" t="s">
        <v>89</v>
      </c>
      <c r="BW115" s="26">
        <v>550.65</v>
      </c>
      <c r="BX115" s="27">
        <v>685.85</v>
      </c>
      <c r="BY115" s="27">
        <v>135.19999999999999</v>
      </c>
      <c r="BZ115" s="26">
        <f t="shared" si="72"/>
        <v>20.394444444444446</v>
      </c>
      <c r="CA115" s="26">
        <f t="shared" si="73"/>
        <v>25.401851851851852</v>
      </c>
      <c r="CB115" s="26">
        <f t="shared" si="74"/>
        <v>5.0074074074074071</v>
      </c>
      <c r="CC115" s="31">
        <f t="shared" si="75"/>
        <v>27.482687628673027</v>
      </c>
      <c r="CD115" s="31">
        <f t="shared" si="76"/>
        <v>34.230457296150725</v>
      </c>
      <c r="CE115" s="31">
        <f t="shared" si="77"/>
        <v>6.747769667477697</v>
      </c>
      <c r="CF115" s="34">
        <v>15</v>
      </c>
      <c r="CG115" s="34">
        <v>12</v>
      </c>
    </row>
    <row r="116" spans="1:85" x14ac:dyDescent="0.4">
      <c r="A116" s="12" t="s">
        <v>84</v>
      </c>
      <c r="B116" s="12" t="s">
        <v>192</v>
      </c>
      <c r="C116" s="8" t="s">
        <v>212</v>
      </c>
      <c r="D116" s="40" t="s">
        <v>87</v>
      </c>
      <c r="E116" s="32">
        <v>45</v>
      </c>
      <c r="F116" s="24">
        <v>14</v>
      </c>
      <c r="G116" s="24">
        <v>20</v>
      </c>
      <c r="H116" s="10">
        <f t="shared" si="39"/>
        <v>38700</v>
      </c>
      <c r="I116" s="5">
        <v>184</v>
      </c>
      <c r="J116" s="17">
        <f t="shared" si="40"/>
        <v>4.0888888888888886</v>
      </c>
      <c r="K116" s="7">
        <v>70</v>
      </c>
      <c r="L116" s="7">
        <v>144</v>
      </c>
      <c r="M116" s="17">
        <f t="shared" si="41"/>
        <v>1.5555555555555556</v>
      </c>
      <c r="N116" s="17">
        <f t="shared" si="42"/>
        <v>3.2</v>
      </c>
      <c r="O116" s="14">
        <f t="shared" si="43"/>
        <v>0.4861111111111111</v>
      </c>
      <c r="P116" s="12">
        <v>34</v>
      </c>
      <c r="Q116" s="12">
        <v>63</v>
      </c>
      <c r="R116" s="17">
        <f t="shared" si="44"/>
        <v>0.75555555555555554</v>
      </c>
      <c r="S116" s="17">
        <f t="shared" si="45"/>
        <v>1.4</v>
      </c>
      <c r="T116" s="14">
        <f t="shared" si="46"/>
        <v>0.53968253968253965</v>
      </c>
      <c r="U116" s="12">
        <v>36</v>
      </c>
      <c r="V116" s="12">
        <v>81</v>
      </c>
      <c r="W116" s="17">
        <f t="shared" si="47"/>
        <v>0.8</v>
      </c>
      <c r="X116" s="17">
        <f t="shared" si="48"/>
        <v>1.8</v>
      </c>
      <c r="Y116" s="14">
        <f t="shared" si="49"/>
        <v>0.44444444444444442</v>
      </c>
      <c r="Z116" s="12">
        <v>8</v>
      </c>
      <c r="AA116" s="12">
        <v>12</v>
      </c>
      <c r="AB116" s="17">
        <f t="shared" si="50"/>
        <v>0.17777777777777778</v>
      </c>
      <c r="AC116" s="17">
        <f t="shared" si="51"/>
        <v>0.26666666666666666</v>
      </c>
      <c r="AD116" s="14">
        <f t="shared" si="52"/>
        <v>0.66666666666666663</v>
      </c>
      <c r="AE116" s="12">
        <v>63</v>
      </c>
      <c r="AF116" s="17">
        <f t="shared" si="53"/>
        <v>1.4</v>
      </c>
      <c r="AG116" s="12">
        <v>10</v>
      </c>
      <c r="AH116" s="17">
        <f t="shared" si="54"/>
        <v>0.22222222222222221</v>
      </c>
      <c r="AI116" s="12">
        <v>53</v>
      </c>
      <c r="AJ116" s="17">
        <f t="shared" si="55"/>
        <v>1.1777777777777778</v>
      </c>
      <c r="AK116" s="12">
        <v>25</v>
      </c>
      <c r="AL116" s="17">
        <f t="shared" si="56"/>
        <v>0.55555555555555558</v>
      </c>
      <c r="AM116" s="12">
        <v>22</v>
      </c>
      <c r="AN116" s="17">
        <f t="shared" si="57"/>
        <v>0.48888888888888887</v>
      </c>
      <c r="AO116" s="12">
        <v>11</v>
      </c>
      <c r="AP116" s="17">
        <f t="shared" si="58"/>
        <v>0.24444444444444444</v>
      </c>
      <c r="AQ116" s="12">
        <v>18</v>
      </c>
      <c r="AR116" s="17">
        <f t="shared" si="59"/>
        <v>0.4</v>
      </c>
      <c r="AS116" s="12">
        <v>84</v>
      </c>
      <c r="AT116" s="17">
        <f t="shared" si="60"/>
        <v>1.8666666666666667</v>
      </c>
      <c r="AU116" s="13">
        <v>0.88571429316571726</v>
      </c>
      <c r="AV116" s="13">
        <v>5.4928018180819681E-2</v>
      </c>
      <c r="AW116" s="13">
        <v>0.72503932898756029</v>
      </c>
      <c r="AX116" s="13">
        <v>0.16067496417815699</v>
      </c>
      <c r="AY116" s="13">
        <v>114.33481779633431</v>
      </c>
      <c r="AZ116" s="13">
        <v>111.8008828931671</v>
      </c>
      <c r="BA116" s="13">
        <v>5.6160887184410502</v>
      </c>
      <c r="BB116" s="13">
        <v>4.6444444444444448</v>
      </c>
      <c r="BC116" s="13">
        <v>12.961240310077519</v>
      </c>
      <c r="BD116" s="35">
        <f t="shared" si="61"/>
        <v>61.629153269024648</v>
      </c>
      <c r="BE116" s="35">
        <f t="shared" si="62"/>
        <v>61.111111111111114</v>
      </c>
      <c r="BF116" s="37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10.315088715436005</v>
      </c>
      <c r="BG116" s="14">
        <f t="shared" si="63"/>
        <v>0.5625</v>
      </c>
      <c r="BH116" s="14">
        <f t="shared" si="64"/>
        <v>8.3333333333333329E-2</v>
      </c>
      <c r="BI116" s="13">
        <f>IFERROR(((AG116*(12000/5))/((F116*60+G116)*(SUMIFS(팀공격력!X:X,팀공격력!A:A,B116,팀공격력!B:B,D116)+SUMIFS(팀수비력!X:X,팀수비력!A:A,B116,팀수비력!B:B,D116))))*100,"")</f>
        <v>0.71336852618062496</v>
      </c>
      <c r="BJ116" s="13">
        <f>IFERROR(((AI116*(12000/5))/((F116*60+G116)*(SUMIFS(팀공격력!V:V,팀공격력!A:A,B116,팀공격력!B:B,D116)+SUMIFS(팀수비력!W:W,팀수비력!A:A,B116,팀수비력!B:B,D116))))*100,"")</f>
        <v>7.9605477257366015</v>
      </c>
      <c r="BK116" s="13">
        <f>IFERROR(((AE116*(12000/5))/((F116*60+G116)*(SUMIFS(팀공격력!X:X,팀공격력!A:A,B116,팀공격력!B:B,D116)+SUMIFS(팀수비력!X:X,팀수비력!A:A,B116,팀수비력!B:B,D116))))*100,"")</f>
        <v>4.4942217149379369</v>
      </c>
      <c r="BL116" s="13">
        <f>IFERROR(100*AK116/(((((F116*60+G116)/(12000/5))*SUMIFS(팀공격력!P:P,팀공격력!A:A,B116,팀공격력!B:B,D116))-K116)),"")</f>
        <v>5.1962448470571934</v>
      </c>
      <c r="BM116" s="13">
        <f>IFERROR(100*((AM116/E116*(2400))/((F116*60+G116)*SUMIFS(팀공격력!AR:AR,팀공격력!A:A,B116,팀공격력!B:B,D116))),"")</f>
        <v>1.894393280807035</v>
      </c>
      <c r="BN116" s="13">
        <f>IFERROR((AO116*40)/(((F116*60+G116)/60)*(SUMIFS(팀수비력!Q:Q,팀수비력!A:A,B116,팀수비력!B:B,D116)-SUMIFS(팀수비력!N:N,팀수비력!A:A,B116,팀수비력!B:B,D116)))*100,"")</f>
        <v>1.4569375613955695</v>
      </c>
      <c r="BO116" s="13">
        <f t="shared" si="65"/>
        <v>10.760401721664275</v>
      </c>
      <c r="BP116" s="13">
        <v>2.5641025641025599</v>
      </c>
      <c r="BQ116" s="13">
        <v>2.2222222222222199E-2</v>
      </c>
      <c r="BR116" s="13">
        <v>0.37777777777777699</v>
      </c>
      <c r="BS116" s="13">
        <v>0.17777777777777701</v>
      </c>
      <c r="BT116" s="15" t="s">
        <v>88</v>
      </c>
      <c r="BU116" s="15">
        <v>600000</v>
      </c>
      <c r="BV116" s="12" t="s">
        <v>96</v>
      </c>
      <c r="BW116" s="26">
        <v>390.03</v>
      </c>
      <c r="BX116" s="27">
        <v>489.73</v>
      </c>
      <c r="BY116" s="27">
        <v>99.7</v>
      </c>
      <c r="BZ116" s="26">
        <f t="shared" si="72"/>
        <v>8.6673333333333336</v>
      </c>
      <c r="CA116" s="26">
        <f t="shared" si="73"/>
        <v>10.882888888888889</v>
      </c>
      <c r="CB116" s="26">
        <f t="shared" si="74"/>
        <v>2.2155555555555555</v>
      </c>
      <c r="CC116" s="31">
        <f t="shared" si="75"/>
        <v>24.187906976744188</v>
      </c>
      <c r="CD116" s="31">
        <f t="shared" si="76"/>
        <v>30.370852713178294</v>
      </c>
      <c r="CE116" s="31">
        <f t="shared" si="77"/>
        <v>6.1829457364341085</v>
      </c>
      <c r="CF116" s="34">
        <v>23</v>
      </c>
      <c r="CG116" s="34">
        <v>22</v>
      </c>
    </row>
    <row r="117" spans="1:85" x14ac:dyDescent="0.4">
      <c r="A117" s="12" t="s">
        <v>84</v>
      </c>
      <c r="B117" s="12" t="s">
        <v>213</v>
      </c>
      <c r="C117" s="4" t="s">
        <v>214</v>
      </c>
      <c r="D117" s="40" t="s">
        <v>87</v>
      </c>
      <c r="E117" s="32">
        <v>45</v>
      </c>
      <c r="F117" s="24">
        <v>11</v>
      </c>
      <c r="G117" s="24">
        <v>55</v>
      </c>
      <c r="H117" s="10">
        <f t="shared" si="39"/>
        <v>32175</v>
      </c>
      <c r="I117" s="5">
        <v>165</v>
      </c>
      <c r="J117" s="17">
        <f t="shared" si="40"/>
        <v>3.6666666666666665</v>
      </c>
      <c r="K117" s="7">
        <v>68</v>
      </c>
      <c r="L117" s="7">
        <v>132</v>
      </c>
      <c r="M117" s="17">
        <f t="shared" si="41"/>
        <v>1.5111111111111111</v>
      </c>
      <c r="N117" s="17">
        <f t="shared" si="42"/>
        <v>2.9333333333333331</v>
      </c>
      <c r="O117" s="14">
        <f t="shared" si="43"/>
        <v>0.51515151515151514</v>
      </c>
      <c r="P117" s="12">
        <v>56</v>
      </c>
      <c r="Q117" s="12">
        <v>96</v>
      </c>
      <c r="R117" s="17">
        <f t="shared" si="44"/>
        <v>1.2444444444444445</v>
      </c>
      <c r="S117" s="17">
        <f t="shared" si="45"/>
        <v>2.1333333333333333</v>
      </c>
      <c r="T117" s="14">
        <f t="shared" si="46"/>
        <v>0.58333333333333337</v>
      </c>
      <c r="U117" s="12">
        <v>12</v>
      </c>
      <c r="V117" s="12">
        <v>36</v>
      </c>
      <c r="W117" s="17">
        <f t="shared" si="47"/>
        <v>0.26666666666666666</v>
      </c>
      <c r="X117" s="17">
        <f t="shared" si="48"/>
        <v>0.8</v>
      </c>
      <c r="Y117" s="14">
        <f t="shared" si="49"/>
        <v>0.33333333333333331</v>
      </c>
      <c r="Z117" s="12">
        <v>17</v>
      </c>
      <c r="AA117" s="12">
        <v>28</v>
      </c>
      <c r="AB117" s="17">
        <f t="shared" si="50"/>
        <v>0.37777777777777777</v>
      </c>
      <c r="AC117" s="17">
        <f t="shared" si="51"/>
        <v>0.62222222222222223</v>
      </c>
      <c r="AD117" s="14">
        <f t="shared" si="52"/>
        <v>0.6071428571428571</v>
      </c>
      <c r="AE117" s="12">
        <v>117</v>
      </c>
      <c r="AF117" s="17">
        <f t="shared" si="53"/>
        <v>2.6</v>
      </c>
      <c r="AG117" s="12">
        <v>38</v>
      </c>
      <c r="AH117" s="17">
        <f t="shared" si="54"/>
        <v>0.84444444444444444</v>
      </c>
      <c r="AI117" s="12">
        <v>79</v>
      </c>
      <c r="AJ117" s="17">
        <f t="shared" si="55"/>
        <v>1.7555555555555555</v>
      </c>
      <c r="AK117" s="12">
        <v>24</v>
      </c>
      <c r="AL117" s="17">
        <f t="shared" si="56"/>
        <v>0.53333333333333333</v>
      </c>
      <c r="AM117" s="12">
        <v>16</v>
      </c>
      <c r="AN117" s="17">
        <f t="shared" si="57"/>
        <v>0.35555555555555557</v>
      </c>
      <c r="AO117" s="12">
        <v>17</v>
      </c>
      <c r="AP117" s="17">
        <f t="shared" si="58"/>
        <v>0.37777777777777777</v>
      </c>
      <c r="AQ117" s="12">
        <v>13</v>
      </c>
      <c r="AR117" s="17">
        <f t="shared" si="59"/>
        <v>0.28888888888888886</v>
      </c>
      <c r="AS117" s="12">
        <v>64</v>
      </c>
      <c r="AT117" s="17">
        <f t="shared" si="60"/>
        <v>1.4222222222222223</v>
      </c>
      <c r="AU117" s="13">
        <v>1.672415078229772</v>
      </c>
      <c r="AV117" s="13">
        <v>0.1247489102642254</v>
      </c>
      <c r="AW117" s="13">
        <v>0.8606950548137251</v>
      </c>
      <c r="AX117" s="13">
        <v>0.81172002341604654</v>
      </c>
      <c r="AY117" s="13">
        <v>116.92752552246721</v>
      </c>
      <c r="AZ117" s="13">
        <v>100.5351258192709</v>
      </c>
      <c r="BA117" s="13">
        <v>8.5837494421741507</v>
      </c>
      <c r="BB117" s="13">
        <v>5.5777777777777784</v>
      </c>
      <c r="BC117" s="13">
        <v>18.722610722610721</v>
      </c>
      <c r="BD117" s="35">
        <f t="shared" si="61"/>
        <v>57.164634146341463</v>
      </c>
      <c r="BE117" s="35">
        <f t="shared" si="62"/>
        <v>56.060606060606055</v>
      </c>
      <c r="BF117" s="37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11.887299604417839</v>
      </c>
      <c r="BG117" s="14">
        <f t="shared" si="63"/>
        <v>0.27272727272727271</v>
      </c>
      <c r="BH117" s="14">
        <f t="shared" si="64"/>
        <v>0.21212121212121213</v>
      </c>
      <c r="BI117" s="13">
        <f>IFERROR(((AG117*(12000/5))/((F117*60+G117)*(SUMIFS(팀공격력!X:X,팀공격력!A:A,B117,팀공격력!B:B,D117)+SUMIFS(팀수비력!X:X,팀수비력!A:A,B117,팀수비력!B:B,D117))))*100,"")</f>
        <v>3.2226490033463251</v>
      </c>
      <c r="BJ117" s="13">
        <f>IFERROR(((AI117*(12000/5))/((F117*60+G117)*(SUMIFS(팀공격력!V:V,팀공격력!A:A,B117,팀공격력!B:B,D117)+SUMIFS(팀수비력!W:W,팀수비력!A:A,B117,팀수비력!B:B,D117))))*100,"")</f>
        <v>14.256711030904579</v>
      </c>
      <c r="BK117" s="13">
        <f>IFERROR(((AE117*(12000/5))/((F117*60+G117)*(SUMIFS(팀공격력!X:X,팀공격력!A:A,B117,팀공격력!B:B,D117)+SUMIFS(팀수비력!X:X,팀수비력!A:A,B117,팀수비력!B:B,D117))))*100,"")</f>
        <v>9.9223666681978955</v>
      </c>
      <c r="BL117" s="13">
        <f>IFERROR(100*AK117/(((((F117*60+G117)/(12000/5))*SUMIFS(팀공격력!P:P,팀공격력!A:A,B117,팀공격력!B:B,D117))-K117)),"")</f>
        <v>6.0628068901274137</v>
      </c>
      <c r="BM117" s="13">
        <f>IFERROR(100*((AM117/E117*(2400))/((F117*60+G117)*SUMIFS(팀공격력!AR:AR,팀공격력!A:A,B117,팀공격력!B:B,D117))),"")</f>
        <v>1.6792742372279839</v>
      </c>
      <c r="BN117" s="13">
        <f>IFERROR((AO117*40)/(((F117*60+G117)/60)*(SUMIFS(팀수비력!Q:Q,팀수비력!A:A,B117,팀수비력!B:B,D117)-SUMIFS(팀수비력!N:N,팀수비력!A:A,B117,팀수비력!B:B,D117)))*100,"")</f>
        <v>2.8674842745194504</v>
      </c>
      <c r="BO117" s="13">
        <f t="shared" si="65"/>
        <v>8.2634121535723377</v>
      </c>
      <c r="BP117" s="13">
        <v>34.285714285714199</v>
      </c>
      <c r="BQ117" s="13">
        <v>0.266666666666666</v>
      </c>
      <c r="BR117" s="13">
        <v>0</v>
      </c>
      <c r="BS117" s="13">
        <v>0.24444444444444399</v>
      </c>
      <c r="BT117" s="15" t="s">
        <v>88</v>
      </c>
      <c r="BU117" s="15">
        <v>15629</v>
      </c>
      <c r="BV117" s="12" t="s">
        <v>89</v>
      </c>
      <c r="BW117" s="26">
        <v>414.2</v>
      </c>
      <c r="BX117" s="27">
        <v>504.1</v>
      </c>
      <c r="BY117" s="27">
        <v>89.9</v>
      </c>
      <c r="BZ117" s="26">
        <f t="shared" si="72"/>
        <v>9.2044444444444444</v>
      </c>
      <c r="CA117" s="26">
        <f t="shared" si="73"/>
        <v>11.202222222222222</v>
      </c>
      <c r="CB117" s="26">
        <f t="shared" si="74"/>
        <v>1.9977777777777779</v>
      </c>
      <c r="CC117" s="31">
        <f t="shared" si="75"/>
        <v>30.896037296037292</v>
      </c>
      <c r="CD117" s="31">
        <f t="shared" si="76"/>
        <v>37.601864801864799</v>
      </c>
      <c r="CE117" s="31">
        <f t="shared" si="77"/>
        <v>6.7058275058275054</v>
      </c>
      <c r="CF117" s="33">
        <v>29</v>
      </c>
      <c r="CG117" s="33">
        <v>16</v>
      </c>
    </row>
    <row r="118" spans="1:85" x14ac:dyDescent="0.4">
      <c r="A118" s="12" t="s">
        <v>84</v>
      </c>
      <c r="B118" s="12" t="s">
        <v>213</v>
      </c>
      <c r="C118" s="4" t="s">
        <v>215</v>
      </c>
      <c r="D118" s="40" t="s">
        <v>87</v>
      </c>
      <c r="E118" s="5">
        <v>2</v>
      </c>
      <c r="F118" s="22">
        <v>20</v>
      </c>
      <c r="G118" s="22">
        <v>37</v>
      </c>
      <c r="H118" s="10">
        <f t="shared" si="39"/>
        <v>2474</v>
      </c>
      <c r="I118" s="5">
        <v>9</v>
      </c>
      <c r="J118" s="17">
        <f t="shared" si="40"/>
        <v>4.5</v>
      </c>
      <c r="K118" s="7">
        <v>2</v>
      </c>
      <c r="L118" s="7">
        <v>13</v>
      </c>
      <c r="M118" s="17">
        <f t="shared" si="41"/>
        <v>1</v>
      </c>
      <c r="N118" s="17">
        <f t="shared" si="42"/>
        <v>6.5</v>
      </c>
      <c r="O118" s="14">
        <f t="shared" si="43"/>
        <v>0.15384615384615385</v>
      </c>
      <c r="P118" s="12">
        <v>1</v>
      </c>
      <c r="Q118" s="12">
        <v>4</v>
      </c>
      <c r="R118" s="17">
        <f t="shared" si="44"/>
        <v>0.5</v>
      </c>
      <c r="S118" s="17">
        <f t="shared" si="45"/>
        <v>2</v>
      </c>
      <c r="T118" s="14">
        <f t="shared" si="46"/>
        <v>0.25</v>
      </c>
      <c r="U118" s="12">
        <v>1</v>
      </c>
      <c r="V118" s="12">
        <v>9</v>
      </c>
      <c r="W118" s="17">
        <f t="shared" si="47"/>
        <v>0.5</v>
      </c>
      <c r="X118" s="17">
        <f t="shared" si="48"/>
        <v>4.5</v>
      </c>
      <c r="Y118" s="14">
        <f t="shared" si="49"/>
        <v>0.1111111111111111</v>
      </c>
      <c r="Z118" s="12">
        <v>4</v>
      </c>
      <c r="AA118" s="12">
        <v>6</v>
      </c>
      <c r="AB118" s="17">
        <f t="shared" si="50"/>
        <v>2</v>
      </c>
      <c r="AC118" s="17">
        <f t="shared" si="51"/>
        <v>3</v>
      </c>
      <c r="AD118" s="14">
        <f t="shared" si="52"/>
        <v>0.66666666666666663</v>
      </c>
      <c r="AE118" s="12">
        <v>4</v>
      </c>
      <c r="AF118" s="17">
        <f t="shared" si="53"/>
        <v>2</v>
      </c>
      <c r="AG118" s="12">
        <v>2</v>
      </c>
      <c r="AH118" s="17">
        <f t="shared" si="54"/>
        <v>1</v>
      </c>
      <c r="AI118" s="12">
        <v>2</v>
      </c>
      <c r="AJ118" s="17">
        <f t="shared" si="55"/>
        <v>1</v>
      </c>
      <c r="AK118" s="12">
        <v>5</v>
      </c>
      <c r="AL118" s="17">
        <f t="shared" si="56"/>
        <v>2.5</v>
      </c>
      <c r="AM118" s="12">
        <v>3</v>
      </c>
      <c r="AN118" s="17">
        <f t="shared" si="57"/>
        <v>1.5</v>
      </c>
      <c r="AO118" s="12">
        <v>0</v>
      </c>
      <c r="AP118" s="17">
        <f t="shared" si="58"/>
        <v>0</v>
      </c>
      <c r="AQ118" s="12">
        <v>7</v>
      </c>
      <c r="AR118" s="17">
        <f t="shared" si="59"/>
        <v>3.5</v>
      </c>
      <c r="AS118" s="12">
        <v>7</v>
      </c>
      <c r="AT118" s="17">
        <f t="shared" si="60"/>
        <v>3.5</v>
      </c>
      <c r="AU118" s="13">
        <v>-0.2032355337705718</v>
      </c>
      <c r="AV118" s="13">
        <v>-0.19715654044032829</v>
      </c>
      <c r="AW118" s="13">
        <v>-0.26446245900746218</v>
      </c>
      <c r="AX118" s="13">
        <v>6.122692523689037E-2</v>
      </c>
      <c r="AY118" s="13">
        <v>57.016541756268843</v>
      </c>
      <c r="AZ118" s="13">
        <v>100.7926394733817</v>
      </c>
      <c r="BA118" s="13">
        <v>-0.18100966901546461</v>
      </c>
      <c r="BB118" s="13">
        <v>0.5</v>
      </c>
      <c r="BC118" s="13">
        <v>0.97008892481810827</v>
      </c>
      <c r="BD118" s="35">
        <f t="shared" si="61"/>
        <v>28.772378516624041</v>
      </c>
      <c r="BE118" s="35">
        <f t="shared" si="62"/>
        <v>19.230769230769234</v>
      </c>
      <c r="BF118" s="37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0.98880814617187429</v>
      </c>
      <c r="BG118" s="14">
        <f t="shared" si="63"/>
        <v>0.69230769230769229</v>
      </c>
      <c r="BH118" s="14">
        <f t="shared" si="64"/>
        <v>0.46153846153846156</v>
      </c>
      <c r="BI118" s="13">
        <f>IFERROR(((AG118*(12000/5))/((F118*60+G118)*(SUMIFS(팀공격력!X:X,팀공격력!A:A,B118,팀공격력!B:B,D118)+SUMIFS(팀수비력!X:X,팀수비력!A:A,B118,팀수비력!B:B,D118))))*100,"")</f>
        <v>9.8038294574846724E-2</v>
      </c>
      <c r="BJ118" s="13">
        <f>IFERROR(((AI118*(12000/5))/((F118*60+G118)*(SUMIFS(팀공격력!V:V,팀공격력!A:A,B118,팀공격력!B:B,D118)+SUMIFS(팀수비력!W:W,팀수비력!A:A,B118,팀수비력!B:B,D118))))*100,"")</f>
        <v>0.20862127415443191</v>
      </c>
      <c r="BK118" s="13">
        <f>IFERROR(((AE118*(12000/5))/((F118*60+G118)*(SUMIFS(팀공격력!X:X,팀공격력!A:A,B118,팀공격력!B:B,D118)+SUMIFS(팀수비력!X:X,팀수비력!A:A,B118,팀수비력!B:B,D118))))*100,"")</f>
        <v>0.19607658914969345</v>
      </c>
      <c r="BL118" s="13">
        <f>IFERROR(100*AK118/(((((F118*60+G118)/(12000/5))*SUMIFS(팀공격력!P:P,팀공격력!A:A,B118,팀공격력!B:B,D118))-K118)),"")</f>
        <v>0.62460669297301863</v>
      </c>
      <c r="BM118" s="13">
        <f>IFERROR(100*((AM118/E118*(2400))/((F118*60+G118)*SUMIFS(팀공격력!AR:AR,팀공격력!A:A,B118,팀공격력!B:B,D118))),"")</f>
        <v>4.0948854524159035</v>
      </c>
      <c r="BN118" s="13">
        <f>IFERROR((AO118*40)/(((F118*60+G118)/60)*(SUMIFS(팀수비력!Q:Q,팀수비력!A:A,B118,팀수비력!B:B,D118)-SUMIFS(팀수비력!N:N,팀수비력!A:A,B118,팀수비력!B:B,D118)))*100,"")</f>
        <v>0</v>
      </c>
      <c r="BO118" s="13">
        <f t="shared" si="65"/>
        <v>30.918727915194346</v>
      </c>
      <c r="BP118" s="13">
        <v>0</v>
      </c>
      <c r="BQ118" s="13">
        <v>0</v>
      </c>
      <c r="BR118" s="13">
        <v>0</v>
      </c>
      <c r="BS118" s="13">
        <v>0.5</v>
      </c>
      <c r="BT118" s="15" t="s">
        <v>88</v>
      </c>
      <c r="BU118" s="15">
        <v>50000</v>
      </c>
      <c r="BV118" s="12" t="s">
        <v>91</v>
      </c>
      <c r="BW118" s="26">
        <v>12.5</v>
      </c>
      <c r="BX118" s="27">
        <v>34.799999999999997</v>
      </c>
      <c r="BY118" s="27">
        <v>22.3</v>
      </c>
      <c r="BZ118" s="26">
        <f t="shared" si="72"/>
        <v>6.2499999999999982</v>
      </c>
      <c r="CA118" s="26">
        <f t="shared" si="73"/>
        <v>17.399999999999999</v>
      </c>
      <c r="CB118" s="26">
        <f t="shared" si="74"/>
        <v>11.15</v>
      </c>
      <c r="CC118" s="31">
        <f t="shared" si="75"/>
        <v>12.126111560226352</v>
      </c>
      <c r="CD118" s="31">
        <f t="shared" si="76"/>
        <v>33.759094583670169</v>
      </c>
      <c r="CE118" s="31">
        <f t="shared" si="77"/>
        <v>21.632983023443817</v>
      </c>
      <c r="CF118" s="33">
        <v>1</v>
      </c>
      <c r="CG118" s="33">
        <v>1</v>
      </c>
    </row>
    <row r="119" spans="1:85" x14ac:dyDescent="0.4">
      <c r="A119" s="12" t="s">
        <v>84</v>
      </c>
      <c r="B119" s="12" t="s">
        <v>213</v>
      </c>
      <c r="C119" s="4" t="s">
        <v>216</v>
      </c>
      <c r="D119" s="40" t="s">
        <v>87</v>
      </c>
      <c r="E119" s="32">
        <v>53</v>
      </c>
      <c r="F119" s="24">
        <v>15</v>
      </c>
      <c r="G119" s="24">
        <v>32</v>
      </c>
      <c r="H119" s="10">
        <f t="shared" si="39"/>
        <v>49396</v>
      </c>
      <c r="I119" s="5">
        <v>171</v>
      </c>
      <c r="J119" s="17">
        <f t="shared" si="40"/>
        <v>3.2264150943396226</v>
      </c>
      <c r="K119" s="7">
        <v>58</v>
      </c>
      <c r="L119" s="7">
        <v>161</v>
      </c>
      <c r="M119" s="17">
        <f t="shared" si="41"/>
        <v>1.0943396226415094</v>
      </c>
      <c r="N119" s="17">
        <f t="shared" si="42"/>
        <v>3.0377358490566038</v>
      </c>
      <c r="O119" s="14">
        <f t="shared" si="43"/>
        <v>0.36024844720496896</v>
      </c>
      <c r="P119" s="12">
        <v>8</v>
      </c>
      <c r="Q119" s="12">
        <v>26</v>
      </c>
      <c r="R119" s="17">
        <f t="shared" si="44"/>
        <v>0.15094339622641509</v>
      </c>
      <c r="S119" s="17">
        <f t="shared" si="45"/>
        <v>0.49056603773584906</v>
      </c>
      <c r="T119" s="14">
        <f t="shared" si="46"/>
        <v>0.30769230769230771</v>
      </c>
      <c r="U119" s="12">
        <v>50</v>
      </c>
      <c r="V119" s="12">
        <v>135</v>
      </c>
      <c r="W119" s="17">
        <f t="shared" si="47"/>
        <v>0.94339622641509435</v>
      </c>
      <c r="X119" s="17">
        <f t="shared" si="48"/>
        <v>2.5471698113207548</v>
      </c>
      <c r="Y119" s="14">
        <f t="shared" si="49"/>
        <v>0.37037037037037035</v>
      </c>
      <c r="Z119" s="12">
        <v>5</v>
      </c>
      <c r="AA119" s="12">
        <v>8</v>
      </c>
      <c r="AB119" s="17">
        <f t="shared" si="50"/>
        <v>9.4339622641509441E-2</v>
      </c>
      <c r="AC119" s="17">
        <f t="shared" si="51"/>
        <v>0.15094339622641509</v>
      </c>
      <c r="AD119" s="14">
        <f t="shared" si="52"/>
        <v>0.625</v>
      </c>
      <c r="AE119" s="12">
        <v>90</v>
      </c>
      <c r="AF119" s="17">
        <f t="shared" si="53"/>
        <v>1.6981132075471699</v>
      </c>
      <c r="AG119" s="12">
        <v>37</v>
      </c>
      <c r="AH119" s="17">
        <f t="shared" si="54"/>
        <v>0.69811320754716977</v>
      </c>
      <c r="AI119" s="12">
        <v>53</v>
      </c>
      <c r="AJ119" s="17">
        <f t="shared" si="55"/>
        <v>1</v>
      </c>
      <c r="AK119" s="12">
        <v>35</v>
      </c>
      <c r="AL119" s="17">
        <f t="shared" si="56"/>
        <v>0.660377358490566</v>
      </c>
      <c r="AM119" s="12">
        <v>32</v>
      </c>
      <c r="AN119" s="17">
        <f t="shared" si="57"/>
        <v>0.60377358490566035</v>
      </c>
      <c r="AO119" s="12">
        <v>3</v>
      </c>
      <c r="AP119" s="17">
        <f t="shared" si="58"/>
        <v>5.6603773584905662E-2</v>
      </c>
      <c r="AQ119" s="12">
        <v>17</v>
      </c>
      <c r="AR119" s="17">
        <f t="shared" si="59"/>
        <v>0.32075471698113206</v>
      </c>
      <c r="AS119" s="12">
        <v>112</v>
      </c>
      <c r="AT119" s="17">
        <f t="shared" si="60"/>
        <v>2.1132075471698113</v>
      </c>
      <c r="AU119" s="13">
        <v>1.444433232336177</v>
      </c>
      <c r="AV119" s="13">
        <v>7.0180576516455262E-2</v>
      </c>
      <c r="AW119" s="13">
        <v>0.54769983637534092</v>
      </c>
      <c r="AX119" s="13">
        <v>0.8967333959608359</v>
      </c>
      <c r="AY119" s="13">
        <v>108.03689764067281</v>
      </c>
      <c r="AZ119" s="13">
        <v>104.32935378319971</v>
      </c>
      <c r="BA119" s="13">
        <v>4.5931727646396849</v>
      </c>
      <c r="BB119" s="13">
        <v>3.924528301886792</v>
      </c>
      <c r="BC119" s="13">
        <v>10.106081464086159</v>
      </c>
      <c r="BD119" s="35">
        <f t="shared" si="61"/>
        <v>51.969365426695838</v>
      </c>
      <c r="BE119" s="35">
        <f t="shared" si="62"/>
        <v>51.552795031055901</v>
      </c>
      <c r="BF119" s="37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10.522377616783492</v>
      </c>
      <c r="BG119" s="14">
        <f t="shared" si="63"/>
        <v>0.83850931677018636</v>
      </c>
      <c r="BH119" s="14">
        <f t="shared" si="64"/>
        <v>4.9689440993788817E-2</v>
      </c>
      <c r="BI119" s="13">
        <f>IFERROR(((AG119*(12000/5))/((F119*60+G119)*(SUMIFS(팀공격력!X:X,팀공격력!A:A,B119,팀공격력!B:B,D119)+SUMIFS(팀수비력!X:X,팀수비력!A:A,B119,팀수비력!B:B,D119))))*100,"")</f>
        <v>2.4072503778949357</v>
      </c>
      <c r="BJ119" s="13">
        <f>IFERROR(((AI119*(12000/5))/((F119*60+G119)*(SUMIFS(팀공격력!V:V,팀공격력!A:A,B119,팀공격력!B:B,D119)+SUMIFS(팀수비력!W:W,팀수비력!A:A,B119,팀수비력!B:B,D119))))*100,"")</f>
        <v>7.3376713277031698</v>
      </c>
      <c r="BK119" s="13">
        <f>IFERROR(((AE119*(12000/5))/((F119*60+G119)*(SUMIFS(팀공격력!X:X,팀공격력!A:A,B119,팀공격력!B:B,D119)+SUMIFS(팀수비력!X:X,팀수비력!A:A,B119,팀수비력!B:B,D119))))*100,"")</f>
        <v>5.8554738921768701</v>
      </c>
      <c r="BL119" s="13">
        <f>IFERROR(100*AK119/(((((F119*60+G119)/(12000/5))*SUMIFS(팀공격력!P:P,팀공격력!A:A,B119,팀공격력!B:B,D119))-K119)),"")</f>
        <v>6.4028099188672511</v>
      </c>
      <c r="BM119" s="13">
        <f>IFERROR(100*((AM119/E119*(2400))/((F119*60+G119)*SUMIFS(팀공격력!AR:AR,팀공격력!A:A,B119,팀공격력!B:B,D119))),"")</f>
        <v>2.187652789003578</v>
      </c>
      <c r="BN119" s="13">
        <f>IFERROR((AO119*40)/(((F119*60+G119)/60)*(SUMIFS(팀수비력!Q:Q,팀수비력!A:A,B119,팀수비력!B:B,D119)-SUMIFS(팀수비력!N:N,팀수비력!A:A,B119,팀수비력!B:B,D119)))*100,"")</f>
        <v>0.38820713007095564</v>
      </c>
      <c r="BO119" s="13">
        <f t="shared" si="65"/>
        <v>9.3653591890700749</v>
      </c>
      <c r="BP119" s="13">
        <v>4.5454545454545396</v>
      </c>
      <c r="BQ119" s="13">
        <v>3.7735849056603703E-2</v>
      </c>
      <c r="BR119" s="13">
        <v>0.169811320754716</v>
      </c>
      <c r="BS119" s="13">
        <v>0.41509433962264097</v>
      </c>
      <c r="BT119" s="15" t="s">
        <v>88</v>
      </c>
      <c r="BU119" s="15">
        <v>45000</v>
      </c>
      <c r="BV119" s="12" t="s">
        <v>91</v>
      </c>
      <c r="BW119" s="26">
        <v>467</v>
      </c>
      <c r="BX119" s="27">
        <v>589.4</v>
      </c>
      <c r="BY119" s="27">
        <v>122.4</v>
      </c>
      <c r="BZ119" s="26">
        <f t="shared" si="72"/>
        <v>8.8113207547169807</v>
      </c>
      <c r="CA119" s="26">
        <f t="shared" si="73"/>
        <v>11.120754716981132</v>
      </c>
      <c r="CB119" s="26">
        <f t="shared" si="74"/>
        <v>2.3094339622641509</v>
      </c>
      <c r="CC119" s="31">
        <f t="shared" si="75"/>
        <v>22.690096364078066</v>
      </c>
      <c r="CD119" s="31">
        <f t="shared" si="76"/>
        <v>28.637136610251844</v>
      </c>
      <c r="CE119" s="31">
        <f t="shared" si="77"/>
        <v>5.9470402461737795</v>
      </c>
      <c r="CF119" s="33">
        <v>34</v>
      </c>
      <c r="CG119" s="33">
        <v>19</v>
      </c>
    </row>
    <row r="120" spans="1:85" x14ac:dyDescent="0.4">
      <c r="A120" s="12" t="s">
        <v>84</v>
      </c>
      <c r="B120" s="12" t="s">
        <v>213</v>
      </c>
      <c r="C120" s="4" t="s">
        <v>217</v>
      </c>
      <c r="D120" s="40" t="s">
        <v>87</v>
      </c>
      <c r="E120" s="32">
        <v>44</v>
      </c>
      <c r="F120" s="24">
        <v>11</v>
      </c>
      <c r="G120" s="24">
        <v>11</v>
      </c>
      <c r="H120" s="10">
        <f t="shared" si="39"/>
        <v>29524</v>
      </c>
      <c r="I120" s="5">
        <v>149</v>
      </c>
      <c r="J120" s="17">
        <f t="shared" si="40"/>
        <v>3.3863636363636362</v>
      </c>
      <c r="K120" s="7">
        <v>63</v>
      </c>
      <c r="L120" s="7">
        <v>138</v>
      </c>
      <c r="M120" s="17">
        <f t="shared" si="41"/>
        <v>1.4318181818181819</v>
      </c>
      <c r="N120" s="17">
        <f t="shared" si="42"/>
        <v>3.1363636363636362</v>
      </c>
      <c r="O120" s="14">
        <f t="shared" si="43"/>
        <v>0.45652173913043476</v>
      </c>
      <c r="P120" s="12">
        <v>63</v>
      </c>
      <c r="Q120" s="12">
        <v>138</v>
      </c>
      <c r="R120" s="17">
        <f t="shared" si="44"/>
        <v>1.4318181818181819</v>
      </c>
      <c r="S120" s="17">
        <f t="shared" si="45"/>
        <v>3.1363636363636362</v>
      </c>
      <c r="T120" s="14">
        <f t="shared" si="46"/>
        <v>0.45652173913043476</v>
      </c>
      <c r="U120" s="12">
        <v>0</v>
      </c>
      <c r="V120" s="12">
        <v>0</v>
      </c>
      <c r="W120" s="17">
        <f t="shared" si="47"/>
        <v>0</v>
      </c>
      <c r="X120" s="17">
        <f t="shared" si="48"/>
        <v>0</v>
      </c>
      <c r="Y120" s="14" t="e">
        <f t="shared" si="49"/>
        <v>#DIV/0!</v>
      </c>
      <c r="Z120" s="12">
        <v>23</v>
      </c>
      <c r="AA120" s="12">
        <v>30</v>
      </c>
      <c r="AB120" s="17">
        <f t="shared" si="50"/>
        <v>0.52272727272727271</v>
      </c>
      <c r="AC120" s="17">
        <f t="shared" si="51"/>
        <v>0.68181818181818177</v>
      </c>
      <c r="AD120" s="14">
        <f t="shared" si="52"/>
        <v>0.76666666666666672</v>
      </c>
      <c r="AE120" s="12">
        <v>115</v>
      </c>
      <c r="AF120" s="17">
        <f t="shared" si="53"/>
        <v>2.6136363636363638</v>
      </c>
      <c r="AG120" s="12">
        <v>28</v>
      </c>
      <c r="AH120" s="17">
        <f t="shared" si="54"/>
        <v>0.63636363636363635</v>
      </c>
      <c r="AI120" s="12">
        <v>87</v>
      </c>
      <c r="AJ120" s="17">
        <f t="shared" si="55"/>
        <v>1.9772727272727273</v>
      </c>
      <c r="AK120" s="12">
        <v>14</v>
      </c>
      <c r="AL120" s="17">
        <f t="shared" si="56"/>
        <v>0.31818181818181818</v>
      </c>
      <c r="AM120" s="12">
        <v>5</v>
      </c>
      <c r="AN120" s="17">
        <f t="shared" si="57"/>
        <v>0.11363636363636363</v>
      </c>
      <c r="AO120" s="12">
        <v>13</v>
      </c>
      <c r="AP120" s="17">
        <f t="shared" si="58"/>
        <v>0.29545454545454547</v>
      </c>
      <c r="AQ120" s="12">
        <v>12</v>
      </c>
      <c r="AR120" s="17">
        <f t="shared" si="59"/>
        <v>0.27272727272727271</v>
      </c>
      <c r="AS120" s="12">
        <v>47</v>
      </c>
      <c r="AT120" s="17">
        <f t="shared" si="60"/>
        <v>1.0681818181818181</v>
      </c>
      <c r="AU120" s="13">
        <v>0.90226726944233393</v>
      </c>
      <c r="AV120" s="13">
        <v>7.3345124192575578E-2</v>
      </c>
      <c r="AW120" s="13">
        <v>0.25126022355488509</v>
      </c>
      <c r="AX120" s="13">
        <v>0.65100704588744873</v>
      </c>
      <c r="AY120" s="13">
        <v>102.9041419598678</v>
      </c>
      <c r="AZ120" s="13">
        <v>102.2397099958438</v>
      </c>
      <c r="BA120" s="13">
        <v>6.4619593253226144</v>
      </c>
      <c r="BB120" s="13">
        <v>4.5909090909090908</v>
      </c>
      <c r="BC120" s="13">
        <v>16.420539222327601</v>
      </c>
      <c r="BD120" s="35">
        <f t="shared" si="61"/>
        <v>49.272486772486779</v>
      </c>
      <c r="BE120" s="35">
        <f t="shared" si="62"/>
        <v>45.652173913043477</v>
      </c>
      <c r="BF120" s="37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13.140229396037777</v>
      </c>
      <c r="BG120" s="14">
        <f t="shared" si="63"/>
        <v>0</v>
      </c>
      <c r="BH120" s="14">
        <f t="shared" si="64"/>
        <v>0.21739130434782608</v>
      </c>
      <c r="BI120" s="13">
        <f>IFERROR(((AG120*(12000/5))/((F120*60+G120)*(SUMIFS(팀공격력!X:X,팀공격력!A:A,B120,팀공격력!B:B,D120)+SUMIFS(팀수비력!X:X,팀수비력!A:A,B120,팀수비력!B:B,D120))))*100,"")</f>
        <v>2.5302938680286076</v>
      </c>
      <c r="BJ120" s="13">
        <f>IFERROR(((AI120*(12000/5))/((F120*60+G120)*(SUMIFS(팀공격력!V:V,팀공격력!A:A,B120,팀공격력!B:B,D120)+SUMIFS(팀수비력!W:W,팀수비력!A:A,B120,팀수비력!B:B,D120))))*100,"")</f>
        <v>16.729964905533386</v>
      </c>
      <c r="BK120" s="13">
        <f>IFERROR(((AE120*(12000/5))/((F120*60+G120)*(SUMIFS(팀공격력!X:X,팀공격력!A:A,B120,팀공격력!B:B,D120)+SUMIFS(팀수비력!X:X,팀수비력!A:A,B120,팀수비력!B:B,D120))))*100,"")</f>
        <v>10.392278386546067</v>
      </c>
      <c r="BL120" s="13">
        <f>IFERROR(100*AK120/(((((F120*60+G120)/(12000/5))*SUMIFS(팀공격력!P:P,팀공격력!A:A,B120,팀공격력!B:B,D120))-K120)),"")</f>
        <v>3.7602946459447568</v>
      </c>
      <c r="BM120" s="13">
        <f>IFERROR(100*((AM120/E120*(2400))/((F120*60+G120)*SUMIFS(팀공격력!AR:AR,팀공격력!A:A,B120,팀공격력!B:B,D120))),"")</f>
        <v>0.57189329637339936</v>
      </c>
      <c r="BN120" s="13">
        <f>IFERROR((AO120*40)/(((F120*60+G120)/60)*(SUMIFS(팀수비력!Q:Q,팀수비력!A:A,B120,팀수비력!B:B,D120)-SUMIFS(팀수비력!N:N,팀수비력!A:A,B120,팀수비력!B:B,D120)))*100,"")</f>
        <v>2.3365710819372572</v>
      </c>
      <c r="BO120" s="13">
        <f t="shared" si="65"/>
        <v>7.3529411764705888</v>
      </c>
      <c r="BP120" s="13">
        <v>29.1666666666666</v>
      </c>
      <c r="BQ120" s="13">
        <v>0.15909090909090901</v>
      </c>
      <c r="BR120" s="13">
        <v>0</v>
      </c>
      <c r="BS120" s="13">
        <v>4.54545454545454E-2</v>
      </c>
      <c r="BT120" s="15" t="s">
        <v>88</v>
      </c>
      <c r="BU120" s="15"/>
      <c r="BV120" s="12" t="s">
        <v>89</v>
      </c>
      <c r="BW120" s="26">
        <v>342.93</v>
      </c>
      <c r="BX120" s="27">
        <v>441.53</v>
      </c>
      <c r="BY120" s="27">
        <v>98.6</v>
      </c>
      <c r="BZ120" s="26">
        <f t="shared" si="72"/>
        <v>7.7938636363636355</v>
      </c>
      <c r="CA120" s="26">
        <f t="shared" si="73"/>
        <v>10.034772727272726</v>
      </c>
      <c r="CB120" s="26">
        <f t="shared" si="74"/>
        <v>2.2409090909090907</v>
      </c>
      <c r="CC120" s="31">
        <f t="shared" si="75"/>
        <v>27.876710472835654</v>
      </c>
      <c r="CD120" s="31">
        <f t="shared" si="76"/>
        <v>35.891884568486653</v>
      </c>
      <c r="CE120" s="31">
        <f t="shared" si="77"/>
        <v>8.0151740956509965</v>
      </c>
      <c r="CF120" s="33">
        <v>29</v>
      </c>
      <c r="CG120" s="33">
        <v>15</v>
      </c>
    </row>
    <row r="121" spans="1:85" x14ac:dyDescent="0.4">
      <c r="A121" s="12" t="s">
        <v>84</v>
      </c>
      <c r="B121" s="12" t="s">
        <v>213</v>
      </c>
      <c r="C121" s="4" t="s">
        <v>218</v>
      </c>
      <c r="D121" s="40" t="s">
        <v>87</v>
      </c>
      <c r="E121" s="5">
        <v>2</v>
      </c>
      <c r="F121" s="22">
        <v>12</v>
      </c>
      <c r="G121" s="22">
        <v>0</v>
      </c>
      <c r="H121" s="10">
        <f t="shared" si="39"/>
        <v>1440</v>
      </c>
      <c r="I121" s="5">
        <v>3</v>
      </c>
      <c r="J121" s="17">
        <f t="shared" si="40"/>
        <v>1.5</v>
      </c>
      <c r="K121" s="7">
        <v>1</v>
      </c>
      <c r="L121" s="7">
        <v>6</v>
      </c>
      <c r="M121" s="17">
        <f t="shared" si="41"/>
        <v>0.5</v>
      </c>
      <c r="N121" s="17">
        <f t="shared" si="42"/>
        <v>3</v>
      </c>
      <c r="O121" s="14">
        <f t="shared" si="43"/>
        <v>0.16666666666666666</v>
      </c>
      <c r="P121" s="12">
        <v>0</v>
      </c>
      <c r="Q121" s="12">
        <v>4</v>
      </c>
      <c r="R121" s="17">
        <f t="shared" si="44"/>
        <v>0</v>
      </c>
      <c r="S121" s="17">
        <f t="shared" si="45"/>
        <v>2</v>
      </c>
      <c r="T121" s="14">
        <f t="shared" si="46"/>
        <v>0</v>
      </c>
      <c r="U121" s="12">
        <v>1</v>
      </c>
      <c r="V121" s="12">
        <v>2</v>
      </c>
      <c r="W121" s="17">
        <f t="shared" si="47"/>
        <v>0.5</v>
      </c>
      <c r="X121" s="17">
        <f t="shared" si="48"/>
        <v>1</v>
      </c>
      <c r="Y121" s="14">
        <f t="shared" si="49"/>
        <v>0.5</v>
      </c>
      <c r="Z121" s="12">
        <v>0</v>
      </c>
      <c r="AA121" s="12">
        <v>0</v>
      </c>
      <c r="AB121" s="17">
        <f t="shared" si="50"/>
        <v>0</v>
      </c>
      <c r="AC121" s="17">
        <f t="shared" si="51"/>
        <v>0</v>
      </c>
      <c r="AD121" s="14" t="e">
        <f t="shared" si="52"/>
        <v>#DIV/0!</v>
      </c>
      <c r="AE121" s="12">
        <v>7</v>
      </c>
      <c r="AF121" s="17">
        <f t="shared" si="53"/>
        <v>3.5</v>
      </c>
      <c r="AG121" s="12">
        <v>1</v>
      </c>
      <c r="AH121" s="17">
        <f t="shared" si="54"/>
        <v>0.5</v>
      </c>
      <c r="AI121" s="12">
        <v>6</v>
      </c>
      <c r="AJ121" s="17">
        <f t="shared" si="55"/>
        <v>3</v>
      </c>
      <c r="AK121" s="12">
        <v>0</v>
      </c>
      <c r="AL121" s="17">
        <f t="shared" si="56"/>
        <v>0</v>
      </c>
      <c r="AM121" s="12">
        <v>0</v>
      </c>
      <c r="AN121" s="17">
        <f t="shared" si="57"/>
        <v>0</v>
      </c>
      <c r="AO121" s="12">
        <v>0</v>
      </c>
      <c r="AP121" s="17">
        <f t="shared" si="58"/>
        <v>0</v>
      </c>
      <c r="AQ121" s="12">
        <v>1</v>
      </c>
      <c r="AR121" s="17">
        <f t="shared" si="59"/>
        <v>0.5</v>
      </c>
      <c r="AS121" s="12">
        <v>1</v>
      </c>
      <c r="AT121" s="17">
        <f t="shared" si="60"/>
        <v>0.5</v>
      </c>
      <c r="AU121" s="13">
        <v>-0.1329759388873934</v>
      </c>
      <c r="AV121" s="13">
        <v>-0.22162656481232229</v>
      </c>
      <c r="AW121" s="13">
        <v>-0.16434359611774069</v>
      </c>
      <c r="AX121" s="13">
        <v>3.1367657230347332E-2</v>
      </c>
      <c r="AY121" s="13">
        <v>36.501341007815583</v>
      </c>
      <c r="AZ121" s="13">
        <v>102.3829129652231</v>
      </c>
      <c r="BA121" s="13">
        <v>-7.4463790694068704E-3</v>
      </c>
      <c r="BB121" s="13">
        <v>2</v>
      </c>
      <c r="BC121" s="13">
        <v>6.6666666666666661</v>
      </c>
      <c r="BD121" s="35">
        <f t="shared" si="61"/>
        <v>25</v>
      </c>
      <c r="BE121" s="35">
        <f t="shared" si="62"/>
        <v>25</v>
      </c>
      <c r="BF121" s="37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0.52525579957439261</v>
      </c>
      <c r="BG121" s="14">
        <f t="shared" si="63"/>
        <v>0.33333333333333331</v>
      </c>
      <c r="BH121" s="14">
        <f t="shared" si="64"/>
        <v>0</v>
      </c>
      <c r="BI121" s="13">
        <f>IFERROR(((AG121*(12000/5))/((F121*60+G121)*(SUMIFS(팀공격력!X:X,팀공격력!A:A,B121,팀공격력!B:B,D121)+SUMIFS(팀수비력!X:X,팀수비력!A:A,B121,팀수비력!B:B,D121))))*100,"")</f>
        <v>8.4217618325753738E-2</v>
      </c>
      <c r="BJ121" s="13">
        <f>IFERROR(((AI121*(12000/5))/((F121*60+G121)*(SUMIFS(팀공격력!V:V,팀공격력!A:A,B121,팀공격력!B:B,D121)+SUMIFS(팀수비력!W:W,팀수비력!A:A,B121,팀수비력!B:B,D121))))*100,"")</f>
        <v>1.0752688172043012</v>
      </c>
      <c r="BK121" s="13">
        <f>IFERROR(((AE121*(12000/5))/((F121*60+G121)*(SUMIFS(팀공격력!X:X,팀공격력!A:A,B121,팀공격력!B:B,D121)+SUMIFS(팀수비력!X:X,팀수비력!A:A,B121,팀수비력!B:B,D121))))*100,"")</f>
        <v>0.58952332828027632</v>
      </c>
      <c r="BL121" s="13">
        <f>IFERROR(100*AK121/(((((F121*60+G121)/(12000/5))*SUMIFS(팀공격력!P:P,팀공격력!A:A,B121,팀공격력!B:B,D121))-K121)),"")</f>
        <v>0</v>
      </c>
      <c r="BM121" s="13">
        <f>IFERROR(100*((AM121/E121*(2400))/((F121*60+G121)*SUMIFS(팀공격력!AR:AR,팀공격력!A:A,B121,팀공격력!B:B,D121))),"")</f>
        <v>0</v>
      </c>
      <c r="BN121" s="13">
        <f>IFERROR((AO121*40)/(((F121*60+G121)/60)*(SUMIFS(팀수비력!Q:Q,팀수비력!A:A,B121,팀수비력!B:B,D121)-SUMIFS(팀수비력!N:N,팀수비력!A:A,B121,팀수비력!B:B,D121)))*100,"")</f>
        <v>0</v>
      </c>
      <c r="BO121" s="13">
        <f t="shared" si="65"/>
        <v>14.285714285714286</v>
      </c>
      <c r="BP121" s="13">
        <v>0</v>
      </c>
      <c r="BQ121" s="13">
        <v>0</v>
      </c>
      <c r="BR121" s="13">
        <v>0</v>
      </c>
      <c r="BS121" s="13">
        <v>0</v>
      </c>
      <c r="BT121" s="15" t="s">
        <v>88</v>
      </c>
      <c r="BU121" s="15">
        <v>250000</v>
      </c>
      <c r="BV121" s="12" t="s">
        <v>96</v>
      </c>
      <c r="BW121" s="26">
        <v>10.1</v>
      </c>
      <c r="BX121" s="27">
        <v>16.5</v>
      </c>
      <c r="BY121" s="27">
        <v>6.4</v>
      </c>
      <c r="BZ121" s="26">
        <f t="shared" si="72"/>
        <v>5.05</v>
      </c>
      <c r="CA121" s="26">
        <f t="shared" si="73"/>
        <v>8.25</v>
      </c>
      <c r="CB121" s="26">
        <f t="shared" si="74"/>
        <v>3.2</v>
      </c>
      <c r="CC121" s="31">
        <f t="shared" si="75"/>
        <v>16.833333333333336</v>
      </c>
      <c r="CD121" s="31">
        <f t="shared" si="76"/>
        <v>27.5</v>
      </c>
      <c r="CE121" s="31">
        <f t="shared" si="77"/>
        <v>10.666666666666666</v>
      </c>
      <c r="CF121" s="33">
        <v>2</v>
      </c>
      <c r="CG121" s="33">
        <v>0</v>
      </c>
    </row>
    <row r="122" spans="1:85" x14ac:dyDescent="0.4">
      <c r="A122" s="12" t="s">
        <v>84</v>
      </c>
      <c r="B122" s="12" t="s">
        <v>213</v>
      </c>
      <c r="C122" s="8" t="s">
        <v>219</v>
      </c>
      <c r="D122" s="40" t="s">
        <v>87</v>
      </c>
      <c r="E122" s="5">
        <v>48</v>
      </c>
      <c r="F122" s="22">
        <v>21</v>
      </c>
      <c r="G122" s="22">
        <v>48</v>
      </c>
      <c r="H122" s="10">
        <f t="shared" si="39"/>
        <v>62784</v>
      </c>
      <c r="I122" s="5">
        <v>363</v>
      </c>
      <c r="J122" s="17">
        <f t="shared" si="40"/>
        <v>7.5625</v>
      </c>
      <c r="K122" s="7">
        <v>144</v>
      </c>
      <c r="L122" s="7">
        <v>309</v>
      </c>
      <c r="M122" s="17">
        <f t="shared" si="41"/>
        <v>3</v>
      </c>
      <c r="N122" s="17">
        <f t="shared" si="42"/>
        <v>6.4375</v>
      </c>
      <c r="O122" s="14">
        <f t="shared" si="43"/>
        <v>0.46601941747572817</v>
      </c>
      <c r="P122" s="12">
        <v>109</v>
      </c>
      <c r="Q122" s="12">
        <v>183</v>
      </c>
      <c r="R122" s="17">
        <f t="shared" si="44"/>
        <v>2.2708333333333335</v>
      </c>
      <c r="S122" s="17">
        <f t="shared" si="45"/>
        <v>3.8125</v>
      </c>
      <c r="T122" s="14">
        <f t="shared" si="46"/>
        <v>0.59562841530054644</v>
      </c>
      <c r="U122" s="12">
        <v>35</v>
      </c>
      <c r="V122" s="12">
        <v>126</v>
      </c>
      <c r="W122" s="17">
        <f t="shared" si="47"/>
        <v>0.72916666666666663</v>
      </c>
      <c r="X122" s="17">
        <f t="shared" si="48"/>
        <v>2.625</v>
      </c>
      <c r="Y122" s="14">
        <f t="shared" si="49"/>
        <v>0.27777777777777779</v>
      </c>
      <c r="Z122" s="12">
        <v>40</v>
      </c>
      <c r="AA122" s="12">
        <v>64</v>
      </c>
      <c r="AB122" s="17">
        <f t="shared" si="50"/>
        <v>0.83333333333333337</v>
      </c>
      <c r="AC122" s="17">
        <f t="shared" si="51"/>
        <v>1.3333333333333333</v>
      </c>
      <c r="AD122" s="14">
        <f t="shared" si="52"/>
        <v>0.625</v>
      </c>
      <c r="AE122" s="12">
        <v>178</v>
      </c>
      <c r="AF122" s="17">
        <f t="shared" si="53"/>
        <v>3.7083333333333335</v>
      </c>
      <c r="AG122" s="12">
        <v>47</v>
      </c>
      <c r="AH122" s="17">
        <f t="shared" si="54"/>
        <v>0.97916666666666663</v>
      </c>
      <c r="AI122" s="12">
        <v>131</v>
      </c>
      <c r="AJ122" s="17">
        <f t="shared" si="55"/>
        <v>2.7291666666666665</v>
      </c>
      <c r="AK122" s="12">
        <v>59</v>
      </c>
      <c r="AL122" s="17">
        <f t="shared" si="56"/>
        <v>1.2291666666666667</v>
      </c>
      <c r="AM122" s="12">
        <v>34</v>
      </c>
      <c r="AN122" s="17">
        <f t="shared" si="57"/>
        <v>0.70833333333333337</v>
      </c>
      <c r="AO122" s="12">
        <v>44</v>
      </c>
      <c r="AP122" s="17">
        <f t="shared" si="58"/>
        <v>0.91666666666666663</v>
      </c>
      <c r="AQ122" s="12">
        <v>68</v>
      </c>
      <c r="AR122" s="17">
        <f t="shared" si="59"/>
        <v>1.4166666666666667</v>
      </c>
      <c r="AS122" s="12">
        <v>65</v>
      </c>
      <c r="AT122" s="17">
        <f t="shared" si="60"/>
        <v>1.3541666666666667</v>
      </c>
      <c r="AU122" s="13">
        <v>1.5929405563682619</v>
      </c>
      <c r="AV122" s="13">
        <v>6.0892223102762301E-2</v>
      </c>
      <c r="AW122" s="13">
        <v>2.5315515461602531E-2</v>
      </c>
      <c r="AX122" s="13">
        <v>1.567625040906659</v>
      </c>
      <c r="AY122" s="13">
        <v>97.395963817397018</v>
      </c>
      <c r="AZ122" s="13">
        <v>100.6744343650624</v>
      </c>
      <c r="BA122" s="13">
        <v>8.5998832549800692</v>
      </c>
      <c r="BB122" s="13">
        <v>8.7708333333333339</v>
      </c>
      <c r="BC122" s="13">
        <v>16.093272171253819</v>
      </c>
      <c r="BD122" s="35">
        <f t="shared" si="61"/>
        <v>53.832008541938535</v>
      </c>
      <c r="BE122" s="35">
        <f t="shared" si="62"/>
        <v>52.265372168284784</v>
      </c>
      <c r="BF122" s="37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16.734938906072944</v>
      </c>
      <c r="BG122" s="14">
        <f t="shared" si="63"/>
        <v>0.40776699029126212</v>
      </c>
      <c r="BH122" s="14">
        <f t="shared" si="64"/>
        <v>0.20711974110032363</v>
      </c>
      <c r="BI122" s="13">
        <f>IFERROR(((AG122*(12000/5))/((F122*60+G122)*(SUMIFS(팀공격력!X:X,팀공격력!A:A,B122,팀공격력!B:B,D122)+SUMIFS(팀수비력!X:X,팀수비력!A:A,B122,팀수비력!B:B,D122))))*100,"")</f>
        <v>2.1788411346662895</v>
      </c>
      <c r="BJ122" s="13">
        <f>IFERROR(((AI122*(12000/5))/((F122*60+G122)*(SUMIFS(팀공격력!V:V,팀공격력!A:A,B122,팀공격력!B:B,D122)+SUMIFS(팀수비력!W:W,팀수비력!A:A,B122,팀수비력!B:B,D122))))*100,"")</f>
        <v>12.922955509519582</v>
      </c>
      <c r="BK122" s="13">
        <f>IFERROR(((AE122*(12000/5))/((F122*60+G122)*(SUMIFS(팀공격력!X:X,팀공격력!A:A,B122,팀공격력!B:B,D122)+SUMIFS(팀수비력!X:X,팀수비력!A:A,B122,팀수비력!B:B,D122))))*100,"")</f>
        <v>8.2517813185233955</v>
      </c>
      <c r="BL122" s="13">
        <f>IFERROR(100*AK122/(((((F122*60+G122)/(12000/5))*SUMIFS(팀공격력!P:P,팀공격력!A:A,B122,팀공격력!B:B,D122))-K122)),"")</f>
        <v>8.3739612384946742</v>
      </c>
      <c r="BM122" s="13">
        <f>IFERROR(100*((AM122/E122*(2400))/((F122*60+G122)*SUMIFS(팀공격력!AR:AR,팀공격력!A:A,B122,팀공격력!B:B,D122))),"")</f>
        <v>1.8287322922794353</v>
      </c>
      <c r="BN122" s="13">
        <f>IFERROR((AO122*40)/(((F122*60+G122)/60)*(SUMIFS(팀수비력!Q:Q,팀수비력!A:A,B122,팀수비력!B:B,D122)-SUMIFS(팀수비력!N:N,팀수비력!A:A,B122,팀수비력!B:B,D122)))*100,"")</f>
        <v>4.0569821584989167</v>
      </c>
      <c r="BO122" s="13">
        <f t="shared" si="65"/>
        <v>16.78349294106032</v>
      </c>
      <c r="BP122" s="13">
        <v>1.47058823529411</v>
      </c>
      <c r="BQ122" s="13">
        <v>2.0833333333333301E-2</v>
      </c>
      <c r="BR122" s="13">
        <v>0.83333333333333304</v>
      </c>
      <c r="BS122" s="13">
        <v>0.33333333333333298</v>
      </c>
      <c r="BT122" s="15" t="s">
        <v>110</v>
      </c>
      <c r="BU122" s="15">
        <v>175000</v>
      </c>
      <c r="BV122" s="12" t="s">
        <v>91</v>
      </c>
      <c r="BW122" s="26">
        <v>725.9</v>
      </c>
      <c r="BX122" s="27">
        <v>1003</v>
      </c>
      <c r="BY122" s="27">
        <v>277.10000000000002</v>
      </c>
      <c r="BZ122" s="26">
        <f t="shared" si="72"/>
        <v>15.122916666666665</v>
      </c>
      <c r="CA122" s="26">
        <f t="shared" si="73"/>
        <v>20.895833333333332</v>
      </c>
      <c r="CB122" s="26">
        <f t="shared" si="74"/>
        <v>5.7729166666666671</v>
      </c>
      <c r="CC122" s="31">
        <f t="shared" si="75"/>
        <v>27.74847094801223</v>
      </c>
      <c r="CD122" s="31">
        <f t="shared" si="76"/>
        <v>38.340978593272169</v>
      </c>
      <c r="CE122" s="31">
        <f t="shared" si="77"/>
        <v>10.592507645259939</v>
      </c>
      <c r="CF122" s="33">
        <v>30</v>
      </c>
      <c r="CG122" s="33">
        <v>18</v>
      </c>
    </row>
    <row r="123" spans="1:85" x14ac:dyDescent="0.4">
      <c r="A123" s="12" t="s">
        <v>84</v>
      </c>
      <c r="B123" s="12" t="s">
        <v>213</v>
      </c>
      <c r="C123" s="4" t="s">
        <v>220</v>
      </c>
      <c r="D123" s="40" t="s">
        <v>87</v>
      </c>
      <c r="E123" s="5">
        <v>24</v>
      </c>
      <c r="F123" s="22">
        <v>23</v>
      </c>
      <c r="G123" s="22">
        <v>27</v>
      </c>
      <c r="H123" s="10">
        <f t="shared" si="39"/>
        <v>33768</v>
      </c>
      <c r="I123" s="5">
        <v>219</v>
      </c>
      <c r="J123" s="17">
        <f t="shared" si="40"/>
        <v>9.125</v>
      </c>
      <c r="K123" s="7">
        <v>83</v>
      </c>
      <c r="L123" s="7">
        <v>186</v>
      </c>
      <c r="M123" s="17">
        <f t="shared" si="41"/>
        <v>3.4583333333333335</v>
      </c>
      <c r="N123" s="17">
        <f t="shared" si="42"/>
        <v>7.75</v>
      </c>
      <c r="O123" s="14">
        <f t="shared" si="43"/>
        <v>0.44623655913978494</v>
      </c>
      <c r="P123" s="12">
        <v>63</v>
      </c>
      <c r="Q123" s="12">
        <v>123</v>
      </c>
      <c r="R123" s="17">
        <f t="shared" si="44"/>
        <v>2.625</v>
      </c>
      <c r="S123" s="17">
        <f t="shared" si="45"/>
        <v>5.125</v>
      </c>
      <c r="T123" s="14">
        <f t="shared" si="46"/>
        <v>0.51219512195121952</v>
      </c>
      <c r="U123" s="12">
        <v>20</v>
      </c>
      <c r="V123" s="12">
        <v>63</v>
      </c>
      <c r="W123" s="17">
        <f t="shared" si="47"/>
        <v>0.83333333333333337</v>
      </c>
      <c r="X123" s="17">
        <f t="shared" si="48"/>
        <v>2.625</v>
      </c>
      <c r="Y123" s="14">
        <f t="shared" si="49"/>
        <v>0.31746031746031744</v>
      </c>
      <c r="Z123" s="12">
        <v>33</v>
      </c>
      <c r="AA123" s="12">
        <v>50</v>
      </c>
      <c r="AB123" s="17">
        <f t="shared" si="50"/>
        <v>1.375</v>
      </c>
      <c r="AC123" s="17">
        <f t="shared" si="51"/>
        <v>2.0833333333333335</v>
      </c>
      <c r="AD123" s="14">
        <f t="shared" si="52"/>
        <v>0.66</v>
      </c>
      <c r="AE123" s="12">
        <v>89</v>
      </c>
      <c r="AF123" s="17">
        <f t="shared" si="53"/>
        <v>3.7083333333333335</v>
      </c>
      <c r="AG123" s="12">
        <v>22</v>
      </c>
      <c r="AH123" s="17">
        <f t="shared" si="54"/>
        <v>0.91666666666666663</v>
      </c>
      <c r="AI123" s="12">
        <v>67</v>
      </c>
      <c r="AJ123" s="17">
        <f t="shared" si="55"/>
        <v>2.7916666666666665</v>
      </c>
      <c r="AK123" s="12">
        <v>73</v>
      </c>
      <c r="AL123" s="17">
        <f t="shared" si="56"/>
        <v>3.0416666666666665</v>
      </c>
      <c r="AM123" s="12">
        <v>38</v>
      </c>
      <c r="AN123" s="17">
        <f t="shared" si="57"/>
        <v>1.5833333333333333</v>
      </c>
      <c r="AO123" s="12">
        <v>2</v>
      </c>
      <c r="AP123" s="17">
        <f t="shared" si="58"/>
        <v>8.3333333333333329E-2</v>
      </c>
      <c r="AQ123" s="12">
        <v>33</v>
      </c>
      <c r="AR123" s="17">
        <f t="shared" si="59"/>
        <v>1.375</v>
      </c>
      <c r="AS123" s="12">
        <v>48</v>
      </c>
      <c r="AT123" s="17">
        <f t="shared" si="60"/>
        <v>2</v>
      </c>
      <c r="AU123" s="13">
        <v>1.537772318027403</v>
      </c>
      <c r="AV123" s="13">
        <v>0.1092944078200002</v>
      </c>
      <c r="AW123" s="13">
        <v>0.57262829346657951</v>
      </c>
      <c r="AX123" s="13">
        <v>0.96514402456082315</v>
      </c>
      <c r="AY123" s="13">
        <v>105.5455957425624</v>
      </c>
      <c r="AZ123" s="13">
        <v>98.73660423783096</v>
      </c>
      <c r="BA123" s="13">
        <v>5.3326039554748847</v>
      </c>
      <c r="BB123" s="13">
        <v>11.16666666666667</v>
      </c>
      <c r="BC123" s="13">
        <v>19.047619047619051</v>
      </c>
      <c r="BD123" s="35">
        <f t="shared" si="61"/>
        <v>52.644230769230774</v>
      </c>
      <c r="BE123" s="35">
        <f t="shared" si="62"/>
        <v>50</v>
      </c>
      <c r="BF123" s="37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9.2539736361202767</v>
      </c>
      <c r="BG123" s="14">
        <f t="shared" si="63"/>
        <v>0.33870967741935482</v>
      </c>
      <c r="BH123" s="14">
        <f t="shared" si="64"/>
        <v>0.26881720430107525</v>
      </c>
      <c r="BI123" s="13">
        <f>IFERROR(((AG123*(12000/5))/((F123*60+G123)*(SUMIFS(팀공격력!X:X,팀공격력!A:A,B123,팀공격력!B:B,D123)+SUMIFS(팀수비력!X:X,팀수비력!A:A,B123,팀수비력!B:B,D123))))*100,"")</f>
        <v>0.94812158797437063</v>
      </c>
      <c r="BJ123" s="13">
        <f>IFERROR(((AI123*(12000/5))/((F123*60+G123)*(SUMIFS(팀공격력!V:V,팀공격력!A:A,B123,팀공격력!B:B,D123)+SUMIFS(팀수비력!W:W,팀수비력!A:A,B123,팀수비력!B:B,D123))))*100,"")</f>
        <v>6.1443932411674345</v>
      </c>
      <c r="BK123" s="13">
        <f>IFERROR(((AE123*(12000/5))/((F123*60+G123)*(SUMIFS(팀공격력!X:X,팀공격력!A:A,B123,팀공격력!B:B,D123)+SUMIFS(팀수비력!X:X,팀수비력!A:A,B123,팀수비력!B:B,D123))))*100,"")</f>
        <v>3.835582787714499</v>
      </c>
      <c r="BL123" s="13">
        <f>IFERROR(100*AK123/(((((F123*60+G123)/(12000/5))*SUMIFS(팀공격력!P:P,팀공격력!A:A,B123,팀공격력!B:B,D123))-K123)),"")</f>
        <v>8.7973933203079682</v>
      </c>
      <c r="BM123" s="13">
        <f>IFERROR(100*((AM123/E123*(2400))/((F123*60+G123)*SUMIFS(팀공격력!AR:AR,팀공격력!A:A,B123,팀공격력!B:B,D123))),"")</f>
        <v>3.8001300161150988</v>
      </c>
      <c r="BN123" s="13">
        <f>IFERROR((AO123*40)/(((F123*60+G123)/60)*(SUMIFS(팀수비력!Q:Q,팀수비력!A:A,B123,팀수비력!B:B,D123)-SUMIFS(팀수비력!N:N,팀수비력!A:A,B123,팀수비력!B:B,D123)))*100,"")</f>
        <v>0.17143285725000268</v>
      </c>
      <c r="BO123" s="13">
        <f t="shared" si="65"/>
        <v>13.692946058091286</v>
      </c>
      <c r="BP123" s="13">
        <v>3.2258064516128999</v>
      </c>
      <c r="BQ123" s="13">
        <v>4.1666666666666602E-2</v>
      </c>
      <c r="BR123" s="13">
        <v>1.0416666666666601</v>
      </c>
      <c r="BS123" s="13">
        <v>0.58333333333333304</v>
      </c>
      <c r="BT123" s="15" t="s">
        <v>88</v>
      </c>
      <c r="BU123" s="15">
        <v>370000</v>
      </c>
      <c r="BV123" s="12" t="s">
        <v>91</v>
      </c>
      <c r="BW123" s="26">
        <v>447.4</v>
      </c>
      <c r="BX123" s="27">
        <v>609.20000000000005</v>
      </c>
      <c r="BY123" s="27">
        <v>161.80000000000001</v>
      </c>
      <c r="BZ123" s="26">
        <f t="shared" si="72"/>
        <v>18.641666666666669</v>
      </c>
      <c r="CA123" s="26">
        <f t="shared" si="73"/>
        <v>25.383333333333336</v>
      </c>
      <c r="CB123" s="26">
        <f t="shared" si="74"/>
        <v>6.7416666666666671</v>
      </c>
      <c r="CC123" s="31">
        <f t="shared" si="75"/>
        <v>31.798152096659557</v>
      </c>
      <c r="CD123" s="31">
        <f t="shared" si="76"/>
        <v>43.297796730632548</v>
      </c>
      <c r="CE123" s="31">
        <f t="shared" si="77"/>
        <v>11.499644633972991</v>
      </c>
      <c r="CF123" s="34">
        <v>16</v>
      </c>
      <c r="CG123" s="34">
        <v>8</v>
      </c>
    </row>
    <row r="124" spans="1:85" x14ac:dyDescent="0.4">
      <c r="A124" s="12" t="s">
        <v>84</v>
      </c>
      <c r="B124" s="12" t="s">
        <v>213</v>
      </c>
      <c r="C124" s="4" t="s">
        <v>221</v>
      </c>
      <c r="D124" s="40" t="s">
        <v>87</v>
      </c>
      <c r="E124" s="5">
        <v>49</v>
      </c>
      <c r="F124" s="22">
        <v>20</v>
      </c>
      <c r="G124" s="22">
        <v>32</v>
      </c>
      <c r="H124" s="10">
        <f t="shared" si="39"/>
        <v>60368</v>
      </c>
      <c r="I124" s="5">
        <v>224</v>
      </c>
      <c r="J124" s="17">
        <f t="shared" si="40"/>
        <v>4.5714285714285712</v>
      </c>
      <c r="K124" s="7">
        <v>90</v>
      </c>
      <c r="L124" s="7">
        <v>232</v>
      </c>
      <c r="M124" s="17">
        <f t="shared" si="41"/>
        <v>1.8367346938775511</v>
      </c>
      <c r="N124" s="17">
        <f t="shared" si="42"/>
        <v>4.7346938775510203</v>
      </c>
      <c r="O124" s="14">
        <f t="shared" si="43"/>
        <v>0.38793103448275862</v>
      </c>
      <c r="P124" s="12">
        <v>54</v>
      </c>
      <c r="Q124" s="12">
        <v>124</v>
      </c>
      <c r="R124" s="17">
        <f t="shared" si="44"/>
        <v>1.1020408163265305</v>
      </c>
      <c r="S124" s="17">
        <f t="shared" si="45"/>
        <v>2.5306122448979593</v>
      </c>
      <c r="T124" s="14">
        <f t="shared" si="46"/>
        <v>0.43548387096774194</v>
      </c>
      <c r="U124" s="12">
        <v>36</v>
      </c>
      <c r="V124" s="12">
        <v>108</v>
      </c>
      <c r="W124" s="17">
        <f t="shared" si="47"/>
        <v>0.73469387755102045</v>
      </c>
      <c r="X124" s="17">
        <f t="shared" si="48"/>
        <v>2.204081632653061</v>
      </c>
      <c r="Y124" s="14">
        <f t="shared" si="49"/>
        <v>0.33333333333333331</v>
      </c>
      <c r="Z124" s="12">
        <v>8</v>
      </c>
      <c r="AA124" s="12">
        <v>14</v>
      </c>
      <c r="AB124" s="17">
        <f t="shared" si="50"/>
        <v>0.16326530612244897</v>
      </c>
      <c r="AC124" s="17">
        <f t="shared" si="51"/>
        <v>0.2857142857142857</v>
      </c>
      <c r="AD124" s="14">
        <f t="shared" si="52"/>
        <v>0.5714285714285714</v>
      </c>
      <c r="AE124" s="12">
        <v>101</v>
      </c>
      <c r="AF124" s="17">
        <f t="shared" si="53"/>
        <v>2.0612244897959182</v>
      </c>
      <c r="AG124" s="12">
        <v>21</v>
      </c>
      <c r="AH124" s="17">
        <f t="shared" si="54"/>
        <v>0.42857142857142855</v>
      </c>
      <c r="AI124" s="12">
        <v>80</v>
      </c>
      <c r="AJ124" s="17">
        <f t="shared" si="55"/>
        <v>1.6326530612244898</v>
      </c>
      <c r="AK124" s="12">
        <v>83</v>
      </c>
      <c r="AL124" s="17">
        <f t="shared" si="56"/>
        <v>1.6938775510204083</v>
      </c>
      <c r="AM124" s="12">
        <v>55</v>
      </c>
      <c r="AN124" s="17">
        <f t="shared" si="57"/>
        <v>1.1224489795918366</v>
      </c>
      <c r="AO124" s="12">
        <v>10</v>
      </c>
      <c r="AP124" s="17">
        <f t="shared" si="58"/>
        <v>0.20408163265306123</v>
      </c>
      <c r="AQ124" s="12">
        <v>43</v>
      </c>
      <c r="AR124" s="17">
        <f t="shared" si="59"/>
        <v>0.87755102040816324</v>
      </c>
      <c r="AS124" s="12">
        <v>92</v>
      </c>
      <c r="AT124" s="17">
        <f t="shared" si="60"/>
        <v>1.8775510204081634</v>
      </c>
      <c r="AU124" s="13">
        <v>1.1426994061751381</v>
      </c>
      <c r="AV124" s="13">
        <v>4.5429342943617987E-2</v>
      </c>
      <c r="AW124" s="13">
        <v>-0.26883007940203502</v>
      </c>
      <c r="AX124" s="13">
        <v>1.4115294855771729</v>
      </c>
      <c r="AY124" s="13">
        <v>93.761054836878628</v>
      </c>
      <c r="AZ124" s="13">
        <v>101.5253151767497</v>
      </c>
      <c r="BA124" s="13">
        <v>5.4486539471250399</v>
      </c>
      <c r="BB124" s="13">
        <v>5.7551020408163263</v>
      </c>
      <c r="BC124" s="13">
        <v>11.21123774184999</v>
      </c>
      <c r="BD124" s="35">
        <f t="shared" si="61"/>
        <v>47.027208599261002</v>
      </c>
      <c r="BE124" s="35">
        <f t="shared" si="62"/>
        <v>46.551724137931032</v>
      </c>
      <c r="BF124" s="37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12.329575932050332</v>
      </c>
      <c r="BG124" s="14">
        <f t="shared" si="63"/>
        <v>0.46551724137931033</v>
      </c>
      <c r="BH124" s="14">
        <f t="shared" si="64"/>
        <v>6.0344827586206899E-2</v>
      </c>
      <c r="BI124" s="13">
        <f>IFERROR(((AG124*(12000/5))/((F124*60+G124)*(SUMIFS(팀공격력!X:X,팀공격력!A:A,B124,팀공격력!B:B,D124)+SUMIFS(팀수비력!X:X,팀수비력!A:A,B124,팀수비력!B:B,D124))))*100,"")</f>
        <v>1.0335798612706142</v>
      </c>
      <c r="BJ124" s="13">
        <f>IFERROR(((AI124*(12000/5))/((F124*60+G124)*(SUMIFS(팀공격력!V:V,팀공격력!A:A,B124,팀공격력!B:B,D124)+SUMIFS(팀수비력!W:W,팀수비력!A:A,B124,팀수비력!B:B,D124))))*100,"")</f>
        <v>8.3787180561374122</v>
      </c>
      <c r="BK124" s="13">
        <f>IFERROR(((AE124*(12000/5))/((F124*60+G124)*(SUMIFS(팀공격력!X:X,팀공격력!A:A,B124,팀공격력!B:B,D124)+SUMIFS(팀수비력!X:X,팀수비력!A:A,B124,팀수비력!B:B,D124))))*100,"")</f>
        <v>4.9710269518253352</v>
      </c>
      <c r="BL124" s="13">
        <f>IFERROR(100*AK124/(((((F124*60+G124)/(12000/5))*SUMIFS(팀공격력!P:P,팀공격력!A:A,B124,팀공격력!B:B,D124))-K124)),"")</f>
        <v>11.702337647689141</v>
      </c>
      <c r="BM124" s="13">
        <f>IFERROR(100*((AM124/E124*(2400))/((F124*60+G124)*SUMIFS(팀공격력!AR:AR,팀공격력!A:A,B124,팀공격력!B:B,D124))),"")</f>
        <v>3.0766358750233676</v>
      </c>
      <c r="BN124" s="13">
        <f>IFERROR((AO124*40)/(((F124*60+G124)/60)*(SUMIFS(팀수비력!Q:Q,팀수비력!A:A,B124,팀수비력!B:B,D124)-SUMIFS(팀수비력!N:N,팀수비력!A:A,B124,팀수비력!B:B,D124)))*100,"")</f>
        <v>0.97892057691052659</v>
      </c>
      <c r="BO124" s="13">
        <f t="shared" si="65"/>
        <v>15.293782899416703</v>
      </c>
      <c r="BP124" s="13">
        <v>0</v>
      </c>
      <c r="BQ124" s="13">
        <v>0</v>
      </c>
      <c r="BR124" s="13">
        <v>0.48979591836734598</v>
      </c>
      <c r="BS124" s="13">
        <v>0.46938775510204001</v>
      </c>
      <c r="BT124" s="15" t="s">
        <v>88</v>
      </c>
      <c r="BU124" s="15">
        <v>41000</v>
      </c>
      <c r="BV124" s="12" t="s">
        <v>91</v>
      </c>
      <c r="BW124" s="26">
        <v>582.91999999999996</v>
      </c>
      <c r="BX124" s="27">
        <v>787.02</v>
      </c>
      <c r="BY124" s="27">
        <v>204.1</v>
      </c>
      <c r="BZ124" s="26">
        <f t="shared" si="72"/>
        <v>11.896326530612246</v>
      </c>
      <c r="CA124" s="26">
        <f t="shared" si="73"/>
        <v>16.061632653061224</v>
      </c>
      <c r="CB124" s="26">
        <f t="shared" si="74"/>
        <v>4.1653061224489791</v>
      </c>
      <c r="CC124" s="31">
        <f t="shared" si="75"/>
        <v>23.174662072621256</v>
      </c>
      <c r="CD124" s="31">
        <f t="shared" si="76"/>
        <v>31.288894778690697</v>
      </c>
      <c r="CE124" s="31">
        <f t="shared" si="77"/>
        <v>8.1142327060694406</v>
      </c>
      <c r="CF124" s="33">
        <v>32</v>
      </c>
      <c r="CG124" s="33">
        <v>17</v>
      </c>
    </row>
    <row r="125" spans="1:85" x14ac:dyDescent="0.4">
      <c r="A125" s="12" t="s">
        <v>84</v>
      </c>
      <c r="B125" s="12" t="s">
        <v>213</v>
      </c>
      <c r="C125" s="4" t="s">
        <v>222</v>
      </c>
      <c r="D125" s="40" t="s">
        <v>87</v>
      </c>
      <c r="E125" s="5">
        <v>47</v>
      </c>
      <c r="F125" s="22">
        <v>27</v>
      </c>
      <c r="G125" s="22">
        <v>9</v>
      </c>
      <c r="H125" s="10">
        <f t="shared" si="39"/>
        <v>76563</v>
      </c>
      <c r="I125" s="5">
        <v>536</v>
      </c>
      <c r="J125" s="17">
        <f t="shared" si="40"/>
        <v>11.404255319148936</v>
      </c>
      <c r="K125" s="7">
        <v>202</v>
      </c>
      <c r="L125" s="7">
        <v>438</v>
      </c>
      <c r="M125" s="17">
        <f t="shared" si="41"/>
        <v>4.2978723404255321</v>
      </c>
      <c r="N125" s="17">
        <f t="shared" si="42"/>
        <v>9.3191489361702136</v>
      </c>
      <c r="O125" s="14">
        <f t="shared" si="43"/>
        <v>0.46118721461187212</v>
      </c>
      <c r="P125" s="12">
        <v>153</v>
      </c>
      <c r="Q125" s="12">
        <v>283</v>
      </c>
      <c r="R125" s="17">
        <f t="shared" si="44"/>
        <v>3.2553191489361701</v>
      </c>
      <c r="S125" s="17">
        <f t="shared" si="45"/>
        <v>6.0212765957446805</v>
      </c>
      <c r="T125" s="14">
        <f t="shared" si="46"/>
        <v>0.54063604240282681</v>
      </c>
      <c r="U125" s="12">
        <v>49</v>
      </c>
      <c r="V125" s="12">
        <v>155</v>
      </c>
      <c r="W125" s="17">
        <f t="shared" si="47"/>
        <v>1.0425531914893618</v>
      </c>
      <c r="X125" s="17">
        <f t="shared" si="48"/>
        <v>3.2978723404255321</v>
      </c>
      <c r="Y125" s="14">
        <f t="shared" si="49"/>
        <v>0.31612903225806449</v>
      </c>
      <c r="Z125" s="12">
        <v>83</v>
      </c>
      <c r="AA125" s="12">
        <v>109</v>
      </c>
      <c r="AB125" s="17">
        <f t="shared" si="50"/>
        <v>1.7659574468085106</v>
      </c>
      <c r="AC125" s="17">
        <f t="shared" si="51"/>
        <v>2.3191489361702127</v>
      </c>
      <c r="AD125" s="14">
        <f t="shared" si="52"/>
        <v>0.76146788990825687</v>
      </c>
      <c r="AE125" s="12">
        <v>177</v>
      </c>
      <c r="AF125" s="17">
        <f t="shared" si="53"/>
        <v>3.7659574468085109</v>
      </c>
      <c r="AG125" s="12">
        <v>49</v>
      </c>
      <c r="AH125" s="17">
        <f t="shared" si="54"/>
        <v>1.0425531914893618</v>
      </c>
      <c r="AI125" s="12">
        <v>128</v>
      </c>
      <c r="AJ125" s="17">
        <f t="shared" si="55"/>
        <v>2.7234042553191489</v>
      </c>
      <c r="AK125" s="12">
        <v>214</v>
      </c>
      <c r="AL125" s="17">
        <f t="shared" si="56"/>
        <v>4.5531914893617023</v>
      </c>
      <c r="AM125" s="12">
        <v>51</v>
      </c>
      <c r="AN125" s="17">
        <f t="shared" si="57"/>
        <v>1.0851063829787233</v>
      </c>
      <c r="AO125" s="12">
        <v>8</v>
      </c>
      <c r="AP125" s="17">
        <f t="shared" si="58"/>
        <v>0.1702127659574468</v>
      </c>
      <c r="AQ125" s="12">
        <v>63</v>
      </c>
      <c r="AR125" s="17">
        <f t="shared" si="59"/>
        <v>1.3404255319148937</v>
      </c>
      <c r="AS125" s="12">
        <v>114</v>
      </c>
      <c r="AT125" s="17">
        <f t="shared" si="60"/>
        <v>2.4255319148936172</v>
      </c>
      <c r="AU125" s="13">
        <v>4.4675251021671976</v>
      </c>
      <c r="AV125" s="13">
        <v>0.1400423212935919</v>
      </c>
      <c r="AW125" s="13">
        <v>2.8554325217145951</v>
      </c>
      <c r="AX125" s="13">
        <v>1.6120925804526021</v>
      </c>
      <c r="AY125" s="13">
        <v>115.1807378926209</v>
      </c>
      <c r="AZ125" s="13">
        <v>102.7730079024395</v>
      </c>
      <c r="BA125" s="13">
        <v>11.428914471147939</v>
      </c>
      <c r="BB125" s="13">
        <v>14.06382978723404</v>
      </c>
      <c r="BC125" s="13">
        <v>20.720191215077779</v>
      </c>
      <c r="BD125" s="35">
        <f t="shared" si="61"/>
        <v>55.14857189892173</v>
      </c>
      <c r="BE125" s="35">
        <f t="shared" si="62"/>
        <v>51.712328767123282</v>
      </c>
      <c r="BF125" s="37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18.2064355949082</v>
      </c>
      <c r="BG125" s="14">
        <f t="shared" si="63"/>
        <v>0.35388127853881279</v>
      </c>
      <c r="BH125" s="14">
        <f t="shared" si="64"/>
        <v>0.24885844748858446</v>
      </c>
      <c r="BI125" s="13">
        <f>IFERROR(((AG125*(12000/5))/((F125*60+G125)*(SUMIFS(팀공격력!X:X,팀공격력!A:A,B125,팀공격력!B:B,D125)+SUMIFS(팀수비력!X:X,팀수비력!A:A,B125,팀수비력!B:B,D125))))*100,"")</f>
        <v>1.8239395792096946</v>
      </c>
      <c r="BJ125" s="13">
        <f>IFERROR(((AI125*(12000/5))/((F125*60+G125)*(SUMIFS(팀공격력!V:V,팀공격력!A:A,B125,팀공격력!B:B,D125)+SUMIFS(팀수비력!W:W,팀수비력!A:A,B125,팀수비력!B:B,D125))))*100,"")</f>
        <v>10.138814629992673</v>
      </c>
      <c r="BK125" s="13">
        <f>IFERROR(((AE125*(12000/5))/((F125*60+G125)*(SUMIFS(팀공격력!X:X,팀공격력!A:A,B125,팀공격력!B:B,D125)+SUMIFS(팀수비력!X:X,팀수비력!A:A,B125,팀수비력!B:B,D125))))*100,"")</f>
        <v>6.5885164391860389</v>
      </c>
      <c r="BL125" s="13">
        <f>IFERROR(100*AK125/(((((F125*60+G125)/(12000/5))*SUMIFS(팀공격력!P:P,팀공격력!A:A,B125,팀공격력!B:B,D125))-K125)),"")</f>
        <v>25.034693229957988</v>
      </c>
      <c r="BM125" s="13">
        <f>IFERROR(100*((AM125/E125*(2400))/((F125*60+G125)*SUMIFS(팀공격력!AR:AR,팀공격력!A:A,B125,팀공격력!B:B,D125))),"")</f>
        <v>2.2494245570015292</v>
      </c>
      <c r="BN125" s="13">
        <f>IFERROR((AO125*40)/(((F125*60+G125)/60)*(SUMIFS(팀수비력!Q:Q,팀수비력!A:A,B125,팀수비력!B:B,D125)-SUMIFS(팀수비력!N:N,팀수비력!A:A,B125,팀수비력!B:B,D125)))*100,"")</f>
        <v>0.59228000037017492</v>
      </c>
      <c r="BO125" s="13">
        <f t="shared" si="65"/>
        <v>11.476245992422033</v>
      </c>
      <c r="BP125" s="13">
        <v>2.5</v>
      </c>
      <c r="BQ125" s="13">
        <v>4.2553191489361701E-2</v>
      </c>
      <c r="BR125" s="13">
        <v>1.7872340425531901</v>
      </c>
      <c r="BS125" s="13">
        <v>0.74468085106382897</v>
      </c>
      <c r="BT125" s="15" t="s">
        <v>88</v>
      </c>
      <c r="BU125" s="15"/>
      <c r="BV125" s="12" t="s">
        <v>91</v>
      </c>
      <c r="BW125" s="26">
        <v>1103.28</v>
      </c>
      <c r="BX125" s="27">
        <v>1443.98</v>
      </c>
      <c r="BY125" s="27">
        <v>340.7</v>
      </c>
      <c r="BZ125" s="26">
        <f t="shared" si="72"/>
        <v>23.474042553191492</v>
      </c>
      <c r="CA125" s="26">
        <f t="shared" si="73"/>
        <v>30.722978723404257</v>
      </c>
      <c r="CB125" s="26">
        <f t="shared" si="74"/>
        <v>7.2489361702127662</v>
      </c>
      <c r="CC125" s="31">
        <f t="shared" si="75"/>
        <v>34.584224756083223</v>
      </c>
      <c r="CD125" s="31">
        <f t="shared" si="76"/>
        <v>45.264057051055993</v>
      </c>
      <c r="CE125" s="31">
        <f t="shared" si="77"/>
        <v>10.679832294972767</v>
      </c>
      <c r="CF125" s="34">
        <v>29</v>
      </c>
      <c r="CG125" s="34">
        <v>18</v>
      </c>
    </row>
    <row r="126" spans="1:85" x14ac:dyDescent="0.4">
      <c r="A126" s="12" t="s">
        <v>84</v>
      </c>
      <c r="B126" s="12" t="s">
        <v>213</v>
      </c>
      <c r="C126" s="4" t="s">
        <v>223</v>
      </c>
      <c r="D126" s="40" t="s">
        <v>87</v>
      </c>
      <c r="E126" s="5">
        <v>1</v>
      </c>
      <c r="F126" s="22">
        <v>23</v>
      </c>
      <c r="G126" s="22">
        <v>13</v>
      </c>
      <c r="H126" s="10">
        <f t="shared" si="39"/>
        <v>1393</v>
      </c>
      <c r="I126" s="5">
        <v>6</v>
      </c>
      <c r="J126" s="17">
        <f t="shared" si="40"/>
        <v>6</v>
      </c>
      <c r="K126" s="7">
        <v>3</v>
      </c>
      <c r="L126" s="7">
        <v>5</v>
      </c>
      <c r="M126" s="17">
        <f t="shared" si="41"/>
        <v>3</v>
      </c>
      <c r="N126" s="17">
        <f t="shared" si="42"/>
        <v>5</v>
      </c>
      <c r="O126" s="14">
        <f t="shared" si="43"/>
        <v>0.6</v>
      </c>
      <c r="P126" s="12">
        <v>3</v>
      </c>
      <c r="Q126" s="12">
        <v>4</v>
      </c>
      <c r="R126" s="17">
        <f t="shared" si="44"/>
        <v>3</v>
      </c>
      <c r="S126" s="17">
        <f t="shared" si="45"/>
        <v>4</v>
      </c>
      <c r="T126" s="14">
        <f t="shared" si="46"/>
        <v>0.75</v>
      </c>
      <c r="U126" s="12">
        <v>0</v>
      </c>
      <c r="V126" s="12">
        <v>1</v>
      </c>
      <c r="W126" s="17">
        <f t="shared" si="47"/>
        <v>0</v>
      </c>
      <c r="X126" s="17">
        <f t="shared" si="48"/>
        <v>1</v>
      </c>
      <c r="Y126" s="14">
        <f t="shared" si="49"/>
        <v>0</v>
      </c>
      <c r="Z126" s="12">
        <v>0</v>
      </c>
      <c r="AA126" s="12">
        <v>0</v>
      </c>
      <c r="AB126" s="17">
        <f t="shared" si="50"/>
        <v>0</v>
      </c>
      <c r="AC126" s="17">
        <f t="shared" si="51"/>
        <v>0</v>
      </c>
      <c r="AD126" s="14" t="e">
        <f t="shared" si="52"/>
        <v>#DIV/0!</v>
      </c>
      <c r="AE126" s="12">
        <v>4</v>
      </c>
      <c r="AF126" s="17">
        <f t="shared" si="53"/>
        <v>4</v>
      </c>
      <c r="AG126" s="12">
        <v>3</v>
      </c>
      <c r="AH126" s="17">
        <f t="shared" si="54"/>
        <v>3</v>
      </c>
      <c r="AI126" s="12">
        <v>1</v>
      </c>
      <c r="AJ126" s="17">
        <f t="shared" si="55"/>
        <v>1</v>
      </c>
      <c r="AK126" s="12">
        <v>1</v>
      </c>
      <c r="AL126" s="17">
        <f t="shared" si="56"/>
        <v>1</v>
      </c>
      <c r="AM126" s="12">
        <v>0</v>
      </c>
      <c r="AN126" s="17">
        <f t="shared" si="57"/>
        <v>0</v>
      </c>
      <c r="AO126" s="12">
        <v>0</v>
      </c>
      <c r="AP126" s="17">
        <f t="shared" si="58"/>
        <v>0</v>
      </c>
      <c r="AQ126" s="12">
        <v>2</v>
      </c>
      <c r="AR126" s="17">
        <f t="shared" si="59"/>
        <v>2</v>
      </c>
      <c r="AS126" s="12">
        <v>2</v>
      </c>
      <c r="AT126" s="17">
        <f t="shared" si="60"/>
        <v>2</v>
      </c>
      <c r="AU126" s="13">
        <v>-7.43454084056187E-3</v>
      </c>
      <c r="AV126" s="13">
        <v>-1.280897201532555E-2</v>
      </c>
      <c r="AW126" s="13">
        <v>-1.676565704345797E-2</v>
      </c>
      <c r="AX126" s="13">
        <v>9.3311162028960996E-3</v>
      </c>
      <c r="AY126" s="13">
        <v>90.044681319316936</v>
      </c>
      <c r="AZ126" s="13">
        <v>110.4733216748277</v>
      </c>
      <c r="BA126" s="13">
        <v>0.1145306032126728</v>
      </c>
      <c r="BB126" s="13">
        <v>7</v>
      </c>
      <c r="BC126" s="13">
        <v>12.060301507537689</v>
      </c>
      <c r="BD126" s="35">
        <f t="shared" si="61"/>
        <v>60</v>
      </c>
      <c r="BE126" s="35">
        <f t="shared" si="62"/>
        <v>60</v>
      </c>
      <c r="BF126" s="37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0.27148899906214119</v>
      </c>
      <c r="BG126" s="14">
        <f t="shared" si="63"/>
        <v>0.2</v>
      </c>
      <c r="BH126" s="14">
        <f t="shared" si="64"/>
        <v>0</v>
      </c>
      <c r="BI126" s="13">
        <f>IFERROR(((AG126*(12000/5))/((F126*60+G126)*(SUMIFS(팀공격력!X:X,팀공격력!A:A,B126,팀공격력!B:B,D126)+SUMIFS(팀수비력!X:X,팀수비력!A:A,B126,팀수비력!B:B,D126))))*100,"")</f>
        <v>0.13058869747568422</v>
      </c>
      <c r="BJ126" s="13">
        <f>IFERROR(((AI126*(12000/5))/((F126*60+G126)*(SUMIFS(팀공격력!V:V,팀공격력!A:A,B126,팀공격력!B:B,D126)+SUMIFS(팀수비력!W:W,팀수비력!A:A,B126,팀수비력!B:B,D126))))*100,"")</f>
        <v>9.2629043836694985E-2</v>
      </c>
      <c r="BK126" s="13">
        <f>IFERROR(((AE126*(12000/5))/((F126*60+G126)*(SUMIFS(팀공격력!X:X,팀공격력!A:A,B126,팀공격력!B:B,D126)+SUMIFS(팀수비력!X:X,팀수비력!A:A,B126,팀수비력!B:B,D126))))*100,"")</f>
        <v>0.17411826330091226</v>
      </c>
      <c r="BL126" s="13">
        <f>IFERROR(100*AK126/(((((F126*60+G126)/(12000/5))*SUMIFS(팀공격력!P:P,팀공격력!A:A,B126,팀공격력!B:B,D126))-K126)),"")</f>
        <v>0.11102367996314014</v>
      </c>
      <c r="BM126" s="13">
        <f>IFERROR(100*((AM126/E126*(2400))/((F126*60+G126)*SUMIFS(팀공격력!AR:AR,팀공격력!A:A,B126,팀공격력!B:B,D126))),"")</f>
        <v>0</v>
      </c>
      <c r="BN126" s="13">
        <f>IFERROR((AO126*40)/(((F126*60+G126)/60)*(SUMIFS(팀수비력!Q:Q,팀수비력!A:A,B126,팀수비력!B:B,D126)-SUMIFS(팀수비력!N:N,팀수비력!A:A,B126,팀수비력!B:B,D126)))*100,"")</f>
        <v>0</v>
      </c>
      <c r="BO126" s="13">
        <f t="shared" si="65"/>
        <v>28.571428571428573</v>
      </c>
      <c r="BP126" s="13">
        <v>100</v>
      </c>
      <c r="BQ126" s="13">
        <v>1</v>
      </c>
      <c r="BR126" s="13">
        <v>0</v>
      </c>
      <c r="BS126" s="13">
        <v>0</v>
      </c>
      <c r="BT126" s="15" t="s">
        <v>88</v>
      </c>
      <c r="BU126" s="15"/>
      <c r="BV126" s="12" t="s">
        <v>89</v>
      </c>
      <c r="BW126" s="26">
        <v>13.9</v>
      </c>
      <c r="BX126" s="27">
        <v>18.8</v>
      </c>
      <c r="BY126" s="27">
        <v>4.9000000000000004</v>
      </c>
      <c r="BZ126" s="26">
        <f t="shared" si="72"/>
        <v>13.9</v>
      </c>
      <c r="CA126" s="26">
        <f t="shared" si="73"/>
        <v>18.8</v>
      </c>
      <c r="CB126" s="26">
        <f t="shared" si="74"/>
        <v>4.9000000000000004</v>
      </c>
      <c r="CC126" s="31">
        <f t="shared" si="75"/>
        <v>23.948312993539126</v>
      </c>
      <c r="CD126" s="31">
        <f t="shared" si="76"/>
        <v>32.390524048815507</v>
      </c>
      <c r="CE126" s="31">
        <f t="shared" si="77"/>
        <v>8.4422110552763812</v>
      </c>
      <c r="CF126" s="34">
        <v>1</v>
      </c>
      <c r="CG126" s="34">
        <v>0</v>
      </c>
    </row>
    <row r="127" spans="1:85" x14ac:dyDescent="0.4">
      <c r="A127" s="12" t="s">
        <v>84</v>
      </c>
      <c r="B127" s="12" t="s">
        <v>213</v>
      </c>
      <c r="C127" s="4" t="s">
        <v>224</v>
      </c>
      <c r="D127" s="40" t="s">
        <v>87</v>
      </c>
      <c r="E127" s="5">
        <v>38</v>
      </c>
      <c r="F127" s="22">
        <v>27</v>
      </c>
      <c r="G127" s="22">
        <v>30</v>
      </c>
      <c r="H127" s="10">
        <f t="shared" si="39"/>
        <v>62700</v>
      </c>
      <c r="I127" s="5">
        <v>404</v>
      </c>
      <c r="J127" s="17">
        <f t="shared" si="40"/>
        <v>10.631578947368421</v>
      </c>
      <c r="K127" s="7">
        <v>140</v>
      </c>
      <c r="L127" s="7">
        <v>327</v>
      </c>
      <c r="M127" s="17">
        <f t="shared" si="41"/>
        <v>3.6842105263157894</v>
      </c>
      <c r="N127" s="17">
        <f t="shared" si="42"/>
        <v>8.6052631578947363</v>
      </c>
      <c r="O127" s="14">
        <f t="shared" si="43"/>
        <v>0.42813455657492355</v>
      </c>
      <c r="P127" s="12">
        <v>87</v>
      </c>
      <c r="Q127" s="12">
        <v>163</v>
      </c>
      <c r="R127" s="17">
        <f t="shared" si="44"/>
        <v>2.2894736842105261</v>
      </c>
      <c r="S127" s="17">
        <f t="shared" si="45"/>
        <v>4.2894736842105265</v>
      </c>
      <c r="T127" s="14">
        <f t="shared" si="46"/>
        <v>0.53374233128834359</v>
      </c>
      <c r="U127" s="12">
        <v>53</v>
      </c>
      <c r="V127" s="12">
        <v>164</v>
      </c>
      <c r="W127" s="17">
        <f t="shared" si="47"/>
        <v>1.3947368421052631</v>
      </c>
      <c r="X127" s="17">
        <f t="shared" si="48"/>
        <v>4.3157894736842106</v>
      </c>
      <c r="Y127" s="14">
        <f t="shared" si="49"/>
        <v>0.32317073170731708</v>
      </c>
      <c r="Z127" s="12">
        <v>71</v>
      </c>
      <c r="AA127" s="12">
        <v>96</v>
      </c>
      <c r="AB127" s="17">
        <f t="shared" si="50"/>
        <v>1.868421052631579</v>
      </c>
      <c r="AC127" s="17">
        <f t="shared" si="51"/>
        <v>2.5263157894736841</v>
      </c>
      <c r="AD127" s="14">
        <f t="shared" si="52"/>
        <v>0.73958333333333337</v>
      </c>
      <c r="AE127" s="12">
        <v>112</v>
      </c>
      <c r="AF127" s="17">
        <f t="shared" si="53"/>
        <v>2.9473684210526314</v>
      </c>
      <c r="AG127" s="12">
        <v>19</v>
      </c>
      <c r="AH127" s="17">
        <f t="shared" si="54"/>
        <v>0.5</v>
      </c>
      <c r="AI127" s="12">
        <v>93</v>
      </c>
      <c r="AJ127" s="17">
        <f t="shared" si="55"/>
        <v>2.4473684210526314</v>
      </c>
      <c r="AK127" s="12">
        <v>153</v>
      </c>
      <c r="AL127" s="17">
        <f t="shared" si="56"/>
        <v>4.0263157894736841</v>
      </c>
      <c r="AM127" s="12">
        <v>28</v>
      </c>
      <c r="AN127" s="17">
        <f t="shared" si="57"/>
        <v>0.73684210526315785</v>
      </c>
      <c r="AO127" s="12">
        <v>11</v>
      </c>
      <c r="AP127" s="17">
        <f t="shared" si="58"/>
        <v>0.28947368421052633</v>
      </c>
      <c r="AQ127" s="12">
        <v>75</v>
      </c>
      <c r="AR127" s="17">
        <f t="shared" si="59"/>
        <v>1.9736842105263157</v>
      </c>
      <c r="AS127" s="12">
        <v>75</v>
      </c>
      <c r="AT127" s="17">
        <f t="shared" si="60"/>
        <v>1.9736842105263157</v>
      </c>
      <c r="AU127" s="13">
        <v>2.0746492081093328</v>
      </c>
      <c r="AV127" s="13">
        <v>7.9412409879783097E-2</v>
      </c>
      <c r="AW127" s="13">
        <v>0.97871612582472411</v>
      </c>
      <c r="AX127" s="13">
        <v>1.095933082284609</v>
      </c>
      <c r="AY127" s="13">
        <v>104.9037213801126</v>
      </c>
      <c r="AZ127" s="13">
        <v>104.6913668988166</v>
      </c>
      <c r="BA127" s="13">
        <v>6.8727068307336143</v>
      </c>
      <c r="BB127" s="13">
        <v>11.07894736842105</v>
      </c>
      <c r="BC127" s="13">
        <v>16.114832535885171</v>
      </c>
      <c r="BD127" s="35">
        <f t="shared" si="61"/>
        <v>54.706965659191852</v>
      </c>
      <c r="BE127" s="35">
        <f t="shared" si="62"/>
        <v>50.917431192660544</v>
      </c>
      <c r="BF127" s="37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14.545847464078641</v>
      </c>
      <c r="BG127" s="14">
        <f t="shared" si="63"/>
        <v>0.50152905198776754</v>
      </c>
      <c r="BH127" s="14">
        <f t="shared" si="64"/>
        <v>0.29357798165137616</v>
      </c>
      <c r="BI127" s="13">
        <f>IFERROR(((AG127*(12000/5))/((F127*60+G127)*(SUMIFS(팀공격력!X:X,팀공격력!A:A,B127,팀공격력!B:B,D127)+SUMIFS(팀수비력!X:X,팀수비력!A:A,B127,팀수비력!B:B,D127))))*100,"")</f>
        <v>0.69824061739170384</v>
      </c>
      <c r="BJ127" s="13">
        <f>IFERROR(((AI127*(12000/5))/((F127*60+G127)*(SUMIFS(팀공격력!V:V,팀공격력!A:A,B127,팀공격력!B:B,D127)+SUMIFS(팀수비력!W:W,팀수비력!A:A,B127,팀수비력!B:B,D127))))*100,"")</f>
        <v>7.2727272727272725</v>
      </c>
      <c r="BK127" s="13">
        <f>IFERROR(((AE127*(12000/5))/((F127*60+G127)*(SUMIFS(팀공격력!X:X,팀공격력!A:A,B127,팀공격력!B:B,D127)+SUMIFS(팀수비력!X:X,팀수비력!A:A,B127,팀수비력!B:B,D127))))*100,"")</f>
        <v>4.1159446919932012</v>
      </c>
      <c r="BL127" s="13">
        <f>IFERROR(100*AK127/(((((F127*60+G127)/(12000/5))*SUMIFS(팀공격력!P:P,팀공격력!A:A,B127,팀공격력!B:B,D127))-K127)),"")</f>
        <v>16.443877208302546</v>
      </c>
      <c r="BM127" s="13">
        <f>IFERROR(100*((AM127/E127*(2400))/((F127*60+G127)*SUMIFS(팀공격력!AR:AR,팀공격력!A:A,B127,팀공격력!B:B,D127))),"")</f>
        <v>1.508032456458025</v>
      </c>
      <c r="BN127" s="13">
        <f>IFERROR((AO127*40)/(((F127*60+G127)/60)*(SUMIFS(팀수비력!Q:Q,팀수비력!A:A,B127,팀수비력!B:B,D127)-SUMIFS(팀수비력!N:N,팀수비력!A:A,B127,팀수비력!B:B,D127)))*100,"")</f>
        <v>0.8040201005025126</v>
      </c>
      <c r="BO127" s="13">
        <f t="shared" si="65"/>
        <v>16.882766072393302</v>
      </c>
      <c r="BP127" s="13">
        <v>3.125</v>
      </c>
      <c r="BQ127" s="13">
        <v>5.2631578947368397E-2</v>
      </c>
      <c r="BR127" s="13">
        <v>1.84210526315789</v>
      </c>
      <c r="BS127" s="13">
        <v>0.55263157894736803</v>
      </c>
      <c r="BT127" s="15" t="s">
        <v>88</v>
      </c>
      <c r="BU127" s="15">
        <v>137000</v>
      </c>
      <c r="BV127" s="12" t="s">
        <v>91</v>
      </c>
      <c r="BW127" s="26">
        <v>744.16</v>
      </c>
      <c r="BX127" s="27">
        <v>1049.6600000000001</v>
      </c>
      <c r="BY127" s="27">
        <v>305.5</v>
      </c>
      <c r="BZ127" s="26">
        <f t="shared" si="72"/>
        <v>19.583157894736843</v>
      </c>
      <c r="CA127" s="26">
        <f t="shared" si="73"/>
        <v>27.62263157894737</v>
      </c>
      <c r="CB127" s="26">
        <f t="shared" si="74"/>
        <v>8.0394736842105257</v>
      </c>
      <c r="CC127" s="31">
        <f t="shared" si="75"/>
        <v>28.48459330143541</v>
      </c>
      <c r="CD127" s="31">
        <f t="shared" si="76"/>
        <v>40.178373205741629</v>
      </c>
      <c r="CE127" s="31">
        <f t="shared" si="77"/>
        <v>11.69377990430622</v>
      </c>
      <c r="CF127" s="33">
        <v>24</v>
      </c>
      <c r="CG127" s="33">
        <v>14</v>
      </c>
    </row>
    <row r="128" spans="1:85" x14ac:dyDescent="0.4">
      <c r="A128" s="12" t="s">
        <v>84</v>
      </c>
      <c r="B128" s="12" t="s">
        <v>213</v>
      </c>
      <c r="C128" s="4" t="s">
        <v>225</v>
      </c>
      <c r="D128" s="40" t="s">
        <v>87</v>
      </c>
      <c r="E128" s="5">
        <v>54</v>
      </c>
      <c r="F128" s="22">
        <v>14</v>
      </c>
      <c r="G128" s="22">
        <v>46</v>
      </c>
      <c r="H128" s="10">
        <f t="shared" si="39"/>
        <v>47844</v>
      </c>
      <c r="I128" s="5">
        <v>366</v>
      </c>
      <c r="J128" s="17">
        <f t="shared" si="40"/>
        <v>6.7777777777777777</v>
      </c>
      <c r="K128" s="7">
        <v>153</v>
      </c>
      <c r="L128" s="7">
        <v>313</v>
      </c>
      <c r="M128" s="17">
        <f t="shared" si="41"/>
        <v>2.8333333333333335</v>
      </c>
      <c r="N128" s="17">
        <f t="shared" si="42"/>
        <v>5.7962962962962967</v>
      </c>
      <c r="O128" s="14">
        <f t="shared" si="43"/>
        <v>0.48881789137380194</v>
      </c>
      <c r="P128" s="12">
        <v>126</v>
      </c>
      <c r="Q128" s="12">
        <v>230</v>
      </c>
      <c r="R128" s="17">
        <f t="shared" si="44"/>
        <v>2.3333333333333335</v>
      </c>
      <c r="S128" s="17">
        <f t="shared" si="45"/>
        <v>4.2592592592592595</v>
      </c>
      <c r="T128" s="14">
        <f t="shared" si="46"/>
        <v>0.54782608695652169</v>
      </c>
      <c r="U128" s="12">
        <v>27</v>
      </c>
      <c r="V128" s="12">
        <v>83</v>
      </c>
      <c r="W128" s="17">
        <f t="shared" si="47"/>
        <v>0.5</v>
      </c>
      <c r="X128" s="17">
        <f t="shared" si="48"/>
        <v>1.537037037037037</v>
      </c>
      <c r="Y128" s="14">
        <f t="shared" si="49"/>
        <v>0.3253012048192771</v>
      </c>
      <c r="Z128" s="12">
        <v>33</v>
      </c>
      <c r="AA128" s="12">
        <v>39</v>
      </c>
      <c r="AB128" s="17">
        <f t="shared" si="50"/>
        <v>0.61111111111111116</v>
      </c>
      <c r="AC128" s="17">
        <f t="shared" si="51"/>
        <v>0.72222222222222221</v>
      </c>
      <c r="AD128" s="14">
        <f t="shared" si="52"/>
        <v>0.84615384615384615</v>
      </c>
      <c r="AE128" s="12">
        <v>233</v>
      </c>
      <c r="AF128" s="17">
        <f t="shared" si="53"/>
        <v>4.3148148148148149</v>
      </c>
      <c r="AG128" s="12">
        <v>66</v>
      </c>
      <c r="AH128" s="17">
        <f t="shared" si="54"/>
        <v>1.2222222222222223</v>
      </c>
      <c r="AI128" s="12">
        <v>167</v>
      </c>
      <c r="AJ128" s="17">
        <f t="shared" si="55"/>
        <v>3.0925925925925926</v>
      </c>
      <c r="AK128" s="12">
        <v>91</v>
      </c>
      <c r="AL128" s="17">
        <f t="shared" si="56"/>
        <v>1.6851851851851851</v>
      </c>
      <c r="AM128" s="12">
        <v>42</v>
      </c>
      <c r="AN128" s="17">
        <f t="shared" si="57"/>
        <v>0.77777777777777779</v>
      </c>
      <c r="AO128" s="12">
        <v>9</v>
      </c>
      <c r="AP128" s="17">
        <f t="shared" si="58"/>
        <v>0.16666666666666666</v>
      </c>
      <c r="AQ128" s="12">
        <v>40</v>
      </c>
      <c r="AR128" s="17">
        <f t="shared" si="59"/>
        <v>0.7407407407407407</v>
      </c>
      <c r="AS128" s="12">
        <v>112</v>
      </c>
      <c r="AT128" s="17">
        <f t="shared" si="60"/>
        <v>2.074074074074074</v>
      </c>
      <c r="AU128" s="13">
        <v>3.228692622496498</v>
      </c>
      <c r="AV128" s="13">
        <v>0.16196100438908939</v>
      </c>
      <c r="AW128" s="13">
        <v>1.6466617085347559</v>
      </c>
      <c r="AX128" s="13">
        <v>1.5820309139617419</v>
      </c>
      <c r="AY128" s="13">
        <v>112.9744679810254</v>
      </c>
      <c r="AZ128" s="13">
        <v>96.331218871608456</v>
      </c>
      <c r="BA128" s="13">
        <v>15.04226008356784</v>
      </c>
      <c r="BB128" s="13">
        <v>9.9074074074074066</v>
      </c>
      <c r="BC128" s="13">
        <v>26.837220968146479</v>
      </c>
      <c r="BD128" s="35">
        <f t="shared" si="61"/>
        <v>55.427671432032952</v>
      </c>
      <c r="BE128" s="35">
        <f t="shared" si="62"/>
        <v>53.194888178913736</v>
      </c>
      <c r="BF128" s="37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22.571534097827989</v>
      </c>
      <c r="BG128" s="14">
        <f t="shared" si="63"/>
        <v>0.26517571884984026</v>
      </c>
      <c r="BH128" s="14">
        <f t="shared" si="64"/>
        <v>0.12460063897763578</v>
      </c>
      <c r="BI128" s="13">
        <f>IFERROR(((AG128*(12000/5))/((F128*60+G128)*(SUMIFS(팀공격력!X:X,팀공격력!A:A,B128,팀공격력!B:B,D128)+SUMIFS(팀수비력!X:X,팀수비력!A:A,B128,팀수비력!B:B,D128))))*100,"")</f>
        <v>4.5169539761171755</v>
      </c>
      <c r="BJ128" s="13">
        <f>IFERROR(((AI128*(12000/5))/((F128*60+G128)*(SUMIFS(팀공격력!V:V,팀공격력!A:A,B128,팀공격력!B:B,D128)+SUMIFS(팀수비력!W:W,팀수비력!A:A,B128,팀수비력!B:B,D128))))*100,"")</f>
        <v>24.320978664530692</v>
      </c>
      <c r="BK128" s="13">
        <f>IFERROR(((AE128*(12000/5))/((F128*60+G128)*(SUMIFS(팀공격력!X:X,팀공격력!A:A,B128,팀공격력!B:B,D128)+SUMIFS(팀수비력!X:X,팀수비력!A:A,B128,팀수비력!B:B,D128))))*100,"")</f>
        <v>15.946216309625788</v>
      </c>
      <c r="BL128" s="13">
        <f>IFERROR(100*AK128/(((((F128*60+G128)/(12000/5))*SUMIFS(팀공격력!P:P,팀공격력!A:A,B128,팀공격력!B:B,D128))-K128)),"")</f>
        <v>21.5745894011866</v>
      </c>
      <c r="BM128" s="13">
        <f>IFERROR(100*((AM128/E128*(2400))/((F128*60+G128)*SUMIFS(팀공격력!AR:AR,팀공격력!A:A,B128,팀공격력!B:B,D128))),"")</f>
        <v>2.9644355097792254</v>
      </c>
      <c r="BN128" s="13">
        <f>IFERROR((AO128*40)/(((F128*60+G128)/60)*(SUMIFS(팀수비력!Q:Q,팀수비력!A:A,B128,팀수비력!B:B,D128)-SUMIFS(팀수비력!N:N,팀수비력!A:A,B128,팀수비력!B:B,D128)))*100,"")</f>
        <v>1.2250870605850923</v>
      </c>
      <c r="BO128" s="13">
        <f t="shared" si="65"/>
        <v>10.806137886319428</v>
      </c>
      <c r="BP128" s="13">
        <v>82.142857142857096</v>
      </c>
      <c r="BQ128" s="13">
        <v>0.85185185185185097</v>
      </c>
      <c r="BR128" s="13">
        <v>5.5555555555555497E-2</v>
      </c>
      <c r="BS128" s="13">
        <v>0.31481481481481399</v>
      </c>
      <c r="BT128" s="15" t="s">
        <v>93</v>
      </c>
      <c r="BU128" s="15"/>
      <c r="BV128" s="12" t="s">
        <v>96</v>
      </c>
      <c r="BW128" s="26">
        <v>802.76</v>
      </c>
      <c r="BX128" s="27">
        <v>1021.96</v>
      </c>
      <c r="BY128" s="27">
        <v>219.2</v>
      </c>
      <c r="BZ128" s="26">
        <f t="shared" si="72"/>
        <v>14.865925925925925</v>
      </c>
      <c r="CA128" s="26">
        <f t="shared" si="73"/>
        <v>18.925185185185185</v>
      </c>
      <c r="CB128" s="26">
        <f t="shared" si="74"/>
        <v>4.0592592592592593</v>
      </c>
      <c r="CC128" s="31">
        <f t="shared" si="75"/>
        <v>40.268873839979939</v>
      </c>
      <c r="CD128" s="31">
        <f t="shared" si="76"/>
        <v>51.264609982442941</v>
      </c>
      <c r="CE128" s="31">
        <f t="shared" si="77"/>
        <v>10.995736142463004</v>
      </c>
      <c r="CF128" s="34">
        <v>35</v>
      </c>
      <c r="CG128" s="34">
        <v>19</v>
      </c>
    </row>
    <row r="129" spans="1:85" x14ac:dyDescent="0.4">
      <c r="A129" s="12" t="s">
        <v>84</v>
      </c>
      <c r="B129" s="12" t="s">
        <v>213</v>
      </c>
      <c r="C129" s="4" t="s">
        <v>226</v>
      </c>
      <c r="D129" s="40" t="s">
        <v>87</v>
      </c>
      <c r="E129" s="5">
        <v>22</v>
      </c>
      <c r="F129" s="22">
        <v>8</v>
      </c>
      <c r="G129" s="22">
        <v>1</v>
      </c>
      <c r="H129" s="10">
        <f t="shared" si="39"/>
        <v>10582</v>
      </c>
      <c r="I129" s="5">
        <v>53</v>
      </c>
      <c r="J129" s="17">
        <f t="shared" si="40"/>
        <v>2.4090909090909092</v>
      </c>
      <c r="K129" s="7">
        <v>18</v>
      </c>
      <c r="L129" s="6">
        <v>45</v>
      </c>
      <c r="M129" s="17">
        <f t="shared" si="41"/>
        <v>0.81818181818181823</v>
      </c>
      <c r="N129" s="17">
        <f t="shared" si="42"/>
        <v>2.0454545454545454</v>
      </c>
      <c r="O129" s="14">
        <f t="shared" si="43"/>
        <v>0.4</v>
      </c>
      <c r="P129" s="12">
        <v>9</v>
      </c>
      <c r="Q129" s="12">
        <v>14</v>
      </c>
      <c r="R129" s="17">
        <f t="shared" si="44"/>
        <v>0.40909090909090912</v>
      </c>
      <c r="S129" s="17">
        <f t="shared" si="45"/>
        <v>0.63636363636363635</v>
      </c>
      <c r="T129" s="14">
        <f t="shared" si="46"/>
        <v>0.6428571428571429</v>
      </c>
      <c r="U129" s="12">
        <v>9</v>
      </c>
      <c r="V129" s="12">
        <v>31</v>
      </c>
      <c r="W129" s="17">
        <f t="shared" si="47"/>
        <v>0.40909090909090912</v>
      </c>
      <c r="X129" s="17">
        <f t="shared" si="48"/>
        <v>1.4090909090909092</v>
      </c>
      <c r="Y129" s="14">
        <f t="shared" si="49"/>
        <v>0.29032258064516131</v>
      </c>
      <c r="Z129" s="12">
        <v>8</v>
      </c>
      <c r="AA129" s="12">
        <v>9</v>
      </c>
      <c r="AB129" s="17">
        <f t="shared" si="50"/>
        <v>0.36363636363636365</v>
      </c>
      <c r="AC129" s="17">
        <f t="shared" si="51"/>
        <v>0.40909090909090912</v>
      </c>
      <c r="AD129" s="14">
        <f t="shared" si="52"/>
        <v>0.88888888888888884</v>
      </c>
      <c r="AE129" s="12">
        <v>14</v>
      </c>
      <c r="AF129" s="17">
        <f t="shared" si="53"/>
        <v>0.63636363636363635</v>
      </c>
      <c r="AG129" s="12">
        <v>0</v>
      </c>
      <c r="AH129" s="17">
        <f t="shared" si="54"/>
        <v>0</v>
      </c>
      <c r="AI129" s="12">
        <v>14</v>
      </c>
      <c r="AJ129" s="17">
        <f t="shared" si="55"/>
        <v>0.63636363636363635</v>
      </c>
      <c r="AK129" s="12">
        <v>12</v>
      </c>
      <c r="AL129" s="17">
        <f t="shared" si="56"/>
        <v>0.54545454545454541</v>
      </c>
      <c r="AM129" s="12">
        <v>7</v>
      </c>
      <c r="AN129" s="17">
        <f t="shared" si="57"/>
        <v>0.31818181818181818</v>
      </c>
      <c r="AO129" s="12">
        <v>1</v>
      </c>
      <c r="AP129" s="17">
        <f t="shared" si="58"/>
        <v>4.5454545454545456E-2</v>
      </c>
      <c r="AQ129" s="12">
        <v>11</v>
      </c>
      <c r="AR129" s="17">
        <f t="shared" si="59"/>
        <v>0.5</v>
      </c>
      <c r="AS129" s="12">
        <v>27</v>
      </c>
      <c r="AT129" s="17">
        <f t="shared" si="60"/>
        <v>1.2272727272727273</v>
      </c>
      <c r="AU129" s="13">
        <v>0.17847875677025279</v>
      </c>
      <c r="AV129" s="13">
        <v>4.0479022514515857E-2</v>
      </c>
      <c r="AW129" s="13">
        <v>-3.1114262641320861E-2</v>
      </c>
      <c r="AX129" s="13">
        <v>0.20959301941157371</v>
      </c>
      <c r="AY129" s="13">
        <v>95.240529411321432</v>
      </c>
      <c r="AZ129" s="13">
        <v>103.4430048921744</v>
      </c>
      <c r="BA129" s="13">
        <v>1.626300555599937</v>
      </c>
      <c r="BB129" s="13">
        <v>2.1818181818181821</v>
      </c>
      <c r="BC129" s="13">
        <v>10.886410886410889</v>
      </c>
      <c r="BD129" s="35">
        <f t="shared" si="61"/>
        <v>54.125816993464049</v>
      </c>
      <c r="BE129" s="35">
        <f t="shared" si="62"/>
        <v>50</v>
      </c>
      <c r="BF129" s="37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6.7347559176079663</v>
      </c>
      <c r="BG129" s="14">
        <f t="shared" si="63"/>
        <v>0.68888888888888888</v>
      </c>
      <c r="BH129" s="14">
        <f t="shared" si="64"/>
        <v>0.2</v>
      </c>
      <c r="BI129" s="13">
        <f>IFERROR(((AG129*(12000/5))/((F129*60+G129)*(SUMIFS(팀공격력!X:X,팀공격력!A:A,B129,팀공격력!B:B,D129)+SUMIFS(팀수비력!X:X,팀수비력!A:A,B129,팀수비력!B:B,D129))))*100,"")</f>
        <v>0</v>
      </c>
      <c r="BJ129" s="13">
        <f>IFERROR(((AI129*(12000/5))/((F129*60+G129)*(SUMIFS(팀공격력!V:V,팀공격력!A:A,B129,팀공격력!B:B,D129)+SUMIFS(팀수비력!W:W,팀수비력!A:A,B129,팀수비력!B:B,D129))))*100,"")</f>
        <v>3.7556166588424653</v>
      </c>
      <c r="BK129" s="13">
        <f>IFERROR(((AE129*(12000/5))/((F129*60+G129)*(SUMIFS(팀공격력!X:X,팀공격력!A:A,B129,팀공격력!B:B,D129)+SUMIFS(팀수비력!X:X,팀수비력!A:A,B129,팀수비력!B:B,D129))))*100,"")</f>
        <v>1.7648931241654837</v>
      </c>
      <c r="BL129" s="13">
        <f>IFERROR(100*AK129/(((((F129*60+G129)/(12000/5))*SUMIFS(팀공격력!P:P,팀공격력!A:A,B129,팀공격력!B:B,D129))-K129)),"")</f>
        <v>4.0809559639345521</v>
      </c>
      <c r="BM129" s="13">
        <f>IFERROR(100*((AM129/E129*(2400))/((F129*60+G129)*SUMIFS(팀공격력!AR:AR,팀공격력!A:A,B129,팀공격력!B:B,D129))),"")</f>
        <v>2.2338318611774279</v>
      </c>
      <c r="BN129" s="13">
        <f>IFERROR((AO129*40)/(((F129*60+G129)/60)*(SUMIFS(팀수비력!Q:Q,팀수비력!A:A,B129,팀수비력!B:B,D129)-SUMIFS(팀수비력!N:N,팀수비력!A:A,B129,팀수비력!B:B,D129)))*100,"")</f>
        <v>0.25073391907562759</v>
      </c>
      <c r="BO129" s="13">
        <f t="shared" si="65"/>
        <v>18.345563709139427</v>
      </c>
      <c r="BP129" s="13">
        <v>11.1111111111111</v>
      </c>
      <c r="BQ129" s="13">
        <v>4.54545454545454E-2</v>
      </c>
      <c r="BR129" s="13">
        <v>0.18181818181818099</v>
      </c>
      <c r="BS129" s="13">
        <v>0.31818181818181801</v>
      </c>
      <c r="BT129" s="15" t="s">
        <v>88</v>
      </c>
      <c r="BU129" s="15">
        <v>90000</v>
      </c>
      <c r="BV129" s="12" t="s">
        <v>91</v>
      </c>
      <c r="BW129" s="26">
        <v>102.53</v>
      </c>
      <c r="BX129" s="27">
        <v>144.63</v>
      </c>
      <c r="BY129" s="27">
        <v>42.1</v>
      </c>
      <c r="BZ129" s="26">
        <f t="shared" si="72"/>
        <v>4.6604545454545452</v>
      </c>
      <c r="CA129" s="26">
        <f t="shared" si="73"/>
        <v>6.5740909090909092</v>
      </c>
      <c r="CB129" s="26">
        <f t="shared" si="74"/>
        <v>1.9136363636363638</v>
      </c>
      <c r="CC129" s="31">
        <f t="shared" si="75"/>
        <v>23.253827253827254</v>
      </c>
      <c r="CD129" s="31">
        <f t="shared" si="76"/>
        <v>32.802116802116799</v>
      </c>
      <c r="CE129" s="31">
        <f t="shared" si="77"/>
        <v>9.5482895482895476</v>
      </c>
      <c r="CF129" s="33">
        <v>14</v>
      </c>
      <c r="CG129" s="33">
        <v>8</v>
      </c>
    </row>
    <row r="130" spans="1:85" x14ac:dyDescent="0.4">
      <c r="A130" s="12" t="s">
        <v>84</v>
      </c>
      <c r="B130" s="12" t="s">
        <v>213</v>
      </c>
      <c r="C130" s="4" t="s">
        <v>227</v>
      </c>
      <c r="D130" s="40" t="s">
        <v>87</v>
      </c>
      <c r="E130" s="5">
        <v>1</v>
      </c>
      <c r="F130" s="22">
        <v>30</v>
      </c>
      <c r="G130" s="22">
        <v>0</v>
      </c>
      <c r="H130" s="10">
        <f t="shared" ref="H130:H193" si="78">(F130*60+G130)*E130</f>
        <v>1800</v>
      </c>
      <c r="I130" s="5">
        <v>9</v>
      </c>
      <c r="J130" s="17">
        <f t="shared" ref="J130:J193" si="79">I130/$E130</f>
        <v>9</v>
      </c>
      <c r="K130" s="7">
        <v>4</v>
      </c>
      <c r="L130" s="7">
        <v>12</v>
      </c>
      <c r="M130" s="17">
        <f t="shared" ref="M130:M193" si="80">K130/$E130</f>
        <v>4</v>
      </c>
      <c r="N130" s="17">
        <f t="shared" ref="N130:N193" si="81">L130/$E130</f>
        <v>12</v>
      </c>
      <c r="O130" s="14">
        <f t="shared" ref="O130:O193" si="82">K130/L130</f>
        <v>0.33333333333333331</v>
      </c>
      <c r="P130" s="12">
        <v>3</v>
      </c>
      <c r="Q130" s="12">
        <v>7</v>
      </c>
      <c r="R130" s="17">
        <f t="shared" ref="R130:R193" si="83">P130/$E130</f>
        <v>3</v>
      </c>
      <c r="S130" s="17">
        <f t="shared" ref="S130:S193" si="84">Q130/$E130</f>
        <v>7</v>
      </c>
      <c r="T130" s="14">
        <f t="shared" ref="T130:T193" si="85">P130/Q130</f>
        <v>0.42857142857142855</v>
      </c>
      <c r="U130" s="12">
        <v>1</v>
      </c>
      <c r="V130" s="12">
        <v>5</v>
      </c>
      <c r="W130" s="17">
        <f t="shared" ref="W130:W193" si="86">U130/$E130</f>
        <v>1</v>
      </c>
      <c r="X130" s="17">
        <f t="shared" ref="X130:X193" si="87">V130/$E130</f>
        <v>5</v>
      </c>
      <c r="Y130" s="14">
        <f t="shared" ref="Y130:Y193" si="88">U130/V130</f>
        <v>0.2</v>
      </c>
      <c r="Z130" s="12">
        <v>0</v>
      </c>
      <c r="AA130" s="12">
        <v>0</v>
      </c>
      <c r="AB130" s="17">
        <f t="shared" ref="AB130:AB193" si="89">Z130/$E130</f>
        <v>0</v>
      </c>
      <c r="AC130" s="17">
        <f t="shared" ref="AC130:AC193" si="90">AA130/$E130</f>
        <v>0</v>
      </c>
      <c r="AD130" s="14" t="e">
        <f t="shared" ref="AD130:AD193" si="91">Z130/AA130</f>
        <v>#DIV/0!</v>
      </c>
      <c r="AE130" s="12">
        <v>5</v>
      </c>
      <c r="AF130" s="17">
        <f t="shared" ref="AF130:AF193" si="92">AE130/$E130</f>
        <v>5</v>
      </c>
      <c r="AG130" s="12">
        <v>2</v>
      </c>
      <c r="AH130" s="17">
        <f t="shared" ref="AH130:AH193" si="93">AG130/$E130</f>
        <v>2</v>
      </c>
      <c r="AI130" s="12">
        <v>3</v>
      </c>
      <c r="AJ130" s="17">
        <f t="shared" ref="AJ130:AJ193" si="94">AI130/$E130</f>
        <v>3</v>
      </c>
      <c r="AK130" s="12">
        <v>1</v>
      </c>
      <c r="AL130" s="17">
        <f t="shared" ref="AL130:AL193" si="95">AK130/$E130</f>
        <v>1</v>
      </c>
      <c r="AM130" s="12">
        <v>1</v>
      </c>
      <c r="AN130" s="17">
        <f t="shared" ref="AN130:AN193" si="96">AM130/$E130</f>
        <v>1</v>
      </c>
      <c r="AO130" s="12">
        <v>2</v>
      </c>
      <c r="AP130" s="17">
        <f t="shared" ref="AP130:AP193" si="97">AO130/$E130</f>
        <v>2</v>
      </c>
      <c r="AQ130" s="12">
        <v>1</v>
      </c>
      <c r="AR130" s="17">
        <f t="shared" ref="AR130:AR193" si="98">AQ130/$E130</f>
        <v>1</v>
      </c>
      <c r="AS130" s="12">
        <v>2</v>
      </c>
      <c r="AT130" s="17">
        <f t="shared" ref="AT130:AT193" si="99">AS130/$E130</f>
        <v>2</v>
      </c>
      <c r="AU130" s="13">
        <v>-5.8652305315512708E-2</v>
      </c>
      <c r="AV130" s="13">
        <v>-7.8203073754016958E-2</v>
      </c>
      <c r="AW130" s="13">
        <v>-0.10559266550225831</v>
      </c>
      <c r="AX130" s="13">
        <v>4.6940360186745592E-2</v>
      </c>
      <c r="AY130" s="13">
        <v>70.662086169616472</v>
      </c>
      <c r="AZ130" s="13">
        <v>100.0794020284703</v>
      </c>
      <c r="BA130" s="13">
        <v>0.13077783165915449</v>
      </c>
      <c r="BB130" s="13">
        <v>9</v>
      </c>
      <c r="BC130" s="13">
        <v>12</v>
      </c>
      <c r="BD130" s="35">
        <f t="shared" ref="BD130:BD193" si="100">IFERROR((I130/(2*(L130+(0.44*AA130))))*100,"")</f>
        <v>37.5</v>
      </c>
      <c r="BE130" s="35">
        <f t="shared" ref="BE130:BE193" si="101">IFERROR(((P130+(1.5*U130))/L130)*100,"")</f>
        <v>37.5</v>
      </c>
      <c r="BF130" s="37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0.3901900225409774</v>
      </c>
      <c r="BG130" s="14">
        <f t="shared" ref="BG130:BG193" si="102">IFERROR(V130/L130,"")</f>
        <v>0.41666666666666669</v>
      </c>
      <c r="BH130" s="14">
        <f t="shared" ref="BH130:BH193" si="103">IFERROR(AA130/L130,"")</f>
        <v>0</v>
      </c>
      <c r="BI130" s="13">
        <f>IFERROR(((AG130*(12000/5))/((F130*60+G130)*(SUMIFS(팀공격력!X:X,팀공격력!A:A,B130,팀공격력!B:B,D130)+SUMIFS(팀수비력!X:X,팀수비력!A:A,B130,팀수비력!B:B,D130))))*100,"")</f>
        <v>6.7374094660602998E-2</v>
      </c>
      <c r="BJ130" s="13">
        <f>IFERROR(((AI130*(12000/5))/((F130*60+G130)*(SUMIFS(팀공격력!V:V,팀공격력!A:A,B130,팀공격력!B:B,D130)+SUMIFS(팀수비력!W:W,팀수비력!A:A,B130,팀수비력!B:B,D130))))*100,"")</f>
        <v>0.21505376344086022</v>
      </c>
      <c r="BK130" s="13">
        <f>IFERROR(((AE130*(12000/5))/((F130*60+G130)*(SUMIFS(팀공격력!X:X,팀공격력!A:A,B130,팀공격력!B:B,D130)+SUMIFS(팀수비력!X:X,팀수비력!A:A,B130,팀수비력!B:B,D130))))*100,"")</f>
        <v>0.16843523665150748</v>
      </c>
      <c r="BL130" s="13">
        <f>IFERROR(100*AK130/(((((F130*60+G130)/(12000/5))*SUMIFS(팀공격력!P:P,팀공격력!A:A,B130,팀공격력!B:B,D130))-K130)),"")</f>
        <v>8.5929108485499464E-2</v>
      </c>
      <c r="BM130" s="13">
        <f>IFERROR(100*((AM130/E130*(2400))/((F130*60+G130)*SUMIFS(팀공격력!AR:AR,팀공격력!A:A,B130,팀공격력!B:B,D130))),"")</f>
        <v>1.8760641869031383</v>
      </c>
      <c r="BN130" s="13">
        <f>IFERROR((AO130*40)/(((F130*60+G130)/60)*(SUMIFS(팀수비력!Q:Q,팀수비력!A:A,B130,팀수비력!B:B,D130)-SUMIFS(팀수비력!N:N,팀수비력!A:A,B130,팀수비력!B:B,D130)))*100,"")</f>
        <v>0.13400335008375211</v>
      </c>
      <c r="BO130" s="13">
        <f t="shared" ref="BO130:BO193" si="104">IFERROR(100*AQ130/(L130+0.44*AA130+AQ130),"")</f>
        <v>7.6923076923076925</v>
      </c>
      <c r="BP130" s="13">
        <v>0</v>
      </c>
      <c r="BQ130" s="13">
        <v>0</v>
      </c>
      <c r="BR130" s="13">
        <v>0</v>
      </c>
      <c r="BS130" s="13">
        <v>1</v>
      </c>
      <c r="BT130" s="15" t="s">
        <v>88</v>
      </c>
      <c r="BU130" s="15"/>
      <c r="BV130" s="12" t="s">
        <v>96</v>
      </c>
      <c r="BW130" s="26">
        <v>17.899999999999999</v>
      </c>
      <c r="BX130" s="27">
        <v>27</v>
      </c>
      <c r="BY130" s="27">
        <v>9.1</v>
      </c>
      <c r="BZ130" s="26">
        <f t="shared" ref="BZ130:BZ161" si="105">CA130-CB130</f>
        <v>17.899999999999999</v>
      </c>
      <c r="CA130" s="26">
        <f t="shared" ref="CA130:CA161" si="106">BX130/$E130</f>
        <v>27</v>
      </c>
      <c r="CB130" s="26">
        <f t="shared" ref="CB130:CB161" si="107">BY130/$E130</f>
        <v>9.1</v>
      </c>
      <c r="CC130" s="31">
        <f t="shared" ref="CC130:CC161" si="108">CD130-CE130</f>
        <v>23.866666666666667</v>
      </c>
      <c r="CD130" s="31">
        <f t="shared" ref="CD130:CD161" si="109">BX130*2400/$H130</f>
        <v>36</v>
      </c>
      <c r="CE130" s="31">
        <f t="shared" ref="CE130:CE161" si="110">BY130*2400/$H130</f>
        <v>12.133333333333333</v>
      </c>
      <c r="CF130" s="33">
        <v>1</v>
      </c>
      <c r="CG130" s="33">
        <v>0</v>
      </c>
    </row>
    <row r="131" spans="1:85" x14ac:dyDescent="0.4">
      <c r="A131" s="12" t="s">
        <v>84</v>
      </c>
      <c r="B131" s="12" t="s">
        <v>213</v>
      </c>
      <c r="C131" s="4" t="s">
        <v>228</v>
      </c>
      <c r="D131" s="40" t="s">
        <v>87</v>
      </c>
      <c r="E131" s="22">
        <v>30</v>
      </c>
      <c r="F131" s="22">
        <v>7</v>
      </c>
      <c r="G131" s="22">
        <v>43</v>
      </c>
      <c r="H131" s="10">
        <f t="shared" si="78"/>
        <v>13890</v>
      </c>
      <c r="I131" s="5">
        <v>82</v>
      </c>
      <c r="J131" s="17">
        <f t="shared" si="79"/>
        <v>2.7333333333333334</v>
      </c>
      <c r="K131" s="7">
        <v>29</v>
      </c>
      <c r="L131" s="7">
        <v>77</v>
      </c>
      <c r="M131" s="17">
        <f t="shared" si="80"/>
        <v>0.96666666666666667</v>
      </c>
      <c r="N131" s="17">
        <f t="shared" si="81"/>
        <v>2.5666666666666669</v>
      </c>
      <c r="O131" s="14">
        <f t="shared" si="82"/>
        <v>0.37662337662337664</v>
      </c>
      <c r="P131" s="12">
        <v>7</v>
      </c>
      <c r="Q131" s="12">
        <v>14</v>
      </c>
      <c r="R131" s="17">
        <f t="shared" si="83"/>
        <v>0.23333333333333334</v>
      </c>
      <c r="S131" s="17">
        <f t="shared" si="84"/>
        <v>0.46666666666666667</v>
      </c>
      <c r="T131" s="14">
        <f t="shared" si="85"/>
        <v>0.5</v>
      </c>
      <c r="U131" s="12">
        <v>22</v>
      </c>
      <c r="V131" s="12">
        <v>63</v>
      </c>
      <c r="W131" s="17">
        <f t="shared" si="86"/>
        <v>0.73333333333333328</v>
      </c>
      <c r="X131" s="17">
        <f t="shared" si="87"/>
        <v>2.1</v>
      </c>
      <c r="Y131" s="14">
        <f t="shared" si="88"/>
        <v>0.34920634920634919</v>
      </c>
      <c r="Z131" s="12">
        <v>2</v>
      </c>
      <c r="AA131" s="12">
        <v>3</v>
      </c>
      <c r="AB131" s="17">
        <f t="shared" si="89"/>
        <v>6.6666666666666666E-2</v>
      </c>
      <c r="AC131" s="17">
        <f t="shared" si="90"/>
        <v>0.1</v>
      </c>
      <c r="AD131" s="14">
        <f t="shared" si="91"/>
        <v>0.66666666666666663</v>
      </c>
      <c r="AE131" s="12">
        <v>10</v>
      </c>
      <c r="AF131" s="17">
        <f t="shared" si="92"/>
        <v>0.33333333333333331</v>
      </c>
      <c r="AG131" s="12">
        <v>2</v>
      </c>
      <c r="AH131" s="17">
        <f t="shared" si="93"/>
        <v>6.6666666666666666E-2</v>
      </c>
      <c r="AI131" s="12">
        <v>8</v>
      </c>
      <c r="AJ131" s="17">
        <f t="shared" si="94"/>
        <v>0.26666666666666666</v>
      </c>
      <c r="AK131" s="12">
        <v>7</v>
      </c>
      <c r="AL131" s="17">
        <f t="shared" si="95"/>
        <v>0.23333333333333334</v>
      </c>
      <c r="AM131" s="12">
        <v>3</v>
      </c>
      <c r="AN131" s="17">
        <f t="shared" si="96"/>
        <v>0.1</v>
      </c>
      <c r="AO131" s="12">
        <v>0</v>
      </c>
      <c r="AP131" s="17">
        <f t="shared" si="97"/>
        <v>0</v>
      </c>
      <c r="AQ131" s="12">
        <v>10</v>
      </c>
      <c r="AR131" s="17">
        <f t="shared" si="98"/>
        <v>0.33333333333333331</v>
      </c>
      <c r="AS131" s="12">
        <v>12</v>
      </c>
      <c r="AT131" s="17">
        <f t="shared" si="99"/>
        <v>0.4</v>
      </c>
      <c r="AU131" s="13">
        <v>6.6068333417797623E-2</v>
      </c>
      <c r="AV131" s="13">
        <v>1.1415694759014709E-2</v>
      </c>
      <c r="AW131" s="13">
        <v>-5.7120206054584677E-2</v>
      </c>
      <c r="AX131" s="13">
        <v>0.1231885394723823</v>
      </c>
      <c r="AY131" s="13">
        <v>94.613539279588792</v>
      </c>
      <c r="AZ131" s="13">
        <v>109.309311858313</v>
      </c>
      <c r="BA131" s="13">
        <v>2.9112804353286101</v>
      </c>
      <c r="BB131" s="13">
        <v>1.4333333333333329</v>
      </c>
      <c r="BC131" s="13">
        <v>7.4298056155507561</v>
      </c>
      <c r="BD131" s="35">
        <f t="shared" si="100"/>
        <v>52.349336057201235</v>
      </c>
      <c r="BE131" s="35">
        <f t="shared" si="101"/>
        <v>51.94805194805194</v>
      </c>
      <c r="BF131" s="37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10.305839678264563</v>
      </c>
      <c r="BG131" s="14">
        <f t="shared" si="102"/>
        <v>0.81818181818181823</v>
      </c>
      <c r="BH131" s="14">
        <f t="shared" si="103"/>
        <v>3.896103896103896E-2</v>
      </c>
      <c r="BI131" s="13">
        <f>IFERROR(((AG131*(12000/5))/((F131*60+G131)*(SUMIFS(팀공격력!X:X,팀공격력!A:A,B131,팀공격력!B:B,D131)+SUMIFS(팀수비력!X:X,팀수비력!A:A,B131,팀수비력!B:B,D131))))*100,"")</f>
        <v>0.26192952567837019</v>
      </c>
      <c r="BJ131" s="13">
        <f>IFERROR(((AI131*(12000/5))/((F131*60+G131)*(SUMIFS(팀공격력!V:V,팀공격력!A:A,B131,팀공격력!B:B,D131)+SUMIFS(팀수비력!W:W,팀수비력!A:A,B131,팀수비력!B:B,D131))))*100,"")</f>
        <v>2.2294990594300841</v>
      </c>
      <c r="BK131" s="13">
        <f>IFERROR(((AE131*(12000/5))/((F131*60+G131)*(SUMIFS(팀공격력!X:X,팀공격력!A:A,B131,팀공격력!B:B,D131)+SUMIFS(팀수비력!X:X,팀수비력!A:A,B131,팀수비력!B:B,D131))))*100,"")</f>
        <v>1.309647628391851</v>
      </c>
      <c r="BL131" s="13">
        <f>IFERROR(100*AK131/(((((F131*60+G131)/(12000/5))*SUMIFS(팀공격력!P:P,팀공격력!A:A,B131,팀공격력!B:B,D131))-K131)),"")</f>
        <v>2.5794921164272195</v>
      </c>
      <c r="BM131" s="13">
        <f>IFERROR(100*((AM131/E131*(2400))/((F131*60+G131)*SUMIFS(팀공격력!AR:AR,팀공격력!A:A,B131,팀공격력!B:B,D131))),"")</f>
        <v>0.72935540743534533</v>
      </c>
      <c r="BN131" s="13">
        <f>IFERROR((AO131*40)/(((F131*60+G131)/60)*(SUMIFS(팀수비력!Q:Q,팀수비력!A:A,B131,팀수비력!B:B,D131)-SUMIFS(팀수비력!N:N,팀수비력!A:A,B131,팀수비력!B:B,D131)))*100,"")</f>
        <v>0</v>
      </c>
      <c r="BO131" s="13">
        <f t="shared" si="104"/>
        <v>11.322463768115943</v>
      </c>
      <c r="BP131" s="13">
        <v>0</v>
      </c>
      <c r="BQ131" s="13">
        <v>0</v>
      </c>
      <c r="BR131" s="13">
        <v>0.93333333333333302</v>
      </c>
      <c r="BS131" s="13">
        <v>0</v>
      </c>
      <c r="BT131" s="15" t="s">
        <v>88</v>
      </c>
      <c r="BU131" s="15"/>
      <c r="BV131" s="12" t="s">
        <v>96</v>
      </c>
      <c r="BW131" s="26">
        <v>104.68</v>
      </c>
      <c r="BX131" s="27">
        <v>164.38</v>
      </c>
      <c r="BY131" s="27">
        <v>59.7</v>
      </c>
      <c r="BZ131" s="26">
        <f t="shared" si="105"/>
        <v>3.4893333333333327</v>
      </c>
      <c r="CA131" s="26">
        <f t="shared" si="106"/>
        <v>5.4793333333333329</v>
      </c>
      <c r="CB131" s="26">
        <f t="shared" si="107"/>
        <v>1.99</v>
      </c>
      <c r="CC131" s="31">
        <f t="shared" si="108"/>
        <v>18.087257019438447</v>
      </c>
      <c r="CD131" s="31">
        <f t="shared" si="109"/>
        <v>28.402591792656587</v>
      </c>
      <c r="CE131" s="31">
        <f t="shared" si="110"/>
        <v>10.315334773218142</v>
      </c>
      <c r="CF131" s="33">
        <v>19</v>
      </c>
      <c r="CG131" s="33">
        <v>11</v>
      </c>
    </row>
    <row r="132" spans="1:85" x14ac:dyDescent="0.4">
      <c r="A132" s="12" t="s">
        <v>84</v>
      </c>
      <c r="B132" s="12" t="s">
        <v>213</v>
      </c>
      <c r="C132" s="12" t="s">
        <v>229</v>
      </c>
      <c r="D132" s="40" t="s">
        <v>87</v>
      </c>
      <c r="E132" s="12">
        <v>53</v>
      </c>
      <c r="F132" s="11">
        <v>25</v>
      </c>
      <c r="G132" s="11">
        <v>13</v>
      </c>
      <c r="H132" s="10">
        <f t="shared" si="78"/>
        <v>80189</v>
      </c>
      <c r="I132" s="7">
        <v>857</v>
      </c>
      <c r="J132" s="17">
        <f t="shared" si="79"/>
        <v>16.169811320754718</v>
      </c>
      <c r="K132" s="7">
        <v>330</v>
      </c>
      <c r="L132" s="7">
        <v>817</v>
      </c>
      <c r="M132" s="17">
        <f t="shared" si="80"/>
        <v>6.2264150943396226</v>
      </c>
      <c r="N132" s="17">
        <f t="shared" si="81"/>
        <v>15.415094339622641</v>
      </c>
      <c r="O132" s="14">
        <f t="shared" si="82"/>
        <v>0.40391676866585069</v>
      </c>
      <c r="P132" s="5">
        <v>236</v>
      </c>
      <c r="Q132" s="7">
        <v>508</v>
      </c>
      <c r="R132" s="17">
        <f t="shared" si="83"/>
        <v>4.4528301886792452</v>
      </c>
      <c r="S132" s="17">
        <f t="shared" si="84"/>
        <v>9.584905660377359</v>
      </c>
      <c r="T132" s="14">
        <f t="shared" si="85"/>
        <v>0.46456692913385828</v>
      </c>
      <c r="U132" s="7">
        <v>94</v>
      </c>
      <c r="V132" s="7">
        <v>309</v>
      </c>
      <c r="W132" s="17">
        <f t="shared" si="86"/>
        <v>1.7735849056603774</v>
      </c>
      <c r="X132" s="17">
        <f t="shared" si="87"/>
        <v>5.8301886792452828</v>
      </c>
      <c r="Y132" s="14">
        <f t="shared" si="88"/>
        <v>0.30420711974110032</v>
      </c>
      <c r="Z132" s="5">
        <v>103</v>
      </c>
      <c r="AA132" s="5">
        <v>154</v>
      </c>
      <c r="AB132" s="17">
        <f t="shared" si="89"/>
        <v>1.9433962264150944</v>
      </c>
      <c r="AC132" s="17">
        <f t="shared" si="90"/>
        <v>2.9056603773584904</v>
      </c>
      <c r="AD132" s="14">
        <f t="shared" si="91"/>
        <v>0.66883116883116878</v>
      </c>
      <c r="AE132" s="12">
        <v>356</v>
      </c>
      <c r="AF132" s="17">
        <f t="shared" si="92"/>
        <v>6.716981132075472</v>
      </c>
      <c r="AG132" s="12">
        <v>79</v>
      </c>
      <c r="AH132" s="17">
        <f t="shared" si="93"/>
        <v>1.4905660377358489</v>
      </c>
      <c r="AI132" s="7">
        <v>277</v>
      </c>
      <c r="AJ132" s="17">
        <f t="shared" si="94"/>
        <v>5.2264150943396226</v>
      </c>
      <c r="AK132" s="7">
        <v>120</v>
      </c>
      <c r="AL132" s="17">
        <f t="shared" si="95"/>
        <v>2.2641509433962264</v>
      </c>
      <c r="AM132" s="7">
        <v>58</v>
      </c>
      <c r="AN132" s="17">
        <f t="shared" si="96"/>
        <v>1.0943396226415094</v>
      </c>
      <c r="AO132" s="7">
        <v>30</v>
      </c>
      <c r="AP132" s="17">
        <f t="shared" si="97"/>
        <v>0.56603773584905659</v>
      </c>
      <c r="AQ132" s="7">
        <v>116</v>
      </c>
      <c r="AR132" s="17">
        <f t="shared" si="98"/>
        <v>2.1886792452830188</v>
      </c>
      <c r="AS132" s="7">
        <v>134</v>
      </c>
      <c r="AT132" s="17">
        <f t="shared" si="99"/>
        <v>2.5283018867924527</v>
      </c>
      <c r="AU132" s="13">
        <v>1.7508034046518779</v>
      </c>
      <c r="AV132" s="13">
        <v>5.2400306415649363E-2</v>
      </c>
      <c r="AW132" s="13">
        <v>-0.79126479016356921</v>
      </c>
      <c r="AX132" s="13">
        <v>2.5420681948154469</v>
      </c>
      <c r="AY132" s="13">
        <v>94.193541993182961</v>
      </c>
      <c r="AZ132" s="13">
        <v>97.063580741306737</v>
      </c>
      <c r="BA132" s="13">
        <v>13.275982581309529</v>
      </c>
      <c r="BB132" s="13">
        <v>14.47169811320755</v>
      </c>
      <c r="BC132" s="13">
        <v>22.95576700046141</v>
      </c>
      <c r="BD132" s="35">
        <f t="shared" si="100"/>
        <v>48.431212984312133</v>
      </c>
      <c r="BE132" s="35">
        <f t="shared" si="101"/>
        <v>46.144430844553241</v>
      </c>
      <c r="BF132" s="37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35.735208730723244</v>
      </c>
      <c r="BG132" s="14">
        <f t="shared" si="102"/>
        <v>0.37821297429620565</v>
      </c>
      <c r="BH132" s="14">
        <f t="shared" si="103"/>
        <v>0.18849449204406366</v>
      </c>
      <c r="BI132" s="13">
        <f>IFERROR(((AG132*(12000/5))/((F132*60+G132)*(SUMIFS(팀공격력!X:X,팀공격력!A:A,B132,팀공격력!B:B,D132)+SUMIFS(팀수비력!X:X,팀수비력!A:A,B132,팀수비력!B:B,D132))))*100,"")</f>
        <v>3.1660926175603921</v>
      </c>
      <c r="BJ132" s="13">
        <f>IFERROR(((AI132*(12000/5))/((F132*60+G132)*(SUMIFS(팀공격력!V:V,팀공격력!A:A,B132,팀공격력!B:B,D132)+SUMIFS(팀수비력!W:W,팀수비력!A:A,B132,팀수비력!B:B,D132))))*100,"")</f>
        <v>23.62322239515596</v>
      </c>
      <c r="BK132" s="13">
        <f>IFERROR(((AE132*(12000/5))/((F132*60+G132)*(SUMIFS(팀공격력!X:X,팀공격력!A:A,B132,팀공격력!B:B,D132)+SUMIFS(팀수비력!X:X,팀수비력!A:A,B132,팀수비력!B:B,D132))))*100,"")</f>
        <v>14.267455339892399</v>
      </c>
      <c r="BL132" s="13">
        <f>IFERROR(100*AK132/(((((F132*60+G132)/(12000/5))*SUMIFS(팀공격력!P:P,팀공격력!A:A,B132,팀공격력!B:B,D132))-K132)),"")</f>
        <v>18.417372186314743</v>
      </c>
      <c r="BM132" s="13">
        <f>IFERROR(100*((AM132/E132*(2400))/((F132*60+G132)*SUMIFS(팀공격력!AR:AR,팀공격력!A:A,B132,팀공격력!B:B,D132))),"")</f>
        <v>2.4424933733141403</v>
      </c>
      <c r="BN132" s="13">
        <f>IFERROR((AO132*40)/(((F132*60+G132)/60)*(SUMIFS(팀수비력!Q:Q,팀수비력!A:A,B132,팀수비력!B:B,D132)-SUMIFS(팀수비력!N:N,팀수비력!A:A,B132,팀수비력!B:B,D132)))*100,"")</f>
        <v>2.3913353947530118</v>
      </c>
      <c r="BO132" s="13">
        <f t="shared" si="104"/>
        <v>11.591190695071745</v>
      </c>
      <c r="BP132" s="13">
        <v>59.7222222222222</v>
      </c>
      <c r="BQ132" s="13">
        <v>0.81132075471698095</v>
      </c>
      <c r="BR132" s="13">
        <v>0.339622641509433</v>
      </c>
      <c r="BS132" s="13">
        <v>0.92452830188679203</v>
      </c>
      <c r="BT132" s="15" t="s">
        <v>93</v>
      </c>
      <c r="BU132" s="15">
        <v>550000</v>
      </c>
      <c r="BV132" s="12" t="s">
        <v>89</v>
      </c>
      <c r="BW132" s="26">
        <v>1178.75</v>
      </c>
      <c r="BX132" s="27">
        <v>1859.05</v>
      </c>
      <c r="BY132" s="27">
        <v>680.3</v>
      </c>
      <c r="BZ132" s="26">
        <f t="shared" si="105"/>
        <v>22.240566037735853</v>
      </c>
      <c r="CA132" s="26">
        <f t="shared" si="106"/>
        <v>35.076415094339623</v>
      </c>
      <c r="CB132" s="26">
        <f t="shared" si="107"/>
        <v>12.835849056603772</v>
      </c>
      <c r="CC132" s="31">
        <f t="shared" si="108"/>
        <v>35.279153001035056</v>
      </c>
      <c r="CD132" s="31">
        <f t="shared" si="109"/>
        <v>55.640050380974948</v>
      </c>
      <c r="CE132" s="31">
        <f t="shared" si="110"/>
        <v>20.360897379939892</v>
      </c>
      <c r="CF132" s="34">
        <v>34</v>
      </c>
      <c r="CG132" s="34">
        <v>19</v>
      </c>
    </row>
    <row r="133" spans="1:85" x14ac:dyDescent="0.4">
      <c r="A133" s="12" t="s">
        <v>84</v>
      </c>
      <c r="B133" s="12" t="s">
        <v>213</v>
      </c>
      <c r="C133" s="4" t="s">
        <v>230</v>
      </c>
      <c r="D133" s="40" t="s">
        <v>87</v>
      </c>
      <c r="E133" s="5">
        <v>1</v>
      </c>
      <c r="F133" s="22">
        <v>15</v>
      </c>
      <c r="G133" s="22">
        <v>54</v>
      </c>
      <c r="H133" s="10">
        <f t="shared" si="78"/>
        <v>954</v>
      </c>
      <c r="I133" s="5">
        <v>6</v>
      </c>
      <c r="J133" s="17">
        <f t="shared" si="79"/>
        <v>6</v>
      </c>
      <c r="K133" s="7">
        <v>3</v>
      </c>
      <c r="L133" s="7">
        <v>4</v>
      </c>
      <c r="M133" s="17">
        <f t="shared" si="80"/>
        <v>3</v>
      </c>
      <c r="N133" s="17">
        <f t="shared" si="81"/>
        <v>4</v>
      </c>
      <c r="O133" s="14">
        <f t="shared" si="82"/>
        <v>0.75</v>
      </c>
      <c r="P133" s="12">
        <v>3</v>
      </c>
      <c r="Q133" s="12">
        <v>4</v>
      </c>
      <c r="R133" s="17">
        <f t="shared" si="83"/>
        <v>3</v>
      </c>
      <c r="S133" s="17">
        <f t="shared" si="84"/>
        <v>4</v>
      </c>
      <c r="T133" s="14">
        <f t="shared" si="85"/>
        <v>0.75</v>
      </c>
      <c r="U133" s="12">
        <v>0</v>
      </c>
      <c r="V133" s="12">
        <v>0</v>
      </c>
      <c r="W133" s="17">
        <f t="shared" si="86"/>
        <v>0</v>
      </c>
      <c r="X133" s="17">
        <f t="shared" si="87"/>
        <v>0</v>
      </c>
      <c r="Y133" s="14" t="e">
        <f t="shared" si="88"/>
        <v>#DIV/0!</v>
      </c>
      <c r="Z133" s="12">
        <v>0</v>
      </c>
      <c r="AA133" s="12">
        <v>0</v>
      </c>
      <c r="AB133" s="17">
        <f t="shared" si="89"/>
        <v>0</v>
      </c>
      <c r="AC133" s="17">
        <f t="shared" si="90"/>
        <v>0</v>
      </c>
      <c r="AD133" s="14" t="e">
        <f t="shared" si="91"/>
        <v>#DIV/0!</v>
      </c>
      <c r="AE133" s="12">
        <v>5</v>
      </c>
      <c r="AF133" s="17">
        <f t="shared" si="92"/>
        <v>5</v>
      </c>
      <c r="AG133" s="12">
        <v>2</v>
      </c>
      <c r="AH133" s="17">
        <f t="shared" si="93"/>
        <v>2</v>
      </c>
      <c r="AI133" s="12">
        <v>3</v>
      </c>
      <c r="AJ133" s="17">
        <f t="shared" si="94"/>
        <v>3</v>
      </c>
      <c r="AK133" s="12">
        <v>0</v>
      </c>
      <c r="AL133" s="17">
        <f t="shared" si="95"/>
        <v>0</v>
      </c>
      <c r="AM133" s="12">
        <v>1</v>
      </c>
      <c r="AN133" s="17">
        <f t="shared" si="96"/>
        <v>1</v>
      </c>
      <c r="AO133" s="12">
        <v>1</v>
      </c>
      <c r="AP133" s="17">
        <f t="shared" si="97"/>
        <v>1</v>
      </c>
      <c r="AQ133" s="12">
        <v>0</v>
      </c>
      <c r="AR133" s="17">
        <f t="shared" si="98"/>
        <v>0</v>
      </c>
      <c r="AS133" s="12">
        <v>4</v>
      </c>
      <c r="AT133" s="17">
        <f t="shared" si="99"/>
        <v>4</v>
      </c>
      <c r="AU133" s="13">
        <v>4.6337554176416017E-2</v>
      </c>
      <c r="AV133" s="13">
        <v>0.1165724633368956</v>
      </c>
      <c r="AW133" s="13">
        <v>7.737323020952579E-3</v>
      </c>
      <c r="AX133" s="13">
        <v>3.8600231155463439E-2</v>
      </c>
      <c r="AY133" s="13">
        <v>102.1877477009814</v>
      </c>
      <c r="AZ133" s="13">
        <v>92.364987568174769</v>
      </c>
      <c r="BA133" s="13">
        <v>0.30179027026906208</v>
      </c>
      <c r="BB133" s="13">
        <v>12</v>
      </c>
      <c r="BC133" s="13">
        <v>30.188679245283019</v>
      </c>
      <c r="BD133" s="35">
        <f t="shared" si="100"/>
        <v>75</v>
      </c>
      <c r="BE133" s="35">
        <f t="shared" si="101"/>
        <v>75</v>
      </c>
      <c r="BF133" s="37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0.22652541221537148</v>
      </c>
      <c r="BG133" s="14">
        <f t="shared" si="102"/>
        <v>0</v>
      </c>
      <c r="BH133" s="14">
        <f t="shared" si="103"/>
        <v>0</v>
      </c>
      <c r="BI133" s="13">
        <f>IFERROR(((AG133*(12000/5))/((F133*60+G133)*(SUMIFS(팀공격력!X:X,팀공격력!A:A,B133,팀공격력!B:B,D133)+SUMIFS(팀수비력!X:X,팀수비력!A:A,B133,팀수비력!B:B,D133))))*100,"")</f>
        <v>0.12712093332189245</v>
      </c>
      <c r="BJ133" s="13">
        <f>IFERROR(((AI133*(12000/5))/((F133*60+G133)*(SUMIFS(팀공격력!V:V,팀공격력!A:A,B133,팀공격력!B:B,D133)+SUMIFS(팀수비력!W:W,팀수비력!A:A,B133,팀수비력!B:B,D133))))*100,"")</f>
        <v>0.40576181781294379</v>
      </c>
      <c r="BK133" s="13">
        <f>IFERROR(((AE133*(12000/5))/((F133*60+G133)*(SUMIFS(팀공격력!X:X,팀공격력!A:A,B133,팀공격력!B:B,D133)+SUMIFS(팀수비력!X:X,팀수비력!A:A,B133,팀수비력!B:B,D133))))*100,"")</f>
        <v>0.31780233330473112</v>
      </c>
      <c r="BL133" s="13">
        <f>IFERROR(100*AK133/(((((F133*60+G133)/(12000/5))*SUMIFS(팀공격력!P:P,팀공격력!A:A,B133,팀공격력!B:B,D133))-K133)),"")</f>
        <v>0</v>
      </c>
      <c r="BM133" s="13">
        <f>IFERROR(100*((AM133/E133*(2400))/((F133*60+G133)*SUMIFS(팀공격력!AR:AR,팀공격력!A:A,B133,팀공격력!B:B,D133))),"")</f>
        <v>3.5397437488738457</v>
      </c>
      <c r="BN133" s="13">
        <f>IFERROR((AO133*40)/(((F133*60+G133)/60)*(SUMIFS(팀수비력!Q:Q,팀수비력!A:A,B133,팀수비력!B:B,D133)-SUMIFS(팀수비력!N:N,팀수비력!A:A,B133,팀수비력!B:B,D133)))*100,"")</f>
        <v>0.12641825479599256</v>
      </c>
      <c r="BO133" s="13">
        <f t="shared" si="104"/>
        <v>0</v>
      </c>
      <c r="BP133" s="13">
        <v>0</v>
      </c>
      <c r="BQ133" s="13">
        <v>0</v>
      </c>
      <c r="BR133" s="13">
        <v>0</v>
      </c>
      <c r="BS133" s="13">
        <v>1</v>
      </c>
      <c r="BT133" s="15" t="s">
        <v>88</v>
      </c>
      <c r="BU133" s="15">
        <v>50000</v>
      </c>
      <c r="BV133" s="12" t="s">
        <v>96</v>
      </c>
      <c r="BW133" s="26">
        <v>16.98</v>
      </c>
      <c r="BX133" s="27">
        <v>17.98</v>
      </c>
      <c r="BY133" s="27">
        <v>1</v>
      </c>
      <c r="BZ133" s="26">
        <f t="shared" si="105"/>
        <v>16.98</v>
      </c>
      <c r="CA133" s="26">
        <f t="shared" si="106"/>
        <v>17.98</v>
      </c>
      <c r="CB133" s="26">
        <f t="shared" si="107"/>
        <v>1</v>
      </c>
      <c r="CC133" s="31">
        <f t="shared" si="108"/>
        <v>42.716981132075468</v>
      </c>
      <c r="CD133" s="31">
        <f t="shared" si="109"/>
        <v>45.232704402515722</v>
      </c>
      <c r="CE133" s="31">
        <f t="shared" si="110"/>
        <v>2.5157232704402515</v>
      </c>
      <c r="CF133" s="33">
        <v>1</v>
      </c>
      <c r="CG133" s="33">
        <v>0</v>
      </c>
    </row>
    <row r="134" spans="1:85" x14ac:dyDescent="0.4">
      <c r="A134" s="12" t="s">
        <v>84</v>
      </c>
      <c r="B134" s="12" t="s">
        <v>213</v>
      </c>
      <c r="C134" s="8" t="s">
        <v>231</v>
      </c>
      <c r="D134" s="40" t="s">
        <v>87</v>
      </c>
      <c r="E134" s="5">
        <v>30</v>
      </c>
      <c r="F134" s="22">
        <v>7</v>
      </c>
      <c r="G134" s="22">
        <v>3</v>
      </c>
      <c r="H134" s="10">
        <f t="shared" si="78"/>
        <v>12690</v>
      </c>
      <c r="I134" s="5">
        <v>50</v>
      </c>
      <c r="J134" s="17">
        <f t="shared" si="79"/>
        <v>1.6666666666666667</v>
      </c>
      <c r="K134" s="7">
        <v>15</v>
      </c>
      <c r="L134" s="7">
        <v>35</v>
      </c>
      <c r="M134" s="17">
        <f t="shared" si="80"/>
        <v>0.5</v>
      </c>
      <c r="N134" s="17">
        <f t="shared" si="81"/>
        <v>1.1666666666666667</v>
      </c>
      <c r="O134" s="14">
        <f t="shared" si="82"/>
        <v>0.42857142857142855</v>
      </c>
      <c r="P134" s="12">
        <v>8</v>
      </c>
      <c r="Q134" s="12">
        <v>14</v>
      </c>
      <c r="R134" s="17">
        <f t="shared" si="83"/>
        <v>0.26666666666666666</v>
      </c>
      <c r="S134" s="17">
        <f t="shared" si="84"/>
        <v>0.46666666666666667</v>
      </c>
      <c r="T134" s="14">
        <f t="shared" si="85"/>
        <v>0.5714285714285714</v>
      </c>
      <c r="U134" s="12">
        <v>7</v>
      </c>
      <c r="V134" s="12">
        <v>21</v>
      </c>
      <c r="W134" s="17">
        <f t="shared" si="86"/>
        <v>0.23333333333333334</v>
      </c>
      <c r="X134" s="17">
        <f t="shared" si="87"/>
        <v>0.7</v>
      </c>
      <c r="Y134" s="14">
        <f t="shared" si="88"/>
        <v>0.33333333333333331</v>
      </c>
      <c r="Z134" s="12">
        <v>13</v>
      </c>
      <c r="AA134" s="12">
        <v>17</v>
      </c>
      <c r="AB134" s="17">
        <f t="shared" si="89"/>
        <v>0.43333333333333335</v>
      </c>
      <c r="AC134" s="17">
        <f t="shared" si="90"/>
        <v>0.56666666666666665</v>
      </c>
      <c r="AD134" s="14">
        <f t="shared" si="91"/>
        <v>0.76470588235294112</v>
      </c>
      <c r="AE134" s="12">
        <v>26</v>
      </c>
      <c r="AF134" s="17">
        <f t="shared" si="92"/>
        <v>0.8666666666666667</v>
      </c>
      <c r="AG134" s="12">
        <v>10</v>
      </c>
      <c r="AH134" s="17">
        <f t="shared" si="93"/>
        <v>0.33333333333333331</v>
      </c>
      <c r="AI134" s="12">
        <v>16</v>
      </c>
      <c r="AJ134" s="17">
        <f t="shared" si="94"/>
        <v>0.53333333333333333</v>
      </c>
      <c r="AK134" s="12">
        <v>8</v>
      </c>
      <c r="AL134" s="17">
        <f t="shared" si="95"/>
        <v>0.26666666666666666</v>
      </c>
      <c r="AM134" s="12">
        <v>7</v>
      </c>
      <c r="AN134" s="17">
        <f t="shared" si="96"/>
        <v>0.23333333333333334</v>
      </c>
      <c r="AO134" s="12">
        <v>2</v>
      </c>
      <c r="AP134" s="17">
        <f t="shared" si="97"/>
        <v>6.6666666666666666E-2</v>
      </c>
      <c r="AQ134" s="12">
        <v>5</v>
      </c>
      <c r="AR134" s="17">
        <f t="shared" si="98"/>
        <v>0.16666666666666666</v>
      </c>
      <c r="AS134" s="12">
        <v>29</v>
      </c>
      <c r="AT134" s="17">
        <f t="shared" si="99"/>
        <v>0.96666666666666667</v>
      </c>
      <c r="AU134" s="13">
        <v>0.52837138954477636</v>
      </c>
      <c r="AV134" s="13">
        <v>9.9928395185773303E-2</v>
      </c>
      <c r="AW134" s="13">
        <v>0.29619694147387848</v>
      </c>
      <c r="AX134" s="13">
        <v>0.23217444807089779</v>
      </c>
      <c r="AY134" s="13">
        <v>119.341114693889</v>
      </c>
      <c r="AZ134" s="13">
        <v>104.2532522068381</v>
      </c>
      <c r="BA134" s="13">
        <v>3.1921579985457931</v>
      </c>
      <c r="BB134" s="13">
        <v>2.1333333333333329</v>
      </c>
      <c r="BC134" s="13">
        <v>12.104018912529551</v>
      </c>
      <c r="BD134" s="35">
        <f t="shared" si="100"/>
        <v>58.851224105461384</v>
      </c>
      <c r="BE134" s="35">
        <f t="shared" si="101"/>
        <v>52.857142857142861</v>
      </c>
      <c r="BF134" s="37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6.064229875694144</v>
      </c>
      <c r="BG134" s="14">
        <f t="shared" si="102"/>
        <v>0.6</v>
      </c>
      <c r="BH134" s="14">
        <f t="shared" si="103"/>
        <v>0.48571428571428571</v>
      </c>
      <c r="BI134" s="13">
        <f>IFERROR(((AG134*(12000/5))/((F134*60+G134)*(SUMIFS(팀공격력!X:X,팀공격력!A:A,B134,팀공격력!B:B,D134)+SUMIFS(팀수비력!X:X,팀수비력!A:A,B134,팀수비력!B:B,D134))))*100,"")</f>
        <v>1.4334913757575107</v>
      </c>
      <c r="BJ134" s="13">
        <f>IFERROR(((AI134*(12000/5))/((F134*60+G134)*(SUMIFS(팀공격력!V:V,팀공격력!A:A,B134,팀공격력!B:B,D134)+SUMIFS(팀수비력!W:W,팀수비력!A:A,B134,팀수비력!B:B,D134))))*100,"")</f>
        <v>4.8806527873103027</v>
      </c>
      <c r="BK134" s="13">
        <f>IFERROR(((AE134*(12000/5))/((F134*60+G134)*(SUMIFS(팀공격력!X:X,팀공격력!A:A,B134,팀공격력!B:B,D134)+SUMIFS(팀수비력!X:X,팀수비력!A:A,B134,팀수비력!B:B,D134))))*100,"")</f>
        <v>3.7270775769695277</v>
      </c>
      <c r="BL134" s="13">
        <f>IFERROR(100*AK134/(((((F134*60+G134)/(12000/5))*SUMIFS(팀공격력!P:P,팀공격력!A:A,B134,팀공격력!B:B,D134))-K134)),"")</f>
        <v>3.0837874692223557</v>
      </c>
      <c r="BM134" s="13">
        <f>IFERROR(100*((AM134/E134*(2400))/((F134*60+G134)*SUMIFS(팀공격력!AR:AR,팀공격력!A:A,B134,팀공격력!B:B,D134))),"")</f>
        <v>1.8627587671378676</v>
      </c>
      <c r="BN134" s="13">
        <f>IFERROR((AO134*40)/(((F134*60+G134)/60)*(SUMIFS(팀수비력!Q:Q,팀수비력!A:A,B134,팀수비력!B:B,D134)-SUMIFS(팀수비력!N:N,팀수비력!A:A,B134,팀수비력!B:B,D134)))*100,"")</f>
        <v>0.57022702163298766</v>
      </c>
      <c r="BO134" s="13">
        <f t="shared" si="104"/>
        <v>10.530749789385004</v>
      </c>
      <c r="BP134" s="13">
        <v>7.1428571428571397</v>
      </c>
      <c r="BQ134" s="13">
        <v>3.3333333333333298E-2</v>
      </c>
      <c r="BR134" s="13">
        <v>0</v>
      </c>
      <c r="BS134" s="13">
        <v>0.133333333333333</v>
      </c>
      <c r="BT134" s="15" t="s">
        <v>88</v>
      </c>
      <c r="BU134" s="15"/>
      <c r="BV134" s="12" t="s">
        <v>96</v>
      </c>
      <c r="BW134" s="26">
        <v>127.03</v>
      </c>
      <c r="BX134" s="27">
        <v>156.33000000000001</v>
      </c>
      <c r="BY134" s="27">
        <v>29.3</v>
      </c>
      <c r="BZ134" s="26">
        <f t="shared" si="105"/>
        <v>4.2343333333333337</v>
      </c>
      <c r="CA134" s="26">
        <f t="shared" si="106"/>
        <v>5.2110000000000003</v>
      </c>
      <c r="CB134" s="26">
        <f t="shared" si="107"/>
        <v>0.97666666666666668</v>
      </c>
      <c r="CC134" s="31">
        <f t="shared" si="108"/>
        <v>24.024586288416081</v>
      </c>
      <c r="CD134" s="31">
        <f t="shared" si="109"/>
        <v>29.565957446808515</v>
      </c>
      <c r="CE134" s="31">
        <f t="shared" si="110"/>
        <v>5.541371158392435</v>
      </c>
      <c r="CF134" s="34">
        <v>19</v>
      </c>
      <c r="CG134" s="34">
        <v>11</v>
      </c>
    </row>
    <row r="135" spans="1:85" x14ac:dyDescent="0.4">
      <c r="A135" s="12" t="s">
        <v>84</v>
      </c>
      <c r="B135" s="12" t="s">
        <v>213</v>
      </c>
      <c r="C135" s="4" t="s">
        <v>232</v>
      </c>
      <c r="D135" s="40" t="s">
        <v>87</v>
      </c>
      <c r="E135" s="5">
        <v>52</v>
      </c>
      <c r="F135" s="22">
        <v>22</v>
      </c>
      <c r="G135" s="22">
        <v>6</v>
      </c>
      <c r="H135" s="10">
        <f t="shared" si="78"/>
        <v>68952</v>
      </c>
      <c r="I135" s="5">
        <v>389</v>
      </c>
      <c r="J135" s="17">
        <f t="shared" si="79"/>
        <v>7.4807692307692308</v>
      </c>
      <c r="K135" s="7">
        <v>151</v>
      </c>
      <c r="L135" s="7">
        <v>340</v>
      </c>
      <c r="M135" s="17">
        <f t="shared" si="80"/>
        <v>2.9038461538461537</v>
      </c>
      <c r="N135" s="17">
        <f t="shared" si="81"/>
        <v>6.5384615384615383</v>
      </c>
      <c r="O135" s="14">
        <f t="shared" si="82"/>
        <v>0.44411764705882351</v>
      </c>
      <c r="P135" s="12">
        <v>110</v>
      </c>
      <c r="Q135" s="12">
        <v>228</v>
      </c>
      <c r="R135" s="17">
        <f t="shared" si="83"/>
        <v>2.1153846153846154</v>
      </c>
      <c r="S135" s="17">
        <f t="shared" si="84"/>
        <v>4.384615384615385</v>
      </c>
      <c r="T135" s="14">
        <f t="shared" si="85"/>
        <v>0.48245614035087719</v>
      </c>
      <c r="U135" s="12">
        <v>41</v>
      </c>
      <c r="V135" s="12">
        <v>112</v>
      </c>
      <c r="W135" s="17">
        <f t="shared" si="86"/>
        <v>0.78846153846153844</v>
      </c>
      <c r="X135" s="17">
        <f t="shared" si="87"/>
        <v>2.1538461538461537</v>
      </c>
      <c r="Y135" s="14">
        <f t="shared" si="88"/>
        <v>0.36607142857142855</v>
      </c>
      <c r="Z135" s="12">
        <v>46</v>
      </c>
      <c r="AA135" s="12">
        <v>60</v>
      </c>
      <c r="AB135" s="17">
        <f t="shared" si="89"/>
        <v>0.88461538461538458</v>
      </c>
      <c r="AC135" s="17">
        <f t="shared" si="90"/>
        <v>1.1538461538461537</v>
      </c>
      <c r="AD135" s="14">
        <f t="shared" si="91"/>
        <v>0.76666666666666672</v>
      </c>
      <c r="AE135" s="12">
        <v>203</v>
      </c>
      <c r="AF135" s="17">
        <f t="shared" si="92"/>
        <v>3.9038461538461537</v>
      </c>
      <c r="AG135" s="12">
        <v>63</v>
      </c>
      <c r="AH135" s="17">
        <f t="shared" si="93"/>
        <v>1.2115384615384615</v>
      </c>
      <c r="AI135" s="12">
        <v>140</v>
      </c>
      <c r="AJ135" s="17">
        <f t="shared" si="94"/>
        <v>2.6923076923076925</v>
      </c>
      <c r="AK135" s="12">
        <v>60</v>
      </c>
      <c r="AL135" s="17">
        <f t="shared" si="95"/>
        <v>1.1538461538461537</v>
      </c>
      <c r="AM135" s="12">
        <v>33</v>
      </c>
      <c r="AN135" s="17">
        <f t="shared" si="96"/>
        <v>0.63461538461538458</v>
      </c>
      <c r="AO135" s="12">
        <v>5</v>
      </c>
      <c r="AP135" s="17">
        <f t="shared" si="97"/>
        <v>9.6153846153846159E-2</v>
      </c>
      <c r="AQ135" s="12">
        <v>33</v>
      </c>
      <c r="AR135" s="17">
        <f t="shared" si="98"/>
        <v>0.63461538461538458</v>
      </c>
      <c r="AS135" s="12">
        <v>142</v>
      </c>
      <c r="AT135" s="17">
        <f t="shared" si="99"/>
        <v>2.7307692307692308</v>
      </c>
      <c r="AU135" s="13">
        <v>2.680195421319775</v>
      </c>
      <c r="AV135" s="13">
        <v>9.3289085322651399E-2</v>
      </c>
      <c r="AW135" s="13">
        <v>1.29855625174274</v>
      </c>
      <c r="AX135" s="13">
        <v>1.3816391695770349</v>
      </c>
      <c r="AY135" s="13">
        <v>109.1573062516911</v>
      </c>
      <c r="AZ135" s="13">
        <v>103.3190381794403</v>
      </c>
      <c r="BA135" s="13">
        <v>7.9659235476438432</v>
      </c>
      <c r="BB135" s="13">
        <v>8.7307692307692299</v>
      </c>
      <c r="BC135" s="13">
        <v>15.80229725026105</v>
      </c>
      <c r="BD135" s="35">
        <f t="shared" si="100"/>
        <v>53.084061135371186</v>
      </c>
      <c r="BE135" s="35">
        <f t="shared" si="101"/>
        <v>50.441176470588232</v>
      </c>
      <c r="BF135" s="37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16.273083362638324</v>
      </c>
      <c r="BG135" s="14">
        <f t="shared" si="102"/>
        <v>0.32941176470588235</v>
      </c>
      <c r="BH135" s="14">
        <f t="shared" si="103"/>
        <v>0.17647058823529413</v>
      </c>
      <c r="BI135" s="13">
        <f>IFERROR(((AG135*(12000/5))/((F135*60+G135)*(SUMIFS(팀공격력!X:X,팀공격력!A:A,B135,팀공격력!B:B,D135)+SUMIFS(팀수비력!X:X,팀수비력!A:A,B135,팀수비력!B:B,D135))))*100,"")</f>
        <v>2.8809284820936578</v>
      </c>
      <c r="BJ135" s="13">
        <f>IFERROR(((AI135*(12000/5))/((F135*60+G135)*(SUMIFS(팀공격력!V:V,팀공격력!A:A,B135,팀공격력!B:B,D135)+SUMIFS(팀수비력!W:W,팀수비력!A:A,B135,팀수비력!B:B,D135))))*100,"")</f>
        <v>13.623315331095217</v>
      </c>
      <c r="BK135" s="13">
        <f>IFERROR(((AE135*(12000/5))/((F135*60+G135)*(SUMIFS(팀공격력!X:X,팀공격력!A:A,B135,팀공격력!B:B,D135)+SUMIFS(팀수비력!X:X,팀수비력!A:A,B135,팀수비력!B:B,D135))))*100,"")</f>
        <v>9.2829917756351179</v>
      </c>
      <c r="BL135" s="13">
        <f>IFERROR(100*AK135/(((((F135*60+G135)/(12000/5))*SUMIFS(팀공격력!P:P,팀공격력!A:A,B135,팀공격력!B:B,D135))-K135)),"")</f>
        <v>8.4597299231222056</v>
      </c>
      <c r="BM135" s="13">
        <f>IFERROR(100*((AM135/E135*(2400))/((F135*60+G135)*SUMIFS(팀공격력!AR:AR,팀공격력!A:A,B135,팀공격력!B:B,D135))),"")</f>
        <v>1.6161708536669916</v>
      </c>
      <c r="BN135" s="13">
        <f>IFERROR((AO135*40)/(((F135*60+G135)/60)*(SUMIFS(팀수비력!Q:Q,팀수비력!A:A,B135,팀수비력!B:B,D135)-SUMIFS(팀수비력!N:N,팀수비력!A:A,B135,팀수비력!B:B,D135)))*100,"")</f>
        <v>0.4547625002842266</v>
      </c>
      <c r="BO135" s="13">
        <f t="shared" si="104"/>
        <v>8.2623935903855781</v>
      </c>
      <c r="BP135" s="13">
        <v>17.1875</v>
      </c>
      <c r="BQ135" s="13">
        <v>0.21153846153846101</v>
      </c>
      <c r="BR135" s="13">
        <v>9.6153846153846104E-2</v>
      </c>
      <c r="BS135" s="13">
        <v>0.30769230769230699</v>
      </c>
      <c r="BT135" s="15" t="s">
        <v>88</v>
      </c>
      <c r="BU135" s="15"/>
      <c r="BV135" s="12" t="s">
        <v>96</v>
      </c>
      <c r="BW135" s="26">
        <v>830.7</v>
      </c>
      <c r="BX135" s="27">
        <v>1073.3</v>
      </c>
      <c r="BY135" s="27">
        <v>242.6</v>
      </c>
      <c r="BZ135" s="26">
        <f t="shared" si="105"/>
        <v>15.975</v>
      </c>
      <c r="CA135" s="26">
        <f t="shared" si="106"/>
        <v>20.640384615384615</v>
      </c>
      <c r="CB135" s="26">
        <f t="shared" si="107"/>
        <v>4.6653846153846157</v>
      </c>
      <c r="CC135" s="31">
        <f t="shared" si="108"/>
        <v>28.914027149321267</v>
      </c>
      <c r="CD135" s="31">
        <f t="shared" si="109"/>
        <v>37.35816219979116</v>
      </c>
      <c r="CE135" s="31">
        <f t="shared" si="110"/>
        <v>8.4441350504698924</v>
      </c>
      <c r="CF135" s="34">
        <v>34</v>
      </c>
      <c r="CG135" s="34">
        <v>18</v>
      </c>
    </row>
    <row r="136" spans="1:85" x14ac:dyDescent="0.4">
      <c r="A136" s="12" t="s">
        <v>84</v>
      </c>
      <c r="B136" s="12" t="s">
        <v>233</v>
      </c>
      <c r="C136" s="4" t="s">
        <v>234</v>
      </c>
      <c r="D136" s="40" t="s">
        <v>87</v>
      </c>
      <c r="E136" s="5">
        <v>28</v>
      </c>
      <c r="F136" s="22">
        <v>13</v>
      </c>
      <c r="G136" s="22">
        <v>50</v>
      </c>
      <c r="H136" s="10">
        <f t="shared" si="78"/>
        <v>23240</v>
      </c>
      <c r="I136" s="5">
        <v>99</v>
      </c>
      <c r="J136" s="17">
        <f t="shared" si="79"/>
        <v>3.5357142857142856</v>
      </c>
      <c r="K136" s="7">
        <v>36</v>
      </c>
      <c r="L136" s="7">
        <v>100</v>
      </c>
      <c r="M136" s="17">
        <f t="shared" si="80"/>
        <v>1.2857142857142858</v>
      </c>
      <c r="N136" s="17">
        <f t="shared" si="81"/>
        <v>3.5714285714285716</v>
      </c>
      <c r="O136" s="14">
        <f t="shared" si="82"/>
        <v>0.36</v>
      </c>
      <c r="P136" s="12">
        <v>22</v>
      </c>
      <c r="Q136" s="12">
        <v>60</v>
      </c>
      <c r="R136" s="17">
        <f t="shared" si="83"/>
        <v>0.7857142857142857</v>
      </c>
      <c r="S136" s="17">
        <f t="shared" si="84"/>
        <v>2.1428571428571428</v>
      </c>
      <c r="T136" s="14">
        <f t="shared" si="85"/>
        <v>0.36666666666666664</v>
      </c>
      <c r="U136" s="12">
        <v>14</v>
      </c>
      <c r="V136" s="12">
        <v>40</v>
      </c>
      <c r="W136" s="17">
        <f t="shared" si="86"/>
        <v>0.5</v>
      </c>
      <c r="X136" s="17">
        <f t="shared" si="87"/>
        <v>1.4285714285714286</v>
      </c>
      <c r="Y136" s="14">
        <f t="shared" si="88"/>
        <v>0.35</v>
      </c>
      <c r="Z136" s="12">
        <v>13</v>
      </c>
      <c r="AA136" s="12">
        <v>14</v>
      </c>
      <c r="AB136" s="17">
        <f t="shared" si="89"/>
        <v>0.4642857142857143</v>
      </c>
      <c r="AC136" s="17">
        <f t="shared" si="90"/>
        <v>0.5</v>
      </c>
      <c r="AD136" s="14">
        <f t="shared" si="91"/>
        <v>0.9285714285714286</v>
      </c>
      <c r="AE136" s="12">
        <v>23</v>
      </c>
      <c r="AF136" s="17">
        <f t="shared" si="92"/>
        <v>0.8214285714285714</v>
      </c>
      <c r="AG136" s="12">
        <v>3</v>
      </c>
      <c r="AH136" s="17">
        <f t="shared" si="93"/>
        <v>0.10714285714285714</v>
      </c>
      <c r="AI136" s="12">
        <v>20</v>
      </c>
      <c r="AJ136" s="17">
        <f t="shared" si="94"/>
        <v>0.7142857142857143</v>
      </c>
      <c r="AK136" s="12">
        <v>71</v>
      </c>
      <c r="AL136" s="17">
        <f t="shared" si="95"/>
        <v>2.5357142857142856</v>
      </c>
      <c r="AM136" s="12">
        <v>11</v>
      </c>
      <c r="AN136" s="17">
        <f t="shared" si="96"/>
        <v>0.39285714285714285</v>
      </c>
      <c r="AO136" s="12">
        <v>0</v>
      </c>
      <c r="AP136" s="17">
        <f t="shared" si="97"/>
        <v>0</v>
      </c>
      <c r="AQ136" s="12">
        <v>28</v>
      </c>
      <c r="AR136" s="17">
        <f t="shared" si="98"/>
        <v>1</v>
      </c>
      <c r="AS136" s="12">
        <v>39</v>
      </c>
      <c r="AT136" s="17">
        <f t="shared" si="99"/>
        <v>1.3928571428571428</v>
      </c>
      <c r="AU136" s="13">
        <v>-0.11263236461208501</v>
      </c>
      <c r="AV136" s="13">
        <v>-1.1631569495223929E-2</v>
      </c>
      <c r="AW136" s="13">
        <v>-6.7399667953407169E-2</v>
      </c>
      <c r="AX136" s="13">
        <v>-4.5232696658677851E-2</v>
      </c>
      <c r="AY136" s="13">
        <v>95.455440522342201</v>
      </c>
      <c r="AZ136" s="13">
        <v>115.12422138493631</v>
      </c>
      <c r="BA136" s="13">
        <v>2.581236921509221</v>
      </c>
      <c r="BB136" s="13">
        <v>3.964285714285714</v>
      </c>
      <c r="BC136" s="13">
        <v>11.462994836488811</v>
      </c>
      <c r="BD136" s="35">
        <f t="shared" si="100"/>
        <v>46.62773172569706</v>
      </c>
      <c r="BE136" s="35">
        <f t="shared" si="101"/>
        <v>43</v>
      </c>
      <c r="BF136" s="37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8.7752452094319047</v>
      </c>
      <c r="BG136" s="14">
        <f t="shared" si="102"/>
        <v>0.4</v>
      </c>
      <c r="BH136" s="14">
        <f t="shared" si="103"/>
        <v>0.14000000000000001</v>
      </c>
      <c r="BI136" s="13">
        <f>IFERROR(((AG136*(12000/5))/((F136*60+G136)*(SUMIFS(팀공격력!X:X,팀공격력!A:A,B136,팀공격력!B:B,D136)+SUMIFS(팀수비력!X:X,팀수비력!A:A,B136,팀수비력!B:B,D136))))*100,"")</f>
        <v>0.23003709348132384</v>
      </c>
      <c r="BJ136" s="13">
        <f>IFERROR(((AI136*(12000/5))/((F136*60+G136)*(SUMIFS(팀공격력!V:V,팀공격력!A:A,B136,팀공격력!B:B,D136)+SUMIFS(팀수비력!W:W,팀수비력!A:A,B136,팀수비력!B:B,D136))))*100,"")</f>
        <v>3.0958953587368749</v>
      </c>
      <c r="BK136" s="13">
        <f>IFERROR(((AE136*(12000/5))/((F136*60+G136)*(SUMIFS(팀공격력!X:X,팀공격력!A:A,B136,팀공격력!B:B,D136)+SUMIFS(팀수비력!X:X,팀수비력!A:A,B136,팀수비력!B:B,D136))))*100,"")</f>
        <v>1.7636177166901494</v>
      </c>
      <c r="BL136" s="13">
        <f>IFERROR(100*AK136/(((((F136*60+G136)/(12000/5))*SUMIFS(팀공격력!P:P,팀공격력!A:A,B136,팀공격력!B:B,D136))-K136)),"")</f>
        <v>14.140140073688054</v>
      </c>
      <c r="BM136" s="13">
        <f>IFERROR(100*((AM136/E136*(2400))/((F136*60+G136)*SUMIFS(팀공격력!AR:AR,팀공격력!A:A,B136,팀공격력!B:B,D136))),"")</f>
        <v>1.6099665324837618</v>
      </c>
      <c r="BN136" s="13">
        <f>IFERROR((AO136*40)/(((F136*60+G136)/60)*(SUMIFS(팀수비력!Q:Q,팀수비력!A:A,B136,팀수비력!B:B,D136)-SUMIFS(팀수비력!N:N,팀수비력!A:A,B136,팀수비력!B:B,D136)))*100,"")</f>
        <v>0</v>
      </c>
      <c r="BO136" s="13">
        <f t="shared" si="104"/>
        <v>20.870602265951103</v>
      </c>
      <c r="BP136" s="13">
        <v>0</v>
      </c>
      <c r="BQ136" s="13">
        <v>0</v>
      </c>
      <c r="BR136" s="13">
        <v>0.85714285714285698</v>
      </c>
      <c r="BS136" s="13">
        <v>0.17857142857142799</v>
      </c>
      <c r="BT136" s="15" t="s">
        <v>88</v>
      </c>
      <c r="BU136" s="15">
        <v>150000</v>
      </c>
      <c r="BV136" s="12" t="s">
        <v>91</v>
      </c>
      <c r="BW136" s="26">
        <v>233.63</v>
      </c>
      <c r="BX136" s="27">
        <v>337.83</v>
      </c>
      <c r="BY136" s="27">
        <v>104.2</v>
      </c>
      <c r="BZ136" s="26">
        <f t="shared" si="105"/>
        <v>8.3439285714285703</v>
      </c>
      <c r="CA136" s="26">
        <f t="shared" si="106"/>
        <v>12.065357142857142</v>
      </c>
      <c r="CB136" s="26">
        <f t="shared" si="107"/>
        <v>3.7214285714285715</v>
      </c>
      <c r="CC136" s="31">
        <f t="shared" si="108"/>
        <v>24.127022375215144</v>
      </c>
      <c r="CD136" s="31">
        <f t="shared" si="109"/>
        <v>34.887779690189326</v>
      </c>
      <c r="CE136" s="31">
        <f t="shared" si="110"/>
        <v>10.760757314974182</v>
      </c>
      <c r="CF136" s="34">
        <v>9</v>
      </c>
      <c r="CG136" s="34">
        <v>19</v>
      </c>
    </row>
    <row r="137" spans="1:85" x14ac:dyDescent="0.4">
      <c r="A137" s="12" t="s">
        <v>84</v>
      </c>
      <c r="B137" s="12" t="s">
        <v>233</v>
      </c>
      <c r="C137" s="4" t="s">
        <v>235</v>
      </c>
      <c r="D137" s="40" t="s">
        <v>87</v>
      </c>
      <c r="E137" s="5">
        <v>8</v>
      </c>
      <c r="F137" s="22">
        <v>1</v>
      </c>
      <c r="G137" s="22">
        <v>49</v>
      </c>
      <c r="H137" s="10">
        <f t="shared" si="78"/>
        <v>872</v>
      </c>
      <c r="I137" s="5">
        <v>10</v>
      </c>
      <c r="J137" s="17">
        <f t="shared" si="79"/>
        <v>1.25</v>
      </c>
      <c r="K137" s="7">
        <v>3</v>
      </c>
      <c r="L137" s="7">
        <v>9</v>
      </c>
      <c r="M137" s="17">
        <f t="shared" si="80"/>
        <v>0.375</v>
      </c>
      <c r="N137" s="17">
        <f t="shared" si="81"/>
        <v>1.125</v>
      </c>
      <c r="O137" s="14">
        <f t="shared" si="82"/>
        <v>0.33333333333333331</v>
      </c>
      <c r="P137" s="12">
        <v>2</v>
      </c>
      <c r="Q137" s="12">
        <v>6</v>
      </c>
      <c r="R137" s="17">
        <f t="shared" si="83"/>
        <v>0.25</v>
      </c>
      <c r="S137" s="17">
        <f t="shared" si="84"/>
        <v>0.75</v>
      </c>
      <c r="T137" s="14">
        <f t="shared" si="85"/>
        <v>0.33333333333333331</v>
      </c>
      <c r="U137" s="12">
        <v>1</v>
      </c>
      <c r="V137" s="12">
        <v>3</v>
      </c>
      <c r="W137" s="17">
        <f t="shared" si="86"/>
        <v>0.125</v>
      </c>
      <c r="X137" s="17">
        <f t="shared" si="87"/>
        <v>0.375</v>
      </c>
      <c r="Y137" s="14">
        <f t="shared" si="88"/>
        <v>0.33333333333333331</v>
      </c>
      <c r="Z137" s="12">
        <v>3</v>
      </c>
      <c r="AA137" s="12">
        <v>3</v>
      </c>
      <c r="AB137" s="17">
        <f t="shared" si="89"/>
        <v>0.375</v>
      </c>
      <c r="AC137" s="17">
        <f t="shared" si="90"/>
        <v>0.375</v>
      </c>
      <c r="AD137" s="14">
        <f t="shared" si="91"/>
        <v>1</v>
      </c>
      <c r="AE137" s="12">
        <v>2</v>
      </c>
      <c r="AF137" s="17">
        <f t="shared" si="92"/>
        <v>0.25</v>
      </c>
      <c r="AG137" s="12">
        <v>1</v>
      </c>
      <c r="AH137" s="17">
        <f t="shared" si="93"/>
        <v>0.125</v>
      </c>
      <c r="AI137" s="12">
        <v>1</v>
      </c>
      <c r="AJ137" s="17">
        <f t="shared" si="94"/>
        <v>0.125</v>
      </c>
      <c r="AK137" s="12">
        <v>2</v>
      </c>
      <c r="AL137" s="17">
        <f t="shared" si="95"/>
        <v>0.25</v>
      </c>
      <c r="AM137" s="12">
        <v>0</v>
      </c>
      <c r="AN137" s="17">
        <f t="shared" si="96"/>
        <v>0</v>
      </c>
      <c r="AO137" s="12">
        <v>0</v>
      </c>
      <c r="AP137" s="17">
        <f t="shared" si="97"/>
        <v>0</v>
      </c>
      <c r="AQ137" s="12">
        <v>0</v>
      </c>
      <c r="AR137" s="17">
        <f t="shared" si="98"/>
        <v>0</v>
      </c>
      <c r="AS137" s="12">
        <v>0</v>
      </c>
      <c r="AT137" s="17">
        <f t="shared" si="99"/>
        <v>0</v>
      </c>
      <c r="AU137" s="13">
        <v>4.2587724609572788E-2</v>
      </c>
      <c r="AV137" s="13">
        <v>0.1172139209437783</v>
      </c>
      <c r="AW137" s="13">
        <v>4.923536499576326E-2</v>
      </c>
      <c r="AX137" s="13">
        <v>-6.6476403861904744E-3</v>
      </c>
      <c r="AY137" s="13">
        <v>115.5517516133169</v>
      </c>
      <c r="AZ137" s="13">
        <v>118.2107972791476</v>
      </c>
      <c r="BA137" s="13">
        <v>2.410854863917097</v>
      </c>
      <c r="BB137" s="13">
        <v>1</v>
      </c>
      <c r="BC137" s="13">
        <v>22.01834862385321</v>
      </c>
      <c r="BD137" s="35">
        <f t="shared" si="100"/>
        <v>48.449612403100772</v>
      </c>
      <c r="BE137" s="35">
        <f t="shared" si="101"/>
        <v>38.888888888888893</v>
      </c>
      <c r="BF137" s="37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5.1400518869643479</v>
      </c>
      <c r="BG137" s="14">
        <f t="shared" si="102"/>
        <v>0.33333333333333331</v>
      </c>
      <c r="BH137" s="14">
        <f t="shared" si="103"/>
        <v>0.33333333333333331</v>
      </c>
      <c r="BI137" s="13">
        <f>IFERROR(((AG137*(12000/5))/((F137*60+G137)*(SUMIFS(팀공격력!X:X,팀공격력!A:A,B137,팀공격력!B:B,D137)+SUMIFS(팀수비력!X:X,팀수비력!A:A,B137,팀수비력!B:B,D137))))*100,"")</f>
        <v>0.58388620057950702</v>
      </c>
      <c r="BJ137" s="13">
        <f>IFERROR(((AI137*(12000/5))/((F137*60+G137)*(SUMIFS(팀공격력!V:V,팀공격력!A:A,B137,팀공격력!B:B,D137)+SUMIFS(팀수비력!W:W,팀수비력!A:A,B137,팀수비력!B:B,D137))))*100,"")</f>
        <v>1.178712453097067</v>
      </c>
      <c r="BK137" s="13">
        <f>IFERROR(((AE137*(12000/5))/((F137*60+G137)*(SUMIFS(팀공격력!X:X,팀공격력!A:A,B137,팀공격력!B:B,D137)+SUMIFS(팀수비력!X:X,팀수비력!A:A,B137,팀수비력!B:B,D137))))*100,"")</f>
        <v>1.167772401159014</v>
      </c>
      <c r="BL137" s="13">
        <f>IFERROR(100*AK137/(((((F137*60+G137)/(12000/5))*SUMIFS(팀공격력!P:P,팀공격력!A:A,B137,팀공격력!B:B,D137))-K137)),"")</f>
        <v>2.9555922267924433</v>
      </c>
      <c r="BM137" s="13">
        <f>IFERROR(100*((AM137/E137*(2400))/((F137*60+G137)*SUMIFS(팀공격력!AR:AR,팀공격력!A:A,B137,팀공격력!B:B,D137))),"")</f>
        <v>0</v>
      </c>
      <c r="BN137" s="13">
        <f>IFERROR((AO137*40)/(((F137*60+G137)/60)*(SUMIFS(팀수비력!Q:Q,팀수비력!A:A,B137,팀수비력!B:B,D137)-SUMIFS(팀수비력!N:N,팀수비력!A:A,B137,팀수비력!B:B,D137)))*100,"")</f>
        <v>0</v>
      </c>
      <c r="BO137" s="13">
        <f t="shared" si="104"/>
        <v>0</v>
      </c>
      <c r="BP137" s="13">
        <v>0</v>
      </c>
      <c r="BQ137" s="13">
        <v>0</v>
      </c>
      <c r="BR137" s="13">
        <v>0.625</v>
      </c>
      <c r="BS137" s="13">
        <v>0.125</v>
      </c>
      <c r="BT137" s="15" t="s">
        <v>88</v>
      </c>
      <c r="BU137" s="15">
        <v>430000</v>
      </c>
      <c r="BV137" s="12" t="s">
        <v>91</v>
      </c>
      <c r="BW137" s="26">
        <v>14.82</v>
      </c>
      <c r="BX137" s="27">
        <v>20.62</v>
      </c>
      <c r="BY137" s="27">
        <v>5.8</v>
      </c>
      <c r="BZ137" s="26">
        <f t="shared" si="105"/>
        <v>1.8525</v>
      </c>
      <c r="CA137" s="26">
        <f t="shared" si="106"/>
        <v>2.5775000000000001</v>
      </c>
      <c r="CB137" s="26">
        <f t="shared" si="107"/>
        <v>0.72499999999999998</v>
      </c>
      <c r="CC137" s="31">
        <f t="shared" si="108"/>
        <v>40.788990825688074</v>
      </c>
      <c r="CD137" s="31">
        <f t="shared" si="109"/>
        <v>56.752293577981654</v>
      </c>
      <c r="CE137" s="31">
        <f t="shared" si="110"/>
        <v>15.963302752293577</v>
      </c>
      <c r="CF137" s="34">
        <v>2</v>
      </c>
      <c r="CG137" s="34">
        <v>6</v>
      </c>
    </row>
    <row r="138" spans="1:85" x14ac:dyDescent="0.4">
      <c r="A138" s="12" t="s">
        <v>84</v>
      </c>
      <c r="B138" s="12" t="s">
        <v>233</v>
      </c>
      <c r="C138" s="4" t="s">
        <v>236</v>
      </c>
      <c r="D138" s="40" t="s">
        <v>87</v>
      </c>
      <c r="E138" s="5">
        <v>1</v>
      </c>
      <c r="F138" s="22">
        <v>3</v>
      </c>
      <c r="G138" s="22">
        <v>0</v>
      </c>
      <c r="H138" s="10">
        <f t="shared" si="78"/>
        <v>180</v>
      </c>
      <c r="I138" s="5">
        <v>0</v>
      </c>
      <c r="J138" s="17">
        <f t="shared" si="79"/>
        <v>0</v>
      </c>
      <c r="K138" s="7">
        <v>0</v>
      </c>
      <c r="L138" s="7">
        <v>1</v>
      </c>
      <c r="M138" s="17">
        <f t="shared" si="80"/>
        <v>0</v>
      </c>
      <c r="N138" s="17">
        <f t="shared" si="81"/>
        <v>1</v>
      </c>
      <c r="O138" s="14">
        <f t="shared" si="82"/>
        <v>0</v>
      </c>
      <c r="P138" s="12">
        <v>0</v>
      </c>
      <c r="Q138" s="12">
        <v>0</v>
      </c>
      <c r="R138" s="17">
        <f t="shared" si="83"/>
        <v>0</v>
      </c>
      <c r="S138" s="17">
        <f t="shared" si="84"/>
        <v>0</v>
      </c>
      <c r="T138" s="14" t="e">
        <f t="shared" si="85"/>
        <v>#DIV/0!</v>
      </c>
      <c r="U138" s="12">
        <v>0</v>
      </c>
      <c r="V138" s="12">
        <v>1</v>
      </c>
      <c r="W138" s="17">
        <f t="shared" si="86"/>
        <v>0</v>
      </c>
      <c r="X138" s="17">
        <f t="shared" si="87"/>
        <v>1</v>
      </c>
      <c r="Y138" s="14">
        <f t="shared" si="88"/>
        <v>0</v>
      </c>
      <c r="Z138" s="12">
        <v>0</v>
      </c>
      <c r="AA138" s="12">
        <v>0</v>
      </c>
      <c r="AB138" s="17">
        <f t="shared" si="89"/>
        <v>0</v>
      </c>
      <c r="AC138" s="17">
        <f t="shared" si="90"/>
        <v>0</v>
      </c>
      <c r="AD138" s="14" t="e">
        <f t="shared" si="91"/>
        <v>#DIV/0!</v>
      </c>
      <c r="AE138" s="12">
        <v>0</v>
      </c>
      <c r="AF138" s="17">
        <f t="shared" si="92"/>
        <v>0</v>
      </c>
      <c r="AG138" s="12">
        <v>0</v>
      </c>
      <c r="AH138" s="17">
        <f t="shared" si="93"/>
        <v>0</v>
      </c>
      <c r="AI138" s="12">
        <v>0</v>
      </c>
      <c r="AJ138" s="17">
        <f t="shared" si="94"/>
        <v>0</v>
      </c>
      <c r="AK138" s="12">
        <v>0</v>
      </c>
      <c r="AL138" s="17">
        <f t="shared" si="95"/>
        <v>0</v>
      </c>
      <c r="AM138" s="12">
        <v>1</v>
      </c>
      <c r="AN138" s="17">
        <f t="shared" si="96"/>
        <v>1</v>
      </c>
      <c r="AO138" s="12">
        <v>0</v>
      </c>
      <c r="AP138" s="17">
        <f t="shared" si="97"/>
        <v>0</v>
      </c>
      <c r="AQ138" s="12">
        <v>1</v>
      </c>
      <c r="AR138" s="17">
        <f t="shared" si="98"/>
        <v>1</v>
      </c>
      <c r="AS138" s="12">
        <v>1</v>
      </c>
      <c r="AT138" s="17">
        <f t="shared" si="99"/>
        <v>1</v>
      </c>
      <c r="AU138" s="13">
        <v>-4.0788863286978679E-2</v>
      </c>
      <c r="AV138" s="13">
        <v>-0.54385151049304903</v>
      </c>
      <c r="AW138" s="13">
        <v>-5.2491324236688078E-2</v>
      </c>
      <c r="AX138" s="13">
        <v>1.1702460949709399E-2</v>
      </c>
      <c r="AY138" s="13">
        <v>0</v>
      </c>
      <c r="AZ138" s="13">
        <v>78.718888904394731</v>
      </c>
      <c r="BA138" s="13">
        <v>-0.31486072229234779</v>
      </c>
      <c r="BB138" s="13">
        <v>-1</v>
      </c>
      <c r="BC138" s="13">
        <v>-13.33333333333333</v>
      </c>
      <c r="BD138" s="35">
        <f t="shared" si="100"/>
        <v>0</v>
      </c>
      <c r="BE138" s="35">
        <f t="shared" si="101"/>
        <v>0</v>
      </c>
      <c r="BF138" s="37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0.60321453023160421</v>
      </c>
      <c r="BG138" s="14">
        <f t="shared" si="102"/>
        <v>1</v>
      </c>
      <c r="BH138" s="14">
        <f t="shared" si="103"/>
        <v>0</v>
      </c>
      <c r="BI138" s="13">
        <f>IFERROR(((AG138*(12000/5))/((F138*60+G138)*(SUMIFS(팀공격력!X:X,팀공격력!A:A,B138,팀공격력!B:B,D138)+SUMIFS(팀수비력!X:X,팀수비력!A:A,B138,팀수비력!B:B,D138))))*100,"")</f>
        <v>0</v>
      </c>
      <c r="BJ138" s="13">
        <f>IFERROR(((AI138*(12000/5))/((F138*60+G138)*(SUMIFS(팀공격력!V:V,팀공격력!A:A,B138,팀공격력!B:B,D138)+SUMIFS(팀수비력!W:W,팀수비력!A:A,B138,팀수비력!B:B,D138))))*100,"")</f>
        <v>0</v>
      </c>
      <c r="BK138" s="13">
        <f>IFERROR(((AE138*(12000/5))/((F138*60+G138)*(SUMIFS(팀공격력!X:X,팀공격력!A:A,B138,팀공격력!B:B,D138)+SUMIFS(팀수비력!X:X,팀수비력!A:A,B138,팀수비력!B:B,D138))))*100,"")</f>
        <v>0</v>
      </c>
      <c r="BL138" s="13">
        <f>IFERROR(100*AK138/(((((F138*60+G138)/(12000/5))*SUMIFS(팀공격력!P:P,팀공격력!A:A,B138,팀공격력!B:B,D138))-K138)),"")</f>
        <v>0</v>
      </c>
      <c r="BM138" s="13">
        <f>IFERROR(100*((AM138/E138*(2400))/((F138*60+G138)*SUMIFS(팀공격력!AR:AR,팀공격력!A:A,B138,팀공격력!B:B,D138))),"")</f>
        <v>18.89677889642557</v>
      </c>
      <c r="BN138" s="13">
        <f>IFERROR((AO138*40)/(((F138*60+G138)/60)*(SUMIFS(팀수비력!Q:Q,팀수비력!A:A,B138,팀수비력!B:B,D138)-SUMIFS(팀수비력!N:N,팀수비력!A:A,B138,팀수비력!B:B,D138)))*100,"")</f>
        <v>0</v>
      </c>
      <c r="BO138" s="13">
        <f t="shared" si="104"/>
        <v>50</v>
      </c>
      <c r="BP138" s="13">
        <v>0</v>
      </c>
      <c r="BQ138" s="13">
        <v>0</v>
      </c>
      <c r="BR138" s="13">
        <v>0</v>
      </c>
      <c r="BS138" s="13">
        <v>0</v>
      </c>
      <c r="BT138" s="15" t="s">
        <v>88</v>
      </c>
      <c r="BU138" s="15"/>
      <c r="BV138" s="12" t="s">
        <v>89</v>
      </c>
      <c r="BW138" s="26">
        <v>-0.65</v>
      </c>
      <c r="BX138" s="27">
        <v>1.75</v>
      </c>
      <c r="BY138" s="27">
        <v>2.4</v>
      </c>
      <c r="BZ138" s="26">
        <f t="shared" si="105"/>
        <v>-0.64999999999999991</v>
      </c>
      <c r="CA138" s="26">
        <f t="shared" si="106"/>
        <v>1.75</v>
      </c>
      <c r="CB138" s="26">
        <f t="shared" si="107"/>
        <v>2.4</v>
      </c>
      <c r="CC138" s="31">
        <f t="shared" si="108"/>
        <v>-8.6666666666666679</v>
      </c>
      <c r="CD138" s="31">
        <f t="shared" si="109"/>
        <v>23.333333333333332</v>
      </c>
      <c r="CE138" s="31">
        <f t="shared" si="110"/>
        <v>32</v>
      </c>
      <c r="CF138" s="33">
        <v>0</v>
      </c>
      <c r="CG138" s="33">
        <v>1</v>
      </c>
    </row>
    <row r="139" spans="1:85" x14ac:dyDescent="0.4">
      <c r="A139" s="12" t="s">
        <v>84</v>
      </c>
      <c r="B139" s="12" t="s">
        <v>233</v>
      </c>
      <c r="C139" s="12" t="s">
        <v>237</v>
      </c>
      <c r="D139" s="40" t="s">
        <v>87</v>
      </c>
      <c r="E139" s="12">
        <v>51</v>
      </c>
      <c r="F139" s="11">
        <v>30</v>
      </c>
      <c r="G139" s="11">
        <v>6</v>
      </c>
      <c r="H139" s="10">
        <f t="shared" si="78"/>
        <v>92106</v>
      </c>
      <c r="I139" s="7">
        <v>1063</v>
      </c>
      <c r="J139" s="17">
        <f t="shared" si="79"/>
        <v>20.843137254901961</v>
      </c>
      <c r="K139" s="7">
        <v>417</v>
      </c>
      <c r="L139" s="7">
        <v>876</v>
      </c>
      <c r="M139" s="17">
        <f t="shared" si="80"/>
        <v>8.1764705882352935</v>
      </c>
      <c r="N139" s="17">
        <f t="shared" si="81"/>
        <v>17.176470588235293</v>
      </c>
      <c r="O139" s="14">
        <f t="shared" si="82"/>
        <v>0.47602739726027399</v>
      </c>
      <c r="P139" s="5">
        <v>342</v>
      </c>
      <c r="Q139" s="7">
        <v>624</v>
      </c>
      <c r="R139" s="17">
        <f t="shared" si="83"/>
        <v>6.7058823529411766</v>
      </c>
      <c r="S139" s="17">
        <f t="shared" si="84"/>
        <v>12.235294117647058</v>
      </c>
      <c r="T139" s="14">
        <f t="shared" si="85"/>
        <v>0.54807692307692313</v>
      </c>
      <c r="U139" s="7">
        <v>75</v>
      </c>
      <c r="V139" s="7">
        <v>252</v>
      </c>
      <c r="W139" s="17">
        <f t="shared" si="86"/>
        <v>1.4705882352941178</v>
      </c>
      <c r="X139" s="17">
        <f t="shared" si="87"/>
        <v>4.9411764705882355</v>
      </c>
      <c r="Y139" s="14">
        <f t="shared" si="88"/>
        <v>0.29761904761904762</v>
      </c>
      <c r="Z139" s="5">
        <v>154</v>
      </c>
      <c r="AA139" s="5">
        <v>202</v>
      </c>
      <c r="AB139" s="17">
        <f t="shared" si="89"/>
        <v>3.0196078431372548</v>
      </c>
      <c r="AC139" s="17">
        <f t="shared" si="90"/>
        <v>3.9607843137254903</v>
      </c>
      <c r="AD139" s="14">
        <f t="shared" si="91"/>
        <v>0.76237623762376239</v>
      </c>
      <c r="AE139" s="12">
        <v>454</v>
      </c>
      <c r="AF139" s="17">
        <f t="shared" si="92"/>
        <v>8.9019607843137258</v>
      </c>
      <c r="AG139" s="12">
        <v>125</v>
      </c>
      <c r="AH139" s="17">
        <f t="shared" si="93"/>
        <v>2.4509803921568629</v>
      </c>
      <c r="AI139" s="7">
        <v>329</v>
      </c>
      <c r="AJ139" s="17">
        <f t="shared" si="94"/>
        <v>6.4509803921568629</v>
      </c>
      <c r="AK139" s="7">
        <v>131</v>
      </c>
      <c r="AL139" s="17">
        <f t="shared" si="95"/>
        <v>2.5686274509803924</v>
      </c>
      <c r="AM139" s="7">
        <v>73</v>
      </c>
      <c r="AN139" s="17">
        <f t="shared" si="96"/>
        <v>1.4313725490196079</v>
      </c>
      <c r="AO139" s="7">
        <v>34</v>
      </c>
      <c r="AP139" s="17">
        <f t="shared" si="97"/>
        <v>0.66666666666666663</v>
      </c>
      <c r="AQ139" s="7">
        <v>80</v>
      </c>
      <c r="AR139" s="17">
        <f t="shared" si="98"/>
        <v>1.5686274509803921</v>
      </c>
      <c r="AS139" s="7">
        <v>160</v>
      </c>
      <c r="AT139" s="17">
        <f t="shared" si="99"/>
        <v>3.1372549019607843</v>
      </c>
      <c r="AU139" s="13">
        <v>5.164953430469148</v>
      </c>
      <c r="AV139" s="13">
        <v>0.13458285272540291</v>
      </c>
      <c r="AW139" s="13">
        <v>3.5466597855115101</v>
      </c>
      <c r="AX139" s="13">
        <v>1.6182936449576379</v>
      </c>
      <c r="AY139" s="13">
        <v>110.40051614144301</v>
      </c>
      <c r="AZ139" s="13">
        <v>104.51348393663601</v>
      </c>
      <c r="BA139" s="13">
        <v>17.395158849224639</v>
      </c>
      <c r="BB139" s="13">
        <v>22.901960784313729</v>
      </c>
      <c r="BC139" s="13">
        <v>30.434499381147809</v>
      </c>
      <c r="BD139" s="35">
        <f t="shared" si="100"/>
        <v>55.084570101981591</v>
      </c>
      <c r="BE139" s="35">
        <f t="shared" si="101"/>
        <v>51.88356164383562</v>
      </c>
      <c r="BF139" s="37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31.409641113707579</v>
      </c>
      <c r="BG139" s="14">
        <f t="shared" si="102"/>
        <v>0.28767123287671231</v>
      </c>
      <c r="BH139" s="14">
        <f t="shared" si="103"/>
        <v>0.23059360730593606</v>
      </c>
      <c r="BI139" s="13">
        <f>IFERROR(((AG139*(12000/5))/((F139*60+G139)*(SUMIFS(팀공격력!X:X,팀공격력!A:A,B139,팀공격력!B:B,D139)+SUMIFS(팀수비력!X:X,팀수비력!A:A,B139,팀수비력!B:B,D139))))*100,"")</f>
        <v>4.4050107878714195</v>
      </c>
      <c r="BJ139" s="13">
        <f>IFERROR(((AI139*(12000/5))/((F139*60+G139)*(SUMIFS(팀공격력!V:V,팀공격력!A:A,B139,팀공격력!B:B,D139)+SUMIFS(팀수비력!W:W,팀수비력!A:A,B139,팀수비력!B:B,D139))))*100,"")</f>
        <v>23.405208903939048</v>
      </c>
      <c r="BK139" s="13">
        <f>IFERROR(((AE139*(12000/5))/((F139*60+G139)*(SUMIFS(팀공격력!X:X,팀공격력!A:A,B139,팀공격력!B:B,D139)+SUMIFS(팀수비력!X:X,팀수비력!A:A,B139,팀수비력!B:B,D139))))*100,"")</f>
        <v>15.998999181548996</v>
      </c>
      <c r="BL139" s="13">
        <f>IFERROR(100*AK139/(((((F139*60+G139)/(12000/5))*SUMIFS(팀공격력!P:P,팀공격력!A:A,B139,팀공격력!B:B,D139))-K139)),"")</f>
        <v>17.376540344082031</v>
      </c>
      <c r="BM139" s="13">
        <f>IFERROR(100*((AM139/E139*(2400))/((F139*60+G139)*SUMIFS(팀공격력!AR:AR,팀공격력!A:A,B139,팀공격력!B:B,D139))),"")</f>
        <v>2.6958469013857074</v>
      </c>
      <c r="BN139" s="13">
        <f>IFERROR((AO139*40)/(((F139*60+G139)/60)*(SUMIFS(팀수비력!Q:Q,팀수비력!A:A,B139,팀수비력!B:B,D139)-SUMIFS(팀수비력!N:N,팀수비력!A:A,B139,팀수비력!B:B,D139)))*100,"")</f>
        <v>1.9325373931775747</v>
      </c>
      <c r="BO139" s="13">
        <f t="shared" si="104"/>
        <v>7.6563815940586473</v>
      </c>
      <c r="BP139" s="13">
        <v>53.932584269662897</v>
      </c>
      <c r="BQ139" s="13">
        <v>0.94117647058823495</v>
      </c>
      <c r="BR139" s="13">
        <v>0.23529411764705799</v>
      </c>
      <c r="BS139" s="13">
        <v>1.1372549019607801</v>
      </c>
      <c r="BT139" s="15" t="s">
        <v>93</v>
      </c>
      <c r="BU139" s="15">
        <v>270000</v>
      </c>
      <c r="BV139" s="12" t="s">
        <v>96</v>
      </c>
      <c r="BW139" s="26">
        <v>1671.49</v>
      </c>
      <c r="BX139" s="27">
        <v>2271.19</v>
      </c>
      <c r="BY139" s="27">
        <v>599.70000000000005</v>
      </c>
      <c r="BZ139" s="26">
        <f t="shared" si="105"/>
        <v>32.774313725490195</v>
      </c>
      <c r="CA139" s="26">
        <f t="shared" si="106"/>
        <v>44.533137254901959</v>
      </c>
      <c r="CB139" s="26">
        <f t="shared" si="107"/>
        <v>11.758823529411766</v>
      </c>
      <c r="CC139" s="31">
        <f t="shared" si="108"/>
        <v>43.553905283043449</v>
      </c>
      <c r="CD139" s="31">
        <f t="shared" si="109"/>
        <v>59.180248843723533</v>
      </c>
      <c r="CE139" s="31">
        <f t="shared" si="110"/>
        <v>15.626343560680086</v>
      </c>
      <c r="CF139" s="34">
        <v>17</v>
      </c>
      <c r="CG139" s="34">
        <v>34</v>
      </c>
    </row>
    <row r="140" spans="1:85" x14ac:dyDescent="0.4">
      <c r="A140" s="12" t="s">
        <v>84</v>
      </c>
      <c r="B140" s="12" t="s">
        <v>233</v>
      </c>
      <c r="C140" s="4" t="s">
        <v>238</v>
      </c>
      <c r="D140" s="40" t="s">
        <v>87</v>
      </c>
      <c r="E140" s="5">
        <v>9</v>
      </c>
      <c r="F140" s="22">
        <v>20</v>
      </c>
      <c r="G140" s="22">
        <v>20</v>
      </c>
      <c r="H140" s="10">
        <f t="shared" si="78"/>
        <v>10980</v>
      </c>
      <c r="I140" s="5">
        <v>69</v>
      </c>
      <c r="J140" s="17">
        <f t="shared" si="79"/>
        <v>7.666666666666667</v>
      </c>
      <c r="K140" s="7">
        <v>24</v>
      </c>
      <c r="L140" s="7">
        <v>59</v>
      </c>
      <c r="M140" s="17">
        <f t="shared" si="80"/>
        <v>2.6666666666666665</v>
      </c>
      <c r="N140" s="17">
        <f t="shared" si="81"/>
        <v>6.5555555555555554</v>
      </c>
      <c r="O140" s="14">
        <f t="shared" si="82"/>
        <v>0.40677966101694918</v>
      </c>
      <c r="P140" s="12">
        <v>7</v>
      </c>
      <c r="Q140" s="12">
        <v>17</v>
      </c>
      <c r="R140" s="17">
        <f t="shared" si="83"/>
        <v>0.77777777777777779</v>
      </c>
      <c r="S140" s="17">
        <f t="shared" si="84"/>
        <v>1.8888888888888888</v>
      </c>
      <c r="T140" s="14">
        <f t="shared" si="85"/>
        <v>0.41176470588235292</v>
      </c>
      <c r="U140" s="12">
        <v>17</v>
      </c>
      <c r="V140" s="12">
        <v>42</v>
      </c>
      <c r="W140" s="17">
        <f t="shared" si="86"/>
        <v>1.8888888888888888</v>
      </c>
      <c r="X140" s="17">
        <f t="shared" si="87"/>
        <v>4.666666666666667</v>
      </c>
      <c r="Y140" s="14">
        <f t="shared" si="88"/>
        <v>0.40476190476190477</v>
      </c>
      <c r="Z140" s="12">
        <v>4</v>
      </c>
      <c r="AA140" s="12">
        <v>6</v>
      </c>
      <c r="AB140" s="17">
        <f t="shared" si="89"/>
        <v>0.44444444444444442</v>
      </c>
      <c r="AC140" s="17">
        <f t="shared" si="90"/>
        <v>0.66666666666666663</v>
      </c>
      <c r="AD140" s="14">
        <f t="shared" si="91"/>
        <v>0.66666666666666663</v>
      </c>
      <c r="AE140" s="12">
        <v>11</v>
      </c>
      <c r="AF140" s="17">
        <f t="shared" si="92"/>
        <v>1.2222222222222223</v>
      </c>
      <c r="AG140" s="12">
        <v>4</v>
      </c>
      <c r="AH140" s="17">
        <f t="shared" si="93"/>
        <v>0.44444444444444442</v>
      </c>
      <c r="AI140" s="12">
        <v>7</v>
      </c>
      <c r="AJ140" s="17">
        <f t="shared" si="94"/>
        <v>0.77777777777777779</v>
      </c>
      <c r="AK140" s="12">
        <v>20</v>
      </c>
      <c r="AL140" s="17">
        <f t="shared" si="95"/>
        <v>2.2222222222222223</v>
      </c>
      <c r="AM140" s="12">
        <v>5</v>
      </c>
      <c r="AN140" s="17">
        <f t="shared" si="96"/>
        <v>0.55555555555555558</v>
      </c>
      <c r="AO140" s="12">
        <v>2</v>
      </c>
      <c r="AP140" s="17">
        <f t="shared" si="97"/>
        <v>0.22222222222222221</v>
      </c>
      <c r="AQ140" s="12">
        <v>8</v>
      </c>
      <c r="AR140" s="17">
        <f t="shared" si="98"/>
        <v>0.88888888888888884</v>
      </c>
      <c r="AS140" s="12">
        <v>16</v>
      </c>
      <c r="AT140" s="17">
        <f t="shared" si="99"/>
        <v>1.7777777777777777</v>
      </c>
      <c r="AU140" s="13">
        <v>0.19770220355399901</v>
      </c>
      <c r="AV140" s="13">
        <v>4.3213596405245691E-2</v>
      </c>
      <c r="AW140" s="13">
        <v>0.22177612077454339</v>
      </c>
      <c r="AX140" s="13">
        <v>-2.407391722054435E-2</v>
      </c>
      <c r="AY140" s="13">
        <v>109.1556085740966</v>
      </c>
      <c r="AZ140" s="13">
        <v>115.2580745234122</v>
      </c>
      <c r="BA140" s="13">
        <v>1.4513526148387199</v>
      </c>
      <c r="BB140" s="13">
        <v>6.8888888888888893</v>
      </c>
      <c r="BC140" s="13">
        <v>13.55191256830601</v>
      </c>
      <c r="BD140" s="35">
        <f t="shared" si="100"/>
        <v>55.970149253731336</v>
      </c>
      <c r="BE140" s="35">
        <f t="shared" si="101"/>
        <v>55.084745762711862</v>
      </c>
      <c r="BF140" s="37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3.0989404833439362</v>
      </c>
      <c r="BG140" s="14">
        <f t="shared" si="102"/>
        <v>0.71186440677966101</v>
      </c>
      <c r="BH140" s="14">
        <f t="shared" si="103"/>
        <v>0.10169491525423729</v>
      </c>
      <c r="BI140" s="13">
        <f>IFERROR(((AG140*(12000/5))/((F140*60+G140)*(SUMIFS(팀공격력!X:X,팀공격력!A:A,B140,팀공격력!B:B,D140)+SUMIFS(팀수비력!X:X,팀수비력!A:A,B140,팀수비력!B:B,D140))))*100,"")</f>
        <v>0.20866752742021727</v>
      </c>
      <c r="BJ140" s="13">
        <f>IFERROR(((AI140*(12000/5))/((F140*60+G140)*(SUMIFS(팀공격력!V:V,팀공격력!A:A,B140,팀공격력!B:B,D140)+SUMIFS(팀수비력!W:W,팀수비력!A:A,B140,팀수비력!B:B,D140))))*100,"")</f>
        <v>0.73717836205988696</v>
      </c>
      <c r="BK140" s="13">
        <f>IFERROR(((AE140*(12000/5))/((F140*60+G140)*(SUMIFS(팀공격력!X:X,팀공격력!A:A,B140,팀공격력!B:B,D140)+SUMIFS(팀수비력!X:X,팀수비력!A:A,B140,팀수비력!B:B,D140))))*100,"")</f>
        <v>0.5738357004055975</v>
      </c>
      <c r="BL140" s="13">
        <f>IFERROR(100*AK140/(((((F140*60+G140)/(12000/5))*SUMIFS(팀공격력!P:P,팀공격력!A:A,B140,팀공격력!B:B,D140))-K140)),"")</f>
        <v>2.6076752575079318</v>
      </c>
      <c r="BM140" s="13">
        <f>IFERROR(100*((AM140/E140*(2400))/((F140*60+G140)*SUMIFS(팀공격력!AR:AR,팀공격력!A:A,B140,팀공격력!B:B,D140))),"")</f>
        <v>1.5489163029857025</v>
      </c>
      <c r="BN140" s="13">
        <f>IFERROR((AO140*40)/(((F140*60+G140)/60)*(SUMIFS(팀수비력!Q:Q,팀수비력!A:A,B140,팀수비력!B:B,D140)-SUMIFS(팀수비력!N:N,팀수비력!A:A,B140,팀수비력!B:B,D140)))*100,"")</f>
        <v>0.16828170357177916</v>
      </c>
      <c r="BO140" s="13">
        <f t="shared" si="104"/>
        <v>11.487650775416427</v>
      </c>
      <c r="BP140" s="13">
        <v>6.6666666666666599</v>
      </c>
      <c r="BQ140" s="13">
        <v>0.11111111111111099</v>
      </c>
      <c r="BR140" s="13">
        <v>2.7777777777777701</v>
      </c>
      <c r="BS140" s="13">
        <v>0.55555555555555503</v>
      </c>
      <c r="BT140" s="15" t="s">
        <v>110</v>
      </c>
      <c r="BU140" s="15">
        <v>54000</v>
      </c>
      <c r="BV140" s="12" t="s">
        <v>91</v>
      </c>
      <c r="BW140" s="26">
        <v>120.13</v>
      </c>
      <c r="BX140" s="27">
        <v>166.23</v>
      </c>
      <c r="BY140" s="27">
        <v>46.1</v>
      </c>
      <c r="BZ140" s="26">
        <f t="shared" si="105"/>
        <v>13.347777777777775</v>
      </c>
      <c r="CA140" s="26">
        <f t="shared" si="106"/>
        <v>18.47</v>
      </c>
      <c r="CB140" s="26">
        <f t="shared" si="107"/>
        <v>5.1222222222222227</v>
      </c>
      <c r="CC140" s="31">
        <f t="shared" si="108"/>
        <v>26.257923497267761</v>
      </c>
      <c r="CD140" s="31">
        <f t="shared" si="109"/>
        <v>36.334426229508196</v>
      </c>
      <c r="CE140" s="31">
        <f t="shared" si="110"/>
        <v>10.076502732240437</v>
      </c>
      <c r="CF140" s="34">
        <v>4</v>
      </c>
      <c r="CG140" s="34">
        <v>5</v>
      </c>
    </row>
    <row r="141" spans="1:85" x14ac:dyDescent="0.4">
      <c r="A141" s="12" t="s">
        <v>84</v>
      </c>
      <c r="B141" s="12" t="s">
        <v>233</v>
      </c>
      <c r="C141" s="4" t="s">
        <v>239</v>
      </c>
      <c r="D141" s="40" t="s">
        <v>87</v>
      </c>
      <c r="E141" s="5">
        <v>48</v>
      </c>
      <c r="F141" s="22">
        <v>29</v>
      </c>
      <c r="G141" s="22">
        <v>46</v>
      </c>
      <c r="H141" s="10">
        <f t="shared" si="78"/>
        <v>85728</v>
      </c>
      <c r="I141" s="5">
        <v>449</v>
      </c>
      <c r="J141" s="17">
        <f t="shared" si="79"/>
        <v>9.3541666666666661</v>
      </c>
      <c r="K141" s="7">
        <v>165</v>
      </c>
      <c r="L141" s="7">
        <v>392</v>
      </c>
      <c r="M141" s="17">
        <f t="shared" si="80"/>
        <v>3.4375</v>
      </c>
      <c r="N141" s="17">
        <f t="shared" si="81"/>
        <v>8.1666666666666661</v>
      </c>
      <c r="O141" s="14">
        <f t="shared" si="82"/>
        <v>0.42091836734693877</v>
      </c>
      <c r="P141" s="12">
        <v>106</v>
      </c>
      <c r="Q141" s="12">
        <v>217</v>
      </c>
      <c r="R141" s="17">
        <f t="shared" si="83"/>
        <v>2.2083333333333335</v>
      </c>
      <c r="S141" s="17">
        <f t="shared" si="84"/>
        <v>4.520833333333333</v>
      </c>
      <c r="T141" s="14">
        <f t="shared" si="85"/>
        <v>0.48847926267281105</v>
      </c>
      <c r="U141" s="12">
        <v>59</v>
      </c>
      <c r="V141" s="12">
        <v>175</v>
      </c>
      <c r="W141" s="17">
        <f t="shared" si="86"/>
        <v>1.2291666666666667</v>
      </c>
      <c r="X141" s="17">
        <f t="shared" si="87"/>
        <v>3.6458333333333335</v>
      </c>
      <c r="Y141" s="14">
        <f t="shared" si="88"/>
        <v>0.33714285714285713</v>
      </c>
      <c r="Z141" s="12">
        <v>60</v>
      </c>
      <c r="AA141" s="12">
        <v>76</v>
      </c>
      <c r="AB141" s="17">
        <f t="shared" si="89"/>
        <v>1.25</v>
      </c>
      <c r="AC141" s="17">
        <f t="shared" si="90"/>
        <v>1.5833333333333333</v>
      </c>
      <c r="AD141" s="14">
        <f t="shared" si="91"/>
        <v>0.78947368421052633</v>
      </c>
      <c r="AE141" s="12">
        <v>175</v>
      </c>
      <c r="AF141" s="17">
        <f t="shared" si="92"/>
        <v>3.6458333333333335</v>
      </c>
      <c r="AG141" s="12">
        <v>59</v>
      </c>
      <c r="AH141" s="17">
        <f t="shared" si="93"/>
        <v>1.2291666666666667</v>
      </c>
      <c r="AI141" s="12">
        <v>116</v>
      </c>
      <c r="AJ141" s="17">
        <f t="shared" si="94"/>
        <v>2.4166666666666665</v>
      </c>
      <c r="AK141" s="12">
        <v>288</v>
      </c>
      <c r="AL141" s="17">
        <f t="shared" si="95"/>
        <v>6</v>
      </c>
      <c r="AM141" s="12">
        <v>43</v>
      </c>
      <c r="AN141" s="17">
        <f t="shared" si="96"/>
        <v>0.89583333333333337</v>
      </c>
      <c r="AO141" s="12">
        <v>3</v>
      </c>
      <c r="AP141" s="17">
        <f t="shared" si="97"/>
        <v>6.25E-2</v>
      </c>
      <c r="AQ141" s="12">
        <v>105</v>
      </c>
      <c r="AR141" s="17">
        <f t="shared" si="98"/>
        <v>2.1875</v>
      </c>
      <c r="AS141" s="12">
        <v>136</v>
      </c>
      <c r="AT141" s="17">
        <f t="shared" si="99"/>
        <v>2.8333333333333335</v>
      </c>
      <c r="AU141" s="13">
        <v>1.62434178105396</v>
      </c>
      <c r="AV141" s="13">
        <v>4.5474293982473678E-2</v>
      </c>
      <c r="AW141" s="13">
        <v>1.5420407881188181</v>
      </c>
      <c r="AX141" s="13">
        <v>8.2300992935142245E-2</v>
      </c>
      <c r="AY141" s="13">
        <v>106.82891725218209</v>
      </c>
      <c r="AZ141" s="13">
        <v>113.544072260593</v>
      </c>
      <c r="BA141" s="13">
        <v>8.1204353208812119</v>
      </c>
      <c r="BB141" s="13">
        <v>12.70833333333333</v>
      </c>
      <c r="BC141" s="13">
        <v>17.07726763717805</v>
      </c>
      <c r="BD141" s="35">
        <f t="shared" si="100"/>
        <v>52.768898081985704</v>
      </c>
      <c r="BE141" s="35">
        <f t="shared" si="101"/>
        <v>49.617346938775512</v>
      </c>
      <c r="BF141" s="37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16.123863598793225</v>
      </c>
      <c r="BG141" s="14">
        <f t="shared" si="102"/>
        <v>0.44642857142857145</v>
      </c>
      <c r="BH141" s="14">
        <f t="shared" si="103"/>
        <v>0.19387755102040816</v>
      </c>
      <c r="BI141" s="13">
        <f>IFERROR(((AG141*(12000/5))/((F141*60+G141)*(SUMIFS(팀공격력!X:X,팀공격력!A:A,B141,팀공격력!B:B,D141)+SUMIFS(팀수비력!X:X,팀수비력!A:A,B141,팀수비력!B:B,D141))))*100,"")</f>
        <v>2.1024480156365115</v>
      </c>
      <c r="BJ141" s="13">
        <f>IFERROR(((AI141*(12000/5))/((F141*60+G141)*(SUMIFS(팀공격력!V:V,팀공격력!A:A,B141,팀공격력!B:B,D141)+SUMIFS(팀수비력!W:W,팀수비력!A:A,B141,팀수비력!B:B,D141))))*100,"")</f>
        <v>8.3447033913545994</v>
      </c>
      <c r="BK141" s="13">
        <f>IFERROR(((AE141*(12000/5))/((F141*60+G141)*(SUMIFS(팀공격력!X:X,팀공격력!A:A,B141,팀공격력!B:B,D141)+SUMIFS(팀수비력!X:X,팀수비력!A:A,B141,팀수비력!B:B,D141))))*100,"")</f>
        <v>6.23607462265067</v>
      </c>
      <c r="BL141" s="13">
        <f>IFERROR(100*AK141/(((((F141*60+G141)/(12000/5))*SUMIFS(팀공격력!P:P,팀공격력!A:A,B141,팀공격력!B:B,D141))-K141)),"")</f>
        <v>29.005260560566942</v>
      </c>
      <c r="BM141" s="13">
        <f>IFERROR(100*((AM141/E141*(2400))/((F141*60+G141)*SUMIFS(팀공격력!AR:AR,팀공격력!A:A,B141,팀공격력!B:B,D141))),"")</f>
        <v>1.7061061573620508</v>
      </c>
      <c r="BN141" s="13">
        <f>IFERROR((AO141*40)/(((F141*60+G141)/60)*(SUMIFS(팀수비력!Q:Q,팀수비력!A:A,B141,팀수비력!B:B,D141)-SUMIFS(팀수비력!N:N,팀수비력!A:A,B141,팀수비력!B:B,D141)))*100,"")</f>
        <v>0.17242750142013208</v>
      </c>
      <c r="BO141" s="13">
        <f t="shared" si="104"/>
        <v>19.794887263403965</v>
      </c>
      <c r="BP141" s="13">
        <v>2.5641025641025599</v>
      </c>
      <c r="BQ141" s="13">
        <v>4.1666666666666602E-2</v>
      </c>
      <c r="BR141" s="13">
        <v>1.3125</v>
      </c>
      <c r="BS141" s="13">
        <v>0.58333333333333304</v>
      </c>
      <c r="BT141" s="15" t="s">
        <v>88</v>
      </c>
      <c r="BU141" s="15">
        <v>250000</v>
      </c>
      <c r="BV141" s="12" t="s">
        <v>91</v>
      </c>
      <c r="BW141" s="26">
        <v>1137.45</v>
      </c>
      <c r="BX141" s="27">
        <v>1523.15</v>
      </c>
      <c r="BY141" s="27">
        <v>385.7</v>
      </c>
      <c r="BZ141" s="26">
        <f t="shared" si="105"/>
        <v>23.696875000000002</v>
      </c>
      <c r="CA141" s="26">
        <f t="shared" si="106"/>
        <v>31.732291666666669</v>
      </c>
      <c r="CB141" s="26">
        <f t="shared" si="107"/>
        <v>8.0354166666666664</v>
      </c>
      <c r="CC141" s="31">
        <f t="shared" si="108"/>
        <v>31.843505039193733</v>
      </c>
      <c r="CD141" s="31">
        <f t="shared" si="109"/>
        <v>42.641377379619264</v>
      </c>
      <c r="CE141" s="31">
        <f t="shared" si="110"/>
        <v>10.797872340425531</v>
      </c>
      <c r="CF141" s="33">
        <v>15</v>
      </c>
      <c r="CG141" s="33">
        <v>33</v>
      </c>
    </row>
    <row r="142" spans="1:85" x14ac:dyDescent="0.4">
      <c r="A142" s="12" t="s">
        <v>84</v>
      </c>
      <c r="B142" s="12" t="s">
        <v>233</v>
      </c>
      <c r="C142" s="4" t="s">
        <v>240</v>
      </c>
      <c r="D142" s="40" t="s">
        <v>87</v>
      </c>
      <c r="E142" s="5">
        <v>6</v>
      </c>
      <c r="F142" s="22">
        <v>7</v>
      </c>
      <c r="G142" s="22">
        <v>53</v>
      </c>
      <c r="H142" s="10">
        <f t="shared" si="78"/>
        <v>2838</v>
      </c>
      <c r="I142" s="5">
        <v>16</v>
      </c>
      <c r="J142" s="17">
        <f t="shared" si="79"/>
        <v>2.6666666666666665</v>
      </c>
      <c r="K142" s="7">
        <v>6</v>
      </c>
      <c r="L142" s="7">
        <v>17</v>
      </c>
      <c r="M142" s="17">
        <f t="shared" si="80"/>
        <v>1</v>
      </c>
      <c r="N142" s="17">
        <f t="shared" si="81"/>
        <v>2.8333333333333335</v>
      </c>
      <c r="O142" s="14">
        <f t="shared" si="82"/>
        <v>0.35294117647058826</v>
      </c>
      <c r="P142" s="12">
        <v>4</v>
      </c>
      <c r="Q142" s="12">
        <v>13</v>
      </c>
      <c r="R142" s="17">
        <f t="shared" si="83"/>
        <v>0.66666666666666663</v>
      </c>
      <c r="S142" s="17">
        <f t="shared" si="84"/>
        <v>2.1666666666666665</v>
      </c>
      <c r="T142" s="14">
        <f t="shared" si="85"/>
        <v>0.30769230769230771</v>
      </c>
      <c r="U142" s="12">
        <v>2</v>
      </c>
      <c r="V142" s="12">
        <v>4</v>
      </c>
      <c r="W142" s="17">
        <f t="shared" si="86"/>
        <v>0.33333333333333331</v>
      </c>
      <c r="X142" s="17">
        <f t="shared" si="87"/>
        <v>0.66666666666666663</v>
      </c>
      <c r="Y142" s="14">
        <f t="shared" si="88"/>
        <v>0.5</v>
      </c>
      <c r="Z142" s="12">
        <v>2</v>
      </c>
      <c r="AA142" s="12">
        <v>2</v>
      </c>
      <c r="AB142" s="17">
        <f t="shared" si="89"/>
        <v>0.33333333333333331</v>
      </c>
      <c r="AC142" s="17">
        <f t="shared" si="90"/>
        <v>0.33333333333333331</v>
      </c>
      <c r="AD142" s="14">
        <f t="shared" si="91"/>
        <v>1</v>
      </c>
      <c r="AE142" s="12">
        <v>2</v>
      </c>
      <c r="AF142" s="17">
        <f t="shared" si="92"/>
        <v>0.33333333333333331</v>
      </c>
      <c r="AG142" s="12">
        <v>0</v>
      </c>
      <c r="AH142" s="17">
        <f t="shared" si="93"/>
        <v>0</v>
      </c>
      <c r="AI142" s="12">
        <v>2</v>
      </c>
      <c r="AJ142" s="17">
        <f t="shared" si="94"/>
        <v>0.33333333333333331</v>
      </c>
      <c r="AK142" s="12">
        <v>10</v>
      </c>
      <c r="AL142" s="17">
        <f t="shared" si="95"/>
        <v>1.6666666666666667</v>
      </c>
      <c r="AM142" s="12">
        <v>3</v>
      </c>
      <c r="AN142" s="17">
        <f t="shared" si="96"/>
        <v>0.5</v>
      </c>
      <c r="AO142" s="12">
        <v>0</v>
      </c>
      <c r="AP142" s="17">
        <f t="shared" si="97"/>
        <v>0</v>
      </c>
      <c r="AQ142" s="12">
        <v>7</v>
      </c>
      <c r="AR142" s="17">
        <f t="shared" si="98"/>
        <v>1.1666666666666667</v>
      </c>
      <c r="AS142" s="12">
        <v>11</v>
      </c>
      <c r="AT142" s="17">
        <f t="shared" si="99"/>
        <v>1.8333333333333333</v>
      </c>
      <c r="AU142" s="13">
        <v>-0.1002097878501918</v>
      </c>
      <c r="AV142" s="13">
        <v>-8.4744006638639999E-2</v>
      </c>
      <c r="AW142" s="13">
        <v>-0.1173192893690515</v>
      </c>
      <c r="AX142" s="13">
        <v>1.710950151885968E-2</v>
      </c>
      <c r="AY142" s="13">
        <v>80.82697697357932</v>
      </c>
      <c r="AZ142" s="13">
        <v>110.788285809371</v>
      </c>
      <c r="BA142" s="13">
        <v>0.12578443883724369</v>
      </c>
      <c r="BB142" s="13">
        <v>2.166666666666667</v>
      </c>
      <c r="BC142" s="13">
        <v>10.993657505285411</v>
      </c>
      <c r="BD142" s="35">
        <f t="shared" si="100"/>
        <v>44.742729306487696</v>
      </c>
      <c r="BE142" s="35">
        <f t="shared" si="101"/>
        <v>41.17647058823529</v>
      </c>
      <c r="BF142" s="37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2.8556405414262325</v>
      </c>
      <c r="BG142" s="14">
        <f t="shared" si="102"/>
        <v>0.23529411764705882</v>
      </c>
      <c r="BH142" s="14">
        <f t="shared" si="103"/>
        <v>0.11764705882352941</v>
      </c>
      <c r="BI142" s="13">
        <f>IFERROR(((AG142*(12000/5))/((F142*60+G142)*(SUMIFS(팀공격력!X:X,팀공격력!A:A,B142,팀공격력!B:B,D142)+SUMIFS(팀수비력!X:X,팀수비력!A:A,B142,팀수비력!B:B,D142))))*100,"")</f>
        <v>0</v>
      </c>
      <c r="BJ142" s="13">
        <f>IFERROR(((AI142*(12000/5))/((F142*60+G142)*(SUMIFS(팀공격력!V:V,팀공격력!A:A,B142,팀공격력!B:B,D142)+SUMIFS(팀수비력!W:W,팀수비력!A:A,B142,팀수비력!B:B,D142))))*100,"")</f>
        <v>0.54325436527518101</v>
      </c>
      <c r="BK142" s="13">
        <f>IFERROR(((AE142*(12000/5))/((F142*60+G142)*(SUMIFS(팀공격력!X:X,팀공격력!A:A,B142,팀공격력!B:B,D142)+SUMIFS(팀수비력!X:X,팀수비력!A:A,B142,팀수비력!B:B,D142))))*100,"")</f>
        <v>0.26910611358632669</v>
      </c>
      <c r="BL142" s="13">
        <f>IFERROR(100*AK142/(((((F142*60+G142)/(12000/5))*SUMIFS(팀공격력!P:P,팀공격력!A:A,B142,팀공격력!B:B,D142))-K142)),"")</f>
        <v>3.3259976607149784</v>
      </c>
      <c r="BM142" s="13">
        <f>IFERROR(100*((AM142/E142*(2400))/((F142*60+G142)*SUMIFS(팀공격력!AR:AR,팀공격력!A:A,B142,팀공격력!B:B,D142))),"")</f>
        <v>3.5955816081993683</v>
      </c>
      <c r="BN142" s="13">
        <f>IFERROR((AO142*40)/(((F142*60+G142)/60)*(SUMIFS(팀수비력!Q:Q,팀수비력!A:A,B142,팀수비력!B:B,D142)-SUMIFS(팀수비력!N:N,팀수비력!A:A,B142,팀수비력!B:B,D142)))*100,"")</f>
        <v>0</v>
      </c>
      <c r="BO142" s="13">
        <f t="shared" si="104"/>
        <v>28.135048231511256</v>
      </c>
      <c r="BP142" s="13">
        <v>0</v>
      </c>
      <c r="BQ142" s="13">
        <v>0</v>
      </c>
      <c r="BR142" s="13">
        <v>0</v>
      </c>
      <c r="BS142" s="13">
        <v>0</v>
      </c>
      <c r="BT142" s="15" t="s">
        <v>88</v>
      </c>
      <c r="BU142" s="15">
        <v>40000</v>
      </c>
      <c r="BV142" s="12" t="s">
        <v>91</v>
      </c>
      <c r="BW142" s="26">
        <v>29.52</v>
      </c>
      <c r="BX142" s="27">
        <v>50.82</v>
      </c>
      <c r="BY142" s="27">
        <v>21.3</v>
      </c>
      <c r="BZ142" s="26">
        <f t="shared" si="105"/>
        <v>4.92</v>
      </c>
      <c r="CA142" s="26">
        <f t="shared" si="106"/>
        <v>8.4700000000000006</v>
      </c>
      <c r="CB142" s="26">
        <f t="shared" si="107"/>
        <v>3.5500000000000003</v>
      </c>
      <c r="CC142" s="31">
        <f t="shared" si="108"/>
        <v>24.964059196617335</v>
      </c>
      <c r="CD142" s="31">
        <f t="shared" si="109"/>
        <v>42.97674418604651</v>
      </c>
      <c r="CE142" s="31">
        <f t="shared" si="110"/>
        <v>18.012684989429175</v>
      </c>
      <c r="CF142" s="33">
        <v>1</v>
      </c>
      <c r="CG142" s="33">
        <v>5</v>
      </c>
    </row>
    <row r="143" spans="1:85" x14ac:dyDescent="0.4">
      <c r="A143" s="12" t="s">
        <v>84</v>
      </c>
      <c r="B143" s="16" t="s">
        <v>233</v>
      </c>
      <c r="C143" s="4" t="s">
        <v>241</v>
      </c>
      <c r="D143" s="40" t="s">
        <v>87</v>
      </c>
      <c r="E143" s="7">
        <v>5</v>
      </c>
      <c r="F143" s="6">
        <v>6</v>
      </c>
      <c r="G143" s="6">
        <v>40</v>
      </c>
      <c r="H143" s="10">
        <f t="shared" si="78"/>
        <v>2000</v>
      </c>
      <c r="I143" s="12">
        <v>11</v>
      </c>
      <c r="J143" s="17">
        <f t="shared" si="79"/>
        <v>2.2000000000000002</v>
      </c>
      <c r="K143" s="12">
        <v>4</v>
      </c>
      <c r="L143" s="12">
        <v>11</v>
      </c>
      <c r="M143" s="17">
        <f t="shared" si="80"/>
        <v>0.8</v>
      </c>
      <c r="N143" s="17">
        <f t="shared" si="81"/>
        <v>2.2000000000000002</v>
      </c>
      <c r="O143" s="14">
        <f t="shared" si="82"/>
        <v>0.36363636363636365</v>
      </c>
      <c r="P143" s="12">
        <v>1</v>
      </c>
      <c r="Q143" s="12">
        <v>1</v>
      </c>
      <c r="R143" s="17">
        <f t="shared" si="83"/>
        <v>0.2</v>
      </c>
      <c r="S143" s="17">
        <f t="shared" si="84"/>
        <v>0.2</v>
      </c>
      <c r="T143" s="14">
        <f t="shared" si="85"/>
        <v>1</v>
      </c>
      <c r="U143" s="12">
        <v>3</v>
      </c>
      <c r="V143" s="12">
        <v>10</v>
      </c>
      <c r="W143" s="17">
        <f t="shared" si="86"/>
        <v>0.6</v>
      </c>
      <c r="X143" s="17">
        <f t="shared" si="87"/>
        <v>2</v>
      </c>
      <c r="Y143" s="14">
        <f t="shared" si="88"/>
        <v>0.3</v>
      </c>
      <c r="Z143" s="12">
        <v>0</v>
      </c>
      <c r="AA143" s="12">
        <v>0</v>
      </c>
      <c r="AB143" s="17">
        <f t="shared" si="89"/>
        <v>0</v>
      </c>
      <c r="AC143" s="17">
        <f t="shared" si="90"/>
        <v>0</v>
      </c>
      <c r="AD143" s="14" t="e">
        <f t="shared" si="91"/>
        <v>#DIV/0!</v>
      </c>
      <c r="AE143" s="12">
        <v>3</v>
      </c>
      <c r="AF143" s="17">
        <f t="shared" si="92"/>
        <v>0.6</v>
      </c>
      <c r="AG143" s="12">
        <v>2</v>
      </c>
      <c r="AH143" s="17">
        <f t="shared" si="93"/>
        <v>0.4</v>
      </c>
      <c r="AI143" s="12">
        <v>1</v>
      </c>
      <c r="AJ143" s="17">
        <f t="shared" si="94"/>
        <v>0.2</v>
      </c>
      <c r="AK143" s="12">
        <v>0</v>
      </c>
      <c r="AL143" s="17">
        <f t="shared" si="95"/>
        <v>0</v>
      </c>
      <c r="AM143" s="12">
        <v>0</v>
      </c>
      <c r="AN143" s="17">
        <f t="shared" si="96"/>
        <v>0</v>
      </c>
      <c r="AO143" s="12">
        <v>0</v>
      </c>
      <c r="AP143" s="17">
        <f t="shared" si="97"/>
        <v>0</v>
      </c>
      <c r="AQ143" s="12">
        <v>1</v>
      </c>
      <c r="AR143" s="17">
        <f t="shared" si="98"/>
        <v>0.2</v>
      </c>
      <c r="AS143" s="12">
        <v>4</v>
      </c>
      <c r="AT143" s="17">
        <f t="shared" si="99"/>
        <v>0.8</v>
      </c>
      <c r="AU143" s="18">
        <v>-2.5310304651833381E-2</v>
      </c>
      <c r="AV143" s="13">
        <v>-3.0372365582200061E-2</v>
      </c>
      <c r="AW143" s="13">
        <v>-5.2054486905084123E-3</v>
      </c>
      <c r="AX143" s="13">
        <v>-2.0104855961324969E-2</v>
      </c>
      <c r="AY143" s="13">
        <v>95.419719027489208</v>
      </c>
      <c r="AZ143" s="13">
        <v>119.5314078480139</v>
      </c>
      <c r="BA143" s="13">
        <v>0.30107049681947312</v>
      </c>
      <c r="BB143" s="13">
        <v>1.2</v>
      </c>
      <c r="BC143" s="13">
        <v>7.1999999999999993</v>
      </c>
      <c r="BD143" s="35">
        <f t="shared" si="100"/>
        <v>50</v>
      </c>
      <c r="BE143" s="35">
        <f t="shared" si="101"/>
        <v>50</v>
      </c>
      <c r="BF143" s="37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1.6286792316253313</v>
      </c>
      <c r="BG143" s="14">
        <f t="shared" si="102"/>
        <v>0.90909090909090906</v>
      </c>
      <c r="BH143" s="14">
        <f t="shared" si="103"/>
        <v>0</v>
      </c>
      <c r="BI143" s="13">
        <f>IFERROR(((AG143*(12000/5))/((F143*60+G143)*(SUMIFS(팀공격력!X:X,팀공격력!A:A,B143,팀공격력!B:B,D143)+SUMIFS(팀수비력!X:X,팀수비력!A:A,B143,팀수비력!B:B,D143))))*100,"")</f>
        <v>0.31821797931583135</v>
      </c>
      <c r="BJ143" s="13">
        <f>IFERROR(((AI143*(12000/5))/((F143*60+G143)*(SUMIFS(팀공격력!V:V,팀공격력!A:A,B143,팀공격력!B:B,D143)+SUMIFS(팀수비력!W:W,팀수비력!A:A,B143,팀수비력!B:B,D143))))*100,"")</f>
        <v>0.32119914346895073</v>
      </c>
      <c r="BK143" s="13">
        <f>IFERROR(((AE143*(12000/5))/((F143*60+G143)*(SUMIFS(팀공격력!X:X,팀공격력!A:A,B143,팀공격력!B:B,D143)+SUMIFS(팀수비력!X:X,팀수비력!A:A,B143,팀수비력!B:B,D143))))*100,"")</f>
        <v>0.47732696897374705</v>
      </c>
      <c r="BL143" s="13">
        <f>IFERROR(100*AK143/(((((F143*60+G143)/(12000/5))*SUMIFS(팀공격력!P:P,팀공격력!A:A,B143,팀공격력!B:B,D143))-K143)),"")</f>
        <v>0</v>
      </c>
      <c r="BM143" s="13">
        <f>IFERROR(100*((AM143/E143*(2400))/((F143*60+G143)*SUMIFS(팀공격력!AR:AR,팀공격력!A:A,B143,팀공격력!B:B,D143))),"")</f>
        <v>0</v>
      </c>
      <c r="BN143" s="13">
        <f>IFERROR((AO143*40)/(((F143*60+G143)/60)*(SUMIFS(팀수비력!Q:Q,팀수비력!A:A,B143,팀수비력!B:B,D143)-SUMIFS(팀수비력!N:N,팀수비력!A:A,B143,팀수비력!B:B,D143)))*100,"")</f>
        <v>0</v>
      </c>
      <c r="BO143" s="13">
        <f t="shared" si="104"/>
        <v>8.3333333333333339</v>
      </c>
      <c r="BP143" s="13">
        <v>0</v>
      </c>
      <c r="BQ143" s="13">
        <v>0</v>
      </c>
      <c r="BR143" s="13">
        <v>0.6</v>
      </c>
      <c r="BS143" s="13">
        <v>0.4</v>
      </c>
      <c r="BT143" s="15" t="s">
        <v>88</v>
      </c>
      <c r="BU143" s="15">
        <v>210000</v>
      </c>
      <c r="BV143" s="12" t="s">
        <v>96</v>
      </c>
      <c r="BW143" s="26">
        <v>15.53</v>
      </c>
      <c r="BX143" s="27">
        <v>23.33</v>
      </c>
      <c r="BY143" s="27">
        <v>7.8</v>
      </c>
      <c r="BZ143" s="26">
        <f t="shared" si="105"/>
        <v>3.1059999999999994</v>
      </c>
      <c r="CA143" s="26">
        <f t="shared" si="106"/>
        <v>4.6659999999999995</v>
      </c>
      <c r="CB143" s="26">
        <f t="shared" si="107"/>
        <v>1.56</v>
      </c>
      <c r="CC143" s="31">
        <f t="shared" si="108"/>
        <v>18.635999999999996</v>
      </c>
      <c r="CD143" s="31">
        <f t="shared" si="109"/>
        <v>27.995999999999995</v>
      </c>
      <c r="CE143" s="31">
        <f t="shared" si="110"/>
        <v>9.36</v>
      </c>
      <c r="CF143" s="33">
        <v>1</v>
      </c>
      <c r="CG143" s="33">
        <v>4</v>
      </c>
    </row>
    <row r="144" spans="1:85" x14ac:dyDescent="0.4">
      <c r="A144" s="12" t="s">
        <v>84</v>
      </c>
      <c r="B144" s="12" t="s">
        <v>233</v>
      </c>
      <c r="C144" s="12" t="s">
        <v>242</v>
      </c>
      <c r="D144" s="40" t="s">
        <v>87</v>
      </c>
      <c r="E144" s="12">
        <v>54</v>
      </c>
      <c r="F144" s="11">
        <v>32</v>
      </c>
      <c r="G144" s="11">
        <v>33</v>
      </c>
      <c r="H144" s="10">
        <f t="shared" si="78"/>
        <v>105462</v>
      </c>
      <c r="I144" s="7">
        <v>689</v>
      </c>
      <c r="J144" s="17">
        <f t="shared" si="79"/>
        <v>12.75925925925926</v>
      </c>
      <c r="K144" s="7">
        <v>253</v>
      </c>
      <c r="L144" s="7">
        <v>577</v>
      </c>
      <c r="M144" s="17">
        <f t="shared" si="80"/>
        <v>4.6851851851851851</v>
      </c>
      <c r="N144" s="17">
        <f t="shared" si="81"/>
        <v>10.685185185185185</v>
      </c>
      <c r="O144" s="14">
        <f t="shared" si="82"/>
        <v>0.43847487001733104</v>
      </c>
      <c r="P144" s="5">
        <v>134</v>
      </c>
      <c r="Q144" s="7">
        <v>284</v>
      </c>
      <c r="R144" s="17">
        <f t="shared" si="83"/>
        <v>2.4814814814814814</v>
      </c>
      <c r="S144" s="17">
        <f t="shared" si="84"/>
        <v>5.2592592592592595</v>
      </c>
      <c r="T144" s="14">
        <f t="shared" si="85"/>
        <v>0.47183098591549294</v>
      </c>
      <c r="U144" s="7">
        <v>119</v>
      </c>
      <c r="V144" s="7">
        <v>293</v>
      </c>
      <c r="W144" s="17">
        <f t="shared" si="86"/>
        <v>2.2037037037037037</v>
      </c>
      <c r="X144" s="17">
        <f t="shared" si="87"/>
        <v>5.4259259259259256</v>
      </c>
      <c r="Y144" s="14">
        <f t="shared" si="88"/>
        <v>0.4061433447098976</v>
      </c>
      <c r="Z144" s="5">
        <v>64</v>
      </c>
      <c r="AA144" s="5">
        <v>77</v>
      </c>
      <c r="AB144" s="17">
        <f t="shared" si="89"/>
        <v>1.1851851851851851</v>
      </c>
      <c r="AC144" s="17">
        <f t="shared" si="90"/>
        <v>1.4259259259259258</v>
      </c>
      <c r="AD144" s="14">
        <f t="shared" si="91"/>
        <v>0.83116883116883122</v>
      </c>
      <c r="AE144" s="12">
        <v>143</v>
      </c>
      <c r="AF144" s="17">
        <f t="shared" si="92"/>
        <v>2.6481481481481484</v>
      </c>
      <c r="AG144" s="12">
        <v>33</v>
      </c>
      <c r="AH144" s="17">
        <f t="shared" si="93"/>
        <v>0.61111111111111116</v>
      </c>
      <c r="AI144" s="7">
        <v>110</v>
      </c>
      <c r="AJ144" s="17">
        <f t="shared" si="94"/>
        <v>2.0370370370370372</v>
      </c>
      <c r="AK144" s="7">
        <v>257</v>
      </c>
      <c r="AL144" s="17">
        <f t="shared" si="95"/>
        <v>4.7592592592592595</v>
      </c>
      <c r="AM144" s="7">
        <v>51</v>
      </c>
      <c r="AN144" s="17">
        <f t="shared" si="96"/>
        <v>0.94444444444444442</v>
      </c>
      <c r="AO144" s="7">
        <v>4</v>
      </c>
      <c r="AP144" s="17">
        <f t="shared" si="97"/>
        <v>7.407407407407407E-2</v>
      </c>
      <c r="AQ144" s="7">
        <v>102</v>
      </c>
      <c r="AR144" s="17">
        <f t="shared" si="98"/>
        <v>1.8888888888888888</v>
      </c>
      <c r="AS144" s="7">
        <v>128</v>
      </c>
      <c r="AT144" s="17">
        <f t="shared" si="99"/>
        <v>2.3703703703703702</v>
      </c>
      <c r="AU144" s="13">
        <v>2.275080607958933</v>
      </c>
      <c r="AV144" s="13">
        <v>5.1774036706125792E-2</v>
      </c>
      <c r="AW144" s="13">
        <v>2.365172818898778</v>
      </c>
      <c r="AX144" s="13">
        <v>-9.0092210939845416E-2</v>
      </c>
      <c r="AY144" s="13">
        <v>109.253211440084</v>
      </c>
      <c r="AZ144" s="13">
        <v>114.5304778493641</v>
      </c>
      <c r="BA144" s="13">
        <v>9.9064883289790178</v>
      </c>
      <c r="BB144" s="13">
        <v>13.055555555555561</v>
      </c>
      <c r="BC144" s="13">
        <v>16.043693463048299</v>
      </c>
      <c r="BD144" s="35">
        <f t="shared" si="100"/>
        <v>56.394054478784703</v>
      </c>
      <c r="BE144" s="35">
        <f t="shared" si="101"/>
        <v>54.15944540727903</v>
      </c>
      <c r="BF144" s="37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19.81657024476986</v>
      </c>
      <c r="BG144" s="14">
        <f t="shared" si="102"/>
        <v>0.50779896013864823</v>
      </c>
      <c r="BH144" s="14">
        <f t="shared" si="103"/>
        <v>0.13344887348353554</v>
      </c>
      <c r="BI144" s="13">
        <f>IFERROR(((AG144*(12000/5))/((F144*60+G144)*(SUMIFS(팀공격력!X:X,팀공격력!A:A,B144,팀공격력!B:B,D144)+SUMIFS(팀수비력!X:X,팀수비력!A:A,B144,팀수비력!B:B,D144))))*100,"")</f>
        <v>1.075391020729384</v>
      </c>
      <c r="BJ144" s="13">
        <f>IFERROR(((AI144*(12000/5))/((F144*60+G144)*(SUMIFS(팀공격력!V:V,팀공격력!A:A,B144,팀공격력!B:B,D144)+SUMIFS(팀수비력!W:W,팀수비력!A:A,B144,팀수비력!B:B,D144))))*100,"")</f>
        <v>7.2364374360644304</v>
      </c>
      <c r="BK144" s="13">
        <f>IFERROR(((AE144*(12000/5))/((F144*60+G144)*(SUMIFS(팀공격력!X:X,팀공격력!A:A,B144,팀공격력!B:B,D144)+SUMIFS(팀수비력!X:X,팀수비력!A:A,B144,팀수비력!B:B,D144))))*100,"")</f>
        <v>4.6600277564939976</v>
      </c>
      <c r="BL144" s="13">
        <f>IFERROR(100*AK144/(((((F144*60+G144)/(12000/5))*SUMIFS(팀공격력!P:P,팀공격력!A:A,B144,팀공격력!B:B,D144))-K144)),"")</f>
        <v>25.365304803122797</v>
      </c>
      <c r="BM144" s="13">
        <f>IFERROR(100*((AM144/E144*(2400))/((F144*60+G144)*SUMIFS(팀공격력!AR:AR,팀공격력!A:A,B144,팀공격력!B:B,D144))),"")</f>
        <v>1.6448809075229627</v>
      </c>
      <c r="BN144" s="13">
        <f>IFERROR((AO144*40)/(((F144*60+G144)/60)*(SUMIFS(팀수비력!Q:Q,팀수비력!A:A,B144,팀수비력!B:B,D144)-SUMIFS(팀수비력!N:N,팀수비력!A:A,B144,팀수비력!B:B,D144)))*100,"")</f>
        <v>0.21024442228117826</v>
      </c>
      <c r="BO144" s="13">
        <f t="shared" si="104"/>
        <v>14.308158455841095</v>
      </c>
      <c r="BP144" s="13">
        <v>2.8846153846153801</v>
      </c>
      <c r="BQ144" s="13">
        <v>5.5555555555555497E-2</v>
      </c>
      <c r="BR144" s="13">
        <v>2.6666666666666599</v>
      </c>
      <c r="BS144" s="13">
        <v>0.57407407407407396</v>
      </c>
      <c r="BT144" s="15" t="s">
        <v>88</v>
      </c>
      <c r="BU144" s="15">
        <v>75000</v>
      </c>
      <c r="BV144" s="12" t="s">
        <v>91</v>
      </c>
      <c r="BW144" s="26">
        <v>1266.01</v>
      </c>
      <c r="BX144" s="27">
        <v>1736.01</v>
      </c>
      <c r="BY144" s="27">
        <v>470</v>
      </c>
      <c r="BZ144" s="26">
        <f t="shared" si="105"/>
        <v>23.444629629629631</v>
      </c>
      <c r="CA144" s="26">
        <f t="shared" si="106"/>
        <v>32.148333333333333</v>
      </c>
      <c r="CB144" s="26">
        <f t="shared" si="107"/>
        <v>8.7037037037037042</v>
      </c>
      <c r="CC144" s="31">
        <f t="shared" si="108"/>
        <v>28.810604767594015</v>
      </c>
      <c r="CD144" s="31">
        <f t="shared" si="109"/>
        <v>39.506400409626217</v>
      </c>
      <c r="CE144" s="31">
        <f t="shared" si="110"/>
        <v>10.695795642032202</v>
      </c>
      <c r="CF144" s="34">
        <v>18</v>
      </c>
      <c r="CG144" s="34">
        <v>36</v>
      </c>
    </row>
    <row r="145" spans="1:85" x14ac:dyDescent="0.4">
      <c r="A145" s="12" t="s">
        <v>84</v>
      </c>
      <c r="B145" s="12" t="s">
        <v>233</v>
      </c>
      <c r="C145" s="4" t="s">
        <v>243</v>
      </c>
      <c r="D145" s="40" t="s">
        <v>87</v>
      </c>
      <c r="E145" s="5">
        <v>14</v>
      </c>
      <c r="F145" s="22">
        <v>11</v>
      </c>
      <c r="G145" s="22">
        <v>15</v>
      </c>
      <c r="H145" s="10">
        <f t="shared" si="78"/>
        <v>9450</v>
      </c>
      <c r="I145" s="5">
        <v>73</v>
      </c>
      <c r="J145" s="17">
        <f t="shared" si="79"/>
        <v>5.2142857142857144</v>
      </c>
      <c r="K145" s="7">
        <v>26</v>
      </c>
      <c r="L145" s="6">
        <v>51</v>
      </c>
      <c r="M145" s="17">
        <f t="shared" si="80"/>
        <v>1.8571428571428572</v>
      </c>
      <c r="N145" s="17">
        <f t="shared" si="81"/>
        <v>3.6428571428571428</v>
      </c>
      <c r="O145" s="14">
        <f t="shared" si="82"/>
        <v>0.50980392156862742</v>
      </c>
      <c r="P145" s="12">
        <v>22</v>
      </c>
      <c r="Q145" s="12">
        <v>39</v>
      </c>
      <c r="R145" s="17">
        <f t="shared" si="83"/>
        <v>1.5714285714285714</v>
      </c>
      <c r="S145" s="17">
        <f t="shared" si="84"/>
        <v>2.7857142857142856</v>
      </c>
      <c r="T145" s="14">
        <f t="shared" si="85"/>
        <v>0.5641025641025641</v>
      </c>
      <c r="U145" s="12">
        <v>4</v>
      </c>
      <c r="V145" s="12">
        <v>12</v>
      </c>
      <c r="W145" s="17">
        <f t="shared" si="86"/>
        <v>0.2857142857142857</v>
      </c>
      <c r="X145" s="17">
        <f t="shared" si="87"/>
        <v>0.8571428571428571</v>
      </c>
      <c r="Y145" s="14">
        <f t="shared" si="88"/>
        <v>0.33333333333333331</v>
      </c>
      <c r="Z145" s="12">
        <v>17</v>
      </c>
      <c r="AA145" s="12">
        <v>25</v>
      </c>
      <c r="AB145" s="17">
        <f t="shared" si="89"/>
        <v>1.2142857142857142</v>
      </c>
      <c r="AC145" s="17">
        <f t="shared" si="90"/>
        <v>1.7857142857142858</v>
      </c>
      <c r="AD145" s="14">
        <f t="shared" si="91"/>
        <v>0.68</v>
      </c>
      <c r="AE145" s="12">
        <v>49</v>
      </c>
      <c r="AF145" s="17">
        <f t="shared" si="92"/>
        <v>3.5</v>
      </c>
      <c r="AG145" s="12">
        <v>8</v>
      </c>
      <c r="AH145" s="17">
        <f t="shared" si="93"/>
        <v>0.5714285714285714</v>
      </c>
      <c r="AI145" s="12">
        <v>41</v>
      </c>
      <c r="AJ145" s="17">
        <f t="shared" si="94"/>
        <v>2.9285714285714284</v>
      </c>
      <c r="AK145" s="12">
        <v>4</v>
      </c>
      <c r="AL145" s="17">
        <f t="shared" si="95"/>
        <v>0.2857142857142857</v>
      </c>
      <c r="AM145" s="12">
        <v>1</v>
      </c>
      <c r="AN145" s="17">
        <f t="shared" si="96"/>
        <v>7.1428571428571425E-2</v>
      </c>
      <c r="AO145" s="12">
        <v>7</v>
      </c>
      <c r="AP145" s="17">
        <f t="shared" si="97"/>
        <v>0.5</v>
      </c>
      <c r="AQ145" s="12">
        <v>10</v>
      </c>
      <c r="AR145" s="17">
        <f t="shared" si="98"/>
        <v>0.7142857142857143</v>
      </c>
      <c r="AS145" s="12">
        <v>23</v>
      </c>
      <c r="AT145" s="17">
        <f t="shared" si="99"/>
        <v>1.6428571428571428</v>
      </c>
      <c r="AU145" s="13">
        <v>0.27060391288317998</v>
      </c>
      <c r="AV145" s="13">
        <v>6.8724803271918725E-2</v>
      </c>
      <c r="AW145" s="13">
        <v>0.13564068722222769</v>
      </c>
      <c r="AX145" s="13">
        <v>0.13496322566095231</v>
      </c>
      <c r="AY145" s="13">
        <v>104.55624994842471</v>
      </c>
      <c r="AZ145" s="13">
        <v>106.30117378970191</v>
      </c>
      <c r="BA145" s="13">
        <v>2.6059054718506318</v>
      </c>
      <c r="BB145" s="13">
        <v>6.5</v>
      </c>
      <c r="BC145" s="13">
        <v>23.111111111111111</v>
      </c>
      <c r="BD145" s="35">
        <f t="shared" si="100"/>
        <v>58.870967741935488</v>
      </c>
      <c r="BE145" s="35">
        <f t="shared" si="101"/>
        <v>54.901960784313729</v>
      </c>
      <c r="BF145" s="37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5.7908594902234007</v>
      </c>
      <c r="BG145" s="14">
        <f t="shared" si="102"/>
        <v>0.23529411764705882</v>
      </c>
      <c r="BH145" s="14">
        <f t="shared" si="103"/>
        <v>0.49019607843137253</v>
      </c>
      <c r="BI145" s="13">
        <f>IFERROR(((AG145*(12000/5))/((F145*60+G145)*(SUMIFS(팀공격력!X:X,팀공격력!A:A,B145,팀공격력!B:B,D145)+SUMIFS(팀수비력!X:X,팀수비력!A:A,B145,팀수비력!B:B,D145))))*100,"")</f>
        <v>0.75429446948937795</v>
      </c>
      <c r="BJ145" s="13">
        <f>IFERROR(((AI145*(12000/5))/((F145*60+G145)*(SUMIFS(팀공격력!V:V,팀공격력!A:A,B145,팀공격력!B:B,D145)+SUMIFS(팀수비력!W:W,팀수비력!A:A,B145,팀수비력!B:B,D145))))*100,"")</f>
        <v>7.8039495598382107</v>
      </c>
      <c r="BK145" s="13">
        <f>IFERROR(((AE145*(12000/5))/((F145*60+G145)*(SUMIFS(팀공격력!X:X,팀공격력!A:A,B145,팀공격력!B:B,D145)+SUMIFS(팀수비력!X:X,팀수비력!A:A,B145,팀수비력!B:B,D145))))*100,"")</f>
        <v>4.6200536256224405</v>
      </c>
      <c r="BL145" s="13">
        <f>IFERROR(100*AK145/(((((F145*60+G145)/(12000/5))*SUMIFS(팀공격력!P:P,팀공격력!A:A,B145,팀공격력!B:B,D145))-K145)),"")</f>
        <v>0.97175827512906165</v>
      </c>
      <c r="BM145" s="13">
        <f>IFERROR(100*((AM145/E145*(2400))/((F145*60+G145)*SUMIFS(팀공격력!AR:AR,팀공격력!A:A,B145,팀공격력!B:B,D145))),"")</f>
        <v>0.35993864564620126</v>
      </c>
      <c r="BN145" s="13">
        <f>IFERROR((AO145*40)/(((F145*60+G145)/60)*(SUMIFS(팀수비력!Q:Q,팀수비력!A:A,B145,팀수비력!B:B,D145)-SUMIFS(팀수비력!N:N,팀수비력!A:A,B145,팀수비력!B:B,D145)))*100,"")</f>
        <v>1.0645375914836992</v>
      </c>
      <c r="BO145" s="13">
        <f t="shared" si="104"/>
        <v>13.888888888888889</v>
      </c>
      <c r="BP145" s="13">
        <v>71.428571428571402</v>
      </c>
      <c r="BQ145" s="13">
        <v>0.71428571428571397</v>
      </c>
      <c r="BR145" s="13">
        <v>0</v>
      </c>
      <c r="BS145" s="13">
        <v>7.1428571428571397E-2</v>
      </c>
      <c r="BT145" s="15" t="s">
        <v>93</v>
      </c>
      <c r="BU145" s="15">
        <v>75000</v>
      </c>
      <c r="BV145" s="12" t="s">
        <v>89</v>
      </c>
      <c r="BW145" s="26">
        <v>133.80000000000001</v>
      </c>
      <c r="BX145" s="27">
        <v>179.4</v>
      </c>
      <c r="BY145" s="27">
        <v>45.6</v>
      </c>
      <c r="BZ145" s="26">
        <f t="shared" si="105"/>
        <v>9.5571428571428569</v>
      </c>
      <c r="CA145" s="26">
        <f t="shared" si="106"/>
        <v>12.814285714285715</v>
      </c>
      <c r="CB145" s="26">
        <f t="shared" si="107"/>
        <v>3.2571428571428571</v>
      </c>
      <c r="CC145" s="31">
        <f t="shared" si="108"/>
        <v>33.980952380952381</v>
      </c>
      <c r="CD145" s="31">
        <f t="shared" si="109"/>
        <v>45.561904761904763</v>
      </c>
      <c r="CE145" s="31">
        <f t="shared" si="110"/>
        <v>11.580952380952381</v>
      </c>
      <c r="CF145" s="33">
        <v>6</v>
      </c>
      <c r="CG145" s="33">
        <v>8</v>
      </c>
    </row>
    <row r="146" spans="1:85" x14ac:dyDescent="0.4">
      <c r="A146" s="12" t="s">
        <v>84</v>
      </c>
      <c r="B146" s="12" t="s">
        <v>233</v>
      </c>
      <c r="C146" s="4" t="s">
        <v>244</v>
      </c>
      <c r="D146" s="40" t="s">
        <v>87</v>
      </c>
      <c r="E146" s="5">
        <v>25</v>
      </c>
      <c r="F146" s="22">
        <v>5</v>
      </c>
      <c r="G146" s="22">
        <v>59</v>
      </c>
      <c r="H146" s="10">
        <f t="shared" si="78"/>
        <v>8975</v>
      </c>
      <c r="I146" s="5">
        <v>41</v>
      </c>
      <c r="J146" s="17">
        <f t="shared" si="79"/>
        <v>1.64</v>
      </c>
      <c r="K146" s="7">
        <v>16</v>
      </c>
      <c r="L146" s="7">
        <v>44</v>
      </c>
      <c r="M146" s="17">
        <f t="shared" si="80"/>
        <v>0.64</v>
      </c>
      <c r="N146" s="17">
        <f t="shared" si="81"/>
        <v>1.76</v>
      </c>
      <c r="O146" s="14">
        <f t="shared" si="82"/>
        <v>0.36363636363636365</v>
      </c>
      <c r="P146" s="12">
        <v>12</v>
      </c>
      <c r="Q146" s="12">
        <v>23</v>
      </c>
      <c r="R146" s="17">
        <f t="shared" si="83"/>
        <v>0.48</v>
      </c>
      <c r="S146" s="17">
        <f t="shared" si="84"/>
        <v>0.92</v>
      </c>
      <c r="T146" s="14">
        <f t="shared" si="85"/>
        <v>0.52173913043478259</v>
      </c>
      <c r="U146" s="12">
        <v>4</v>
      </c>
      <c r="V146" s="12">
        <v>21</v>
      </c>
      <c r="W146" s="17">
        <f t="shared" si="86"/>
        <v>0.16</v>
      </c>
      <c r="X146" s="17">
        <f t="shared" si="87"/>
        <v>0.84</v>
      </c>
      <c r="Y146" s="14">
        <f t="shared" si="88"/>
        <v>0.19047619047619047</v>
      </c>
      <c r="Z146" s="12">
        <v>5</v>
      </c>
      <c r="AA146" s="12">
        <v>6</v>
      </c>
      <c r="AB146" s="17">
        <f t="shared" si="89"/>
        <v>0.2</v>
      </c>
      <c r="AC146" s="17">
        <f t="shared" si="90"/>
        <v>0.24</v>
      </c>
      <c r="AD146" s="14">
        <f t="shared" si="91"/>
        <v>0.83333333333333337</v>
      </c>
      <c r="AE146" s="12">
        <v>24</v>
      </c>
      <c r="AF146" s="17">
        <f t="shared" si="92"/>
        <v>0.96</v>
      </c>
      <c r="AG146" s="12">
        <v>9</v>
      </c>
      <c r="AH146" s="17">
        <f t="shared" si="93"/>
        <v>0.36</v>
      </c>
      <c r="AI146" s="12">
        <v>15</v>
      </c>
      <c r="AJ146" s="17">
        <f t="shared" si="94"/>
        <v>0.6</v>
      </c>
      <c r="AK146" s="12">
        <v>8</v>
      </c>
      <c r="AL146" s="17">
        <f t="shared" si="95"/>
        <v>0.32</v>
      </c>
      <c r="AM146" s="12">
        <v>1</v>
      </c>
      <c r="AN146" s="17">
        <f t="shared" si="96"/>
        <v>0.04</v>
      </c>
      <c r="AO146" s="12">
        <v>2</v>
      </c>
      <c r="AP146" s="17">
        <f t="shared" si="97"/>
        <v>0.08</v>
      </c>
      <c r="AQ146" s="12">
        <v>6</v>
      </c>
      <c r="AR146" s="17">
        <f t="shared" si="98"/>
        <v>0.24</v>
      </c>
      <c r="AS146" s="12">
        <v>9</v>
      </c>
      <c r="AT146" s="17">
        <f t="shared" si="99"/>
        <v>0.36</v>
      </c>
      <c r="AU146" s="13">
        <v>-8.2648358236922931E-2</v>
      </c>
      <c r="AV146" s="13">
        <v>-2.2100953734664631E-2</v>
      </c>
      <c r="AW146" s="13">
        <v>-6.5445318736811239E-2</v>
      </c>
      <c r="AX146" s="13">
        <v>-1.7203039500111698E-2</v>
      </c>
      <c r="AY146" s="13">
        <v>92.548836747646888</v>
      </c>
      <c r="AZ146" s="13">
        <v>115.1081520100788</v>
      </c>
      <c r="BA146" s="13">
        <v>2.436123808029441</v>
      </c>
      <c r="BB146" s="13">
        <v>1.64</v>
      </c>
      <c r="BC146" s="13">
        <v>10.963788300835651</v>
      </c>
      <c r="BD146" s="35">
        <f t="shared" si="100"/>
        <v>43.953687821612348</v>
      </c>
      <c r="BE146" s="35">
        <f t="shared" si="101"/>
        <v>40.909090909090914</v>
      </c>
      <c r="BF146" s="37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7.9604154830786849</v>
      </c>
      <c r="BG146" s="14">
        <f t="shared" si="102"/>
        <v>0.47727272727272729</v>
      </c>
      <c r="BH146" s="14">
        <f t="shared" si="103"/>
        <v>0.13636363636363635</v>
      </c>
      <c r="BI146" s="13">
        <f>IFERROR(((AG146*(12000/5))/((F146*60+G146)*(SUMIFS(팀공격력!X:X,팀공격력!A:A,B146,팀공격력!B:B,D146)+SUMIFS(팀수비력!X:X,팀수비력!A:A,B146,팀수비력!B:B,D146))))*100,"")</f>
        <v>1.595521901862107</v>
      </c>
      <c r="BJ146" s="13">
        <f>IFERROR(((AI146*(12000/5))/((F146*60+G146)*(SUMIFS(팀공격력!V:V,팀공격력!A:A,B146,팀공격력!B:B,D146)+SUMIFS(팀수비력!W:W,팀수비력!A:A,B146,팀수비력!B:B,D146))))*100,"")</f>
        <v>5.368230810066029</v>
      </c>
      <c r="BK146" s="13">
        <f>IFERROR(((AE146*(12000/5))/((F146*60+G146)*(SUMIFS(팀공격력!X:X,팀공격력!A:A,B146,팀공격력!B:B,D146)+SUMIFS(팀수비력!X:X,팀수비력!A:A,B146,팀수비력!B:B,D146))))*100,"")</f>
        <v>4.2547250716322855</v>
      </c>
      <c r="BL146" s="13">
        <f>IFERROR(100*AK146/(((((F146*60+G146)/(12000/5))*SUMIFS(팀공격력!P:P,팀공격력!A:A,B146,팀공격력!B:B,D146))-K146)),"")</f>
        <v>3.6908597396406022</v>
      </c>
      <c r="BM146" s="13">
        <f>IFERROR(100*((AM146/E146*(2400))/((F146*60+G146)*SUMIFS(팀공격력!AR:AR,팀공격력!A:A,B146,팀공격력!B:B,D146))),"")</f>
        <v>0.37898832327093057</v>
      </c>
      <c r="BN146" s="13">
        <f>IFERROR((AO146*40)/(((F146*60+G146)/60)*(SUMIFS(팀수비력!Q:Q,팀수비력!A:A,B146,팀수비력!B:B,D146)-SUMIFS(팀수비력!N:N,팀수비력!A:A,B146,팀수비력!B:B,D146)))*100,"")</f>
        <v>0.57187654138599042</v>
      </c>
      <c r="BO146" s="13">
        <f t="shared" si="104"/>
        <v>11.398176291793312</v>
      </c>
      <c r="BP146" s="13">
        <v>42.857142857142797</v>
      </c>
      <c r="BQ146" s="13">
        <v>0.12</v>
      </c>
      <c r="BR146" s="13">
        <v>0</v>
      </c>
      <c r="BS146" s="13">
        <v>0.04</v>
      </c>
      <c r="BT146" s="15" t="s">
        <v>88</v>
      </c>
      <c r="BU146" s="15"/>
      <c r="BV146" s="12" t="s">
        <v>96</v>
      </c>
      <c r="BW146" s="26">
        <v>85.76</v>
      </c>
      <c r="BX146" s="27">
        <v>121.86</v>
      </c>
      <c r="BY146" s="27">
        <v>36.1</v>
      </c>
      <c r="BZ146" s="26">
        <f t="shared" si="105"/>
        <v>3.4303999999999997</v>
      </c>
      <c r="CA146" s="26">
        <f t="shared" si="106"/>
        <v>4.8743999999999996</v>
      </c>
      <c r="CB146" s="26">
        <f t="shared" si="107"/>
        <v>1.444</v>
      </c>
      <c r="CC146" s="31">
        <f t="shared" si="108"/>
        <v>22.933036211699168</v>
      </c>
      <c r="CD146" s="31">
        <f t="shared" si="109"/>
        <v>32.586518105849585</v>
      </c>
      <c r="CE146" s="31">
        <f t="shared" si="110"/>
        <v>9.653481894150417</v>
      </c>
      <c r="CF146" s="34">
        <v>7</v>
      </c>
      <c r="CG146" s="34">
        <v>18</v>
      </c>
    </row>
    <row r="147" spans="1:85" x14ac:dyDescent="0.4">
      <c r="A147" s="12" t="s">
        <v>84</v>
      </c>
      <c r="B147" s="12" t="s">
        <v>233</v>
      </c>
      <c r="C147" s="4" t="s">
        <v>245</v>
      </c>
      <c r="D147" s="40" t="s">
        <v>87</v>
      </c>
      <c r="E147" s="5">
        <v>10</v>
      </c>
      <c r="F147" s="22">
        <v>8</v>
      </c>
      <c r="G147" s="22">
        <v>31</v>
      </c>
      <c r="H147" s="10">
        <f t="shared" si="78"/>
        <v>5110</v>
      </c>
      <c r="I147" s="5">
        <v>33</v>
      </c>
      <c r="J147" s="17">
        <f t="shared" si="79"/>
        <v>3.3</v>
      </c>
      <c r="K147" s="7">
        <v>15</v>
      </c>
      <c r="L147" s="7">
        <v>35</v>
      </c>
      <c r="M147" s="17">
        <f t="shared" si="80"/>
        <v>1.5</v>
      </c>
      <c r="N147" s="17">
        <f t="shared" si="81"/>
        <v>3.5</v>
      </c>
      <c r="O147" s="14">
        <f t="shared" si="82"/>
        <v>0.42857142857142855</v>
      </c>
      <c r="P147" s="12">
        <v>15</v>
      </c>
      <c r="Q147" s="12">
        <v>34</v>
      </c>
      <c r="R147" s="17">
        <f t="shared" si="83"/>
        <v>1.5</v>
      </c>
      <c r="S147" s="17">
        <f t="shared" si="84"/>
        <v>3.4</v>
      </c>
      <c r="T147" s="14">
        <f t="shared" si="85"/>
        <v>0.44117647058823528</v>
      </c>
      <c r="U147" s="12">
        <v>0</v>
      </c>
      <c r="V147" s="12">
        <v>1</v>
      </c>
      <c r="W147" s="17">
        <f t="shared" si="86"/>
        <v>0</v>
      </c>
      <c r="X147" s="17">
        <f t="shared" si="87"/>
        <v>0.1</v>
      </c>
      <c r="Y147" s="14">
        <f t="shared" si="88"/>
        <v>0</v>
      </c>
      <c r="Z147" s="12">
        <v>3</v>
      </c>
      <c r="AA147" s="12">
        <v>4</v>
      </c>
      <c r="AB147" s="17">
        <f t="shared" si="89"/>
        <v>0.3</v>
      </c>
      <c r="AC147" s="17">
        <f t="shared" si="90"/>
        <v>0.4</v>
      </c>
      <c r="AD147" s="14">
        <f t="shared" si="91"/>
        <v>0.75</v>
      </c>
      <c r="AE147" s="12">
        <v>14</v>
      </c>
      <c r="AF147" s="17">
        <f t="shared" si="92"/>
        <v>1.4</v>
      </c>
      <c r="AG147" s="12">
        <v>6</v>
      </c>
      <c r="AH147" s="17">
        <f t="shared" si="93"/>
        <v>0.6</v>
      </c>
      <c r="AI147" s="12">
        <v>8</v>
      </c>
      <c r="AJ147" s="17">
        <f t="shared" si="94"/>
        <v>0.8</v>
      </c>
      <c r="AK147" s="12">
        <v>2</v>
      </c>
      <c r="AL147" s="17">
        <f t="shared" si="95"/>
        <v>0.2</v>
      </c>
      <c r="AM147" s="12">
        <v>3</v>
      </c>
      <c r="AN147" s="17">
        <f t="shared" si="96"/>
        <v>0.3</v>
      </c>
      <c r="AO147" s="12">
        <v>0</v>
      </c>
      <c r="AP147" s="17">
        <f t="shared" si="97"/>
        <v>0</v>
      </c>
      <c r="AQ147" s="12">
        <v>5</v>
      </c>
      <c r="AR147" s="17">
        <f t="shared" si="98"/>
        <v>0.5</v>
      </c>
      <c r="AS147" s="12">
        <v>8</v>
      </c>
      <c r="AT147" s="17">
        <f t="shared" si="99"/>
        <v>0.8</v>
      </c>
      <c r="AU147" s="13">
        <v>-0.10310917585083269</v>
      </c>
      <c r="AV147" s="13">
        <v>-4.8427010184344123E-2</v>
      </c>
      <c r="AW147" s="13">
        <v>-0.11801435417943169</v>
      </c>
      <c r="AX147" s="13">
        <v>1.490517832859899E-2</v>
      </c>
      <c r="AY147" s="13">
        <v>86.149786852921096</v>
      </c>
      <c r="AZ147" s="13">
        <v>112.4801623263876</v>
      </c>
      <c r="BA147" s="13">
        <v>1.0690785331531809</v>
      </c>
      <c r="BB147" s="13">
        <v>2.6</v>
      </c>
      <c r="BC147" s="13">
        <v>12.21135029354207</v>
      </c>
      <c r="BD147" s="35">
        <f t="shared" si="100"/>
        <v>44.885745375408057</v>
      </c>
      <c r="BE147" s="35">
        <f t="shared" si="101"/>
        <v>42.857142857142854</v>
      </c>
      <c r="BF147" s="37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4.4366369675586323</v>
      </c>
      <c r="BG147" s="14">
        <f t="shared" si="102"/>
        <v>2.8571428571428571E-2</v>
      </c>
      <c r="BH147" s="14">
        <f t="shared" si="103"/>
        <v>0.11428571428571428</v>
      </c>
      <c r="BI147" s="13">
        <f>IFERROR(((AG147*(12000/5))/((F147*60+G147)*(SUMIFS(팀공격력!X:X,팀공격력!A:A,B147,팀공격력!B:B,D147)+SUMIFS(팀수비력!X:X,팀수비력!A:A,B147,팀수비력!B:B,D147))))*100,"")</f>
        <v>0.74728292598629675</v>
      </c>
      <c r="BJ147" s="13">
        <f>IFERROR(((AI147*(12000/5))/((F147*60+G147)*(SUMIFS(팀공격력!V:V,팀공격력!A:A,B147,팀공격력!B:B,D147)+SUMIFS(팀수비력!W:W,팀수비력!A:A,B147,팀수비력!B:B,D147))))*100,"")</f>
        <v>2.0114232076333511</v>
      </c>
      <c r="BK147" s="13">
        <f>IFERROR(((AE147*(12000/5))/((F147*60+G147)*(SUMIFS(팀공격력!X:X,팀공격력!A:A,B147,팀공격력!B:B,D147)+SUMIFS(팀수비력!X:X,팀수비력!A:A,B147,팀수비력!B:B,D147))))*100,"")</f>
        <v>1.7436601606346924</v>
      </c>
      <c r="BL147" s="13">
        <f>IFERROR(100*AK147/(((((F147*60+G147)/(12000/5))*SUMIFS(팀공격력!P:P,팀공격력!A:A,B147,팀공격력!B:B,D147))-K147)),"")</f>
        <v>0.63231442888833855</v>
      </c>
      <c r="BM147" s="13">
        <f>IFERROR(100*((AM147/E147*(2400))/((F147*60+G147)*SUMIFS(팀공격력!AR:AR,팀공격력!A:A,B147,팀공격력!B:B,D147))),"")</f>
        <v>1.9969198833796098</v>
      </c>
      <c r="BN147" s="13">
        <f>IFERROR((AO147*40)/(((F147*60+G147)/60)*(SUMIFS(팀수비력!Q:Q,팀수비력!A:A,B147,팀수비력!B:B,D147)-SUMIFS(팀수비력!N:N,팀수비력!A:A,B147,팀수비력!B:B,D147)))*100,"")</f>
        <v>0</v>
      </c>
      <c r="BO147" s="13">
        <f t="shared" si="104"/>
        <v>11.973180076628353</v>
      </c>
      <c r="BP147" s="13">
        <v>33.3333333333333</v>
      </c>
      <c r="BQ147" s="13">
        <v>0.2</v>
      </c>
      <c r="BR147" s="13">
        <v>0</v>
      </c>
      <c r="BS147" s="13">
        <v>0.3</v>
      </c>
      <c r="BT147" s="15" t="s">
        <v>88</v>
      </c>
      <c r="BU147" s="15">
        <v>300000</v>
      </c>
      <c r="BV147" s="12" t="s">
        <v>96</v>
      </c>
      <c r="BW147" s="26">
        <v>50.59</v>
      </c>
      <c r="BX147" s="27">
        <v>78.790000000000006</v>
      </c>
      <c r="BY147" s="27">
        <v>28.2</v>
      </c>
      <c r="BZ147" s="26">
        <f t="shared" si="105"/>
        <v>5.0590000000000011</v>
      </c>
      <c r="CA147" s="26">
        <f t="shared" si="106"/>
        <v>7.8790000000000004</v>
      </c>
      <c r="CB147" s="26">
        <f t="shared" si="107"/>
        <v>2.82</v>
      </c>
      <c r="CC147" s="31">
        <f t="shared" si="108"/>
        <v>23.760469667318986</v>
      </c>
      <c r="CD147" s="31">
        <f t="shared" si="109"/>
        <v>37.005088062622313</v>
      </c>
      <c r="CE147" s="31">
        <f t="shared" si="110"/>
        <v>13.244618395303327</v>
      </c>
      <c r="CF147" s="34">
        <v>2</v>
      </c>
      <c r="CG147" s="34">
        <v>8</v>
      </c>
    </row>
    <row r="148" spans="1:85" x14ac:dyDescent="0.4">
      <c r="A148" s="12" t="s">
        <v>84</v>
      </c>
      <c r="B148" s="12" t="s">
        <v>233</v>
      </c>
      <c r="C148" s="4" t="s">
        <v>246</v>
      </c>
      <c r="D148" s="40" t="s">
        <v>87</v>
      </c>
      <c r="E148" s="32">
        <v>45</v>
      </c>
      <c r="F148" s="24">
        <v>5</v>
      </c>
      <c r="G148" s="24">
        <v>51</v>
      </c>
      <c r="H148" s="10">
        <f t="shared" si="78"/>
        <v>15795</v>
      </c>
      <c r="I148" s="5">
        <v>58</v>
      </c>
      <c r="J148" s="17">
        <f t="shared" si="79"/>
        <v>1.288888888888889</v>
      </c>
      <c r="K148" s="7">
        <v>22</v>
      </c>
      <c r="L148" s="7">
        <v>57</v>
      </c>
      <c r="M148" s="17">
        <f t="shared" si="80"/>
        <v>0.48888888888888887</v>
      </c>
      <c r="N148" s="17">
        <f t="shared" si="81"/>
        <v>1.2666666666666666</v>
      </c>
      <c r="O148" s="14">
        <f t="shared" si="82"/>
        <v>0.38596491228070173</v>
      </c>
      <c r="P148" s="12">
        <v>11</v>
      </c>
      <c r="Q148" s="12">
        <v>17</v>
      </c>
      <c r="R148" s="17">
        <f t="shared" si="83"/>
        <v>0.24444444444444444</v>
      </c>
      <c r="S148" s="17">
        <f t="shared" si="84"/>
        <v>0.37777777777777777</v>
      </c>
      <c r="T148" s="14">
        <f t="shared" si="85"/>
        <v>0.6470588235294118</v>
      </c>
      <c r="U148" s="12">
        <v>11</v>
      </c>
      <c r="V148" s="12">
        <v>40</v>
      </c>
      <c r="W148" s="17">
        <f t="shared" si="86"/>
        <v>0.24444444444444444</v>
      </c>
      <c r="X148" s="17">
        <f t="shared" si="87"/>
        <v>0.88888888888888884</v>
      </c>
      <c r="Y148" s="14">
        <f t="shared" si="88"/>
        <v>0.27500000000000002</v>
      </c>
      <c r="Z148" s="12">
        <v>3</v>
      </c>
      <c r="AA148" s="12">
        <v>9</v>
      </c>
      <c r="AB148" s="17">
        <f t="shared" si="89"/>
        <v>6.6666666666666666E-2</v>
      </c>
      <c r="AC148" s="17">
        <f t="shared" si="90"/>
        <v>0.2</v>
      </c>
      <c r="AD148" s="14">
        <f t="shared" si="91"/>
        <v>0.33333333333333331</v>
      </c>
      <c r="AE148" s="12">
        <v>29</v>
      </c>
      <c r="AF148" s="17">
        <f t="shared" si="92"/>
        <v>0.64444444444444449</v>
      </c>
      <c r="AG148" s="12">
        <v>8</v>
      </c>
      <c r="AH148" s="17">
        <f t="shared" si="93"/>
        <v>0.17777777777777778</v>
      </c>
      <c r="AI148" s="12">
        <v>21</v>
      </c>
      <c r="AJ148" s="17">
        <f t="shared" si="94"/>
        <v>0.46666666666666667</v>
      </c>
      <c r="AK148" s="12">
        <v>11</v>
      </c>
      <c r="AL148" s="17">
        <f t="shared" si="95"/>
        <v>0.24444444444444444</v>
      </c>
      <c r="AM148" s="12">
        <v>8</v>
      </c>
      <c r="AN148" s="17">
        <f t="shared" si="96"/>
        <v>0.17777777777777778</v>
      </c>
      <c r="AO148" s="12">
        <v>2</v>
      </c>
      <c r="AP148" s="17">
        <f t="shared" si="97"/>
        <v>4.4444444444444446E-2</v>
      </c>
      <c r="AQ148" s="12">
        <v>7</v>
      </c>
      <c r="AR148" s="17">
        <f t="shared" si="98"/>
        <v>0.15555555555555556</v>
      </c>
      <c r="AS148" s="12">
        <v>48</v>
      </c>
      <c r="AT148" s="17">
        <f t="shared" si="99"/>
        <v>1.0666666666666667</v>
      </c>
      <c r="AU148" s="13">
        <v>-2.6654904507907242E-3</v>
      </c>
      <c r="AV148" s="13">
        <v>-4.0501279404227519E-4</v>
      </c>
      <c r="AW148" s="13">
        <v>-3.3322643483803593E-2</v>
      </c>
      <c r="AX148" s="13">
        <v>3.0657153033012859E-2</v>
      </c>
      <c r="AY148" s="13">
        <v>95.30320348672619</v>
      </c>
      <c r="AZ148" s="13">
        <v>113.0107604023503</v>
      </c>
      <c r="BA148" s="13">
        <v>1.822906997401528</v>
      </c>
      <c r="BB148" s="13">
        <v>1.333333333333333</v>
      </c>
      <c r="BC148" s="13">
        <v>9.116809116809117</v>
      </c>
      <c r="BD148" s="35">
        <f t="shared" si="100"/>
        <v>47.572178477690287</v>
      </c>
      <c r="BE148" s="35">
        <f t="shared" si="101"/>
        <v>48.245614035087719</v>
      </c>
      <c r="BF148" s="37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10.511399865266624</v>
      </c>
      <c r="BG148" s="14">
        <f t="shared" si="102"/>
        <v>0.70175438596491224</v>
      </c>
      <c r="BH148" s="14">
        <f t="shared" si="103"/>
        <v>0.15789473684210525</v>
      </c>
      <c r="BI148" s="13">
        <f>IFERROR(((AG148*(12000/5))/((F148*60+G148)*(SUMIFS(팀공격력!X:X,팀공격력!A:A,B148,팀공격력!B:B,D148)+SUMIFS(팀수비력!X:X,팀수비력!A:A,B148,팀수비력!B:B,D148))))*100,"")</f>
        <v>1.4505662874795731</v>
      </c>
      <c r="BJ148" s="13">
        <f>IFERROR(((AI148*(12000/5))/((F148*60+G148)*(SUMIFS(팀공격력!V:V,팀공격력!A:A,B148,팀공격력!B:B,D148)+SUMIFS(팀수비력!W:W,팀수비력!A:A,B148,팀수비력!B:B,D148))))*100,"")</f>
        <v>7.6868171086586496</v>
      </c>
      <c r="BK148" s="13">
        <f>IFERROR(((AE148*(12000/5))/((F148*60+G148)*(SUMIFS(팀공격력!X:X,팀공격력!A:A,B148,팀공격력!B:B,D148)+SUMIFS(팀수비력!X:X,팀수비력!A:A,B148,팀수비력!B:B,D148))))*100,"")</f>
        <v>5.2583027921134526</v>
      </c>
      <c r="BL148" s="13">
        <f>IFERROR(100*AK148/(((((F148*60+G148)/(12000/5))*SUMIFS(팀공격력!P:P,팀공격력!A:A,B148,팀공격력!B:B,D148))-K148)),"")</f>
        <v>5.3511054897477681</v>
      </c>
      <c r="BM148" s="13">
        <f>IFERROR(100*((AM148/E148*(2400))/((F148*60+G148)*SUMIFS(팀공격력!AR:AR,팀공격력!A:A,B148,팀공격력!B:B,D148))),"")</f>
        <v>1.7227832612125877</v>
      </c>
      <c r="BN148" s="13">
        <f>IFERROR((AO148*40)/(((F148*60+G148)/60)*(SUMIFS(팀수비력!Q:Q,팀수비력!A:A,B148,팀수비력!B:B,D148)-SUMIFS(팀수비력!N:N,팀수비력!A:A,B148,팀수비력!B:B,D148)))*100,"")</f>
        <v>0.58491076455148316</v>
      </c>
      <c r="BO148" s="13">
        <f t="shared" si="104"/>
        <v>10.300176574455561</v>
      </c>
      <c r="BP148" s="13">
        <v>0</v>
      </c>
      <c r="BQ148" s="13">
        <v>0</v>
      </c>
      <c r="BR148" s="13">
        <v>0.2</v>
      </c>
      <c r="BS148" s="13">
        <v>0.22222222222222199</v>
      </c>
      <c r="BT148" s="15" t="s">
        <v>88</v>
      </c>
      <c r="BU148" s="15">
        <v>35387</v>
      </c>
      <c r="BV148" s="12" t="s">
        <v>91</v>
      </c>
      <c r="BW148" s="26">
        <v>144.93</v>
      </c>
      <c r="BX148" s="27">
        <v>192.33</v>
      </c>
      <c r="BY148" s="27">
        <v>47.4</v>
      </c>
      <c r="BZ148" s="26">
        <f t="shared" si="105"/>
        <v>3.2206666666666668</v>
      </c>
      <c r="CA148" s="26">
        <f t="shared" si="106"/>
        <v>4.274</v>
      </c>
      <c r="CB148" s="26">
        <f t="shared" si="107"/>
        <v>1.0533333333333332</v>
      </c>
      <c r="CC148" s="31">
        <f t="shared" si="108"/>
        <v>22.021652421652426</v>
      </c>
      <c r="CD148" s="31">
        <f t="shared" si="109"/>
        <v>29.223931623931627</v>
      </c>
      <c r="CE148" s="31">
        <f t="shared" si="110"/>
        <v>7.2022792022792022</v>
      </c>
      <c r="CF148" s="33">
        <v>17</v>
      </c>
      <c r="CG148" s="33">
        <v>28</v>
      </c>
    </row>
    <row r="149" spans="1:85" x14ac:dyDescent="0.4">
      <c r="A149" s="12" t="s">
        <v>84</v>
      </c>
      <c r="B149" s="12" t="s">
        <v>233</v>
      </c>
      <c r="C149" s="4" t="s">
        <v>247</v>
      </c>
      <c r="D149" s="40" t="s">
        <v>87</v>
      </c>
      <c r="E149" s="5">
        <v>13</v>
      </c>
      <c r="F149" s="22">
        <v>4</v>
      </c>
      <c r="G149" s="22">
        <v>52</v>
      </c>
      <c r="H149" s="10">
        <f t="shared" si="78"/>
        <v>3796</v>
      </c>
      <c r="I149" s="5">
        <v>20</v>
      </c>
      <c r="J149" s="17">
        <f t="shared" si="79"/>
        <v>1.5384615384615385</v>
      </c>
      <c r="K149" s="7">
        <v>7</v>
      </c>
      <c r="L149" s="7">
        <v>23</v>
      </c>
      <c r="M149" s="17">
        <f t="shared" si="80"/>
        <v>0.53846153846153844</v>
      </c>
      <c r="N149" s="17">
        <f t="shared" si="81"/>
        <v>1.7692307692307692</v>
      </c>
      <c r="O149" s="14">
        <f t="shared" si="82"/>
        <v>0.30434782608695654</v>
      </c>
      <c r="P149" s="12">
        <v>4</v>
      </c>
      <c r="Q149" s="12">
        <v>8</v>
      </c>
      <c r="R149" s="17">
        <f t="shared" si="83"/>
        <v>0.30769230769230771</v>
      </c>
      <c r="S149" s="17">
        <f t="shared" si="84"/>
        <v>0.61538461538461542</v>
      </c>
      <c r="T149" s="14">
        <f t="shared" si="85"/>
        <v>0.5</v>
      </c>
      <c r="U149" s="12">
        <v>3</v>
      </c>
      <c r="V149" s="12">
        <v>15</v>
      </c>
      <c r="W149" s="17">
        <f t="shared" si="86"/>
        <v>0.23076923076923078</v>
      </c>
      <c r="X149" s="17">
        <f t="shared" si="87"/>
        <v>1.1538461538461537</v>
      </c>
      <c r="Y149" s="14">
        <f t="shared" si="88"/>
        <v>0.2</v>
      </c>
      <c r="Z149" s="12">
        <v>3</v>
      </c>
      <c r="AA149" s="12">
        <v>6</v>
      </c>
      <c r="AB149" s="17">
        <f t="shared" si="89"/>
        <v>0.23076923076923078</v>
      </c>
      <c r="AC149" s="17">
        <f t="shared" si="90"/>
        <v>0.46153846153846156</v>
      </c>
      <c r="AD149" s="14">
        <f t="shared" si="91"/>
        <v>0.5</v>
      </c>
      <c r="AE149" s="12">
        <v>10</v>
      </c>
      <c r="AF149" s="17">
        <f t="shared" si="92"/>
        <v>0.76923076923076927</v>
      </c>
      <c r="AG149" s="12">
        <v>4</v>
      </c>
      <c r="AH149" s="17">
        <f t="shared" si="93"/>
        <v>0.30769230769230771</v>
      </c>
      <c r="AI149" s="12">
        <v>6</v>
      </c>
      <c r="AJ149" s="17">
        <f t="shared" si="94"/>
        <v>0.46153846153846156</v>
      </c>
      <c r="AK149" s="12">
        <v>3</v>
      </c>
      <c r="AL149" s="17">
        <f t="shared" si="95"/>
        <v>0.23076923076923078</v>
      </c>
      <c r="AM149" s="12">
        <v>1</v>
      </c>
      <c r="AN149" s="17">
        <f t="shared" si="96"/>
        <v>7.6923076923076927E-2</v>
      </c>
      <c r="AO149" s="12">
        <v>1</v>
      </c>
      <c r="AP149" s="17">
        <f t="shared" si="97"/>
        <v>7.6923076923076927E-2</v>
      </c>
      <c r="AQ149" s="12">
        <v>2</v>
      </c>
      <c r="AR149" s="17">
        <f t="shared" si="98"/>
        <v>0.15384615384615385</v>
      </c>
      <c r="AS149" s="12">
        <v>6</v>
      </c>
      <c r="AT149" s="17">
        <f t="shared" si="99"/>
        <v>0.46153846153846156</v>
      </c>
      <c r="AU149" s="13">
        <v>-7.7531727133913736E-2</v>
      </c>
      <c r="AV149" s="13">
        <v>-4.901900556411827E-2</v>
      </c>
      <c r="AW149" s="13">
        <v>-7.8197764591313793E-2</v>
      </c>
      <c r="AX149" s="13">
        <v>6.6603745740006267E-4</v>
      </c>
      <c r="AY149" s="13">
        <v>86.389093030663801</v>
      </c>
      <c r="AZ149" s="13">
        <v>113.9706316944127</v>
      </c>
      <c r="BA149" s="13">
        <v>0.94657802220001186</v>
      </c>
      <c r="BB149" s="13">
        <v>1.0769230769230771</v>
      </c>
      <c r="BC149" s="13">
        <v>8.8514225500526873</v>
      </c>
      <c r="BD149" s="35">
        <f t="shared" si="100"/>
        <v>39.001560062402497</v>
      </c>
      <c r="BE149" s="35">
        <f t="shared" si="101"/>
        <v>36.95652173913043</v>
      </c>
      <c r="BF149" s="37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5.1388920048086932</v>
      </c>
      <c r="BG149" s="14">
        <f t="shared" si="102"/>
        <v>0.65217391304347827</v>
      </c>
      <c r="BH149" s="14">
        <f t="shared" si="103"/>
        <v>0.2608695652173913</v>
      </c>
      <c r="BI149" s="13">
        <f>IFERROR(((AG149*(12000/5))/((F149*60+G149)*(SUMIFS(팀공격력!X:X,팀공격력!A:A,B149,팀공격력!B:B,D149)+SUMIFS(팀수비력!X:X,팀수비력!A:A,B149,팀수비력!B:B,D149))))*100,"")</f>
        <v>0.87183008031734621</v>
      </c>
      <c r="BJ149" s="13">
        <f>IFERROR(((AI149*(12000/5))/((F149*60+G149)*(SUMIFS(팀공격력!V:V,팀공격력!A:A,B149,팀공격력!B:B,D149)+SUMIFS(팀수비력!W:W,팀수비력!A:A,B149,팀수비력!B:B,D149))))*100,"")</f>
        <v>2.6399929600187733</v>
      </c>
      <c r="BK149" s="13">
        <f>IFERROR(((AE149*(12000/5))/((F149*60+G149)*(SUMIFS(팀공격력!X:X,팀공격력!A:A,B149,팀공격력!B:B,D149)+SUMIFS(팀수비력!X:X,팀수비력!A:A,B149,팀수비력!B:B,D149))))*100,"")</f>
        <v>2.1795752007933658</v>
      </c>
      <c r="BL149" s="13">
        <f>IFERROR(100*AK149/(((((F149*60+G149)/(12000/5))*SUMIFS(팀공격력!P:P,팀공격력!A:A,B149,팀공격력!B:B,D149))-K149)),"")</f>
        <v>1.6455187040626029</v>
      </c>
      <c r="BM149" s="13">
        <f>IFERROR(100*((AM149/E149*(2400))/((F149*60+G149)*SUMIFS(팀공격력!AR:AR,팀공격력!A:A,B149,팀공격력!B:B,D149))),"")</f>
        <v>0.89605379382418393</v>
      </c>
      <c r="BN149" s="13">
        <f>IFERROR((AO149*40)/(((F149*60+G149)/60)*(SUMIFS(팀수비력!Q:Q,팀수비력!A:A,B149,팀수비력!B:B,D149)-SUMIFS(팀수비력!N:N,팀수비력!A:A,B149,팀수비력!B:B,D149)))*100,"")</f>
        <v>0.35154739444789479</v>
      </c>
      <c r="BO149" s="13">
        <f t="shared" si="104"/>
        <v>7.2358900144717797</v>
      </c>
      <c r="BP149" s="13">
        <v>0</v>
      </c>
      <c r="BQ149" s="13">
        <v>0</v>
      </c>
      <c r="BR149" s="13">
        <v>0</v>
      </c>
      <c r="BS149" s="13">
        <v>0.23076923076923</v>
      </c>
      <c r="BT149" s="15" t="s">
        <v>88</v>
      </c>
      <c r="BU149" s="15">
        <v>420000</v>
      </c>
      <c r="BV149" s="12" t="s">
        <v>96</v>
      </c>
      <c r="BW149" s="26">
        <v>34.1</v>
      </c>
      <c r="BX149" s="27">
        <v>54.3</v>
      </c>
      <c r="BY149" s="27">
        <v>20.2</v>
      </c>
      <c r="BZ149" s="26">
        <f t="shared" si="105"/>
        <v>2.6230769230769226</v>
      </c>
      <c r="CA149" s="26">
        <f t="shared" si="106"/>
        <v>4.1769230769230763</v>
      </c>
      <c r="CB149" s="26">
        <f t="shared" si="107"/>
        <v>1.5538461538461539</v>
      </c>
      <c r="CC149" s="31">
        <f t="shared" si="108"/>
        <v>21.559536354056902</v>
      </c>
      <c r="CD149" s="31">
        <f t="shared" si="109"/>
        <v>34.33087460484721</v>
      </c>
      <c r="CE149" s="31">
        <f t="shared" si="110"/>
        <v>12.771338250790306</v>
      </c>
      <c r="CF149" s="34">
        <v>4</v>
      </c>
      <c r="CG149" s="34">
        <v>9</v>
      </c>
    </row>
    <row r="150" spans="1:85" x14ac:dyDescent="0.4">
      <c r="A150" s="12" t="s">
        <v>84</v>
      </c>
      <c r="B150" s="12" t="s">
        <v>233</v>
      </c>
      <c r="C150" s="4" t="s">
        <v>248</v>
      </c>
      <c r="D150" s="40" t="s">
        <v>87</v>
      </c>
      <c r="E150" s="5">
        <v>51</v>
      </c>
      <c r="F150" s="22">
        <v>28</v>
      </c>
      <c r="G150" s="22">
        <v>6</v>
      </c>
      <c r="H150" s="10">
        <f t="shared" si="78"/>
        <v>85986</v>
      </c>
      <c r="I150" s="5">
        <v>426</v>
      </c>
      <c r="J150" s="17">
        <f t="shared" si="79"/>
        <v>8.3529411764705888</v>
      </c>
      <c r="K150" s="7">
        <v>195</v>
      </c>
      <c r="L150" s="7">
        <v>470</v>
      </c>
      <c r="M150" s="17">
        <f t="shared" si="80"/>
        <v>3.8235294117647061</v>
      </c>
      <c r="N150" s="17">
        <f t="shared" si="81"/>
        <v>9.2156862745098032</v>
      </c>
      <c r="O150" s="14">
        <f t="shared" si="82"/>
        <v>0.41489361702127658</v>
      </c>
      <c r="P150" s="12">
        <v>188</v>
      </c>
      <c r="Q150" s="12">
        <v>439</v>
      </c>
      <c r="R150" s="17">
        <f t="shared" si="83"/>
        <v>3.6862745098039214</v>
      </c>
      <c r="S150" s="17">
        <f t="shared" si="84"/>
        <v>8.6078431372549016</v>
      </c>
      <c r="T150" s="14">
        <f t="shared" si="85"/>
        <v>0.42824601366742598</v>
      </c>
      <c r="U150" s="12">
        <v>7</v>
      </c>
      <c r="V150" s="12">
        <v>31</v>
      </c>
      <c r="W150" s="17">
        <f t="shared" si="86"/>
        <v>0.13725490196078433</v>
      </c>
      <c r="X150" s="17">
        <f t="shared" si="87"/>
        <v>0.60784313725490191</v>
      </c>
      <c r="Y150" s="14">
        <f t="shared" si="88"/>
        <v>0.22580645161290322</v>
      </c>
      <c r="Z150" s="12">
        <v>29</v>
      </c>
      <c r="AA150" s="12">
        <v>42</v>
      </c>
      <c r="AB150" s="17">
        <f t="shared" si="89"/>
        <v>0.56862745098039214</v>
      </c>
      <c r="AC150" s="17">
        <f t="shared" si="90"/>
        <v>0.82352941176470584</v>
      </c>
      <c r="AD150" s="14">
        <f t="shared" si="91"/>
        <v>0.69047619047619047</v>
      </c>
      <c r="AE150" s="12">
        <v>294</v>
      </c>
      <c r="AF150" s="17">
        <f t="shared" si="92"/>
        <v>5.7647058823529411</v>
      </c>
      <c r="AG150" s="12">
        <v>108</v>
      </c>
      <c r="AH150" s="17">
        <f t="shared" si="93"/>
        <v>2.1176470588235294</v>
      </c>
      <c r="AI150" s="12">
        <v>186</v>
      </c>
      <c r="AJ150" s="17">
        <f t="shared" si="94"/>
        <v>3.6470588235294117</v>
      </c>
      <c r="AK150" s="12">
        <v>119</v>
      </c>
      <c r="AL150" s="17">
        <f t="shared" si="95"/>
        <v>2.3333333333333335</v>
      </c>
      <c r="AM150" s="12">
        <v>43</v>
      </c>
      <c r="AN150" s="17">
        <f t="shared" si="96"/>
        <v>0.84313725490196079</v>
      </c>
      <c r="AO150" s="12">
        <v>21</v>
      </c>
      <c r="AP150" s="17">
        <f t="shared" si="97"/>
        <v>0.41176470588235292</v>
      </c>
      <c r="AQ150" s="12">
        <v>62</v>
      </c>
      <c r="AR150" s="17">
        <f t="shared" si="98"/>
        <v>1.2156862745098038</v>
      </c>
      <c r="AS150" s="12">
        <v>92</v>
      </c>
      <c r="AT150" s="17">
        <f t="shared" si="99"/>
        <v>1.803921568627451</v>
      </c>
      <c r="AU150" s="13">
        <v>0.16270696795008979</v>
      </c>
      <c r="AV150" s="13">
        <v>4.5413988681903524E-3</v>
      </c>
      <c r="AW150" s="13">
        <v>-0.34483614268442919</v>
      </c>
      <c r="AX150" s="13">
        <v>0.50754311063451907</v>
      </c>
      <c r="AY150" s="13">
        <v>94.901252689871413</v>
      </c>
      <c r="AZ150" s="13">
        <v>110.8568410136907</v>
      </c>
      <c r="BA150" s="13">
        <v>7.7635457542260484</v>
      </c>
      <c r="BB150" s="13">
        <v>10.84313725490196</v>
      </c>
      <c r="BC150" s="13">
        <v>15.435070825483219</v>
      </c>
      <c r="BD150" s="35">
        <f t="shared" si="100"/>
        <v>43.604651162790695</v>
      </c>
      <c r="BE150" s="35">
        <f t="shared" si="101"/>
        <v>42.234042553191493</v>
      </c>
      <c r="BF150" s="37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17.725491170919579</v>
      </c>
      <c r="BG150" s="14">
        <f t="shared" si="102"/>
        <v>6.5957446808510636E-2</v>
      </c>
      <c r="BH150" s="14">
        <f t="shared" si="103"/>
        <v>8.9361702127659579E-2</v>
      </c>
      <c r="BI150" s="13">
        <f>IFERROR(((AG150*(12000/5))/((F150*60+G150)*(SUMIFS(팀공격력!X:X,팀공격력!A:A,B150,팀공격력!B:B,D150)+SUMIFS(팀수비력!X:X,팀수비력!A:A,B150,팀수비력!B:B,D150))))*100,"")</f>
        <v>4.0768139698825365</v>
      </c>
      <c r="BJ150" s="13">
        <f>IFERROR(((AI150*(12000/5))/((F150*60+G150)*(SUMIFS(팀공격력!V:V,팀공격력!A:A,B150,팀공격력!B:B,D150)+SUMIFS(팀수비력!W:W,팀수비력!A:A,B150,팀수비력!B:B,D150))))*100,"")</f>
        <v>14.173912380836262</v>
      </c>
      <c r="BK150" s="13">
        <f>IFERROR(((AE150*(12000/5))/((F150*60+G150)*(SUMIFS(팀공격력!X:X,팀공격력!A:A,B150,팀공격력!B:B,D150)+SUMIFS(팀수비력!X:X,팀수비력!A:A,B150,팀수비력!B:B,D150))))*100,"")</f>
        <v>11.097993584680239</v>
      </c>
      <c r="BL150" s="13">
        <f>IFERROR(100*AK150/(((((F150*60+G150)/(12000/5))*SUMIFS(팀공격력!P:P,팀공격력!A:A,B150,팀공격력!B:B,D150))-K150)),"")</f>
        <v>13.250342393301342</v>
      </c>
      <c r="BM150" s="13">
        <f>IFERROR(100*((AM150/E150*(2400))/((F150*60+G150)*SUMIFS(팀공격력!AR:AR,팀공격력!A:A,B150,팀공격력!B:B,D150))),"")</f>
        <v>1.7009870055396681</v>
      </c>
      <c r="BN150" s="13">
        <f>IFERROR((AO150*40)/(((F150*60+G150)/60)*(SUMIFS(팀수비력!Q:Q,팀수비력!A:A,B150,팀수비력!B:B,D150)-SUMIFS(팀수비력!N:N,팀수비력!A:A,B150,팀수비력!B:B,D150)))*100,"")</f>
        <v>1.2785816267820231</v>
      </c>
      <c r="BO150" s="13">
        <f t="shared" si="104"/>
        <v>11.262897834617061</v>
      </c>
      <c r="BP150" s="13">
        <v>37.931034482758598</v>
      </c>
      <c r="BQ150" s="13">
        <v>0.64705882352941102</v>
      </c>
      <c r="BR150" s="13">
        <v>0.15686274509803899</v>
      </c>
      <c r="BS150" s="13">
        <v>0.29411764705882298</v>
      </c>
      <c r="BT150" s="15" t="s">
        <v>88</v>
      </c>
      <c r="BU150" s="15">
        <v>140000</v>
      </c>
      <c r="BV150" s="12" t="s">
        <v>96</v>
      </c>
      <c r="BW150" s="26">
        <v>1001.82</v>
      </c>
      <c r="BX150" s="27">
        <v>1377.82</v>
      </c>
      <c r="BY150" s="27">
        <v>376</v>
      </c>
      <c r="BZ150" s="26">
        <f t="shared" si="105"/>
        <v>19.643529411764707</v>
      </c>
      <c r="CA150" s="26">
        <f t="shared" si="106"/>
        <v>27.016078431372549</v>
      </c>
      <c r="CB150" s="26">
        <f t="shared" si="107"/>
        <v>7.3725490196078427</v>
      </c>
      <c r="CC150" s="31">
        <f t="shared" si="108"/>
        <v>27.962319447351895</v>
      </c>
      <c r="CD150" s="31">
        <f t="shared" si="109"/>
        <v>38.457051147861279</v>
      </c>
      <c r="CE150" s="31">
        <f t="shared" si="110"/>
        <v>10.494731700509385</v>
      </c>
      <c r="CF150" s="34">
        <v>16</v>
      </c>
      <c r="CG150" s="34">
        <v>35</v>
      </c>
    </row>
    <row r="151" spans="1:85" x14ac:dyDescent="0.4">
      <c r="A151" s="12" t="s">
        <v>84</v>
      </c>
      <c r="B151" s="12" t="s">
        <v>233</v>
      </c>
      <c r="C151" s="4" t="s">
        <v>249</v>
      </c>
      <c r="D151" s="40" t="s">
        <v>87</v>
      </c>
      <c r="E151" s="32">
        <v>19</v>
      </c>
      <c r="F151" s="24">
        <v>9</v>
      </c>
      <c r="G151" s="24">
        <v>16</v>
      </c>
      <c r="H151" s="10">
        <f t="shared" si="78"/>
        <v>10564</v>
      </c>
      <c r="I151" s="5">
        <v>38</v>
      </c>
      <c r="J151" s="17">
        <f t="shared" si="79"/>
        <v>2</v>
      </c>
      <c r="K151" s="7">
        <v>11</v>
      </c>
      <c r="L151" s="7">
        <v>36</v>
      </c>
      <c r="M151" s="17">
        <f t="shared" si="80"/>
        <v>0.57894736842105265</v>
      </c>
      <c r="N151" s="17">
        <f t="shared" si="81"/>
        <v>1.8947368421052631</v>
      </c>
      <c r="O151" s="14">
        <f t="shared" si="82"/>
        <v>0.30555555555555558</v>
      </c>
      <c r="P151" s="12">
        <v>3</v>
      </c>
      <c r="Q151" s="12">
        <v>9</v>
      </c>
      <c r="R151" s="17">
        <f t="shared" si="83"/>
        <v>0.15789473684210525</v>
      </c>
      <c r="S151" s="17">
        <f t="shared" si="84"/>
        <v>0.47368421052631576</v>
      </c>
      <c r="T151" s="14">
        <f t="shared" si="85"/>
        <v>0.33333333333333331</v>
      </c>
      <c r="U151" s="12">
        <v>8</v>
      </c>
      <c r="V151" s="12">
        <v>27</v>
      </c>
      <c r="W151" s="17">
        <f t="shared" si="86"/>
        <v>0.42105263157894735</v>
      </c>
      <c r="X151" s="17">
        <f t="shared" si="87"/>
        <v>1.4210526315789473</v>
      </c>
      <c r="Y151" s="14">
        <f t="shared" si="88"/>
        <v>0.29629629629629628</v>
      </c>
      <c r="Z151" s="12">
        <v>8</v>
      </c>
      <c r="AA151" s="12">
        <v>9</v>
      </c>
      <c r="AB151" s="17">
        <f t="shared" si="89"/>
        <v>0.42105263157894735</v>
      </c>
      <c r="AC151" s="17">
        <f t="shared" si="90"/>
        <v>0.47368421052631576</v>
      </c>
      <c r="AD151" s="14">
        <f t="shared" si="91"/>
        <v>0.88888888888888884</v>
      </c>
      <c r="AE151" s="12">
        <v>15</v>
      </c>
      <c r="AF151" s="17">
        <f t="shared" si="92"/>
        <v>0.78947368421052633</v>
      </c>
      <c r="AG151" s="12">
        <v>2</v>
      </c>
      <c r="AH151" s="17">
        <f t="shared" si="93"/>
        <v>0.10526315789473684</v>
      </c>
      <c r="AI151" s="12">
        <v>13</v>
      </c>
      <c r="AJ151" s="17">
        <f t="shared" si="94"/>
        <v>0.68421052631578949</v>
      </c>
      <c r="AK151" s="12">
        <v>6</v>
      </c>
      <c r="AL151" s="17">
        <f t="shared" si="95"/>
        <v>0.31578947368421051</v>
      </c>
      <c r="AM151" s="12">
        <v>6</v>
      </c>
      <c r="AN151" s="17">
        <f t="shared" si="96"/>
        <v>0.31578947368421051</v>
      </c>
      <c r="AO151" s="12">
        <v>0</v>
      </c>
      <c r="AP151" s="17">
        <f t="shared" si="97"/>
        <v>0</v>
      </c>
      <c r="AQ151" s="12">
        <v>7</v>
      </c>
      <c r="AR151" s="17">
        <f t="shared" si="98"/>
        <v>0.36842105263157893</v>
      </c>
      <c r="AS151" s="12">
        <v>30</v>
      </c>
      <c r="AT151" s="17">
        <f t="shared" si="99"/>
        <v>1.5789473684210527</v>
      </c>
      <c r="AU151" s="13">
        <v>-7.4837633072051601E-2</v>
      </c>
      <c r="AV151" s="13">
        <v>-1.7002112776687221E-2</v>
      </c>
      <c r="AW151" s="13">
        <v>-9.0384480479006116E-2</v>
      </c>
      <c r="AX151" s="13">
        <v>1.5546847406954511E-2</v>
      </c>
      <c r="AY151" s="13">
        <v>89.75354096514782</v>
      </c>
      <c r="AZ151" s="13">
        <v>113.2658904895938</v>
      </c>
      <c r="BA151" s="13">
        <v>0.21305092099283771</v>
      </c>
      <c r="BB151" s="13">
        <v>1.6842105263157889</v>
      </c>
      <c r="BC151" s="13">
        <v>7.2699734948882986</v>
      </c>
      <c r="BD151" s="35">
        <f t="shared" si="100"/>
        <v>47.547547547547545</v>
      </c>
      <c r="BE151" s="35">
        <f t="shared" si="101"/>
        <v>41.666666666666671</v>
      </c>
      <c r="BF151" s="37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4.5852983643360652</v>
      </c>
      <c r="BG151" s="14">
        <f t="shared" si="102"/>
        <v>0.75</v>
      </c>
      <c r="BH151" s="14">
        <f t="shared" si="103"/>
        <v>0.25</v>
      </c>
      <c r="BI151" s="13">
        <f>IFERROR(((AG151*(12000/5))/((F151*60+G151)*(SUMIFS(팀공격력!X:X,팀공격력!A:A,B151,팀공격력!B:B,D151)+SUMIFS(팀수비력!X:X,팀수비력!A:A,B151,팀수비력!B:B,D151))))*100,"")</f>
        <v>0.2289337980689434</v>
      </c>
      <c r="BJ151" s="13">
        <f>IFERROR(((AI151*(12000/5))/((F151*60+G151)*(SUMIFS(팀공격력!V:V,팀공격력!A:A,B151,팀공격력!B:B,D151)+SUMIFS(팀수비력!W:W,팀수비력!A:A,B151,팀수비력!B:B,D151))))*100,"")</f>
        <v>3.004020766256374</v>
      </c>
      <c r="BK151" s="13">
        <f>IFERROR(((AE151*(12000/5))/((F151*60+G151)*(SUMIFS(팀공격력!X:X,팀공격력!A:A,B151,팀공격력!B:B,D151)+SUMIFS(팀수비력!X:X,팀수비력!A:A,B151,팀수비력!B:B,D151))))*100,"")</f>
        <v>1.7170034855170755</v>
      </c>
      <c r="BL151" s="13">
        <f>IFERROR(100*AK151/(((((F151*60+G151)/(12000/5))*SUMIFS(팀공격력!P:P,팀공격력!A:A,B151,팀공격력!B:B,D151))-K151)),"")</f>
        <v>1.7168691936437688</v>
      </c>
      <c r="BM151" s="13">
        <f>IFERROR(100*((AM151/E151*(2400))/((F151*60+G151)*SUMIFS(팀공격력!AR:AR,팀공격력!A:A,B151,팀공격력!B:B,D151))),"")</f>
        <v>1.9318933366281341</v>
      </c>
      <c r="BN151" s="13">
        <f>IFERROR((AO151*40)/(((F151*60+G151)/60)*(SUMIFS(팀수비력!Q:Q,팀수비력!A:A,B151,팀수비력!B:B,D151)-SUMIFS(팀수비력!N:N,팀수비력!A:A,B151,팀수비력!B:B,D151)))*100,"")</f>
        <v>0</v>
      </c>
      <c r="BO151" s="13">
        <f t="shared" si="104"/>
        <v>14.906303236797275</v>
      </c>
      <c r="BP151" s="13">
        <v>0</v>
      </c>
      <c r="BQ151" s="13">
        <v>0</v>
      </c>
      <c r="BR151" s="13">
        <v>0.31578947368421001</v>
      </c>
      <c r="BS151" s="13">
        <v>5.2631578947368397E-2</v>
      </c>
      <c r="BT151" s="15" t="s">
        <v>88</v>
      </c>
      <c r="BU151" s="15">
        <v>58000</v>
      </c>
      <c r="BV151" s="12" t="s">
        <v>96</v>
      </c>
      <c r="BW151" s="26">
        <v>78.63</v>
      </c>
      <c r="BX151" s="27">
        <v>113.03</v>
      </c>
      <c r="BY151" s="27">
        <v>34.4</v>
      </c>
      <c r="BZ151" s="26">
        <f t="shared" si="105"/>
        <v>4.1384210526315783</v>
      </c>
      <c r="CA151" s="26">
        <f t="shared" si="106"/>
        <v>5.9489473684210523</v>
      </c>
      <c r="CB151" s="26">
        <f t="shared" si="107"/>
        <v>1.8105263157894735</v>
      </c>
      <c r="CC151" s="31">
        <f t="shared" si="108"/>
        <v>17.863687996970846</v>
      </c>
      <c r="CD151" s="31">
        <f t="shared" si="109"/>
        <v>25.678909503975767</v>
      </c>
      <c r="CE151" s="31">
        <f t="shared" si="110"/>
        <v>7.8152215070049227</v>
      </c>
      <c r="CF151" s="33">
        <v>7</v>
      </c>
      <c r="CG151" s="33">
        <v>12</v>
      </c>
    </row>
    <row r="152" spans="1:85" x14ac:dyDescent="0.4">
      <c r="A152" s="12" t="s">
        <v>84</v>
      </c>
      <c r="B152" s="12" t="s">
        <v>233</v>
      </c>
      <c r="C152" s="4" t="s">
        <v>250</v>
      </c>
      <c r="D152" s="40" t="s">
        <v>87</v>
      </c>
      <c r="E152" s="32">
        <v>37</v>
      </c>
      <c r="F152" s="24">
        <v>12</v>
      </c>
      <c r="G152" s="24">
        <v>40</v>
      </c>
      <c r="H152" s="10">
        <f t="shared" si="78"/>
        <v>28120</v>
      </c>
      <c r="I152" s="5">
        <v>127</v>
      </c>
      <c r="J152" s="17">
        <f t="shared" si="79"/>
        <v>3.4324324324324325</v>
      </c>
      <c r="K152" s="7">
        <v>51</v>
      </c>
      <c r="L152" s="7">
        <v>109</v>
      </c>
      <c r="M152" s="17">
        <f t="shared" si="80"/>
        <v>1.3783783783783783</v>
      </c>
      <c r="N152" s="17">
        <f t="shared" si="81"/>
        <v>2.9459459459459461</v>
      </c>
      <c r="O152" s="14">
        <f t="shared" si="82"/>
        <v>0.46788990825688076</v>
      </c>
      <c r="P152" s="12">
        <v>33</v>
      </c>
      <c r="Q152" s="12">
        <v>51</v>
      </c>
      <c r="R152" s="17">
        <f t="shared" si="83"/>
        <v>0.89189189189189189</v>
      </c>
      <c r="S152" s="17">
        <f t="shared" si="84"/>
        <v>1.3783783783783783</v>
      </c>
      <c r="T152" s="14">
        <f t="shared" si="85"/>
        <v>0.6470588235294118</v>
      </c>
      <c r="U152" s="12">
        <v>18</v>
      </c>
      <c r="V152" s="12">
        <v>58</v>
      </c>
      <c r="W152" s="17">
        <f t="shared" si="86"/>
        <v>0.48648648648648651</v>
      </c>
      <c r="X152" s="17">
        <f t="shared" si="87"/>
        <v>1.5675675675675675</v>
      </c>
      <c r="Y152" s="14">
        <f t="shared" si="88"/>
        <v>0.31034482758620691</v>
      </c>
      <c r="Z152" s="12">
        <v>7</v>
      </c>
      <c r="AA152" s="12">
        <v>10</v>
      </c>
      <c r="AB152" s="17">
        <f t="shared" si="89"/>
        <v>0.1891891891891892</v>
      </c>
      <c r="AC152" s="17">
        <f t="shared" si="90"/>
        <v>0.27027027027027029</v>
      </c>
      <c r="AD152" s="14">
        <f t="shared" si="91"/>
        <v>0.7</v>
      </c>
      <c r="AE152" s="12">
        <v>46</v>
      </c>
      <c r="AF152" s="17">
        <f t="shared" si="92"/>
        <v>1.2432432432432432</v>
      </c>
      <c r="AG152" s="12">
        <v>11</v>
      </c>
      <c r="AH152" s="17">
        <f t="shared" si="93"/>
        <v>0.29729729729729731</v>
      </c>
      <c r="AI152" s="12">
        <v>35</v>
      </c>
      <c r="AJ152" s="17">
        <f t="shared" si="94"/>
        <v>0.94594594594594594</v>
      </c>
      <c r="AK152" s="12">
        <v>23</v>
      </c>
      <c r="AL152" s="17">
        <f t="shared" si="95"/>
        <v>0.6216216216216216</v>
      </c>
      <c r="AM152" s="12">
        <v>10</v>
      </c>
      <c r="AN152" s="17">
        <f t="shared" si="96"/>
        <v>0.27027027027027029</v>
      </c>
      <c r="AO152" s="12">
        <v>1</v>
      </c>
      <c r="AP152" s="17">
        <f t="shared" si="97"/>
        <v>2.7027027027027029E-2</v>
      </c>
      <c r="AQ152" s="12">
        <v>17</v>
      </c>
      <c r="AR152" s="17">
        <f t="shared" si="98"/>
        <v>0.45945945945945948</v>
      </c>
      <c r="AS152" s="12">
        <v>53</v>
      </c>
      <c r="AT152" s="17">
        <f t="shared" si="99"/>
        <v>1.4324324324324325</v>
      </c>
      <c r="AU152" s="13">
        <v>0.16379935180961611</v>
      </c>
      <c r="AV152" s="13">
        <v>1.3980030026425269E-2</v>
      </c>
      <c r="AW152" s="13">
        <v>0.20486557587373069</v>
      </c>
      <c r="AX152" s="13">
        <v>-4.106622406411458E-2</v>
      </c>
      <c r="AY152" s="13">
        <v>103.22929726815001</v>
      </c>
      <c r="AZ152" s="13">
        <v>114.86002316043751</v>
      </c>
      <c r="BA152" s="13">
        <v>3.385017207654732</v>
      </c>
      <c r="BB152" s="13">
        <v>3.486486486486486</v>
      </c>
      <c r="BC152" s="13">
        <v>11.0099573257468</v>
      </c>
      <c r="BD152" s="35">
        <f t="shared" si="100"/>
        <v>55.996472663139329</v>
      </c>
      <c r="BE152" s="35">
        <f t="shared" si="101"/>
        <v>55.045871559633028</v>
      </c>
      <c r="BF152" s="37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9.3149022721027723</v>
      </c>
      <c r="BG152" s="14">
        <f t="shared" si="102"/>
        <v>0.5321100917431193</v>
      </c>
      <c r="BH152" s="14">
        <f t="shared" si="103"/>
        <v>9.1743119266055051E-2</v>
      </c>
      <c r="BI152" s="13">
        <f>IFERROR(((AG152*(12000/5))/((F152*60+G152)*(SUMIFS(팀공격력!X:X,팀공격력!A:A,B152,팀공격력!B:B,D152)+SUMIFS(팀수비력!X:X,팀수비력!A:A,B152,팀수비력!B:B,D152))))*100,"")</f>
        <v>0.92115730854582767</v>
      </c>
      <c r="BJ152" s="13">
        <f>IFERROR(((AI152*(12000/5))/((F152*60+G152)*(SUMIFS(팀공격력!V:V,팀공격력!A:A,B152,팀공격력!B:B,D152)+SUMIFS(팀수비력!W:W,팀수비력!A:A,B152,팀수비력!B:B,D152))))*100,"")</f>
        <v>5.9168263270596189</v>
      </c>
      <c r="BK152" s="13">
        <f>IFERROR(((AE152*(12000/5))/((F152*60+G152)*(SUMIFS(팀공격력!X:X,팀공격력!A:A,B152,팀공격력!B:B,D152)+SUMIFS(팀수비력!X:X,팀수비력!A:A,B152,팀수비력!B:B,D152))))*100,"")</f>
        <v>3.8521123811916427</v>
      </c>
      <c r="BL152" s="13">
        <f>IFERROR(100*AK152/(((((F152*60+G152)/(12000/5))*SUMIFS(팀공격력!P:P,팀공격력!A:A,B152,팀공격력!B:B,D152))-K152)),"")</f>
        <v>5.2067612435858743</v>
      </c>
      <c r="BM152" s="13">
        <f>IFERROR(100*((AM152/E152*(2400))/((F152*60+G152)*SUMIFS(팀공격력!AR:AR,팀공격력!A:A,B152,팀공격력!B:B,D152))),"")</f>
        <v>1.2096088909518501</v>
      </c>
      <c r="BN152" s="13">
        <f>IFERROR((AO152*40)/(((F152*60+G152)/60)*(SUMIFS(팀수비력!Q:Q,팀수비력!A:A,B152,팀수비력!B:B,D152)-SUMIFS(팀수비력!N:N,팀수비력!A:A,B152,팀수비력!B:B,D152)))*100,"")</f>
        <v>0.13506820944577011</v>
      </c>
      <c r="BO152" s="13">
        <f t="shared" si="104"/>
        <v>13.036809815950919</v>
      </c>
      <c r="BP152" s="13">
        <v>0</v>
      </c>
      <c r="BQ152" s="13">
        <v>0</v>
      </c>
      <c r="BR152" s="13">
        <v>0</v>
      </c>
      <c r="BS152" s="13">
        <v>0.24324324324324301</v>
      </c>
      <c r="BT152" s="15" t="s">
        <v>88</v>
      </c>
      <c r="BU152" s="15"/>
      <c r="BV152" s="12" t="s">
        <v>96</v>
      </c>
      <c r="BW152" s="26">
        <v>260.75</v>
      </c>
      <c r="BX152" s="27">
        <v>342.65</v>
      </c>
      <c r="BY152" s="27">
        <v>81.900000000000006</v>
      </c>
      <c r="BZ152" s="26">
        <f t="shared" si="105"/>
        <v>7.0472972972972965</v>
      </c>
      <c r="CA152" s="26">
        <f t="shared" si="106"/>
        <v>9.2608108108108098</v>
      </c>
      <c r="CB152" s="26">
        <f t="shared" si="107"/>
        <v>2.2135135135135138</v>
      </c>
      <c r="CC152" s="31">
        <f t="shared" si="108"/>
        <v>22.254623044096729</v>
      </c>
      <c r="CD152" s="31">
        <f t="shared" si="109"/>
        <v>29.244665718349928</v>
      </c>
      <c r="CE152" s="31">
        <f t="shared" si="110"/>
        <v>6.9900426742532007</v>
      </c>
      <c r="CF152" s="34">
        <v>11</v>
      </c>
      <c r="CG152" s="34">
        <v>26</v>
      </c>
    </row>
    <row r="153" spans="1:85" x14ac:dyDescent="0.4">
      <c r="A153" s="12" t="s">
        <v>84</v>
      </c>
      <c r="B153" s="12" t="s">
        <v>233</v>
      </c>
      <c r="C153" s="4" t="s">
        <v>251</v>
      </c>
      <c r="D153" s="40" t="s">
        <v>87</v>
      </c>
      <c r="E153" s="5">
        <v>43</v>
      </c>
      <c r="F153" s="22">
        <v>26</v>
      </c>
      <c r="G153" s="22">
        <v>24</v>
      </c>
      <c r="H153" s="10">
        <f t="shared" si="78"/>
        <v>68112</v>
      </c>
      <c r="I153" s="5">
        <v>249</v>
      </c>
      <c r="J153" s="17">
        <f t="shared" si="79"/>
        <v>5.7906976744186043</v>
      </c>
      <c r="K153" s="7">
        <v>90</v>
      </c>
      <c r="L153" s="7">
        <v>248</v>
      </c>
      <c r="M153" s="17">
        <f t="shared" si="80"/>
        <v>2.0930232558139537</v>
      </c>
      <c r="N153" s="17">
        <f t="shared" si="81"/>
        <v>5.7674418604651159</v>
      </c>
      <c r="O153" s="14">
        <f t="shared" si="82"/>
        <v>0.36290322580645162</v>
      </c>
      <c r="P153" s="12">
        <v>34</v>
      </c>
      <c r="Q153" s="12">
        <v>67</v>
      </c>
      <c r="R153" s="17">
        <f t="shared" si="83"/>
        <v>0.79069767441860461</v>
      </c>
      <c r="S153" s="17">
        <f t="shared" si="84"/>
        <v>1.558139534883721</v>
      </c>
      <c r="T153" s="14">
        <f t="shared" si="85"/>
        <v>0.5074626865671642</v>
      </c>
      <c r="U153" s="12">
        <v>56</v>
      </c>
      <c r="V153" s="12">
        <v>181</v>
      </c>
      <c r="W153" s="17">
        <f t="shared" si="86"/>
        <v>1.3023255813953489</v>
      </c>
      <c r="X153" s="17">
        <f t="shared" si="87"/>
        <v>4.2093023255813957</v>
      </c>
      <c r="Y153" s="14">
        <f t="shared" si="88"/>
        <v>0.30939226519337015</v>
      </c>
      <c r="Z153" s="12">
        <v>13</v>
      </c>
      <c r="AA153" s="12">
        <v>19</v>
      </c>
      <c r="AB153" s="17">
        <f t="shared" si="89"/>
        <v>0.30232558139534882</v>
      </c>
      <c r="AC153" s="17">
        <f t="shared" si="90"/>
        <v>0.44186046511627908</v>
      </c>
      <c r="AD153" s="14">
        <f t="shared" si="91"/>
        <v>0.68421052631578949</v>
      </c>
      <c r="AE153" s="12">
        <v>148</v>
      </c>
      <c r="AF153" s="17">
        <f t="shared" si="92"/>
        <v>3.441860465116279</v>
      </c>
      <c r="AG153" s="12">
        <v>39</v>
      </c>
      <c r="AH153" s="17">
        <f t="shared" si="93"/>
        <v>0.90697674418604646</v>
      </c>
      <c r="AI153" s="12">
        <v>109</v>
      </c>
      <c r="AJ153" s="17">
        <f t="shared" si="94"/>
        <v>2.5348837209302326</v>
      </c>
      <c r="AK153" s="12">
        <v>28</v>
      </c>
      <c r="AL153" s="17">
        <f t="shared" si="95"/>
        <v>0.65116279069767447</v>
      </c>
      <c r="AM153" s="12">
        <v>43</v>
      </c>
      <c r="AN153" s="17">
        <f t="shared" si="96"/>
        <v>1</v>
      </c>
      <c r="AO153" s="12">
        <v>11</v>
      </c>
      <c r="AP153" s="17">
        <f t="shared" si="97"/>
        <v>0.2558139534883721</v>
      </c>
      <c r="AQ153" s="12">
        <v>22</v>
      </c>
      <c r="AR153" s="17">
        <f t="shared" si="98"/>
        <v>0.51162790697674421</v>
      </c>
      <c r="AS153" s="12">
        <v>123</v>
      </c>
      <c r="AT153" s="17">
        <f t="shared" si="99"/>
        <v>2.86046511627907</v>
      </c>
      <c r="AU153" s="13">
        <v>0.43553834117861567</v>
      </c>
      <c r="AV153" s="13">
        <v>1.5346664594031559E-2</v>
      </c>
      <c r="AW153" s="13">
        <v>0.1111315320448196</v>
      </c>
      <c r="AX153" s="13">
        <v>0.32440680913379621</v>
      </c>
      <c r="AY153" s="13">
        <v>98.723133212267157</v>
      </c>
      <c r="AZ153" s="13">
        <v>111.4765261349294</v>
      </c>
      <c r="BA153" s="13">
        <v>3.7150608612440492</v>
      </c>
      <c r="BB153" s="13">
        <v>6.8139534883720927</v>
      </c>
      <c r="BC153" s="13">
        <v>10.324171952078929</v>
      </c>
      <c r="BD153" s="35">
        <f t="shared" si="100"/>
        <v>48.564518645654545</v>
      </c>
      <c r="BE153" s="35">
        <f t="shared" si="101"/>
        <v>47.580645161290327</v>
      </c>
      <c r="BF153" s="37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9.5403861724584846</v>
      </c>
      <c r="BG153" s="14">
        <f t="shared" si="102"/>
        <v>0.72983870967741937</v>
      </c>
      <c r="BH153" s="14">
        <f t="shared" si="103"/>
        <v>7.6612903225806453E-2</v>
      </c>
      <c r="BI153" s="13">
        <f>IFERROR(((AG153*(12000/5))/((F153*60+G153)*(SUMIFS(팀공격력!X:X,팀공격력!A:A,B153,팀공격력!B:B,D153)+SUMIFS(팀수비력!X:X,팀수비력!A:A,B153,팀수비력!B:B,D153))))*100,"")</f>
        <v>1.566982473903715</v>
      </c>
      <c r="BJ153" s="13">
        <f>IFERROR(((AI153*(12000/5))/((F153*60+G153)*(SUMIFS(팀공격력!V:V,팀공격력!A:A,B153,팀공격력!B:B,D153)+SUMIFS(팀수비력!W:W,팀수비력!A:A,B153,팀수비력!B:B,D153))))*100,"")</f>
        <v>8.8410875348776852</v>
      </c>
      <c r="BK153" s="13">
        <f>IFERROR(((AE153*(12000/5))/((F153*60+G153)*(SUMIFS(팀공격력!X:X,팀공격력!A:A,B153,팀공격력!B:B,D153)+SUMIFS(팀수비력!X:X,팀수비력!A:A,B153,팀수비력!B:B,D153))))*100,"")</f>
        <v>5.9464975932756365</v>
      </c>
      <c r="BL153" s="13">
        <f>IFERROR(100*AK153/(((((F153*60+G153)/(12000/5))*SUMIFS(팀공격력!P:P,팀공격력!A:A,B153,팀공격력!B:B,D153))-K153)),"")</f>
        <v>2.9883879781420766</v>
      </c>
      <c r="BM153" s="13">
        <f>IFERROR(100*((AM153/E153*(2400))/((F153*60+G153)*SUMIFS(팀공격력!AR:AR,팀공격력!A:A,B153,팀공격력!B:B,D153))),"")</f>
        <v>2.1473612382301779</v>
      </c>
      <c r="BN153" s="13">
        <f>IFERROR((AO153*40)/(((F153*60+G153)/60)*(SUMIFS(팀수비력!Q:Q,팀수비력!A:A,B153,팀수비력!B:B,D153)-SUMIFS(팀수비력!N:N,팀수비력!A:A,B153,팀수비력!B:B,D153)))*100,"")</f>
        <v>0.7128599942971201</v>
      </c>
      <c r="BO153" s="13">
        <f t="shared" si="104"/>
        <v>7.9034344014944669</v>
      </c>
      <c r="BP153" s="13">
        <v>1.6666666666666601</v>
      </c>
      <c r="BQ153" s="13">
        <v>2.3255813953488299E-2</v>
      </c>
      <c r="BR153" s="13">
        <v>0.25581395348837199</v>
      </c>
      <c r="BS153" s="13">
        <v>0.72093023255813904</v>
      </c>
      <c r="BT153" s="15" t="s">
        <v>88</v>
      </c>
      <c r="BU153" s="15"/>
      <c r="BV153" s="12" t="s">
        <v>96</v>
      </c>
      <c r="BW153" s="26">
        <v>623.47</v>
      </c>
      <c r="BX153" s="27">
        <v>806.77</v>
      </c>
      <c r="BY153" s="27">
        <v>183.3</v>
      </c>
      <c r="BZ153" s="26">
        <f t="shared" si="105"/>
        <v>14.499302325581397</v>
      </c>
      <c r="CA153" s="26">
        <f t="shared" si="106"/>
        <v>18.762093023255815</v>
      </c>
      <c r="CB153" s="26">
        <f t="shared" si="107"/>
        <v>4.2627906976744185</v>
      </c>
      <c r="CC153" s="31">
        <f t="shared" si="108"/>
        <v>21.968639887244539</v>
      </c>
      <c r="CD153" s="31">
        <f t="shared" si="109"/>
        <v>28.427413671599719</v>
      </c>
      <c r="CE153" s="31">
        <f t="shared" si="110"/>
        <v>6.4587737843551798</v>
      </c>
      <c r="CF153" s="34">
        <v>14</v>
      </c>
      <c r="CG153" s="34">
        <v>29</v>
      </c>
    </row>
    <row r="154" spans="1:85" x14ac:dyDescent="0.4">
      <c r="A154" s="12" t="s">
        <v>84</v>
      </c>
      <c r="B154" s="12" t="s">
        <v>233</v>
      </c>
      <c r="C154" s="4" t="s">
        <v>252</v>
      </c>
      <c r="D154" s="40" t="s">
        <v>87</v>
      </c>
      <c r="E154" s="32">
        <v>33</v>
      </c>
      <c r="F154" s="24">
        <v>11</v>
      </c>
      <c r="G154" s="24">
        <v>49</v>
      </c>
      <c r="H154" s="10">
        <f t="shared" si="78"/>
        <v>23397</v>
      </c>
      <c r="I154" s="5">
        <v>209</v>
      </c>
      <c r="J154" s="17">
        <f t="shared" si="79"/>
        <v>6.333333333333333</v>
      </c>
      <c r="K154" s="7">
        <v>84</v>
      </c>
      <c r="L154" s="7">
        <v>147</v>
      </c>
      <c r="M154" s="17">
        <f t="shared" si="80"/>
        <v>2.5454545454545454</v>
      </c>
      <c r="N154" s="17">
        <f t="shared" si="81"/>
        <v>4.4545454545454541</v>
      </c>
      <c r="O154" s="14">
        <f t="shared" si="82"/>
        <v>0.5714285714285714</v>
      </c>
      <c r="P154" s="12">
        <v>84</v>
      </c>
      <c r="Q154" s="12">
        <v>146</v>
      </c>
      <c r="R154" s="17">
        <f t="shared" si="83"/>
        <v>2.5454545454545454</v>
      </c>
      <c r="S154" s="17">
        <f t="shared" si="84"/>
        <v>4.4242424242424239</v>
      </c>
      <c r="T154" s="14">
        <f t="shared" si="85"/>
        <v>0.57534246575342463</v>
      </c>
      <c r="U154" s="12">
        <v>0</v>
      </c>
      <c r="V154" s="12">
        <v>1</v>
      </c>
      <c r="W154" s="17">
        <f t="shared" si="86"/>
        <v>0</v>
      </c>
      <c r="X154" s="17">
        <f t="shared" si="87"/>
        <v>3.0303030303030304E-2</v>
      </c>
      <c r="Y154" s="14">
        <f t="shared" si="88"/>
        <v>0</v>
      </c>
      <c r="Z154" s="12">
        <v>41</v>
      </c>
      <c r="AA154" s="12">
        <v>71</v>
      </c>
      <c r="AB154" s="17">
        <f t="shared" si="89"/>
        <v>1.2424242424242424</v>
      </c>
      <c r="AC154" s="17">
        <f t="shared" si="90"/>
        <v>2.1515151515151514</v>
      </c>
      <c r="AD154" s="14">
        <f t="shared" si="91"/>
        <v>0.57746478873239437</v>
      </c>
      <c r="AE154" s="12">
        <v>124</v>
      </c>
      <c r="AF154" s="17">
        <f t="shared" si="92"/>
        <v>3.7575757575757578</v>
      </c>
      <c r="AG154" s="12">
        <v>32</v>
      </c>
      <c r="AH154" s="17">
        <f t="shared" si="93"/>
        <v>0.96969696969696972</v>
      </c>
      <c r="AI154" s="12">
        <v>92</v>
      </c>
      <c r="AJ154" s="17">
        <f t="shared" si="94"/>
        <v>2.7878787878787881</v>
      </c>
      <c r="AK154" s="12">
        <v>24</v>
      </c>
      <c r="AL154" s="17">
        <f t="shared" si="95"/>
        <v>0.72727272727272729</v>
      </c>
      <c r="AM154" s="12">
        <v>16</v>
      </c>
      <c r="AN154" s="17">
        <f t="shared" si="96"/>
        <v>0.48484848484848486</v>
      </c>
      <c r="AO154" s="12">
        <v>11</v>
      </c>
      <c r="AP154" s="17">
        <f t="shared" si="97"/>
        <v>0.33333333333333331</v>
      </c>
      <c r="AQ154" s="12">
        <v>40</v>
      </c>
      <c r="AR154" s="17">
        <f t="shared" si="98"/>
        <v>1.2121212121212122</v>
      </c>
      <c r="AS154" s="12">
        <v>48</v>
      </c>
      <c r="AT154" s="17">
        <f t="shared" si="99"/>
        <v>1.4545454545454546</v>
      </c>
      <c r="AU154" s="13">
        <v>0.58911905949254573</v>
      </c>
      <c r="AV154" s="13">
        <v>6.0430215103735939E-2</v>
      </c>
      <c r="AW154" s="13">
        <v>0.15616753824531629</v>
      </c>
      <c r="AX154" s="13">
        <v>0.43295152124722941</v>
      </c>
      <c r="AY154" s="13">
        <v>99.876938365051615</v>
      </c>
      <c r="AZ154" s="13">
        <v>104.00531562564279</v>
      </c>
      <c r="BA154" s="13">
        <v>8.0756222203830959</v>
      </c>
      <c r="BB154" s="13">
        <v>7.6060606060606064</v>
      </c>
      <c r="BC154" s="13">
        <v>25.74689062700347</v>
      </c>
      <c r="BD154" s="35">
        <f t="shared" si="100"/>
        <v>58.628815080789941</v>
      </c>
      <c r="BE154" s="35">
        <f t="shared" si="101"/>
        <v>57.142857142857139</v>
      </c>
      <c r="BF154" s="37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16.710999318754691</v>
      </c>
      <c r="BG154" s="14">
        <f t="shared" si="102"/>
        <v>6.8027210884353739E-3</v>
      </c>
      <c r="BH154" s="14">
        <f t="shared" si="103"/>
        <v>0.48299319727891155</v>
      </c>
      <c r="BI154" s="13">
        <f>IFERROR(((AG154*(12000/5))/((F154*60+G154)*(SUMIFS(팀공격력!X:X,팀공격력!A:A,B154,팀공격력!B:B,D154)+SUMIFS(팀수비력!X:X,팀수비력!A:A,B154,팀수비력!B:B,D154))))*100,"")</f>
        <v>2.872489517096362</v>
      </c>
      <c r="BJ154" s="13">
        <f>IFERROR(((AI154*(12000/5))/((F154*60+G154)*(SUMIFS(팀공격력!V:V,팀공격력!A:A,B154,팀공격력!B:B,D154)+SUMIFS(팀수비력!W:W,팀수비력!A:A,B154,팀수비력!B:B,D154))))*100,"")</f>
        <v>16.671549336611267</v>
      </c>
      <c r="BK154" s="13">
        <f>IFERROR(((AE154*(12000/5))/((F154*60+G154)*(SUMIFS(팀공격력!X:X,팀공격력!A:A,B154,팀공격력!B:B,D154)+SUMIFS(팀수비력!X:X,팀수비력!A:A,B154,팀수비력!B:B,D154))))*100,"")</f>
        <v>11.130896878748404</v>
      </c>
      <c r="BL154" s="13">
        <f>IFERROR(100*AK154/(((((F154*60+G154)/(12000/5))*SUMIFS(팀공격력!P:P,팀공격력!A:A,B154,팀공격력!B:B,D154))-K154)),"")</f>
        <v>6.3886140700351817</v>
      </c>
      <c r="BM154" s="13">
        <f>IFERROR(100*((AM154/E154*(2400))/((F154*60+G154)*SUMIFS(팀공격력!AR:AR,팀공격력!A:A,B154,팀공격력!B:B,D154))),"")</f>
        <v>2.3260556148953131</v>
      </c>
      <c r="BN154" s="13">
        <f>IFERROR((AO154*40)/(((F154*60+G154)/60)*(SUMIFS(팀수비력!Q:Q,팀수비력!A:A,B154,팀수비력!B:B,D154)-SUMIFS(팀수비력!N:N,팀수비력!A:A,B154,팀수비력!B:B,D154)))*100,"")</f>
        <v>1.5926237390220568</v>
      </c>
      <c r="BO154" s="13">
        <f t="shared" si="104"/>
        <v>18.328445747800586</v>
      </c>
      <c r="BP154" s="13">
        <v>72.727272727272705</v>
      </c>
      <c r="BQ154" s="13">
        <v>0.48484848484848397</v>
      </c>
      <c r="BR154" s="13">
        <v>0</v>
      </c>
      <c r="BS154" s="13">
        <v>0.21212121212121199</v>
      </c>
      <c r="BT154" s="15" t="s">
        <v>93</v>
      </c>
      <c r="BU154" s="15">
        <v>70000</v>
      </c>
      <c r="BV154" s="12" t="s">
        <v>89</v>
      </c>
      <c r="BW154" s="26">
        <v>362.64</v>
      </c>
      <c r="BX154" s="27">
        <v>509.54</v>
      </c>
      <c r="BY154" s="27">
        <v>146.9</v>
      </c>
      <c r="BZ154" s="26">
        <f t="shared" si="105"/>
        <v>10.989090909090908</v>
      </c>
      <c r="CA154" s="26">
        <f t="shared" si="106"/>
        <v>15.440606060606061</v>
      </c>
      <c r="CB154" s="26">
        <f t="shared" si="107"/>
        <v>4.4515151515151521</v>
      </c>
      <c r="CC154" s="31">
        <f t="shared" si="108"/>
        <v>37.198615207077829</v>
      </c>
      <c r="CD154" s="31">
        <f t="shared" si="109"/>
        <v>52.267213745351967</v>
      </c>
      <c r="CE154" s="31">
        <f t="shared" si="110"/>
        <v>15.068598538274138</v>
      </c>
      <c r="CF154" s="34">
        <v>11</v>
      </c>
      <c r="CG154" s="34">
        <v>22</v>
      </c>
    </row>
    <row r="155" spans="1:85" x14ac:dyDescent="0.4">
      <c r="A155" s="12" t="s">
        <v>84</v>
      </c>
      <c r="B155" s="12" t="s">
        <v>233</v>
      </c>
      <c r="C155" s="4" t="s">
        <v>253</v>
      </c>
      <c r="D155" s="40" t="s">
        <v>87</v>
      </c>
      <c r="E155" s="32">
        <v>14</v>
      </c>
      <c r="F155" s="24">
        <v>9</v>
      </c>
      <c r="G155" s="24">
        <v>15</v>
      </c>
      <c r="H155" s="10">
        <f t="shared" si="78"/>
        <v>7770</v>
      </c>
      <c r="I155" s="5">
        <v>49</v>
      </c>
      <c r="J155" s="17">
        <f t="shared" si="79"/>
        <v>3.5</v>
      </c>
      <c r="K155" s="7">
        <v>17</v>
      </c>
      <c r="L155" s="7">
        <v>51</v>
      </c>
      <c r="M155" s="17">
        <f t="shared" si="80"/>
        <v>1.2142857142857142</v>
      </c>
      <c r="N155" s="17">
        <f t="shared" si="81"/>
        <v>3.6428571428571428</v>
      </c>
      <c r="O155" s="14">
        <f t="shared" si="82"/>
        <v>0.33333333333333331</v>
      </c>
      <c r="P155" s="12">
        <v>13</v>
      </c>
      <c r="Q155" s="12">
        <v>31</v>
      </c>
      <c r="R155" s="17">
        <f t="shared" si="83"/>
        <v>0.9285714285714286</v>
      </c>
      <c r="S155" s="17">
        <f t="shared" si="84"/>
        <v>2.2142857142857144</v>
      </c>
      <c r="T155" s="14">
        <f t="shared" si="85"/>
        <v>0.41935483870967744</v>
      </c>
      <c r="U155" s="12">
        <v>4</v>
      </c>
      <c r="V155" s="12">
        <v>20</v>
      </c>
      <c r="W155" s="17">
        <f t="shared" si="86"/>
        <v>0.2857142857142857</v>
      </c>
      <c r="X155" s="17">
        <f t="shared" si="87"/>
        <v>1.4285714285714286</v>
      </c>
      <c r="Y155" s="14">
        <f t="shared" si="88"/>
        <v>0.2</v>
      </c>
      <c r="Z155" s="12">
        <v>11</v>
      </c>
      <c r="AA155" s="12">
        <v>15</v>
      </c>
      <c r="AB155" s="17">
        <f t="shared" si="89"/>
        <v>0.7857142857142857</v>
      </c>
      <c r="AC155" s="17">
        <f t="shared" si="90"/>
        <v>1.0714285714285714</v>
      </c>
      <c r="AD155" s="14">
        <f t="shared" si="91"/>
        <v>0.73333333333333328</v>
      </c>
      <c r="AE155" s="12">
        <v>26</v>
      </c>
      <c r="AF155" s="17">
        <f t="shared" si="92"/>
        <v>1.8571428571428572</v>
      </c>
      <c r="AG155" s="12">
        <v>8</v>
      </c>
      <c r="AH155" s="17">
        <f t="shared" si="93"/>
        <v>0.5714285714285714</v>
      </c>
      <c r="AI155" s="12">
        <v>18</v>
      </c>
      <c r="AJ155" s="17">
        <f t="shared" si="94"/>
        <v>1.2857142857142858</v>
      </c>
      <c r="AK155" s="12">
        <v>10</v>
      </c>
      <c r="AL155" s="17">
        <f t="shared" si="95"/>
        <v>0.7142857142857143</v>
      </c>
      <c r="AM155" s="12">
        <v>5</v>
      </c>
      <c r="AN155" s="17">
        <f t="shared" si="96"/>
        <v>0.35714285714285715</v>
      </c>
      <c r="AO155" s="12">
        <v>0</v>
      </c>
      <c r="AP155" s="17">
        <f t="shared" si="97"/>
        <v>0</v>
      </c>
      <c r="AQ155" s="12">
        <v>19</v>
      </c>
      <c r="AR155" s="17">
        <f t="shared" si="98"/>
        <v>1.3571428571428572</v>
      </c>
      <c r="AS155" s="12">
        <v>13</v>
      </c>
      <c r="AT155" s="17">
        <f t="shared" si="99"/>
        <v>0.9285714285714286</v>
      </c>
      <c r="AU155" s="13">
        <v>-0.42149877539623443</v>
      </c>
      <c r="AV155" s="13">
        <v>-0.1301926719370608</v>
      </c>
      <c r="AW155" s="13">
        <v>-0.47806397904941222</v>
      </c>
      <c r="AX155" s="13">
        <v>5.6565203653177763E-2</v>
      </c>
      <c r="AY155" s="13">
        <v>74.430448505464099</v>
      </c>
      <c r="AZ155" s="13">
        <v>110.1080068164073</v>
      </c>
      <c r="BA155" s="13">
        <v>0.55716069599037699</v>
      </c>
      <c r="BB155" s="13">
        <v>2.3571428571428572</v>
      </c>
      <c r="BC155" s="13">
        <v>10.19305019305019</v>
      </c>
      <c r="BD155" s="35">
        <f t="shared" si="100"/>
        <v>42.534722222222221</v>
      </c>
      <c r="BE155" s="35">
        <f t="shared" si="101"/>
        <v>37.254901960784316</v>
      </c>
      <c r="BF155" s="37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7.4929026512012236</v>
      </c>
      <c r="BG155" s="14">
        <f t="shared" si="102"/>
        <v>0.39215686274509803</v>
      </c>
      <c r="BH155" s="14">
        <f t="shared" si="103"/>
        <v>0.29411764705882354</v>
      </c>
      <c r="BI155" s="13">
        <f>IFERROR(((AG155*(12000/5))/((F155*60+G155)*(SUMIFS(팀공격력!X:X,팀공격력!A:A,B155,팀공격력!B:B,D155)+SUMIFS(팀수비력!X:X,팀수비력!A:A,B155,팀수비력!B:B,D155))))*100,"")</f>
        <v>0.91738516559518957</v>
      </c>
      <c r="BJ155" s="13">
        <f>IFERROR(((AI155*(12000/5))/((F155*60+G155)*(SUMIFS(팀공격력!V:V,팀공격력!A:A,B155,팀공격력!B:B,D155)+SUMIFS(팀수비력!W:W,팀수비력!A:A,B155,팀수비력!B:B,D155))))*100,"")</f>
        <v>4.1669078071647663</v>
      </c>
      <c r="BK155" s="13">
        <f>IFERROR(((AE155*(12000/5))/((F155*60+G155)*(SUMIFS(팀공격력!X:X,팀공격력!A:A,B155,팀공격력!B:B,D155)+SUMIFS(팀수비력!X:X,팀수비력!A:A,B155,팀수비력!B:B,D155))))*100,"")</f>
        <v>2.9815017881843655</v>
      </c>
      <c r="BL155" s="13">
        <f>IFERROR(100*AK155/(((((F155*60+G155)/(12000/5))*SUMIFS(팀공격력!P:P,팀공격력!A:A,B155,팀공격력!B:B,D155))-K155)),"")</f>
        <v>2.9169401298038355</v>
      </c>
      <c r="BM155" s="13">
        <f>IFERROR(100*((AM155/E155*(2400))/((F155*60+G155)*SUMIFS(팀공격력!AR:AR,팀공격력!A:A,B155,팀공격력!B:B,D155))),"")</f>
        <v>2.1888160883890619</v>
      </c>
      <c r="BN155" s="13">
        <f>IFERROR((AO155*40)/(((F155*60+G155)/60)*(SUMIFS(팀수비력!Q:Q,팀수비력!A:A,B155,팀수비력!B:B,D155)-SUMIFS(팀수비력!N:N,팀수비력!A:A,B155,팀수비력!B:B,D155)))*100,"")</f>
        <v>0</v>
      </c>
      <c r="BO155" s="13">
        <f t="shared" si="104"/>
        <v>24.804177545691907</v>
      </c>
      <c r="BP155" s="13">
        <v>0</v>
      </c>
      <c r="BQ155" s="13">
        <v>0</v>
      </c>
      <c r="BR155" s="13">
        <v>0.64285714285714202</v>
      </c>
      <c r="BS155" s="13">
        <v>0.35714285714285698</v>
      </c>
      <c r="BT155" s="15" t="s">
        <v>110</v>
      </c>
      <c r="BU155" s="15">
        <v>500000</v>
      </c>
      <c r="BV155" s="12" t="s">
        <v>91</v>
      </c>
      <c r="BW155" s="26">
        <v>68.790000000000006</v>
      </c>
      <c r="BX155" s="27">
        <v>132.88999999999999</v>
      </c>
      <c r="BY155" s="27">
        <v>64.099999999999994</v>
      </c>
      <c r="BZ155" s="26">
        <f t="shared" si="105"/>
        <v>4.9135714285714274</v>
      </c>
      <c r="CA155" s="26">
        <f t="shared" si="106"/>
        <v>9.4921428571428557</v>
      </c>
      <c r="CB155" s="26">
        <f t="shared" si="107"/>
        <v>4.5785714285714283</v>
      </c>
      <c r="CC155" s="31">
        <f t="shared" si="108"/>
        <v>21.247876447876436</v>
      </c>
      <c r="CD155" s="31">
        <f t="shared" si="109"/>
        <v>41.047104247104237</v>
      </c>
      <c r="CE155" s="31">
        <f t="shared" si="110"/>
        <v>19.799227799227801</v>
      </c>
      <c r="CF155" s="33">
        <v>3</v>
      </c>
      <c r="CG155" s="33">
        <v>11</v>
      </c>
    </row>
    <row r="156" spans="1:85" x14ac:dyDescent="0.4">
      <c r="A156" s="12" t="s">
        <v>84</v>
      </c>
      <c r="B156" s="12" t="s">
        <v>233</v>
      </c>
      <c r="C156" s="4" t="s">
        <v>254</v>
      </c>
      <c r="D156" s="40" t="s">
        <v>87</v>
      </c>
      <c r="E156" s="5">
        <v>27</v>
      </c>
      <c r="F156" s="22">
        <v>12</v>
      </c>
      <c r="G156" s="22">
        <v>2</v>
      </c>
      <c r="H156" s="10">
        <f t="shared" si="78"/>
        <v>19494</v>
      </c>
      <c r="I156" s="5">
        <v>71</v>
      </c>
      <c r="J156" s="17">
        <f t="shared" si="79"/>
        <v>2.6296296296296298</v>
      </c>
      <c r="K156" s="7">
        <v>25</v>
      </c>
      <c r="L156" s="7">
        <v>77</v>
      </c>
      <c r="M156" s="17">
        <f t="shared" si="80"/>
        <v>0.92592592592592593</v>
      </c>
      <c r="N156" s="17">
        <f t="shared" si="81"/>
        <v>2.8518518518518516</v>
      </c>
      <c r="O156" s="14">
        <f t="shared" si="82"/>
        <v>0.32467532467532467</v>
      </c>
      <c r="P156" s="12">
        <v>10</v>
      </c>
      <c r="Q156" s="12">
        <v>15</v>
      </c>
      <c r="R156" s="17">
        <f t="shared" si="83"/>
        <v>0.37037037037037035</v>
      </c>
      <c r="S156" s="17">
        <f t="shared" si="84"/>
        <v>0.55555555555555558</v>
      </c>
      <c r="T156" s="14">
        <f t="shared" si="85"/>
        <v>0.66666666666666663</v>
      </c>
      <c r="U156" s="12">
        <v>15</v>
      </c>
      <c r="V156" s="12">
        <v>62</v>
      </c>
      <c r="W156" s="17">
        <f t="shared" si="86"/>
        <v>0.55555555555555558</v>
      </c>
      <c r="X156" s="17">
        <f t="shared" si="87"/>
        <v>2.2962962962962963</v>
      </c>
      <c r="Y156" s="14">
        <f t="shared" si="88"/>
        <v>0.24193548387096775</v>
      </c>
      <c r="Z156" s="12">
        <v>6</v>
      </c>
      <c r="AA156" s="12">
        <v>12</v>
      </c>
      <c r="AB156" s="17">
        <f t="shared" si="89"/>
        <v>0.22222222222222221</v>
      </c>
      <c r="AC156" s="17">
        <f t="shared" si="90"/>
        <v>0.44444444444444442</v>
      </c>
      <c r="AD156" s="14">
        <f t="shared" si="91"/>
        <v>0.5</v>
      </c>
      <c r="AE156" s="12">
        <v>36</v>
      </c>
      <c r="AF156" s="17">
        <f t="shared" si="92"/>
        <v>1.3333333333333333</v>
      </c>
      <c r="AG156" s="12">
        <v>15</v>
      </c>
      <c r="AH156" s="17">
        <f t="shared" si="93"/>
        <v>0.55555555555555558</v>
      </c>
      <c r="AI156" s="12">
        <v>21</v>
      </c>
      <c r="AJ156" s="17">
        <f t="shared" si="94"/>
        <v>0.77777777777777779</v>
      </c>
      <c r="AK156" s="12">
        <v>13</v>
      </c>
      <c r="AL156" s="17">
        <f t="shared" si="95"/>
        <v>0.48148148148148145</v>
      </c>
      <c r="AM156" s="12">
        <v>16</v>
      </c>
      <c r="AN156" s="17">
        <f t="shared" si="96"/>
        <v>0.59259259259259256</v>
      </c>
      <c r="AO156" s="12">
        <v>3</v>
      </c>
      <c r="AP156" s="17">
        <f t="shared" si="97"/>
        <v>0.1111111111111111</v>
      </c>
      <c r="AQ156" s="12">
        <v>7</v>
      </c>
      <c r="AR156" s="17">
        <f t="shared" si="98"/>
        <v>0.25925925925925924</v>
      </c>
      <c r="AS156" s="12">
        <v>37</v>
      </c>
      <c r="AT156" s="17">
        <f t="shared" si="99"/>
        <v>1.3703703703703705</v>
      </c>
      <c r="AU156" s="13">
        <v>2.0571339794375879E-2</v>
      </c>
      <c r="AV156" s="13">
        <v>2.5326364782241768E-3</v>
      </c>
      <c r="AW156" s="13">
        <v>-7.440249454866478E-2</v>
      </c>
      <c r="AX156" s="13">
        <v>9.4973834343040658E-2</v>
      </c>
      <c r="AY156" s="13">
        <v>94.027727274327802</v>
      </c>
      <c r="AZ156" s="13">
        <v>111.41720522384961</v>
      </c>
      <c r="BA156" s="13">
        <v>2.1810501183276649</v>
      </c>
      <c r="BB156" s="13">
        <v>2.7407407407407409</v>
      </c>
      <c r="BC156" s="13">
        <v>9.1104955370883349</v>
      </c>
      <c r="BD156" s="35">
        <f t="shared" si="100"/>
        <v>43.145357316480307</v>
      </c>
      <c r="BE156" s="35">
        <f t="shared" si="101"/>
        <v>42.207792207792203</v>
      </c>
      <c r="BF156" s="37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6.7132263065332216</v>
      </c>
      <c r="BG156" s="14">
        <f t="shared" si="102"/>
        <v>0.80519480519480524</v>
      </c>
      <c r="BH156" s="14">
        <f t="shared" si="103"/>
        <v>0.15584415584415584</v>
      </c>
      <c r="BI156" s="13">
        <f>IFERROR(((AG156*(12000/5))/((F156*60+G156)*(SUMIFS(팀공격력!X:X,팀공격력!A:A,B156,팀공격력!B:B,D156)+SUMIFS(팀수비력!X:X,팀수비력!A:A,B156,팀수비력!B:B,D156))))*100,"")</f>
        <v>1.3222353711184127</v>
      </c>
      <c r="BJ156" s="13">
        <f>IFERROR(((AI156*(12000/5))/((F156*60+G156)*(SUMIFS(팀공격력!V:V,팀공격력!A:A,B156,팀공격력!B:B,D156)+SUMIFS(팀수비력!W:W,팀수비력!A:A,B156,팀수비력!B:B,D156))))*100,"")</f>
        <v>3.7369429434060755</v>
      </c>
      <c r="BK156" s="13">
        <f>IFERROR(((AE156*(12000/5))/((F156*60+G156)*(SUMIFS(팀공격력!X:X,팀공격력!A:A,B156,팀공격력!B:B,D156)+SUMIFS(팀수비력!X:X,팀수비력!A:A,B156,팀수비력!B:B,D156))))*100,"")</f>
        <v>3.1733648906841911</v>
      </c>
      <c r="BL156" s="13">
        <f>IFERROR(100*AK156/(((((F156*60+G156)/(12000/5))*SUMIFS(팀공격력!P:P,팀공격력!A:A,B156,팀공격력!B:B,D156))-K156)),"")</f>
        <v>2.9338970427822368</v>
      </c>
      <c r="BM156" s="13">
        <f>IFERROR(100*((AM156/E156*(2400))/((F156*60+G156)*SUMIFS(팀공격력!AR:AR,팀공격력!A:A,B156,팀공격력!B:B,D156))),"")</f>
        <v>2.791767888668597</v>
      </c>
      <c r="BN156" s="13">
        <f>IFERROR((AO156*40)/(((F156*60+G156)/60)*(SUMIFS(팀수비력!Q:Q,팀수비력!A:A,B156,팀수비력!B:B,D156)-SUMIFS(팀수비력!N:N,팀수비력!A:A,B156,팀수비력!B:B,D156)))*100,"")</f>
        <v>0.42653118772348453</v>
      </c>
      <c r="BO156" s="13">
        <f t="shared" si="104"/>
        <v>7.8405017921146953</v>
      </c>
      <c r="BP156" s="13">
        <v>5.2631578947368398</v>
      </c>
      <c r="BQ156" s="13">
        <v>3.7037037037037E-2</v>
      </c>
      <c r="BR156" s="13">
        <v>0.22222222222222199</v>
      </c>
      <c r="BS156" s="13">
        <v>0.33333333333333298</v>
      </c>
      <c r="BT156" s="15" t="s">
        <v>88</v>
      </c>
      <c r="BU156" s="15">
        <v>500000</v>
      </c>
      <c r="BV156" s="12" t="s">
        <v>91</v>
      </c>
      <c r="BW156" s="26">
        <v>180.6</v>
      </c>
      <c r="BX156" s="27">
        <v>243.2</v>
      </c>
      <c r="BY156" s="27">
        <v>62.6</v>
      </c>
      <c r="BZ156" s="26">
        <f t="shared" si="105"/>
        <v>6.6888888888888882</v>
      </c>
      <c r="CA156" s="26">
        <f t="shared" si="106"/>
        <v>9.0074074074074062</v>
      </c>
      <c r="CB156" s="26">
        <f t="shared" si="107"/>
        <v>2.3185185185185184</v>
      </c>
      <c r="CC156" s="31">
        <f t="shared" si="108"/>
        <v>22.234533702677744</v>
      </c>
      <c r="CD156" s="31">
        <f t="shared" si="109"/>
        <v>29.941520467836256</v>
      </c>
      <c r="CE156" s="31">
        <f t="shared" si="110"/>
        <v>7.7069867651585104</v>
      </c>
      <c r="CF156" s="33">
        <v>7</v>
      </c>
      <c r="CG156" s="33">
        <v>20</v>
      </c>
    </row>
    <row r="157" spans="1:85" x14ac:dyDescent="0.4">
      <c r="A157" s="12" t="s">
        <v>84</v>
      </c>
      <c r="B157" s="12" t="s">
        <v>233</v>
      </c>
      <c r="C157" s="4" t="s">
        <v>255</v>
      </c>
      <c r="D157" s="40" t="s">
        <v>87</v>
      </c>
      <c r="E157" s="5">
        <v>53</v>
      </c>
      <c r="F157" s="22">
        <v>12</v>
      </c>
      <c r="G157" s="22">
        <v>54</v>
      </c>
      <c r="H157" s="10">
        <f t="shared" si="78"/>
        <v>41022</v>
      </c>
      <c r="I157" s="5">
        <v>216</v>
      </c>
      <c r="J157" s="17">
        <f t="shared" si="79"/>
        <v>4.0754716981132075</v>
      </c>
      <c r="K157" s="7">
        <v>89</v>
      </c>
      <c r="L157" s="7">
        <v>167</v>
      </c>
      <c r="M157" s="17">
        <f t="shared" si="80"/>
        <v>1.679245283018868</v>
      </c>
      <c r="N157" s="17">
        <f t="shared" si="81"/>
        <v>3.1509433962264151</v>
      </c>
      <c r="O157" s="14">
        <f t="shared" si="82"/>
        <v>0.53293413173652693</v>
      </c>
      <c r="P157" s="12">
        <v>81</v>
      </c>
      <c r="Q157" s="12">
        <v>140</v>
      </c>
      <c r="R157" s="17">
        <f t="shared" si="83"/>
        <v>1.5283018867924529</v>
      </c>
      <c r="S157" s="17">
        <f t="shared" si="84"/>
        <v>2.641509433962264</v>
      </c>
      <c r="T157" s="14">
        <f t="shared" si="85"/>
        <v>0.57857142857142863</v>
      </c>
      <c r="U157" s="12">
        <v>8</v>
      </c>
      <c r="V157" s="12">
        <v>27</v>
      </c>
      <c r="W157" s="17">
        <f t="shared" si="86"/>
        <v>0.15094339622641509</v>
      </c>
      <c r="X157" s="17">
        <f t="shared" si="87"/>
        <v>0.50943396226415094</v>
      </c>
      <c r="Y157" s="14">
        <f t="shared" si="88"/>
        <v>0.29629629629629628</v>
      </c>
      <c r="Z157" s="12">
        <v>30</v>
      </c>
      <c r="AA157" s="12">
        <v>46</v>
      </c>
      <c r="AB157" s="17">
        <f t="shared" si="89"/>
        <v>0.56603773584905659</v>
      </c>
      <c r="AC157" s="17">
        <f t="shared" si="90"/>
        <v>0.86792452830188682</v>
      </c>
      <c r="AD157" s="14">
        <f t="shared" si="91"/>
        <v>0.65217391304347827</v>
      </c>
      <c r="AE157" s="12">
        <v>119</v>
      </c>
      <c r="AF157" s="17">
        <f t="shared" si="92"/>
        <v>2.2452830188679247</v>
      </c>
      <c r="AG157" s="12">
        <v>42</v>
      </c>
      <c r="AH157" s="17">
        <f t="shared" si="93"/>
        <v>0.79245283018867929</v>
      </c>
      <c r="AI157" s="12">
        <v>77</v>
      </c>
      <c r="AJ157" s="17">
        <f t="shared" si="94"/>
        <v>1.4528301886792452</v>
      </c>
      <c r="AK157" s="12">
        <v>95</v>
      </c>
      <c r="AL157" s="17">
        <f t="shared" si="95"/>
        <v>1.7924528301886793</v>
      </c>
      <c r="AM157" s="12">
        <v>20</v>
      </c>
      <c r="AN157" s="17">
        <f t="shared" si="96"/>
        <v>0.37735849056603776</v>
      </c>
      <c r="AO157" s="12">
        <v>13</v>
      </c>
      <c r="AP157" s="17">
        <f t="shared" si="97"/>
        <v>0.24528301886792453</v>
      </c>
      <c r="AQ157" s="12">
        <v>40</v>
      </c>
      <c r="AR157" s="17">
        <f t="shared" si="98"/>
        <v>0.75471698113207553</v>
      </c>
      <c r="AS157" s="12">
        <v>52</v>
      </c>
      <c r="AT157" s="17">
        <f t="shared" si="99"/>
        <v>0.98113207547169812</v>
      </c>
      <c r="AU157" s="13">
        <v>1.224652129802567</v>
      </c>
      <c r="AV157" s="13">
        <v>7.1648508398570537E-2</v>
      </c>
      <c r="AW157" s="13">
        <v>1.0241326014464389</v>
      </c>
      <c r="AX157" s="13">
        <v>0.20051952835612799</v>
      </c>
      <c r="AY157" s="13">
        <v>112.5101565999894</v>
      </c>
      <c r="AZ157" s="13">
        <v>111.40842726720599</v>
      </c>
      <c r="BA157" s="13">
        <v>10.82841021641379</v>
      </c>
      <c r="BB157" s="13">
        <v>6.2075471698113196</v>
      </c>
      <c r="BC157" s="13">
        <v>19.248208278484711</v>
      </c>
      <c r="BD157" s="35">
        <f t="shared" si="100"/>
        <v>57.679982909634688</v>
      </c>
      <c r="BE157" s="35">
        <f t="shared" si="101"/>
        <v>55.688622754491014</v>
      </c>
      <c r="BF157" s="37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15.938891843003457</v>
      </c>
      <c r="BG157" s="14">
        <f t="shared" si="102"/>
        <v>0.16167664670658682</v>
      </c>
      <c r="BH157" s="14">
        <f t="shared" si="103"/>
        <v>0.27544910179640719</v>
      </c>
      <c r="BI157" s="13">
        <f>IFERROR(((AG157*(12000/5))/((F157*60+G157)*(SUMIFS(팀공격력!X:X,팀공격력!A:A,B157,팀공격력!B:B,D157)+SUMIFS(팀수비력!X:X,팀수비력!A:A,B157,팀수비력!B:B,D157))))*100,"")</f>
        <v>3.4535284576911929</v>
      </c>
      <c r="BJ157" s="13">
        <f>IFERROR(((AI157*(12000/5))/((F157*60+G157)*(SUMIFS(팀공격력!V:V,팀공격력!A:A,B157,팀공격력!B:B,D157)+SUMIFS(팀수비력!W:W,팀수비력!A:A,B157,팀수비력!B:B,D157))))*100,"")</f>
        <v>12.781567983002173</v>
      </c>
      <c r="BK157" s="13">
        <f>IFERROR(((AE157*(12000/5))/((F157*60+G157)*(SUMIFS(팀공격력!X:X,팀공격력!A:A,B157,팀공격력!B:B,D157)+SUMIFS(팀수비력!X:X,팀수비력!A:A,B157,팀수비력!B:B,D157))))*100,"")</f>
        <v>9.7849972967917136</v>
      </c>
      <c r="BL157" s="13">
        <f>IFERROR(100*AK157/(((((F157*60+G157)/(12000/5))*SUMIFS(팀공격력!P:P,팀공격력!A:A,B157,팀공격력!B:B,D157))-K157)),"")</f>
        <v>23.013008405804122</v>
      </c>
      <c r="BM157" s="13">
        <f>IFERROR(100*((AM157/E157*(2400))/((F157*60+G157)*SUMIFS(팀공격력!AR:AR,팀공격력!A:A,B157,팀공격력!B:B,D157))),"")</f>
        <v>1.6583395257942581</v>
      </c>
      <c r="BN157" s="13">
        <f>IFERROR((AO157*40)/(((F157*60+G157)/60)*(SUMIFS(팀수비력!Q:Q,팀수비력!A:A,B157,팀수비력!B:B,D157)-SUMIFS(팀수비력!N:N,팀수비력!A:A,B157,팀수비력!B:B,D157)))*100,"")</f>
        <v>1.7241264978348949</v>
      </c>
      <c r="BO157" s="13">
        <f t="shared" si="104"/>
        <v>17.602534765006162</v>
      </c>
      <c r="BP157" s="13">
        <v>35.897435897435898</v>
      </c>
      <c r="BQ157" s="13">
        <v>0.26415094339622602</v>
      </c>
      <c r="BR157" s="13">
        <v>0</v>
      </c>
      <c r="BS157" s="13">
        <v>0.43396226415094302</v>
      </c>
      <c r="BT157" s="15" t="s">
        <v>88</v>
      </c>
      <c r="BU157" s="15"/>
      <c r="BV157" s="12" t="s">
        <v>96</v>
      </c>
      <c r="BW157" s="26">
        <v>558.1</v>
      </c>
      <c r="BX157" s="27">
        <v>707</v>
      </c>
      <c r="BY157" s="27">
        <v>148.9</v>
      </c>
      <c r="BZ157" s="26">
        <f t="shared" si="105"/>
        <v>10.530188679245283</v>
      </c>
      <c r="CA157" s="26">
        <f t="shared" si="106"/>
        <v>13.339622641509434</v>
      </c>
      <c r="CB157" s="26">
        <f t="shared" si="107"/>
        <v>2.8094339622641509</v>
      </c>
      <c r="CC157" s="31">
        <f t="shared" si="108"/>
        <v>32.651747842621035</v>
      </c>
      <c r="CD157" s="31">
        <f t="shared" si="109"/>
        <v>41.363170981424602</v>
      </c>
      <c r="CE157" s="31">
        <f t="shared" si="110"/>
        <v>8.7114231388035694</v>
      </c>
      <c r="CF157" s="33">
        <v>17</v>
      </c>
      <c r="CG157" s="33">
        <v>36</v>
      </c>
    </row>
    <row r="158" spans="1:85" x14ac:dyDescent="0.4">
      <c r="A158" s="12" t="s">
        <v>84</v>
      </c>
      <c r="B158" s="12" t="s">
        <v>256</v>
      </c>
      <c r="C158" s="8" t="s">
        <v>257</v>
      </c>
      <c r="D158" s="40" t="s">
        <v>87</v>
      </c>
      <c r="E158" s="22">
        <v>33</v>
      </c>
      <c r="F158" s="22">
        <v>30</v>
      </c>
      <c r="G158" s="22">
        <v>27</v>
      </c>
      <c r="H158" s="10">
        <f t="shared" si="78"/>
        <v>60291</v>
      </c>
      <c r="I158" s="5">
        <v>282</v>
      </c>
      <c r="J158" s="17">
        <f t="shared" si="79"/>
        <v>8.545454545454545</v>
      </c>
      <c r="K158" s="7">
        <v>110</v>
      </c>
      <c r="L158" s="7">
        <v>225</v>
      </c>
      <c r="M158" s="17">
        <f t="shared" si="80"/>
        <v>3.3333333333333335</v>
      </c>
      <c r="N158" s="17">
        <f t="shared" si="81"/>
        <v>6.8181818181818183</v>
      </c>
      <c r="O158" s="14">
        <f t="shared" si="82"/>
        <v>0.48888888888888887</v>
      </c>
      <c r="P158" s="12">
        <v>76</v>
      </c>
      <c r="Q158" s="12">
        <v>134</v>
      </c>
      <c r="R158" s="17">
        <f t="shared" si="83"/>
        <v>2.3030303030303032</v>
      </c>
      <c r="S158" s="17">
        <f t="shared" si="84"/>
        <v>4.0606060606060606</v>
      </c>
      <c r="T158" s="14">
        <f t="shared" si="85"/>
        <v>0.56716417910447758</v>
      </c>
      <c r="U158" s="12">
        <v>34</v>
      </c>
      <c r="V158" s="12">
        <v>91</v>
      </c>
      <c r="W158" s="17">
        <f t="shared" si="86"/>
        <v>1.0303030303030303</v>
      </c>
      <c r="X158" s="17">
        <f t="shared" si="87"/>
        <v>2.7575757575757578</v>
      </c>
      <c r="Y158" s="14">
        <f t="shared" si="88"/>
        <v>0.37362637362637363</v>
      </c>
      <c r="Z158" s="12">
        <v>28</v>
      </c>
      <c r="AA158" s="12">
        <v>40</v>
      </c>
      <c r="AB158" s="17">
        <f t="shared" si="89"/>
        <v>0.84848484848484851</v>
      </c>
      <c r="AC158" s="17">
        <f t="shared" si="90"/>
        <v>1.2121212121212122</v>
      </c>
      <c r="AD158" s="14">
        <f t="shared" si="91"/>
        <v>0.7</v>
      </c>
      <c r="AE158" s="12">
        <v>173</v>
      </c>
      <c r="AF158" s="17">
        <f t="shared" si="92"/>
        <v>5.2424242424242422</v>
      </c>
      <c r="AG158" s="12">
        <v>47</v>
      </c>
      <c r="AH158" s="17">
        <f t="shared" si="93"/>
        <v>1.4242424242424243</v>
      </c>
      <c r="AI158" s="12">
        <v>126</v>
      </c>
      <c r="AJ158" s="17">
        <f t="shared" si="94"/>
        <v>3.8181818181818183</v>
      </c>
      <c r="AK158" s="12">
        <v>63</v>
      </c>
      <c r="AL158" s="17">
        <f t="shared" si="95"/>
        <v>1.9090909090909092</v>
      </c>
      <c r="AM158" s="12">
        <v>28</v>
      </c>
      <c r="AN158" s="17">
        <f t="shared" si="96"/>
        <v>0.84848484848484851</v>
      </c>
      <c r="AO158" s="12">
        <v>18</v>
      </c>
      <c r="AP158" s="17">
        <f t="shared" si="97"/>
        <v>0.54545454545454541</v>
      </c>
      <c r="AQ158" s="12">
        <v>42</v>
      </c>
      <c r="AR158" s="17">
        <f t="shared" si="98"/>
        <v>1.2727272727272727</v>
      </c>
      <c r="AS158" s="12">
        <v>57</v>
      </c>
      <c r="AT158" s="17">
        <f t="shared" si="99"/>
        <v>1.7272727272727273</v>
      </c>
      <c r="AU158" s="13">
        <v>1.7502710868854541</v>
      </c>
      <c r="AV158" s="13">
        <v>6.9672929766052785E-2</v>
      </c>
      <c r="AW158" s="13">
        <v>1.2543438970563869</v>
      </c>
      <c r="AX158" s="13">
        <v>0.49592718982906692</v>
      </c>
      <c r="AY158" s="13">
        <v>111.29090322374221</v>
      </c>
      <c r="AZ158" s="13">
        <v>110.233845276262</v>
      </c>
      <c r="BA158" s="13">
        <v>6.4714820559094486</v>
      </c>
      <c r="BB158" s="13">
        <v>11.969696969696971</v>
      </c>
      <c r="BC158" s="13">
        <v>15.7237398616709</v>
      </c>
      <c r="BD158" s="35">
        <f t="shared" si="100"/>
        <v>58.120362737015661</v>
      </c>
      <c r="BE158" s="35">
        <f t="shared" si="101"/>
        <v>56.444444444444443</v>
      </c>
      <c r="BF158" s="37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8.1563732076094038</v>
      </c>
      <c r="BG158" s="14">
        <f t="shared" si="102"/>
        <v>0.40444444444444444</v>
      </c>
      <c r="BH158" s="14">
        <f t="shared" si="103"/>
        <v>0.17777777777777778</v>
      </c>
      <c r="BI158" s="13">
        <f>IFERROR(((AG158*(12000/5))/((F158*60+G158)*(SUMIFS(팀공격력!X:X,팀공격력!A:A,B158,팀공격력!B:B,D158)+SUMIFS(팀수비력!X:X,팀수비력!A:A,B158,팀수비력!B:B,D158))))*100,"")</f>
        <v>1.5169670342084136</v>
      </c>
      <c r="BJ158" s="13">
        <f>IFERROR(((AI158*(12000/5))/((F158*60+G158)*(SUMIFS(팀공격력!V:V,팀공격력!A:A,B158,팀공격력!B:B,D158)+SUMIFS(팀수비력!W:W,팀수비력!A:A,B158,팀수비력!B:B,D158))))*100,"")</f>
        <v>8.8796803315080659</v>
      </c>
      <c r="BK158" s="13">
        <f>IFERROR(((AE158*(12000/5))/((F158*60+G158)*(SUMIFS(팀공격력!X:X,팀공격력!A:A,B158,팀공격력!B:B,D158)+SUMIFS(팀수비력!X:X,팀수비력!A:A,B158,팀수비력!B:B,D158))))*100,"")</f>
        <v>5.583729721660756</v>
      </c>
      <c r="BL158" s="13">
        <f>IFERROR(100*AK158/(((((F158*60+G158)/(12000/5))*SUMIFS(팀공격력!P:P,팀공격력!A:A,B158,팀공격력!B:B,D158))-K158)),"")</f>
        <v>5.6703373850744114</v>
      </c>
      <c r="BM158" s="13">
        <f>IFERROR(100*((AM158/E158*(2400))/((F158*60+G158)*SUMIFS(팀공격력!AR:AR,팀공격력!A:A,B158,팀공격력!B:B,D158))),"")</f>
        <v>1.5240281418627897</v>
      </c>
      <c r="BN158" s="13">
        <f>IFERROR((AO158*40)/(((F158*60+G158)/60)*(SUMIFS(팀수비력!Q:Q,팀수비력!A:A,B158,팀수비력!B:B,D158)-SUMIFS(팀수비력!N:N,팀수비력!A:A,B158,팀수비력!B:B,D158)))*100,"")</f>
        <v>1.0289521408635482</v>
      </c>
      <c r="BO158" s="13">
        <f t="shared" si="104"/>
        <v>14.757554462403371</v>
      </c>
      <c r="BP158" s="13">
        <v>10.6382978723404</v>
      </c>
      <c r="BQ158" s="13">
        <v>0.15151515151515099</v>
      </c>
      <c r="BR158" s="13">
        <v>6.0606060606060601E-2</v>
      </c>
      <c r="BS158" s="13">
        <v>0.939393939393939</v>
      </c>
      <c r="BT158" s="15" t="s">
        <v>88</v>
      </c>
      <c r="BU158" s="15"/>
      <c r="BV158" s="12" t="s">
        <v>96</v>
      </c>
      <c r="BW158" s="26">
        <v>697.35</v>
      </c>
      <c r="BX158" s="27">
        <v>879.25</v>
      </c>
      <c r="BY158" s="27">
        <v>181.9</v>
      </c>
      <c r="BZ158" s="26">
        <f t="shared" si="105"/>
        <v>21.131818181818183</v>
      </c>
      <c r="CA158" s="26">
        <f t="shared" si="106"/>
        <v>26.643939393939394</v>
      </c>
      <c r="CB158" s="26">
        <f t="shared" si="107"/>
        <v>5.5121212121212126</v>
      </c>
      <c r="CC158" s="31">
        <f t="shared" si="108"/>
        <v>27.759367069711899</v>
      </c>
      <c r="CD158" s="31">
        <f t="shared" si="109"/>
        <v>35.000248793352242</v>
      </c>
      <c r="CE158" s="31">
        <f t="shared" si="110"/>
        <v>7.240881723640344</v>
      </c>
      <c r="CF158" s="34">
        <v>21</v>
      </c>
      <c r="CG158" s="34">
        <v>12</v>
      </c>
    </row>
    <row r="159" spans="1:85" x14ac:dyDescent="0.4">
      <c r="A159" s="12" t="s">
        <v>84</v>
      </c>
      <c r="B159" s="12" t="s">
        <v>256</v>
      </c>
      <c r="C159" s="4" t="s">
        <v>258</v>
      </c>
      <c r="D159" s="40" t="s">
        <v>87</v>
      </c>
      <c r="E159" s="5">
        <v>45</v>
      </c>
      <c r="F159" s="22">
        <v>14</v>
      </c>
      <c r="G159" s="22">
        <v>54</v>
      </c>
      <c r="H159" s="10">
        <f t="shared" si="78"/>
        <v>40230</v>
      </c>
      <c r="I159" s="5">
        <v>212</v>
      </c>
      <c r="J159" s="17">
        <f t="shared" si="79"/>
        <v>4.7111111111111112</v>
      </c>
      <c r="K159" s="7">
        <v>97</v>
      </c>
      <c r="L159" s="7">
        <v>157</v>
      </c>
      <c r="M159" s="17">
        <f t="shared" si="80"/>
        <v>2.1555555555555554</v>
      </c>
      <c r="N159" s="17">
        <f t="shared" si="81"/>
        <v>3.4888888888888889</v>
      </c>
      <c r="O159" s="14">
        <f t="shared" si="82"/>
        <v>0.61783439490445857</v>
      </c>
      <c r="P159" s="12">
        <v>96</v>
      </c>
      <c r="Q159" s="12">
        <v>153</v>
      </c>
      <c r="R159" s="17">
        <f t="shared" si="83"/>
        <v>2.1333333333333333</v>
      </c>
      <c r="S159" s="17">
        <f t="shared" si="84"/>
        <v>3.4</v>
      </c>
      <c r="T159" s="14">
        <f t="shared" si="85"/>
        <v>0.62745098039215685</v>
      </c>
      <c r="U159" s="12">
        <v>1</v>
      </c>
      <c r="V159" s="12">
        <v>4</v>
      </c>
      <c r="W159" s="17">
        <f t="shared" si="86"/>
        <v>2.2222222222222223E-2</v>
      </c>
      <c r="X159" s="17">
        <f t="shared" si="87"/>
        <v>8.8888888888888892E-2</v>
      </c>
      <c r="Y159" s="14">
        <f t="shared" si="88"/>
        <v>0.25</v>
      </c>
      <c r="Z159" s="12">
        <v>17</v>
      </c>
      <c r="AA159" s="12">
        <v>29</v>
      </c>
      <c r="AB159" s="17">
        <f t="shared" si="89"/>
        <v>0.37777777777777777</v>
      </c>
      <c r="AC159" s="17">
        <f t="shared" si="90"/>
        <v>0.64444444444444449</v>
      </c>
      <c r="AD159" s="14">
        <f t="shared" si="91"/>
        <v>0.58620689655172409</v>
      </c>
      <c r="AE159" s="12">
        <v>149</v>
      </c>
      <c r="AF159" s="17">
        <f t="shared" si="92"/>
        <v>3.3111111111111109</v>
      </c>
      <c r="AG159" s="12">
        <v>65</v>
      </c>
      <c r="AH159" s="17">
        <f t="shared" si="93"/>
        <v>1.4444444444444444</v>
      </c>
      <c r="AI159" s="12">
        <v>84</v>
      </c>
      <c r="AJ159" s="17">
        <f t="shared" si="94"/>
        <v>1.8666666666666667</v>
      </c>
      <c r="AK159" s="12">
        <v>57</v>
      </c>
      <c r="AL159" s="17">
        <f t="shared" si="95"/>
        <v>1.2666666666666666</v>
      </c>
      <c r="AM159" s="12">
        <v>11</v>
      </c>
      <c r="AN159" s="17">
        <f t="shared" si="96"/>
        <v>0.24444444444444444</v>
      </c>
      <c r="AO159" s="12">
        <v>29</v>
      </c>
      <c r="AP159" s="17">
        <f t="shared" si="97"/>
        <v>0.64444444444444449</v>
      </c>
      <c r="AQ159" s="12">
        <v>38</v>
      </c>
      <c r="AR159" s="17">
        <f t="shared" si="98"/>
        <v>0.84444444444444444</v>
      </c>
      <c r="AS159" s="12">
        <v>98</v>
      </c>
      <c r="AT159" s="17">
        <f t="shared" si="99"/>
        <v>2.1777777777777776</v>
      </c>
      <c r="AU159" s="13">
        <v>1.751417344246545</v>
      </c>
      <c r="AV159" s="13">
        <v>0.1044842561817477</v>
      </c>
      <c r="AW159" s="13">
        <v>1.397426773794848</v>
      </c>
      <c r="AX159" s="13">
        <v>0.3539905704516973</v>
      </c>
      <c r="AY159" s="13">
        <v>117.3405971940597</v>
      </c>
      <c r="AZ159" s="13">
        <v>109.96660794300099</v>
      </c>
      <c r="BA159" s="13">
        <v>10.09229057047089</v>
      </c>
      <c r="BB159" s="13">
        <v>7.7333333333333334</v>
      </c>
      <c r="BC159" s="13">
        <v>20.760626398210292</v>
      </c>
      <c r="BD159" s="35">
        <f t="shared" si="100"/>
        <v>62.441093308199811</v>
      </c>
      <c r="BE159" s="35">
        <f t="shared" si="101"/>
        <v>62.101910828025474</v>
      </c>
      <c r="BF159" s="37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12.168166925041083</v>
      </c>
      <c r="BG159" s="14">
        <f t="shared" si="102"/>
        <v>2.5477707006369428E-2</v>
      </c>
      <c r="BH159" s="14">
        <f t="shared" si="103"/>
        <v>0.18471337579617833</v>
      </c>
      <c r="BI159" s="13">
        <f>IFERROR(((AG159*(12000/5))/((F159*60+G159)*(SUMIFS(팀공격력!X:X,팀공격력!A:A,B159,팀공격력!B:B,D159)+SUMIFS(팀수비력!X:X,팀수비력!A:A,B159,팀수비력!B:B,D159))))*100,"")</f>
        <v>4.2873868377224085</v>
      </c>
      <c r="BJ159" s="13">
        <f>IFERROR(((AI159*(12000/5))/((F159*60+G159)*(SUMIFS(팀공격력!V:V,팀공격력!A:A,B159,팀공격력!B:B,D159)+SUMIFS(팀수비력!W:W,팀수비력!A:A,B159,팀수비력!B:B,D159))))*100,"")</f>
        <v>12.097819512054613</v>
      </c>
      <c r="BK159" s="13">
        <f>IFERROR(((AE159*(12000/5))/((F159*60+G159)*(SUMIFS(팀공격력!X:X,팀공격력!A:A,B159,팀공격력!B:B,D159)+SUMIFS(팀수비력!X:X,팀수비력!A:A,B159,팀수비력!B:B,D159))))*100,"")</f>
        <v>9.8280098280098276</v>
      </c>
      <c r="BL159" s="13">
        <f>IFERROR(100*AK159/(((((F159*60+G159)/(12000/5))*SUMIFS(팀공격력!P:P,팀공격력!A:A,B159,팀공격력!B:B,D159))-K159)),"")</f>
        <v>11.388838937840916</v>
      </c>
      <c r="BM159" s="13">
        <f>IFERROR(100*((AM159/E159*(2400))/((F159*60+G159)*SUMIFS(팀공격력!AR:AR,팀공격력!A:A,B159,팀공격력!B:B,D159))),"")</f>
        <v>0.89728435399270612</v>
      </c>
      <c r="BN159" s="13">
        <f>IFERROR((AO159*40)/(((F159*60+G159)/60)*(SUMIFS(팀수비력!Q:Q,팀수비력!A:A,B159,팀수비력!B:B,D159)-SUMIFS(팀수비력!N:N,팀수비력!A:A,B159,팀수비력!B:B,D159)))*100,"")</f>
        <v>3.3878306785591201</v>
      </c>
      <c r="BO159" s="13">
        <f t="shared" si="104"/>
        <v>18.2903350019253</v>
      </c>
      <c r="BP159" s="13">
        <v>43.243243243243199</v>
      </c>
      <c r="BQ159" s="13">
        <v>0.35555555555555501</v>
      </c>
      <c r="BR159" s="13">
        <v>0</v>
      </c>
      <c r="BS159" s="13">
        <v>0.28888888888888797</v>
      </c>
      <c r="BT159" s="15" t="s">
        <v>88</v>
      </c>
      <c r="BU159" s="15">
        <v>165000</v>
      </c>
      <c r="BV159" s="12" t="s">
        <v>96</v>
      </c>
      <c r="BW159" s="26">
        <v>561.91</v>
      </c>
      <c r="BX159" s="27">
        <v>688.21</v>
      </c>
      <c r="BY159" s="27">
        <v>126.3</v>
      </c>
      <c r="BZ159" s="26">
        <f t="shared" si="105"/>
        <v>12.48688888888889</v>
      </c>
      <c r="CA159" s="26">
        <f t="shared" si="106"/>
        <v>15.293555555555557</v>
      </c>
      <c r="CB159" s="26">
        <f t="shared" si="107"/>
        <v>2.8066666666666666</v>
      </c>
      <c r="CC159" s="31">
        <f t="shared" si="108"/>
        <v>33.521849366144671</v>
      </c>
      <c r="CD159" s="31">
        <f t="shared" si="109"/>
        <v>41.0565249813572</v>
      </c>
      <c r="CE159" s="31">
        <f t="shared" si="110"/>
        <v>7.534675615212528</v>
      </c>
      <c r="CF159" s="34">
        <v>27</v>
      </c>
      <c r="CG159" s="34">
        <v>18</v>
      </c>
    </row>
    <row r="160" spans="1:85" x14ac:dyDescent="0.4">
      <c r="A160" s="12" t="s">
        <v>84</v>
      </c>
      <c r="B160" s="12" t="s">
        <v>256</v>
      </c>
      <c r="C160" s="4" t="s">
        <v>259</v>
      </c>
      <c r="D160" s="40" t="s">
        <v>87</v>
      </c>
      <c r="E160" s="5">
        <v>13</v>
      </c>
      <c r="F160" s="22">
        <v>3</v>
      </c>
      <c r="G160" s="22">
        <v>0</v>
      </c>
      <c r="H160" s="10">
        <f t="shared" si="78"/>
        <v>2340</v>
      </c>
      <c r="I160" s="5">
        <v>4</v>
      </c>
      <c r="J160" s="17">
        <f t="shared" si="79"/>
        <v>0.30769230769230771</v>
      </c>
      <c r="K160" s="7">
        <v>1</v>
      </c>
      <c r="L160" s="7">
        <v>8</v>
      </c>
      <c r="M160" s="17">
        <f t="shared" si="80"/>
        <v>7.6923076923076927E-2</v>
      </c>
      <c r="N160" s="17">
        <f t="shared" si="81"/>
        <v>0.61538461538461542</v>
      </c>
      <c r="O160" s="14">
        <f t="shared" si="82"/>
        <v>0.125</v>
      </c>
      <c r="P160" s="12">
        <v>0</v>
      </c>
      <c r="Q160" s="12">
        <v>5</v>
      </c>
      <c r="R160" s="17">
        <f t="shared" si="83"/>
        <v>0</v>
      </c>
      <c r="S160" s="17">
        <f t="shared" si="84"/>
        <v>0.38461538461538464</v>
      </c>
      <c r="T160" s="14">
        <f t="shared" si="85"/>
        <v>0</v>
      </c>
      <c r="U160" s="12">
        <v>1</v>
      </c>
      <c r="V160" s="12">
        <v>3</v>
      </c>
      <c r="W160" s="17">
        <f t="shared" si="86"/>
        <v>7.6923076923076927E-2</v>
      </c>
      <c r="X160" s="17">
        <f t="shared" si="87"/>
        <v>0.23076923076923078</v>
      </c>
      <c r="Y160" s="14">
        <f t="shared" si="88"/>
        <v>0.33333333333333331</v>
      </c>
      <c r="Z160" s="12">
        <v>1</v>
      </c>
      <c r="AA160" s="12">
        <v>2</v>
      </c>
      <c r="AB160" s="17">
        <f t="shared" si="89"/>
        <v>7.6923076923076927E-2</v>
      </c>
      <c r="AC160" s="17">
        <f t="shared" si="90"/>
        <v>0.15384615384615385</v>
      </c>
      <c r="AD160" s="14">
        <f t="shared" si="91"/>
        <v>0.5</v>
      </c>
      <c r="AE160" s="12">
        <v>3</v>
      </c>
      <c r="AF160" s="17">
        <f t="shared" si="92"/>
        <v>0.23076923076923078</v>
      </c>
      <c r="AG160" s="12">
        <v>1</v>
      </c>
      <c r="AH160" s="17">
        <f t="shared" si="93"/>
        <v>7.6923076923076927E-2</v>
      </c>
      <c r="AI160" s="12">
        <v>2</v>
      </c>
      <c r="AJ160" s="17">
        <f t="shared" si="94"/>
        <v>0.15384615384615385</v>
      </c>
      <c r="AK160" s="12">
        <v>4</v>
      </c>
      <c r="AL160" s="17">
        <f t="shared" si="95"/>
        <v>0.30769230769230771</v>
      </c>
      <c r="AM160" s="12">
        <v>0</v>
      </c>
      <c r="AN160" s="17">
        <f t="shared" si="96"/>
        <v>0</v>
      </c>
      <c r="AO160" s="12">
        <v>0</v>
      </c>
      <c r="AP160" s="17">
        <f t="shared" si="97"/>
        <v>0</v>
      </c>
      <c r="AQ160" s="12">
        <v>7</v>
      </c>
      <c r="AR160" s="17">
        <f t="shared" si="98"/>
        <v>0.53846153846153844</v>
      </c>
      <c r="AS160" s="12">
        <v>4</v>
      </c>
      <c r="AT160" s="17">
        <f t="shared" si="99"/>
        <v>0.30769230769230771</v>
      </c>
      <c r="AU160" s="13">
        <v>-0.30617442611355911</v>
      </c>
      <c r="AV160" s="13">
        <v>-0.31402505242416318</v>
      </c>
      <c r="AW160" s="13">
        <v>-0.28847237526177533</v>
      </c>
      <c r="AX160" s="13">
        <v>-1.7702050851783779E-2</v>
      </c>
      <c r="AY160" s="13">
        <v>42.404047730197647</v>
      </c>
      <c r="AZ160" s="13">
        <v>117.5904508329194</v>
      </c>
      <c r="BA160" s="13">
        <v>-2.323740656367125</v>
      </c>
      <c r="BB160" s="13">
        <v>-0.30769230769230771</v>
      </c>
      <c r="BC160" s="13">
        <v>-4.1025641025641022</v>
      </c>
      <c r="BD160" s="35">
        <f t="shared" si="100"/>
        <v>22.522522522522522</v>
      </c>
      <c r="BE160" s="35">
        <f t="shared" si="101"/>
        <v>18.75</v>
      </c>
      <c r="BF160" s="37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4.6193272886468693</v>
      </c>
      <c r="BG160" s="14">
        <f t="shared" si="102"/>
        <v>0.375</v>
      </c>
      <c r="BH160" s="14">
        <f t="shared" si="103"/>
        <v>0.25</v>
      </c>
      <c r="BI160" s="13">
        <f>IFERROR(((AG160*(12000/5))/((F160*60+G160)*(SUMIFS(팀공격력!X:X,팀공격력!A:A,B160,팀공격력!B:B,D160)+SUMIFS(팀수비력!X:X,팀수비력!A:A,B160,팀수비력!B:B,D160))))*100,"")</f>
        <v>0.32760032760032765</v>
      </c>
      <c r="BJ160" s="13">
        <f>IFERROR(((AI160*(12000/5))/((F160*60+G160)*(SUMIFS(팀공격력!V:V,팀공격력!A:A,B160,팀공격력!B:B,D160)+SUMIFS(팀수비력!W:W,팀수비력!A:A,B160,팀수비력!B:B,D160))))*100,"")</f>
        <v>1.4306151645207439</v>
      </c>
      <c r="BK160" s="13">
        <f>IFERROR(((AE160*(12000/5))/((F160*60+G160)*(SUMIFS(팀공격력!X:X,팀공격력!A:A,B160,팀공격력!B:B,D160)+SUMIFS(팀수비력!X:X,팀수비력!A:A,B160,팀수비력!B:B,D160))))*100,"")</f>
        <v>0.98280098280098283</v>
      </c>
      <c r="BL160" s="13">
        <f>IFERROR(100*AK160/(((((F160*60+G160)/(12000/5))*SUMIFS(팀공격력!P:P,팀공격력!A:A,B160,팀공격력!B:B,D160))-K160)),"")</f>
        <v>3.3528918692372174</v>
      </c>
      <c r="BM160" s="13">
        <f>IFERROR(100*((AM160/E160*(2400))/((F160*60+G160)*SUMIFS(팀공격력!AR:AR,팀공격력!A:A,B160,팀공격력!B:B,D160))),"")</f>
        <v>0</v>
      </c>
      <c r="BN160" s="13">
        <f>IFERROR((AO160*40)/(((F160*60+G160)/60)*(SUMIFS(팀수비력!Q:Q,팀수비력!A:A,B160,팀수비력!B:B,D160)-SUMIFS(팀수비력!N:N,팀수비력!A:A,B160,팀수비력!B:B,D160)))*100,"")</f>
        <v>0</v>
      </c>
      <c r="BO160" s="13">
        <f t="shared" si="104"/>
        <v>44.080604534005033</v>
      </c>
      <c r="BP160" s="13">
        <v>0</v>
      </c>
      <c r="BQ160" s="13">
        <v>0</v>
      </c>
      <c r="BR160" s="13">
        <v>0</v>
      </c>
      <c r="BS160" s="13">
        <v>7.69230769230769E-2</v>
      </c>
      <c r="BT160" s="15" t="s">
        <v>88</v>
      </c>
      <c r="BU160" s="15">
        <v>100000</v>
      </c>
      <c r="BV160" s="12" t="s">
        <v>91</v>
      </c>
      <c r="BW160" s="26">
        <v>5.17</v>
      </c>
      <c r="BX160" s="27">
        <v>23.27</v>
      </c>
      <c r="BY160" s="27">
        <v>18.100000000000001</v>
      </c>
      <c r="BZ160" s="26">
        <f t="shared" si="105"/>
        <v>0.39769230769230757</v>
      </c>
      <c r="CA160" s="26">
        <f t="shared" si="106"/>
        <v>1.79</v>
      </c>
      <c r="CB160" s="26">
        <f t="shared" si="107"/>
        <v>1.3923076923076925</v>
      </c>
      <c r="CC160" s="31">
        <f t="shared" si="108"/>
        <v>5.3025641025641015</v>
      </c>
      <c r="CD160" s="31">
        <f t="shared" si="109"/>
        <v>23.866666666666667</v>
      </c>
      <c r="CE160" s="31">
        <f t="shared" si="110"/>
        <v>18.564102564102566</v>
      </c>
      <c r="CF160" s="34">
        <v>10</v>
      </c>
      <c r="CG160" s="34">
        <v>3</v>
      </c>
    </row>
    <row r="161" spans="1:85" x14ac:dyDescent="0.4">
      <c r="A161" s="12" t="s">
        <v>84</v>
      </c>
      <c r="B161" s="12" t="s">
        <v>256</v>
      </c>
      <c r="C161" s="4" t="s">
        <v>260</v>
      </c>
      <c r="D161" s="40" t="s">
        <v>87</v>
      </c>
      <c r="E161" s="5">
        <v>51</v>
      </c>
      <c r="F161" s="22">
        <v>22</v>
      </c>
      <c r="G161" s="22">
        <v>20</v>
      </c>
      <c r="H161" s="10">
        <f t="shared" si="78"/>
        <v>68340</v>
      </c>
      <c r="I161" s="5">
        <v>296</v>
      </c>
      <c r="J161" s="17">
        <f t="shared" si="79"/>
        <v>5.8039215686274508</v>
      </c>
      <c r="K161" s="7">
        <v>111</v>
      </c>
      <c r="L161" s="7">
        <v>267</v>
      </c>
      <c r="M161" s="17">
        <f t="shared" si="80"/>
        <v>2.1764705882352939</v>
      </c>
      <c r="N161" s="17">
        <f t="shared" si="81"/>
        <v>5.2352941176470589</v>
      </c>
      <c r="O161" s="14">
        <f t="shared" si="82"/>
        <v>0.4157303370786517</v>
      </c>
      <c r="P161" s="12">
        <v>69</v>
      </c>
      <c r="Q161" s="12">
        <v>123</v>
      </c>
      <c r="R161" s="17">
        <f t="shared" si="83"/>
        <v>1.3529411764705883</v>
      </c>
      <c r="S161" s="17">
        <f t="shared" si="84"/>
        <v>2.4117647058823528</v>
      </c>
      <c r="T161" s="14">
        <f t="shared" si="85"/>
        <v>0.56097560975609762</v>
      </c>
      <c r="U161" s="12">
        <v>42</v>
      </c>
      <c r="V161" s="12">
        <v>144</v>
      </c>
      <c r="W161" s="17">
        <f t="shared" si="86"/>
        <v>0.82352941176470584</v>
      </c>
      <c r="X161" s="17">
        <f t="shared" si="87"/>
        <v>2.8235294117647061</v>
      </c>
      <c r="Y161" s="14">
        <f t="shared" si="88"/>
        <v>0.29166666666666669</v>
      </c>
      <c r="Z161" s="12">
        <v>32</v>
      </c>
      <c r="AA161" s="12">
        <v>41</v>
      </c>
      <c r="AB161" s="17">
        <f t="shared" si="89"/>
        <v>0.62745098039215685</v>
      </c>
      <c r="AC161" s="17">
        <f t="shared" si="90"/>
        <v>0.80392156862745101</v>
      </c>
      <c r="AD161" s="14">
        <f t="shared" si="91"/>
        <v>0.78048780487804881</v>
      </c>
      <c r="AE161" s="12">
        <v>155</v>
      </c>
      <c r="AF161" s="17">
        <f t="shared" si="92"/>
        <v>3.0392156862745097</v>
      </c>
      <c r="AG161" s="12">
        <v>56</v>
      </c>
      <c r="AH161" s="17">
        <f t="shared" si="93"/>
        <v>1.0980392156862746</v>
      </c>
      <c r="AI161" s="12">
        <v>99</v>
      </c>
      <c r="AJ161" s="17">
        <f t="shared" si="94"/>
        <v>1.9411764705882353</v>
      </c>
      <c r="AK161" s="12">
        <v>35</v>
      </c>
      <c r="AL161" s="17">
        <f t="shared" si="95"/>
        <v>0.68627450980392157</v>
      </c>
      <c r="AM161" s="12">
        <v>24</v>
      </c>
      <c r="AN161" s="17">
        <f t="shared" si="96"/>
        <v>0.47058823529411764</v>
      </c>
      <c r="AO161" s="12">
        <v>6</v>
      </c>
      <c r="AP161" s="17">
        <f t="shared" si="97"/>
        <v>0.11764705882352941</v>
      </c>
      <c r="AQ161" s="12">
        <v>35</v>
      </c>
      <c r="AR161" s="17">
        <f t="shared" si="98"/>
        <v>0.68627450980392157</v>
      </c>
      <c r="AS161" s="12">
        <v>95</v>
      </c>
      <c r="AT161" s="17">
        <f t="shared" si="99"/>
        <v>1.8627450980392157</v>
      </c>
      <c r="AU161" s="13">
        <v>0.81991524542278793</v>
      </c>
      <c r="AV161" s="13">
        <v>2.8794214062257701E-2</v>
      </c>
      <c r="AW161" s="13">
        <v>0.70534124277249088</v>
      </c>
      <c r="AX161" s="13">
        <v>0.114574002650297</v>
      </c>
      <c r="AY161" s="13">
        <v>104.4862099613747</v>
      </c>
      <c r="AZ161" s="13">
        <v>113.2849528576667</v>
      </c>
      <c r="BA161" s="13">
        <v>6.2654162671960929</v>
      </c>
      <c r="BB161" s="13">
        <v>6.1960784313725492</v>
      </c>
      <c r="BC161" s="13">
        <v>11.097453906935909</v>
      </c>
      <c r="BD161" s="35">
        <f t="shared" si="100"/>
        <v>51.922537187763119</v>
      </c>
      <c r="BE161" s="35">
        <f t="shared" si="101"/>
        <v>49.438202247191008</v>
      </c>
      <c r="BF161" s="37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12.505475345996931</v>
      </c>
      <c r="BG161" s="14">
        <f t="shared" si="102"/>
        <v>0.5393258426966292</v>
      </c>
      <c r="BH161" s="14">
        <f t="shared" si="103"/>
        <v>0.15355805243445692</v>
      </c>
      <c r="BI161" s="13">
        <f>IFERROR(((AG161*(12000/5))/((F161*60+G161)*(SUMIFS(팀공격력!X:X,팀공격력!A:A,B161,팀공격력!B:B,D161)+SUMIFS(팀수비력!X:X,팀수비력!A:A,B161,팀수비력!B:B,D161))))*100,"")</f>
        <v>2.4643367926950015</v>
      </c>
      <c r="BJ161" s="13">
        <f>IFERROR(((AI161*(12000/5))/((F161*60+G161)*(SUMIFS(팀공격력!V:V,팀공격력!A:A,B161,팀공격력!B:B,D161)+SUMIFS(팀수비력!W:W,팀수비력!A:A,B161,팀수비력!B:B,D161))))*100,"")</f>
        <v>9.5125232208058428</v>
      </c>
      <c r="BK161" s="13">
        <f>IFERROR(((AE161*(12000/5))/((F161*60+G161)*(SUMIFS(팀공격력!X:X,팀공격력!A:A,B161,팀공격력!B:B,D161)+SUMIFS(팀수비력!X:X,팀수비력!A:A,B161,팀수비력!B:B,D161))))*100,"")</f>
        <v>6.8209321940665228</v>
      </c>
      <c r="BL161" s="13">
        <f>IFERROR(100*AK161/(((((F161*60+G161)/(12000/5))*SUMIFS(팀공격력!P:P,팀공격력!A:A,B161,팀공격력!B:B,D161))-K161)),"")</f>
        <v>4.461061307728257</v>
      </c>
      <c r="BM161" s="13">
        <f>IFERROR(100*((AM161/E161*(2400))/((F161*60+G161)*SUMIFS(팀공격력!AR:AR,팀공격력!A:A,B161,팀공격력!B:B,D161))),"")</f>
        <v>1.1524542919986136</v>
      </c>
      <c r="BN161" s="13">
        <f>IFERROR((AO161*40)/(((F161*60+G161)/60)*(SUMIFS(팀수비력!Q:Q,팀수비력!A:A,B161,팀수비력!B:B,D161)-SUMIFS(팀수비력!N:N,팀수비력!A:A,B161,팀수비력!B:B,D161)))*100,"")</f>
        <v>0.46763571178052299</v>
      </c>
      <c r="BO161" s="13">
        <f t="shared" si="104"/>
        <v>10.936132983377076</v>
      </c>
      <c r="BP161" s="13">
        <v>14.0350877192982</v>
      </c>
      <c r="BQ161" s="13">
        <v>0.15686274509803899</v>
      </c>
      <c r="BR161" s="13">
        <v>0.62745098039215597</v>
      </c>
      <c r="BS161" s="13">
        <v>0.31372549019607798</v>
      </c>
      <c r="BT161" s="15" t="s">
        <v>88</v>
      </c>
      <c r="BU161" s="15">
        <v>150000</v>
      </c>
      <c r="BV161" s="12" t="s">
        <v>96</v>
      </c>
      <c r="BW161" s="26">
        <v>652.66999999999996</v>
      </c>
      <c r="BX161" s="27">
        <v>858.17</v>
      </c>
      <c r="BY161" s="27">
        <v>205.5</v>
      </c>
      <c r="BZ161" s="26">
        <f t="shared" si="105"/>
        <v>12.797450980392155</v>
      </c>
      <c r="CA161" s="26">
        <f t="shared" si="106"/>
        <v>16.826862745098037</v>
      </c>
      <c r="CB161" s="26">
        <f t="shared" si="107"/>
        <v>4.0294117647058822</v>
      </c>
      <c r="CC161" s="31">
        <f t="shared" si="108"/>
        <v>22.920807726075505</v>
      </c>
      <c r="CD161" s="31">
        <f t="shared" si="109"/>
        <v>30.137664618086042</v>
      </c>
      <c r="CE161" s="31">
        <f t="shared" si="110"/>
        <v>7.2168568920105356</v>
      </c>
      <c r="CF161" s="34">
        <v>31</v>
      </c>
      <c r="CG161" s="34">
        <v>20</v>
      </c>
    </row>
    <row r="162" spans="1:85" x14ac:dyDescent="0.4">
      <c r="A162" s="12" t="s">
        <v>84</v>
      </c>
      <c r="B162" s="12" t="s">
        <v>256</v>
      </c>
      <c r="C162" s="4" t="s">
        <v>261</v>
      </c>
      <c r="D162" s="40" t="s">
        <v>87</v>
      </c>
      <c r="E162" s="5">
        <v>2</v>
      </c>
      <c r="F162" s="22">
        <v>2</v>
      </c>
      <c r="G162" s="22">
        <v>7</v>
      </c>
      <c r="H162" s="10">
        <f t="shared" si="78"/>
        <v>254</v>
      </c>
      <c r="I162" s="5">
        <v>0</v>
      </c>
      <c r="J162" s="17">
        <f t="shared" si="79"/>
        <v>0</v>
      </c>
      <c r="K162" s="7">
        <v>0</v>
      </c>
      <c r="L162" s="7">
        <v>1</v>
      </c>
      <c r="M162" s="17">
        <f t="shared" si="80"/>
        <v>0</v>
      </c>
      <c r="N162" s="17">
        <f t="shared" si="81"/>
        <v>0.5</v>
      </c>
      <c r="O162" s="14">
        <f t="shared" si="82"/>
        <v>0</v>
      </c>
      <c r="P162" s="12">
        <v>0</v>
      </c>
      <c r="Q162" s="12">
        <v>0</v>
      </c>
      <c r="R162" s="17">
        <f t="shared" si="83"/>
        <v>0</v>
      </c>
      <c r="S162" s="17">
        <f t="shared" si="84"/>
        <v>0</v>
      </c>
      <c r="T162" s="14" t="e">
        <f t="shared" si="85"/>
        <v>#DIV/0!</v>
      </c>
      <c r="U162" s="12">
        <v>0</v>
      </c>
      <c r="V162" s="12">
        <v>1</v>
      </c>
      <c r="W162" s="17">
        <f t="shared" si="86"/>
        <v>0</v>
      </c>
      <c r="X162" s="17">
        <f t="shared" si="87"/>
        <v>0.5</v>
      </c>
      <c r="Y162" s="14">
        <f t="shared" si="88"/>
        <v>0</v>
      </c>
      <c r="Z162" s="12">
        <v>0</v>
      </c>
      <c r="AA162" s="12">
        <v>0</v>
      </c>
      <c r="AB162" s="17">
        <f t="shared" si="89"/>
        <v>0</v>
      </c>
      <c r="AC162" s="17">
        <f t="shared" si="90"/>
        <v>0</v>
      </c>
      <c r="AD162" s="14" t="e">
        <f t="shared" si="91"/>
        <v>#DIV/0!</v>
      </c>
      <c r="AE162" s="12">
        <v>0</v>
      </c>
      <c r="AF162" s="17">
        <f t="shared" si="92"/>
        <v>0</v>
      </c>
      <c r="AG162" s="12">
        <v>0</v>
      </c>
      <c r="AH162" s="17">
        <f t="shared" si="93"/>
        <v>0</v>
      </c>
      <c r="AI162" s="12">
        <v>0</v>
      </c>
      <c r="AJ162" s="17">
        <f t="shared" si="94"/>
        <v>0</v>
      </c>
      <c r="AK162" s="12">
        <v>0</v>
      </c>
      <c r="AL162" s="17">
        <f t="shared" si="95"/>
        <v>0</v>
      </c>
      <c r="AM162" s="12">
        <v>0</v>
      </c>
      <c r="AN162" s="17">
        <f t="shared" si="96"/>
        <v>0</v>
      </c>
      <c r="AO162" s="12">
        <v>0</v>
      </c>
      <c r="AP162" s="17">
        <f t="shared" si="97"/>
        <v>0</v>
      </c>
      <c r="AQ162" s="12">
        <v>0</v>
      </c>
      <c r="AR162" s="17">
        <f t="shared" si="98"/>
        <v>0</v>
      </c>
      <c r="AS162" s="12">
        <v>2</v>
      </c>
      <c r="AT162" s="17">
        <f t="shared" si="99"/>
        <v>1</v>
      </c>
      <c r="AU162" s="13">
        <v>-2.7315967905889301E-2</v>
      </c>
      <c r="AV162" s="13">
        <v>-0.25810363375643441</v>
      </c>
      <c r="AW162" s="13">
        <v>-2.486746780694982E-2</v>
      </c>
      <c r="AX162" s="13">
        <v>-2.4485000989394861E-3</v>
      </c>
      <c r="AY162" s="13">
        <v>0</v>
      </c>
      <c r="AZ162" s="13">
        <v>118.5570661526631</v>
      </c>
      <c r="BA162" s="13">
        <v>-0.77222814463319522</v>
      </c>
      <c r="BB162" s="13">
        <v>-0.5</v>
      </c>
      <c r="BC162" s="13">
        <v>-9.4488188976377945</v>
      </c>
      <c r="BD162" s="35">
        <f t="shared" si="100"/>
        <v>0</v>
      </c>
      <c r="BE162" s="35">
        <f t="shared" si="101"/>
        <v>0</v>
      </c>
      <c r="BF162" s="37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0.41228451176958908</v>
      </c>
      <c r="BG162" s="14">
        <f t="shared" si="102"/>
        <v>1</v>
      </c>
      <c r="BH162" s="14">
        <f t="shared" si="103"/>
        <v>0</v>
      </c>
      <c r="BI162" s="13">
        <f>IFERROR(((AG162*(12000/5))/((F162*60+G162)*(SUMIFS(팀공격력!X:X,팀공격력!A:A,B162,팀공격력!B:B,D162)+SUMIFS(팀수비력!X:X,팀수비력!A:A,B162,팀수비력!B:B,D162))))*100,"")</f>
        <v>0</v>
      </c>
      <c r="BJ162" s="13">
        <f>IFERROR(((AI162*(12000/5))/((F162*60+G162)*(SUMIFS(팀공격력!V:V,팀공격력!A:A,B162,팀공격력!B:B,D162)+SUMIFS(팀수비력!W:W,팀수비력!A:A,B162,팀수비력!B:B,D162))))*100,"")</f>
        <v>0</v>
      </c>
      <c r="BK162" s="13">
        <f>IFERROR(((AE162*(12000/5))/((F162*60+G162)*(SUMIFS(팀공격력!X:X,팀공격력!A:A,B162,팀공격력!B:B,D162)+SUMIFS(팀수비력!X:X,팀수비력!A:A,B162,팀수비력!B:B,D162))))*100,"")</f>
        <v>0</v>
      </c>
      <c r="BL162" s="13">
        <f>IFERROR(100*AK162/(((((F162*60+G162)/(12000/5))*SUMIFS(팀공격력!P:P,팀공격력!A:A,B162,팀공격력!B:B,D162))-K162)),"")</f>
        <v>0</v>
      </c>
      <c r="BM162" s="13">
        <f>IFERROR(100*((AM162/E162*(2400))/((F162*60+G162)*SUMIFS(팀공격력!AR:AR,팀공격력!A:A,B162,팀공격력!B:B,D162))),"")</f>
        <v>0</v>
      </c>
      <c r="BN162" s="13">
        <f>IFERROR((AO162*40)/(((F162*60+G162)/60)*(SUMIFS(팀수비력!Q:Q,팀수비력!A:A,B162,팀수비력!B:B,D162)-SUMIFS(팀수비력!N:N,팀수비력!A:A,B162,팀수비력!B:B,D162)))*100,"")</f>
        <v>0</v>
      </c>
      <c r="BO162" s="13">
        <f t="shared" si="104"/>
        <v>0</v>
      </c>
      <c r="BP162" s="13">
        <v>0</v>
      </c>
      <c r="BQ162" s="13">
        <v>0</v>
      </c>
      <c r="BR162" s="13">
        <v>0</v>
      </c>
      <c r="BS162" s="13">
        <v>0</v>
      </c>
      <c r="BT162" s="15" t="s">
        <v>88</v>
      </c>
      <c r="BU162" s="15"/>
      <c r="BV162" s="12" t="s">
        <v>91</v>
      </c>
      <c r="BW162" s="26">
        <v>0.15</v>
      </c>
      <c r="BX162" s="27">
        <v>1.05</v>
      </c>
      <c r="BY162" s="27">
        <v>0.9</v>
      </c>
      <c r="BZ162" s="26">
        <f t="shared" ref="BZ162:BZ193" si="111">CA162-CB162</f>
        <v>7.5000000000000011E-2</v>
      </c>
      <c r="CA162" s="26">
        <f t="shared" ref="CA162:CA194" si="112">BX162/$E162</f>
        <v>0.52500000000000002</v>
      </c>
      <c r="CB162" s="26">
        <f t="shared" ref="CB162:CB194" si="113">BY162/$E162</f>
        <v>0.45</v>
      </c>
      <c r="CC162" s="31">
        <f t="shared" ref="CC162:CC193" si="114">CD162-CE162</f>
        <v>1.4173228346456686</v>
      </c>
      <c r="CD162" s="31">
        <f t="shared" ref="CD162:CD194" si="115">BX162*2400/$H162</f>
        <v>9.9212598425196852</v>
      </c>
      <c r="CE162" s="31">
        <f t="shared" ref="CE162:CE194" si="116">BY162*2400/$H162</f>
        <v>8.5039370078740166</v>
      </c>
      <c r="CF162" s="33">
        <v>0</v>
      </c>
      <c r="CG162" s="33">
        <v>2</v>
      </c>
    </row>
    <row r="163" spans="1:85" x14ac:dyDescent="0.4">
      <c r="A163" s="12" t="s">
        <v>84</v>
      </c>
      <c r="B163" s="12" t="s">
        <v>256</v>
      </c>
      <c r="C163" s="4" t="s">
        <v>262</v>
      </c>
      <c r="D163" s="40" t="s">
        <v>87</v>
      </c>
      <c r="E163" s="5">
        <v>37</v>
      </c>
      <c r="F163" s="22">
        <v>11</v>
      </c>
      <c r="G163" s="22">
        <v>12</v>
      </c>
      <c r="H163" s="10">
        <f t="shared" si="78"/>
        <v>24864</v>
      </c>
      <c r="I163" s="5">
        <v>84</v>
      </c>
      <c r="J163" s="17">
        <f t="shared" si="79"/>
        <v>2.2702702702702702</v>
      </c>
      <c r="K163" s="7">
        <v>31</v>
      </c>
      <c r="L163" s="7">
        <v>77</v>
      </c>
      <c r="M163" s="17">
        <f t="shared" si="80"/>
        <v>0.83783783783783783</v>
      </c>
      <c r="N163" s="17">
        <f t="shared" si="81"/>
        <v>2.0810810810810811</v>
      </c>
      <c r="O163" s="14">
        <f t="shared" si="82"/>
        <v>0.40259740259740262</v>
      </c>
      <c r="P163" s="12">
        <v>12</v>
      </c>
      <c r="Q163" s="12">
        <v>23</v>
      </c>
      <c r="R163" s="17">
        <f t="shared" si="83"/>
        <v>0.32432432432432434</v>
      </c>
      <c r="S163" s="17">
        <f t="shared" si="84"/>
        <v>0.6216216216216216</v>
      </c>
      <c r="T163" s="14">
        <f t="shared" si="85"/>
        <v>0.52173913043478259</v>
      </c>
      <c r="U163" s="12">
        <v>19</v>
      </c>
      <c r="V163" s="12">
        <v>54</v>
      </c>
      <c r="W163" s="17">
        <f t="shared" si="86"/>
        <v>0.51351351351351349</v>
      </c>
      <c r="X163" s="17">
        <f t="shared" si="87"/>
        <v>1.4594594594594594</v>
      </c>
      <c r="Y163" s="14">
        <f t="shared" si="88"/>
        <v>0.35185185185185186</v>
      </c>
      <c r="Z163" s="12">
        <v>3</v>
      </c>
      <c r="AA163" s="12">
        <v>5</v>
      </c>
      <c r="AB163" s="17">
        <f t="shared" si="89"/>
        <v>8.1081081081081086E-2</v>
      </c>
      <c r="AC163" s="17">
        <f t="shared" si="90"/>
        <v>0.13513513513513514</v>
      </c>
      <c r="AD163" s="14">
        <f t="shared" si="91"/>
        <v>0.6</v>
      </c>
      <c r="AE163" s="12">
        <v>58</v>
      </c>
      <c r="AF163" s="17">
        <f t="shared" si="92"/>
        <v>1.5675675675675675</v>
      </c>
      <c r="AG163" s="12">
        <v>18</v>
      </c>
      <c r="AH163" s="17">
        <f t="shared" si="93"/>
        <v>0.48648648648648651</v>
      </c>
      <c r="AI163" s="12">
        <v>40</v>
      </c>
      <c r="AJ163" s="17">
        <f t="shared" si="94"/>
        <v>1.0810810810810811</v>
      </c>
      <c r="AK163" s="12">
        <v>17</v>
      </c>
      <c r="AL163" s="17">
        <f t="shared" si="95"/>
        <v>0.45945945945945948</v>
      </c>
      <c r="AM163" s="12">
        <v>9</v>
      </c>
      <c r="AN163" s="17">
        <f t="shared" si="96"/>
        <v>0.24324324324324326</v>
      </c>
      <c r="AO163" s="12">
        <v>7</v>
      </c>
      <c r="AP163" s="17">
        <f t="shared" si="97"/>
        <v>0.1891891891891892</v>
      </c>
      <c r="AQ163" s="12">
        <v>15</v>
      </c>
      <c r="AR163" s="17">
        <f t="shared" si="98"/>
        <v>0.40540540540540543</v>
      </c>
      <c r="AS163" s="12">
        <v>55</v>
      </c>
      <c r="AT163" s="17">
        <f t="shared" si="99"/>
        <v>1.4864864864864864</v>
      </c>
      <c r="AU163" s="13">
        <v>0.25655345135699431</v>
      </c>
      <c r="AV163" s="13">
        <v>2.4763846656080529E-2</v>
      </c>
      <c r="AW163" s="13">
        <v>0.14671501530986189</v>
      </c>
      <c r="AX163" s="13">
        <v>0.1098384360471323</v>
      </c>
      <c r="AY163" s="13">
        <v>102.1631051816105</v>
      </c>
      <c r="AZ163" s="13">
        <v>112.007938179132</v>
      </c>
      <c r="BA163" s="13">
        <v>3.2155707209038988</v>
      </c>
      <c r="BB163" s="13">
        <v>3.0270270270270272</v>
      </c>
      <c r="BC163" s="13">
        <v>10.810810810810811</v>
      </c>
      <c r="BD163" s="35">
        <f t="shared" si="100"/>
        <v>53.030303030303031</v>
      </c>
      <c r="BE163" s="35">
        <f t="shared" si="101"/>
        <v>52.597402597402599</v>
      </c>
      <c r="BF163" s="37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7.3397686430123539</v>
      </c>
      <c r="BG163" s="14">
        <f t="shared" si="102"/>
        <v>0.70129870129870131</v>
      </c>
      <c r="BH163" s="14">
        <f t="shared" si="103"/>
        <v>6.4935064935064929E-2</v>
      </c>
      <c r="BI163" s="13">
        <f>IFERROR(((AG163*(12000/5))/((F163*60+G163)*(SUMIFS(팀공격력!X:X,팀공격력!A:A,B163,팀공격력!B:B,D163)+SUMIFS(팀수비력!X:X,팀수비력!A:A,B163,팀수비력!B:B,D163))))*100,"")</f>
        <v>1.5795015795015794</v>
      </c>
      <c r="BJ163" s="13">
        <f>IFERROR(((AI163*(12000/5))/((F163*60+G163)*(SUMIFS(팀공격력!V:V,팀공격력!A:A,B163,팀공격력!B:B,D163)+SUMIFS(팀수비력!W:W,팀수비력!A:A,B163,팀수비력!B:B,D163))))*100,"")</f>
        <v>7.6640098099325566</v>
      </c>
      <c r="BK163" s="13">
        <f>IFERROR(((AE163*(12000/5))/((F163*60+G163)*(SUMIFS(팀공격력!X:X,팀공격력!A:A,B163,팀공격력!B:B,D163)+SUMIFS(팀수비력!X:X,팀수비력!A:A,B163,팀수비력!B:B,D163))))*100,"")</f>
        <v>5.0895050895050895</v>
      </c>
      <c r="BL163" s="13">
        <f>IFERROR(100*AK163/(((((F163*60+G163)/(12000/5))*SUMIFS(팀공격력!P:P,팀공격력!A:A,B163,팀공격력!B:B,D163))-K163)),"")</f>
        <v>4.0658184253324396</v>
      </c>
      <c r="BM163" s="13">
        <f>IFERROR(100*((AM163/E163*(2400))/((F163*60+G163)*SUMIFS(팀공격력!AR:AR,팀공격력!A:A,B163,팀공격력!B:B,D163))),"")</f>
        <v>1.1878427593385805</v>
      </c>
      <c r="BN163" s="13">
        <f>IFERROR((AO163*40)/(((F163*60+G163)/60)*(SUMIFS(팀수비력!Q:Q,팀수비력!A:A,B163,팀수비력!B:B,D163)-SUMIFS(팀수비력!N:N,팀수비력!A:A,B163,팀수비력!B:B,D163)))*100,"")</f>
        <v>1.0879025239338556</v>
      </c>
      <c r="BO163" s="13">
        <f t="shared" si="104"/>
        <v>15.923566878980891</v>
      </c>
      <c r="BP163" s="13">
        <v>19.230769230769202</v>
      </c>
      <c r="BQ163" s="13">
        <v>0.135135135135135</v>
      </c>
      <c r="BR163" s="13">
        <v>0</v>
      </c>
      <c r="BS163" s="13">
        <v>0.162162162162162</v>
      </c>
      <c r="BT163" s="15" t="s">
        <v>88</v>
      </c>
      <c r="BU163" s="15"/>
      <c r="BV163" s="12" t="s">
        <v>96</v>
      </c>
      <c r="BW163" s="26">
        <v>233.99</v>
      </c>
      <c r="BX163" s="27">
        <v>300.58999999999997</v>
      </c>
      <c r="BY163" s="27">
        <v>66.599999999999994</v>
      </c>
      <c r="BZ163" s="26">
        <f t="shared" si="111"/>
        <v>6.3240540540540531</v>
      </c>
      <c r="CA163" s="26">
        <f t="shared" si="112"/>
        <v>8.1240540540540529</v>
      </c>
      <c r="CB163" s="26">
        <f t="shared" si="113"/>
        <v>1.7999999999999998</v>
      </c>
      <c r="CC163" s="31">
        <f t="shared" si="114"/>
        <v>22.585907335907329</v>
      </c>
      <c r="CD163" s="31">
        <f t="shared" si="115"/>
        <v>29.01447876447876</v>
      </c>
      <c r="CE163" s="31">
        <f t="shared" si="116"/>
        <v>6.4285714285714288</v>
      </c>
      <c r="CF163" s="33">
        <v>22</v>
      </c>
      <c r="CG163" s="33">
        <v>15</v>
      </c>
    </row>
    <row r="164" spans="1:85" x14ac:dyDescent="0.4">
      <c r="A164" s="12" t="s">
        <v>84</v>
      </c>
      <c r="B164" s="12" t="s">
        <v>256</v>
      </c>
      <c r="C164" s="4" t="s">
        <v>263</v>
      </c>
      <c r="D164" s="40" t="s">
        <v>87</v>
      </c>
      <c r="E164" s="5">
        <v>51</v>
      </c>
      <c r="F164" s="22">
        <v>11</v>
      </c>
      <c r="G164" s="22">
        <v>28</v>
      </c>
      <c r="H164" s="10">
        <f t="shared" si="78"/>
        <v>35088</v>
      </c>
      <c r="I164" s="5">
        <v>312</v>
      </c>
      <c r="J164" s="17">
        <f t="shared" si="79"/>
        <v>6.117647058823529</v>
      </c>
      <c r="K164" s="7">
        <v>127</v>
      </c>
      <c r="L164" s="7">
        <v>253</v>
      </c>
      <c r="M164" s="17">
        <f t="shared" si="80"/>
        <v>2.4901960784313726</v>
      </c>
      <c r="N164" s="17">
        <f t="shared" si="81"/>
        <v>4.9607843137254903</v>
      </c>
      <c r="O164" s="14">
        <f t="shared" si="82"/>
        <v>0.50197628458498023</v>
      </c>
      <c r="P164" s="12">
        <v>125</v>
      </c>
      <c r="Q164" s="12">
        <v>236</v>
      </c>
      <c r="R164" s="17">
        <f t="shared" si="83"/>
        <v>2.4509803921568629</v>
      </c>
      <c r="S164" s="17">
        <f t="shared" si="84"/>
        <v>4.6274509803921573</v>
      </c>
      <c r="T164" s="14">
        <f t="shared" si="85"/>
        <v>0.52966101694915257</v>
      </c>
      <c r="U164" s="12">
        <v>2</v>
      </c>
      <c r="V164" s="12">
        <v>17</v>
      </c>
      <c r="W164" s="17">
        <f t="shared" si="86"/>
        <v>3.9215686274509803E-2</v>
      </c>
      <c r="X164" s="17">
        <f t="shared" si="87"/>
        <v>0.33333333333333331</v>
      </c>
      <c r="Y164" s="14">
        <f t="shared" si="88"/>
        <v>0.11764705882352941</v>
      </c>
      <c r="Z164" s="12">
        <v>56</v>
      </c>
      <c r="AA164" s="12">
        <v>97</v>
      </c>
      <c r="AB164" s="17">
        <f t="shared" si="89"/>
        <v>1.0980392156862746</v>
      </c>
      <c r="AC164" s="17">
        <f t="shared" si="90"/>
        <v>1.9019607843137254</v>
      </c>
      <c r="AD164" s="14">
        <f t="shared" si="91"/>
        <v>0.57731958762886593</v>
      </c>
      <c r="AE164" s="12">
        <v>202</v>
      </c>
      <c r="AF164" s="17">
        <f t="shared" si="92"/>
        <v>3.9607843137254903</v>
      </c>
      <c r="AG164" s="12">
        <v>70</v>
      </c>
      <c r="AH164" s="17">
        <f t="shared" si="93"/>
        <v>1.3725490196078431</v>
      </c>
      <c r="AI164" s="12">
        <v>132</v>
      </c>
      <c r="AJ164" s="17">
        <f t="shared" si="94"/>
        <v>2.5882352941176472</v>
      </c>
      <c r="AK164" s="12">
        <v>41</v>
      </c>
      <c r="AL164" s="17">
        <f t="shared" si="95"/>
        <v>0.80392156862745101</v>
      </c>
      <c r="AM164" s="12">
        <v>10</v>
      </c>
      <c r="AN164" s="17">
        <f t="shared" si="96"/>
        <v>0.19607843137254902</v>
      </c>
      <c r="AO164" s="12">
        <v>18</v>
      </c>
      <c r="AP164" s="17">
        <f t="shared" si="97"/>
        <v>0.35294117647058826</v>
      </c>
      <c r="AQ164" s="12">
        <v>33</v>
      </c>
      <c r="AR164" s="17">
        <f t="shared" si="98"/>
        <v>0.6470588235294118</v>
      </c>
      <c r="AS164" s="12">
        <v>77</v>
      </c>
      <c r="AT164" s="17">
        <f t="shared" si="99"/>
        <v>1.5098039215686274</v>
      </c>
      <c r="AU164" s="13">
        <v>1.678503712035714</v>
      </c>
      <c r="AV164" s="13">
        <v>0.1148087354333594</v>
      </c>
      <c r="AW164" s="13">
        <v>1.1037114338899101</v>
      </c>
      <c r="AX164" s="13">
        <v>0.57479227814580436</v>
      </c>
      <c r="AY164" s="13">
        <v>108.0913890466194</v>
      </c>
      <c r="AZ164" s="13">
        <v>106.4341227752751</v>
      </c>
      <c r="BA164" s="13">
        <v>15.5818660563842</v>
      </c>
      <c r="BB164" s="13">
        <v>7.5098039215686274</v>
      </c>
      <c r="BC164" s="13">
        <v>26.19699042407661</v>
      </c>
      <c r="BD164" s="35">
        <f t="shared" si="100"/>
        <v>52.759740259740262</v>
      </c>
      <c r="BE164" s="35">
        <f t="shared" si="101"/>
        <v>50.59288537549407</v>
      </c>
      <c r="BF164" s="37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25.014140280102364</v>
      </c>
      <c r="BG164" s="14">
        <f t="shared" si="102"/>
        <v>6.7193675889328064E-2</v>
      </c>
      <c r="BH164" s="14">
        <f t="shared" si="103"/>
        <v>0.38339920948616601</v>
      </c>
      <c r="BI164" s="13">
        <f>IFERROR(((AG164*(12000/5))/((F164*60+G164)*(SUMIFS(팀공격력!X:X,팀공격력!A:A,B164,팀공격력!B:B,D164)+SUMIFS(팀수비력!X:X,팀수비력!A:A,B164,팀수비력!B:B,D164))))*100,"")</f>
        <v>5.9996571624478596</v>
      </c>
      <c r="BJ164" s="13">
        <f>IFERROR(((AI164*(12000/5))/((F164*60+G164)*(SUMIFS(팀공격력!V:V,팀공격력!A:A,B164,팀공격력!B:B,D164)+SUMIFS(팀수비력!W:W,팀수비력!A:A,B164,팀수비력!B:B,D164))))*100,"")</f>
        <v>24.70306417806168</v>
      </c>
      <c r="BK164" s="13">
        <f>IFERROR(((AE164*(12000/5))/((F164*60+G164)*(SUMIFS(팀공격력!X:X,팀공격력!A:A,B164,팀공격력!B:B,D164)+SUMIFS(팀수비력!X:X,팀수비력!A:A,B164,팀수비력!B:B,D164))))*100,"")</f>
        <v>17.313296383063825</v>
      </c>
      <c r="BL164" s="13">
        <f>IFERROR(100*AK164/(((((F164*60+G164)/(12000/5))*SUMIFS(팀공격력!P:P,팀공격력!A:A,B164,팀공격력!B:B,D164))-K164)),"")</f>
        <v>12.319217980048876</v>
      </c>
      <c r="BM164" s="13">
        <f>IFERROR(100*((AM164/E164*(2400))/((F164*60+G164)*SUMIFS(팀공격력!AR:AR,팀공격력!A:A,B164,팀공격력!B:B,D164))),"")</f>
        <v>0.93525239297368101</v>
      </c>
      <c r="BN164" s="13">
        <f>IFERROR((AO164*40)/(((F164*60+G164)/60)*(SUMIFS(팀수비력!Q:Q,팀수비력!A:A,B164,팀수비력!B:B,D164)-SUMIFS(팀수비력!N:N,팀수비력!A:A,B164,팀수비력!B:B,D164)))*100,"")</f>
        <v>2.7324063391827065</v>
      </c>
      <c r="BO164" s="13">
        <f t="shared" si="104"/>
        <v>10.040160642570282</v>
      </c>
      <c r="BP164" s="13">
        <v>82.758620689655103</v>
      </c>
      <c r="BQ164" s="13">
        <v>0.47058823529411697</v>
      </c>
      <c r="BR164" s="13">
        <v>0</v>
      </c>
      <c r="BS164" s="13">
        <v>0.21568627450980299</v>
      </c>
      <c r="BT164" s="15" t="s">
        <v>93</v>
      </c>
      <c r="BU164" s="15"/>
      <c r="BV164" s="12" t="s">
        <v>89</v>
      </c>
      <c r="BW164" s="26">
        <v>579.46</v>
      </c>
      <c r="BX164" s="27">
        <v>786.26</v>
      </c>
      <c r="BY164" s="27">
        <v>206.8</v>
      </c>
      <c r="BZ164" s="26">
        <f t="shared" si="111"/>
        <v>11.361960784313725</v>
      </c>
      <c r="CA164" s="26">
        <f t="shared" si="112"/>
        <v>15.416862745098038</v>
      </c>
      <c r="CB164" s="26">
        <f t="shared" si="113"/>
        <v>4.0549019607843135</v>
      </c>
      <c r="CC164" s="31">
        <f t="shared" si="114"/>
        <v>39.634746922024625</v>
      </c>
      <c r="CD164" s="31">
        <f t="shared" si="115"/>
        <v>53.779753761969907</v>
      </c>
      <c r="CE164" s="31">
        <f t="shared" si="116"/>
        <v>14.14500683994528</v>
      </c>
      <c r="CF164" s="33">
        <v>32</v>
      </c>
      <c r="CG164" s="33">
        <v>19</v>
      </c>
    </row>
    <row r="165" spans="1:85" x14ac:dyDescent="0.4">
      <c r="A165" s="12" t="s">
        <v>84</v>
      </c>
      <c r="B165" s="12" t="s">
        <v>256</v>
      </c>
      <c r="C165" s="12" t="s">
        <v>264</v>
      </c>
      <c r="D165" s="40" t="s">
        <v>87</v>
      </c>
      <c r="E165" s="12">
        <v>54</v>
      </c>
      <c r="F165" s="11">
        <v>34</v>
      </c>
      <c r="G165" s="11">
        <v>37</v>
      </c>
      <c r="H165" s="10">
        <f t="shared" si="78"/>
        <v>112158</v>
      </c>
      <c r="I165" s="7">
        <v>952</v>
      </c>
      <c r="J165" s="17">
        <f t="shared" si="79"/>
        <v>17.62962962962963</v>
      </c>
      <c r="K165" s="7">
        <v>338</v>
      </c>
      <c r="L165" s="7">
        <v>762</v>
      </c>
      <c r="M165" s="17">
        <f t="shared" si="80"/>
        <v>6.2592592592592595</v>
      </c>
      <c r="N165" s="17">
        <f t="shared" si="81"/>
        <v>14.111111111111111</v>
      </c>
      <c r="O165" s="14">
        <f t="shared" si="82"/>
        <v>0.44356955380577429</v>
      </c>
      <c r="P165" s="5">
        <v>215</v>
      </c>
      <c r="Q165" s="7">
        <v>426</v>
      </c>
      <c r="R165" s="17">
        <f t="shared" si="83"/>
        <v>3.9814814814814814</v>
      </c>
      <c r="S165" s="17">
        <f t="shared" si="84"/>
        <v>7.8888888888888893</v>
      </c>
      <c r="T165" s="14">
        <f t="shared" si="85"/>
        <v>0.50469483568075113</v>
      </c>
      <c r="U165" s="7">
        <v>123</v>
      </c>
      <c r="V165" s="7">
        <v>336</v>
      </c>
      <c r="W165" s="17">
        <f t="shared" si="86"/>
        <v>2.2777777777777777</v>
      </c>
      <c r="X165" s="17">
        <f t="shared" si="87"/>
        <v>6.2222222222222223</v>
      </c>
      <c r="Y165" s="14">
        <f t="shared" si="88"/>
        <v>0.36607142857142855</v>
      </c>
      <c r="Z165" s="5">
        <v>153</v>
      </c>
      <c r="AA165" s="5">
        <v>209</v>
      </c>
      <c r="AB165" s="17">
        <f t="shared" si="89"/>
        <v>2.8333333333333335</v>
      </c>
      <c r="AC165" s="17">
        <f t="shared" si="90"/>
        <v>3.8703703703703702</v>
      </c>
      <c r="AD165" s="14">
        <f t="shared" si="91"/>
        <v>0.73205741626794263</v>
      </c>
      <c r="AE165" s="12">
        <v>229</v>
      </c>
      <c r="AF165" s="17">
        <f t="shared" si="92"/>
        <v>4.2407407407407405</v>
      </c>
      <c r="AG165" s="12">
        <v>39</v>
      </c>
      <c r="AH165" s="17">
        <f t="shared" si="93"/>
        <v>0.72222222222222221</v>
      </c>
      <c r="AI165" s="7">
        <v>190</v>
      </c>
      <c r="AJ165" s="17">
        <f t="shared" si="94"/>
        <v>3.5185185185185186</v>
      </c>
      <c r="AK165" s="7">
        <v>363</v>
      </c>
      <c r="AL165" s="17">
        <f t="shared" si="95"/>
        <v>6.7222222222222223</v>
      </c>
      <c r="AM165" s="7">
        <v>103</v>
      </c>
      <c r="AN165" s="17">
        <f t="shared" si="96"/>
        <v>1.9074074074074074</v>
      </c>
      <c r="AO165" s="7">
        <v>11</v>
      </c>
      <c r="AP165" s="17">
        <f t="shared" si="97"/>
        <v>0.20370370370370369</v>
      </c>
      <c r="AQ165" s="7">
        <v>144</v>
      </c>
      <c r="AR165" s="17">
        <f t="shared" si="98"/>
        <v>2.6666666666666665</v>
      </c>
      <c r="AS165" s="7">
        <v>130</v>
      </c>
      <c r="AT165" s="17">
        <f t="shared" si="99"/>
        <v>2.4074074074074074</v>
      </c>
      <c r="AU165" s="13">
        <v>6.0703069755892001</v>
      </c>
      <c r="AV165" s="13">
        <v>0.12989476222306101</v>
      </c>
      <c r="AW165" s="13">
        <v>4.7294391413740371</v>
      </c>
      <c r="AX165" s="13">
        <v>1.340867834215163</v>
      </c>
      <c r="AY165" s="13">
        <v>112.05850259396669</v>
      </c>
      <c r="AZ165" s="13">
        <v>108.4962688153322</v>
      </c>
      <c r="BA165" s="13">
        <v>16.803275162399672</v>
      </c>
      <c r="BB165" s="13">
        <v>19.148148148148149</v>
      </c>
      <c r="BC165" s="13">
        <v>22.12592949232333</v>
      </c>
      <c r="BD165" s="35">
        <f t="shared" si="100"/>
        <v>55.740315705653657</v>
      </c>
      <c r="BE165" s="35">
        <f t="shared" si="101"/>
        <v>52.427821522309713</v>
      </c>
      <c r="BF165" s="37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25.158073338193812</v>
      </c>
      <c r="BG165" s="14">
        <f t="shared" si="102"/>
        <v>0.44094488188976377</v>
      </c>
      <c r="BH165" s="14">
        <f t="shared" si="103"/>
        <v>0.27427821522309709</v>
      </c>
      <c r="BI165" s="13">
        <f>IFERROR(((AG165*(12000/5))/((F165*60+G165)*(SUMIFS(팀공격력!X:X,팀공격력!A:A,B165,팀공격력!B:B,D165)+SUMIFS(팀수비력!X:X,팀수비력!A:A,B165,팀수비력!B:B,D165))))*100,"")</f>
        <v>1.1072480981002888</v>
      </c>
      <c r="BJ165" s="13">
        <f>IFERROR(((AI165*(12000/5))/((F165*60+G165)*(SUMIFS(팀공격력!V:V,팀공격력!A:A,B165,팀공격력!B:B,D165)+SUMIFS(팀수비력!W:W,팀수비력!A:A,B165,팀수비력!B:B,D165))))*100,"")</f>
        <v>11.778295288061974</v>
      </c>
      <c r="BK165" s="13">
        <f>IFERROR(((AE165*(12000/5))/((F165*60+G165)*(SUMIFS(팀공격력!X:X,팀공격력!A:A,B165,팀공격력!B:B,D165)+SUMIFS(팀수비력!X:X,팀수비력!A:A,B165,팀수비력!B:B,D165))))*100,"")</f>
        <v>6.5015337042299004</v>
      </c>
      <c r="BL165" s="13">
        <f>IFERROR(100*AK165/(((((F165*60+G165)/(12000/5))*SUMIFS(팀공격력!P:P,팀공격력!A:A,B165,팀공격력!B:B,D165))-K165)),"")</f>
        <v>34.56720369097745</v>
      </c>
      <c r="BM165" s="13">
        <f>IFERROR(100*((AM165/E165*(2400))/((F165*60+G165)*SUMIFS(팀공격력!AR:AR,팀공격력!A:A,B165,팀공격력!B:B,D165))),"")</f>
        <v>3.0136610891421332</v>
      </c>
      <c r="BN165" s="13">
        <f>IFERROR((AO165*40)/(((F165*60+G165)/60)*(SUMIFS(팀수비력!Q:Q,팀수비력!A:A,B165,팀수비력!B:B,D165)-SUMIFS(팀수비력!N:N,팀수비력!A:A,B165,팀수비력!B:B,D165)))*100,"")</f>
        <v>0.55311750855760777</v>
      </c>
      <c r="BO165" s="13">
        <f t="shared" si="104"/>
        <v>14.429436049541064</v>
      </c>
      <c r="BP165" s="13">
        <v>7.6923076923076898</v>
      </c>
      <c r="BQ165" s="13">
        <v>0.12962962962962901</v>
      </c>
      <c r="BR165" s="13">
        <v>2.24074074074074</v>
      </c>
      <c r="BS165" s="13">
        <v>1.3333333333333299</v>
      </c>
      <c r="BT165" s="15" t="s">
        <v>110</v>
      </c>
      <c r="BU165" s="15">
        <v>70000</v>
      </c>
      <c r="BV165" s="12" t="s">
        <v>91</v>
      </c>
      <c r="BW165" s="26">
        <v>1673.26</v>
      </c>
      <c r="BX165" s="27">
        <v>2336.7600000000002</v>
      </c>
      <c r="BY165" s="27">
        <v>663.5</v>
      </c>
      <c r="BZ165" s="26">
        <f t="shared" si="111"/>
        <v>30.986296296296302</v>
      </c>
      <c r="CA165" s="26">
        <f t="shared" si="112"/>
        <v>43.273333333333341</v>
      </c>
      <c r="CB165" s="26">
        <f t="shared" si="113"/>
        <v>12.287037037037036</v>
      </c>
      <c r="CC165" s="31">
        <f t="shared" si="114"/>
        <v>35.805060717915808</v>
      </c>
      <c r="CD165" s="31">
        <f t="shared" si="115"/>
        <v>50.002888781896978</v>
      </c>
      <c r="CE165" s="31">
        <f t="shared" si="116"/>
        <v>14.19782806398117</v>
      </c>
      <c r="CF165" s="33">
        <v>33</v>
      </c>
      <c r="CG165" s="33">
        <v>21</v>
      </c>
    </row>
    <row r="166" spans="1:85" x14ac:dyDescent="0.4">
      <c r="A166" s="12" t="s">
        <v>84</v>
      </c>
      <c r="B166" s="12" t="s">
        <v>256</v>
      </c>
      <c r="C166" s="8" t="s">
        <v>265</v>
      </c>
      <c r="D166" s="40" t="s">
        <v>87</v>
      </c>
      <c r="E166" s="32">
        <v>49</v>
      </c>
      <c r="F166" s="24">
        <v>16</v>
      </c>
      <c r="G166" s="24">
        <v>14</v>
      </c>
      <c r="H166" s="10">
        <f t="shared" si="78"/>
        <v>47726</v>
      </c>
      <c r="I166" s="5">
        <v>203</v>
      </c>
      <c r="J166" s="17">
        <f t="shared" si="79"/>
        <v>4.1428571428571432</v>
      </c>
      <c r="K166" s="7">
        <v>67</v>
      </c>
      <c r="L166" s="7">
        <v>198</v>
      </c>
      <c r="M166" s="17">
        <f t="shared" si="80"/>
        <v>1.3673469387755102</v>
      </c>
      <c r="N166" s="17">
        <f t="shared" si="81"/>
        <v>4.0408163265306118</v>
      </c>
      <c r="O166" s="14">
        <f t="shared" si="82"/>
        <v>0.3383838383838384</v>
      </c>
      <c r="P166" s="12">
        <v>20</v>
      </c>
      <c r="Q166" s="12">
        <v>43</v>
      </c>
      <c r="R166" s="17">
        <f t="shared" si="83"/>
        <v>0.40816326530612246</v>
      </c>
      <c r="S166" s="17">
        <f t="shared" si="84"/>
        <v>0.87755102040816324</v>
      </c>
      <c r="T166" s="14">
        <f t="shared" si="85"/>
        <v>0.46511627906976744</v>
      </c>
      <c r="U166" s="12">
        <v>47</v>
      </c>
      <c r="V166" s="12">
        <v>155</v>
      </c>
      <c r="W166" s="17">
        <f t="shared" si="86"/>
        <v>0.95918367346938771</v>
      </c>
      <c r="X166" s="17">
        <f t="shared" si="87"/>
        <v>3.1632653061224492</v>
      </c>
      <c r="Y166" s="14">
        <f t="shared" si="88"/>
        <v>0.3032258064516129</v>
      </c>
      <c r="Z166" s="12">
        <v>22</v>
      </c>
      <c r="AA166" s="12">
        <v>24</v>
      </c>
      <c r="AB166" s="17">
        <f t="shared" si="89"/>
        <v>0.44897959183673469</v>
      </c>
      <c r="AC166" s="17">
        <f t="shared" si="90"/>
        <v>0.48979591836734693</v>
      </c>
      <c r="AD166" s="14">
        <f t="shared" si="91"/>
        <v>0.91666666666666663</v>
      </c>
      <c r="AE166" s="12">
        <v>76</v>
      </c>
      <c r="AF166" s="17">
        <f t="shared" si="92"/>
        <v>1.5510204081632653</v>
      </c>
      <c r="AG166" s="12">
        <v>31</v>
      </c>
      <c r="AH166" s="17">
        <f t="shared" si="93"/>
        <v>0.63265306122448983</v>
      </c>
      <c r="AI166" s="12">
        <v>45</v>
      </c>
      <c r="AJ166" s="17">
        <f t="shared" si="94"/>
        <v>0.91836734693877553</v>
      </c>
      <c r="AK166" s="12">
        <v>36</v>
      </c>
      <c r="AL166" s="17">
        <f t="shared" si="95"/>
        <v>0.73469387755102045</v>
      </c>
      <c r="AM166" s="12">
        <v>32</v>
      </c>
      <c r="AN166" s="17">
        <f t="shared" si="96"/>
        <v>0.65306122448979587</v>
      </c>
      <c r="AO166" s="12">
        <v>0</v>
      </c>
      <c r="AP166" s="17">
        <f t="shared" si="97"/>
        <v>0</v>
      </c>
      <c r="AQ166" s="12">
        <v>13</v>
      </c>
      <c r="AR166" s="17">
        <f t="shared" si="98"/>
        <v>0.26530612244897961</v>
      </c>
      <c r="AS166" s="12">
        <v>69</v>
      </c>
      <c r="AT166" s="17">
        <f t="shared" si="99"/>
        <v>1.4081632653061225</v>
      </c>
      <c r="AU166" s="13">
        <v>0.83374340446248996</v>
      </c>
      <c r="AV166" s="13">
        <v>4.1926500664417221E-2</v>
      </c>
      <c r="AW166" s="13">
        <v>0.67046581093601976</v>
      </c>
      <c r="AX166" s="13">
        <v>0.1632775935264702</v>
      </c>
      <c r="AY166" s="13">
        <v>107.32788730022151</v>
      </c>
      <c r="AZ166" s="13">
        <v>112.4721588516239</v>
      </c>
      <c r="BA166" s="13">
        <v>6.1924825539232922</v>
      </c>
      <c r="BB166" s="13">
        <v>4.1020408163265314</v>
      </c>
      <c r="BC166" s="13">
        <v>10.10769811004484</v>
      </c>
      <c r="BD166" s="35">
        <f t="shared" si="100"/>
        <v>48.667050249328732</v>
      </c>
      <c r="BE166" s="35">
        <f t="shared" si="101"/>
        <v>45.707070707070706</v>
      </c>
      <c r="BF166" s="37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11.910586310384096</v>
      </c>
      <c r="BG166" s="14">
        <f t="shared" si="102"/>
        <v>0.78282828282828287</v>
      </c>
      <c r="BH166" s="14">
        <f t="shared" si="103"/>
        <v>0.12121212121212122</v>
      </c>
      <c r="BI166" s="13">
        <f>IFERROR(((AG166*(12000/5))/((F166*60+G166)*(SUMIFS(팀공격력!X:X,팀공격력!A:A,B166,팀공격력!B:B,D166)+SUMIFS(팀수비력!X:X,팀수비력!A:A,B166,팀수비력!B:B,D166))))*100,"")</f>
        <v>1.8768068049382221</v>
      </c>
      <c r="BJ166" s="13">
        <f>IFERROR(((AI166*(12000/5))/((F166*60+G166)*(SUMIFS(팀공격력!V:V,팀공격력!A:A,B166,팀공격력!B:B,D166)+SUMIFS(팀수비력!W:W,팀수비력!A:A,B166,팀수비력!B:B,D166))))*100,"")</f>
        <v>5.9486564849168513</v>
      </c>
      <c r="BK166" s="13">
        <f>IFERROR(((AE166*(12000/5))/((F166*60+G166)*(SUMIFS(팀공격력!X:X,팀공격력!A:A,B166,팀공격력!B:B,D166)+SUMIFS(팀수비력!X:X,팀수비력!A:A,B166,팀수비력!B:B,D166))))*100,"")</f>
        <v>4.6012037798485439</v>
      </c>
      <c r="BL166" s="13">
        <f>IFERROR(100*AK166/(((((F166*60+G166)/(12000/5))*SUMIFS(팀공격력!P:P,팀공격력!A:A,B166,팀공격력!B:B,D166))-K166)),"")</f>
        <v>6.1648409984759143</v>
      </c>
      <c r="BM166" s="13">
        <f>IFERROR(100*((AM166/E166*(2400))/((F166*60+G166)*SUMIFS(팀공격력!AR:AR,팀공격력!A:A,B166,팀공격력!B:B,D166))),"")</f>
        <v>2.2003024575056287</v>
      </c>
      <c r="BN166" s="13">
        <f>IFERROR((AO166*40)/(((F166*60+G166)/60)*(SUMIFS(팀수비력!Q:Q,팀수비력!A:A,B166,팀수비력!B:B,D166)-SUMIFS(팀수비력!N:N,팀수비력!A:A,B166,팀수비력!B:B,D166)))*100,"")</f>
        <v>0</v>
      </c>
      <c r="BO166" s="13">
        <f t="shared" si="104"/>
        <v>5.8674851056147315</v>
      </c>
      <c r="BP166" s="13">
        <v>3.125</v>
      </c>
      <c r="BQ166" s="13">
        <v>2.04081632653061E-2</v>
      </c>
      <c r="BR166" s="13">
        <v>0.163265306122448</v>
      </c>
      <c r="BS166" s="13">
        <v>0.30612244897959101</v>
      </c>
      <c r="BT166" s="15" t="s">
        <v>88</v>
      </c>
      <c r="BU166" s="15"/>
      <c r="BV166" s="12" t="s">
        <v>91</v>
      </c>
      <c r="BW166" s="26">
        <v>442.65</v>
      </c>
      <c r="BX166" s="27">
        <v>583.95000000000005</v>
      </c>
      <c r="BY166" s="27">
        <v>141.30000000000001</v>
      </c>
      <c r="BZ166" s="26">
        <f t="shared" si="111"/>
        <v>9.0336734693877556</v>
      </c>
      <c r="CA166" s="26">
        <f t="shared" si="112"/>
        <v>11.917346938775511</v>
      </c>
      <c r="CB166" s="26">
        <f t="shared" si="113"/>
        <v>2.8836734693877553</v>
      </c>
      <c r="CC166" s="31">
        <f t="shared" si="114"/>
        <v>22.259565016971884</v>
      </c>
      <c r="CD166" s="31">
        <f t="shared" si="115"/>
        <v>29.365125927167583</v>
      </c>
      <c r="CE166" s="31">
        <f t="shared" si="116"/>
        <v>7.1055609101957007</v>
      </c>
      <c r="CF166" s="33">
        <v>32</v>
      </c>
      <c r="CG166" s="33">
        <v>17</v>
      </c>
    </row>
    <row r="167" spans="1:85" x14ac:dyDescent="0.4">
      <c r="A167" s="12" t="s">
        <v>84</v>
      </c>
      <c r="B167" s="12" t="s">
        <v>256</v>
      </c>
      <c r="C167" s="4" t="s">
        <v>266</v>
      </c>
      <c r="D167" s="40" t="s">
        <v>87</v>
      </c>
      <c r="E167" s="5">
        <v>26</v>
      </c>
      <c r="F167" s="22">
        <v>13</v>
      </c>
      <c r="G167" s="22">
        <v>47</v>
      </c>
      <c r="H167" s="10">
        <f t="shared" si="78"/>
        <v>21502</v>
      </c>
      <c r="I167" s="5">
        <v>97</v>
      </c>
      <c r="J167" s="17">
        <f t="shared" si="79"/>
        <v>3.7307692307692308</v>
      </c>
      <c r="K167" s="7">
        <v>37</v>
      </c>
      <c r="L167" s="7">
        <v>105</v>
      </c>
      <c r="M167" s="17">
        <f t="shared" si="80"/>
        <v>1.4230769230769231</v>
      </c>
      <c r="N167" s="17">
        <f t="shared" si="81"/>
        <v>4.0384615384615383</v>
      </c>
      <c r="O167" s="14">
        <f t="shared" si="82"/>
        <v>0.35238095238095241</v>
      </c>
      <c r="P167" s="12">
        <v>21</v>
      </c>
      <c r="Q167" s="12">
        <v>48</v>
      </c>
      <c r="R167" s="17">
        <f t="shared" si="83"/>
        <v>0.80769230769230771</v>
      </c>
      <c r="S167" s="17">
        <f t="shared" si="84"/>
        <v>1.8461538461538463</v>
      </c>
      <c r="T167" s="14">
        <f t="shared" si="85"/>
        <v>0.4375</v>
      </c>
      <c r="U167" s="12">
        <v>16</v>
      </c>
      <c r="V167" s="12">
        <v>57</v>
      </c>
      <c r="W167" s="17">
        <f t="shared" si="86"/>
        <v>0.61538461538461542</v>
      </c>
      <c r="X167" s="17">
        <f t="shared" si="87"/>
        <v>2.1923076923076925</v>
      </c>
      <c r="Y167" s="14">
        <f t="shared" si="88"/>
        <v>0.2807017543859649</v>
      </c>
      <c r="Z167" s="12">
        <v>7</v>
      </c>
      <c r="AA167" s="12">
        <v>8</v>
      </c>
      <c r="AB167" s="17">
        <f t="shared" si="89"/>
        <v>0.26923076923076922</v>
      </c>
      <c r="AC167" s="17">
        <f t="shared" si="90"/>
        <v>0.30769230769230771</v>
      </c>
      <c r="AD167" s="14">
        <f t="shared" si="91"/>
        <v>0.875</v>
      </c>
      <c r="AE167" s="12">
        <v>60</v>
      </c>
      <c r="AF167" s="17">
        <f t="shared" si="92"/>
        <v>2.3076923076923075</v>
      </c>
      <c r="AG167" s="12">
        <v>15</v>
      </c>
      <c r="AH167" s="17">
        <f t="shared" si="93"/>
        <v>0.57692307692307687</v>
      </c>
      <c r="AI167" s="12">
        <v>45</v>
      </c>
      <c r="AJ167" s="17">
        <f t="shared" si="94"/>
        <v>1.7307692307692308</v>
      </c>
      <c r="AK167" s="12">
        <v>13</v>
      </c>
      <c r="AL167" s="17">
        <f t="shared" si="95"/>
        <v>0.5</v>
      </c>
      <c r="AM167" s="12">
        <v>9</v>
      </c>
      <c r="AN167" s="17">
        <f t="shared" si="96"/>
        <v>0.34615384615384615</v>
      </c>
      <c r="AO167" s="12">
        <v>3</v>
      </c>
      <c r="AP167" s="17">
        <f t="shared" si="97"/>
        <v>0.11538461538461539</v>
      </c>
      <c r="AQ167" s="12">
        <v>13</v>
      </c>
      <c r="AR167" s="17">
        <f t="shared" si="98"/>
        <v>0.5</v>
      </c>
      <c r="AS167" s="12">
        <v>40</v>
      </c>
      <c r="AT167" s="17">
        <f t="shared" si="99"/>
        <v>1.5384615384615385</v>
      </c>
      <c r="AU167" s="13">
        <v>-4.2250871082099128E-2</v>
      </c>
      <c r="AV167" s="13">
        <v>-4.7159376149678127E-3</v>
      </c>
      <c r="AW167" s="13">
        <v>-0.18753362794425579</v>
      </c>
      <c r="AX167" s="13">
        <v>0.14528275686215669</v>
      </c>
      <c r="AY167" s="13">
        <v>91.952361448725</v>
      </c>
      <c r="AZ167" s="13">
        <v>110.9181634064699</v>
      </c>
      <c r="BA167" s="13">
        <v>2.4727528145560269</v>
      </c>
      <c r="BB167" s="13">
        <v>3.8461538461538458</v>
      </c>
      <c r="BC167" s="13">
        <v>11.16175239512603</v>
      </c>
      <c r="BD167" s="35">
        <f t="shared" si="100"/>
        <v>44.69222263177295</v>
      </c>
      <c r="BE167" s="35">
        <f t="shared" si="101"/>
        <v>42.857142857142854</v>
      </c>
      <c r="BF167" s="37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7.6938371965181851</v>
      </c>
      <c r="BG167" s="14">
        <f t="shared" si="102"/>
        <v>0.54285714285714282</v>
      </c>
      <c r="BH167" s="14">
        <f t="shared" si="103"/>
        <v>7.6190476190476197E-2</v>
      </c>
      <c r="BI167" s="13">
        <f>IFERROR(((AG167*(12000/5))/((F167*60+G167)*(SUMIFS(팀공격력!X:X,팀공격력!A:A,B167,팀공격력!B:B,D167)+SUMIFS(팀수비력!X:X,팀수비력!A:A,B167,팀수비력!B:B,D167))))*100,"")</f>
        <v>1.0695536693118313</v>
      </c>
      <c r="BJ167" s="13">
        <f>IFERROR(((AI167*(12000/5))/((F167*60+G167)*(SUMIFS(팀공격력!V:V,팀공격력!A:A,B167,팀공격력!B:B,D167)+SUMIFS(팀수비력!W:W,팀수비력!A:A,B167,팀수비력!B:B,D167))))*100,"")</f>
        <v>7.0060355699020711</v>
      </c>
      <c r="BK167" s="13">
        <f>IFERROR(((AE167*(12000/5))/((F167*60+G167)*(SUMIFS(팀공격력!X:X,팀공격력!A:A,B167,팀공격력!B:B,D167)+SUMIFS(팀수비력!X:X,팀수비력!A:A,B167,팀수비력!B:B,D167))))*100,"")</f>
        <v>4.2782146772473251</v>
      </c>
      <c r="BL167" s="13">
        <f>IFERROR(100*AK167/(((((F167*60+G167)/(12000/5))*SUMIFS(팀공격력!P:P,팀공격력!A:A,B167,팀공격력!B:B,D167))-K167)),"")</f>
        <v>2.5207884250566366</v>
      </c>
      <c r="BM167" s="13">
        <f>IFERROR(100*((AM167/E167*(2400))/((F167*60+G167)*SUMIFS(팀공격력!AR:AR,팀공격력!A:A,B167,팀공격력!B:B,D167))),"")</f>
        <v>1.3735709407587418</v>
      </c>
      <c r="BN167" s="13">
        <f>IFERROR((AO167*40)/(((F167*60+G167)/60)*(SUMIFS(팀수비력!Q:Q,팀수비력!A:A,B167,팀수비력!B:B,D167)-SUMIFS(팀수비력!N:N,팀수비력!A:A,B167,팀수비력!B:B,D167)))*100,"")</f>
        <v>0.37885843638808997</v>
      </c>
      <c r="BO167" s="13">
        <f t="shared" si="104"/>
        <v>10.697827518104017</v>
      </c>
      <c r="BP167" s="13">
        <v>0</v>
      </c>
      <c r="BQ167" s="13">
        <v>0</v>
      </c>
      <c r="BR167" s="13">
        <v>0.269230769230769</v>
      </c>
      <c r="BS167" s="13">
        <v>0.269230769230769</v>
      </c>
      <c r="BT167" s="15" t="s">
        <v>88</v>
      </c>
      <c r="BU167" s="15">
        <v>50000</v>
      </c>
      <c r="BV167" s="12" t="s">
        <v>96</v>
      </c>
      <c r="BW167" s="26">
        <v>201.43</v>
      </c>
      <c r="BX167" s="27">
        <v>285.63</v>
      </c>
      <c r="BY167" s="27">
        <v>84.2</v>
      </c>
      <c r="BZ167" s="26">
        <f t="shared" si="111"/>
        <v>7.7473076923076922</v>
      </c>
      <c r="CA167" s="26">
        <f t="shared" si="112"/>
        <v>10.985769230769231</v>
      </c>
      <c r="CB167" s="26">
        <f t="shared" si="113"/>
        <v>3.2384615384615385</v>
      </c>
      <c r="CC167" s="31">
        <f t="shared" si="114"/>
        <v>22.483117849502371</v>
      </c>
      <c r="CD167" s="31">
        <f t="shared" si="115"/>
        <v>31.881313366198494</v>
      </c>
      <c r="CE167" s="31">
        <f t="shared" si="116"/>
        <v>9.3981955166961217</v>
      </c>
      <c r="CF167" s="33">
        <v>17</v>
      </c>
      <c r="CG167" s="33">
        <v>9</v>
      </c>
    </row>
    <row r="168" spans="1:85" x14ac:dyDescent="0.4">
      <c r="A168" s="12" t="s">
        <v>84</v>
      </c>
      <c r="B168" s="12" t="s">
        <v>256</v>
      </c>
      <c r="C168" s="4" t="s">
        <v>267</v>
      </c>
      <c r="D168" s="40" t="s">
        <v>87</v>
      </c>
      <c r="E168" s="5">
        <v>1</v>
      </c>
      <c r="F168" s="22">
        <v>1</v>
      </c>
      <c r="G168" s="22">
        <v>47</v>
      </c>
      <c r="H168" s="10">
        <f t="shared" si="78"/>
        <v>107</v>
      </c>
      <c r="I168" s="5">
        <v>0</v>
      </c>
      <c r="J168" s="17">
        <f t="shared" si="79"/>
        <v>0</v>
      </c>
      <c r="K168" s="7">
        <v>0</v>
      </c>
      <c r="L168" s="7">
        <v>1</v>
      </c>
      <c r="M168" s="17">
        <f t="shared" si="80"/>
        <v>0</v>
      </c>
      <c r="N168" s="17">
        <f t="shared" si="81"/>
        <v>1</v>
      </c>
      <c r="O168" s="14">
        <f t="shared" si="82"/>
        <v>0</v>
      </c>
      <c r="P168" s="12">
        <v>0</v>
      </c>
      <c r="Q168" s="12">
        <v>1</v>
      </c>
      <c r="R168" s="17">
        <f t="shared" si="83"/>
        <v>0</v>
      </c>
      <c r="S168" s="17">
        <f t="shared" si="84"/>
        <v>1</v>
      </c>
      <c r="T168" s="14">
        <f t="shared" si="85"/>
        <v>0</v>
      </c>
      <c r="U168" s="12">
        <v>0</v>
      </c>
      <c r="V168" s="12">
        <v>0</v>
      </c>
      <c r="W168" s="17">
        <f t="shared" si="86"/>
        <v>0</v>
      </c>
      <c r="X168" s="17">
        <f t="shared" si="87"/>
        <v>0</v>
      </c>
      <c r="Y168" s="14" t="e">
        <f t="shared" si="88"/>
        <v>#DIV/0!</v>
      </c>
      <c r="Z168" s="12">
        <v>0</v>
      </c>
      <c r="AA168" s="12">
        <v>0</v>
      </c>
      <c r="AB168" s="17">
        <f t="shared" si="89"/>
        <v>0</v>
      </c>
      <c r="AC168" s="17">
        <f t="shared" si="90"/>
        <v>0</v>
      </c>
      <c r="AD168" s="14" t="e">
        <f t="shared" si="91"/>
        <v>#DIV/0!</v>
      </c>
      <c r="AE168" s="12">
        <v>0</v>
      </c>
      <c r="AF168" s="17">
        <f t="shared" si="92"/>
        <v>0</v>
      </c>
      <c r="AG168" s="12">
        <v>0</v>
      </c>
      <c r="AH168" s="17">
        <f t="shared" si="93"/>
        <v>0</v>
      </c>
      <c r="AI168" s="12">
        <v>0</v>
      </c>
      <c r="AJ168" s="17">
        <f t="shared" si="94"/>
        <v>0</v>
      </c>
      <c r="AK168" s="12">
        <v>0</v>
      </c>
      <c r="AL168" s="17">
        <f t="shared" si="95"/>
        <v>0</v>
      </c>
      <c r="AM168" s="12">
        <v>0</v>
      </c>
      <c r="AN168" s="17">
        <f t="shared" si="96"/>
        <v>0</v>
      </c>
      <c r="AO168" s="12">
        <v>0</v>
      </c>
      <c r="AP168" s="17">
        <f t="shared" si="97"/>
        <v>0</v>
      </c>
      <c r="AQ168" s="12">
        <v>0</v>
      </c>
      <c r="AR168" s="17">
        <f t="shared" si="98"/>
        <v>0</v>
      </c>
      <c r="AS168" s="12">
        <v>0</v>
      </c>
      <c r="AT168" s="17">
        <f t="shared" si="99"/>
        <v>0</v>
      </c>
      <c r="AU168" s="13">
        <v>-2.6241654999072689E-2</v>
      </c>
      <c r="AV168" s="13">
        <v>-0.58859786913807888</v>
      </c>
      <c r="AW168" s="13">
        <v>-2.486746780694982E-2</v>
      </c>
      <c r="AX168" s="13">
        <v>-1.3741871921228649E-3</v>
      </c>
      <c r="AY168" s="13">
        <v>0</v>
      </c>
      <c r="AZ168" s="13">
        <v>120.04935177839999</v>
      </c>
      <c r="BA168" s="13">
        <v>-0.35148296345405872</v>
      </c>
      <c r="BB168" s="13">
        <v>-1</v>
      </c>
      <c r="BC168" s="13">
        <v>-22.42990654205607</v>
      </c>
      <c r="BD168" s="35">
        <f t="shared" si="100"/>
        <v>0</v>
      </c>
      <c r="BE168" s="35">
        <f t="shared" si="101"/>
        <v>0</v>
      </c>
      <c r="BF168" s="37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0.48934703733399826</v>
      </c>
      <c r="BG168" s="14">
        <f t="shared" si="102"/>
        <v>0</v>
      </c>
      <c r="BH168" s="14">
        <f t="shared" si="103"/>
        <v>0</v>
      </c>
      <c r="BI168" s="13">
        <f>IFERROR(((AG168*(12000/5))/((F168*60+G168)*(SUMIFS(팀공격력!X:X,팀공격력!A:A,B168,팀공격력!B:B,D168)+SUMIFS(팀수비력!X:X,팀수비력!A:A,B168,팀수비력!B:B,D168))))*100,"")</f>
        <v>0</v>
      </c>
      <c r="BJ168" s="13">
        <f>IFERROR(((AI168*(12000/5))/((F168*60+G168)*(SUMIFS(팀공격력!V:V,팀공격력!A:A,B168,팀공격력!B:B,D168)+SUMIFS(팀수비력!W:W,팀수비력!A:A,B168,팀수비력!B:B,D168))))*100,"")</f>
        <v>0</v>
      </c>
      <c r="BK168" s="13">
        <f>IFERROR(((AE168*(12000/5))/((F168*60+G168)*(SUMIFS(팀공격력!X:X,팀공격력!A:A,B168,팀공격력!B:B,D168)+SUMIFS(팀수비력!X:X,팀수비력!A:A,B168,팀수비력!B:B,D168))))*100,"")</f>
        <v>0</v>
      </c>
      <c r="BL168" s="13">
        <f>IFERROR(100*AK168/(((((F168*60+G168)/(12000/5))*SUMIFS(팀공격력!P:P,팀공격력!A:A,B168,팀공격력!B:B,D168))-K168)),"")</f>
        <v>0</v>
      </c>
      <c r="BM168" s="13">
        <f>IFERROR(100*((AM168/E168*(2400))/((F168*60+G168)*SUMIFS(팀공격력!AR:AR,팀공격력!A:A,B168,팀공격력!B:B,D168))),"")</f>
        <v>0</v>
      </c>
      <c r="BN168" s="13">
        <f>IFERROR((AO168*40)/(((F168*60+G168)/60)*(SUMIFS(팀수비력!Q:Q,팀수비력!A:A,B168,팀수비력!B:B,D168)-SUMIFS(팀수비력!N:N,팀수비력!A:A,B168,팀수비력!B:B,D168)))*100,"")</f>
        <v>0</v>
      </c>
      <c r="BO168" s="13">
        <f t="shared" si="104"/>
        <v>0</v>
      </c>
      <c r="BP168" s="13">
        <v>0</v>
      </c>
      <c r="BQ168" s="13">
        <v>0</v>
      </c>
      <c r="BR168" s="13">
        <v>0</v>
      </c>
      <c r="BS168" s="13">
        <v>0</v>
      </c>
      <c r="BT168" s="15" t="s">
        <v>88</v>
      </c>
      <c r="BU168" s="15">
        <v>150000</v>
      </c>
      <c r="BV168" s="12" t="s">
        <v>89</v>
      </c>
      <c r="BW168" s="26">
        <v>-0.55000000000000004</v>
      </c>
      <c r="BX168" s="27">
        <v>0.45</v>
      </c>
      <c r="BY168" s="27">
        <v>1</v>
      </c>
      <c r="BZ168" s="26">
        <f t="shared" si="111"/>
        <v>-0.55000000000000004</v>
      </c>
      <c r="CA168" s="26">
        <f t="shared" si="112"/>
        <v>0.45</v>
      </c>
      <c r="CB168" s="26">
        <f t="shared" si="113"/>
        <v>1</v>
      </c>
      <c r="CC168" s="31">
        <f t="shared" si="114"/>
        <v>-12.33644859813084</v>
      </c>
      <c r="CD168" s="31">
        <f t="shared" si="115"/>
        <v>10.093457943925234</v>
      </c>
      <c r="CE168" s="31">
        <f t="shared" si="116"/>
        <v>22.429906542056074</v>
      </c>
      <c r="CF168" s="34">
        <v>0</v>
      </c>
      <c r="CG168" s="34">
        <v>1</v>
      </c>
    </row>
    <row r="169" spans="1:85" x14ac:dyDescent="0.4">
      <c r="A169" s="12" t="s">
        <v>84</v>
      </c>
      <c r="B169" s="12" t="s">
        <v>256</v>
      </c>
      <c r="C169" s="4" t="s">
        <v>268</v>
      </c>
      <c r="D169" s="40" t="s">
        <v>87</v>
      </c>
      <c r="E169" s="32">
        <v>54</v>
      </c>
      <c r="F169" s="24">
        <v>12</v>
      </c>
      <c r="G169" s="24">
        <v>24</v>
      </c>
      <c r="H169" s="10">
        <f t="shared" si="78"/>
        <v>40176</v>
      </c>
      <c r="I169" s="5">
        <v>150</v>
      </c>
      <c r="J169" s="17">
        <f t="shared" si="79"/>
        <v>2.7777777777777777</v>
      </c>
      <c r="K169" s="7">
        <v>51</v>
      </c>
      <c r="L169" s="7">
        <v>154</v>
      </c>
      <c r="M169" s="17">
        <f t="shared" si="80"/>
        <v>0.94444444444444442</v>
      </c>
      <c r="N169" s="17">
        <f t="shared" si="81"/>
        <v>2.8518518518518516</v>
      </c>
      <c r="O169" s="14">
        <f t="shared" si="82"/>
        <v>0.33116883116883117</v>
      </c>
      <c r="P169" s="12">
        <v>21</v>
      </c>
      <c r="Q169" s="12">
        <v>51</v>
      </c>
      <c r="R169" s="17">
        <f t="shared" si="83"/>
        <v>0.3888888888888889</v>
      </c>
      <c r="S169" s="17">
        <f t="shared" si="84"/>
        <v>0.94444444444444442</v>
      </c>
      <c r="T169" s="14">
        <f t="shared" si="85"/>
        <v>0.41176470588235292</v>
      </c>
      <c r="U169" s="12">
        <v>30</v>
      </c>
      <c r="V169" s="12">
        <v>103</v>
      </c>
      <c r="W169" s="17">
        <f t="shared" si="86"/>
        <v>0.55555555555555558</v>
      </c>
      <c r="X169" s="17">
        <f t="shared" si="87"/>
        <v>1.9074074074074074</v>
      </c>
      <c r="Y169" s="14">
        <f t="shared" si="88"/>
        <v>0.29126213592233008</v>
      </c>
      <c r="Z169" s="12">
        <v>18</v>
      </c>
      <c r="AA169" s="12">
        <v>31</v>
      </c>
      <c r="AB169" s="17">
        <f t="shared" si="89"/>
        <v>0.33333333333333331</v>
      </c>
      <c r="AC169" s="17">
        <f t="shared" si="90"/>
        <v>0.57407407407407407</v>
      </c>
      <c r="AD169" s="14">
        <f t="shared" si="91"/>
        <v>0.58064516129032262</v>
      </c>
      <c r="AE169" s="12">
        <v>76</v>
      </c>
      <c r="AF169" s="17">
        <f t="shared" si="92"/>
        <v>1.4074074074074074</v>
      </c>
      <c r="AG169" s="12">
        <v>4</v>
      </c>
      <c r="AH169" s="17">
        <f t="shared" si="93"/>
        <v>7.407407407407407E-2</v>
      </c>
      <c r="AI169" s="12">
        <v>72</v>
      </c>
      <c r="AJ169" s="17">
        <f t="shared" si="94"/>
        <v>1.3333333333333333</v>
      </c>
      <c r="AK169" s="12">
        <v>75</v>
      </c>
      <c r="AL169" s="17">
        <f t="shared" si="95"/>
        <v>1.3888888888888888</v>
      </c>
      <c r="AM169" s="12">
        <v>25</v>
      </c>
      <c r="AN169" s="17">
        <f t="shared" si="96"/>
        <v>0.46296296296296297</v>
      </c>
      <c r="AO169" s="12">
        <v>7</v>
      </c>
      <c r="AP169" s="17">
        <f t="shared" si="97"/>
        <v>0.12962962962962962</v>
      </c>
      <c r="AQ169" s="12">
        <v>47</v>
      </c>
      <c r="AR169" s="17">
        <f t="shared" si="98"/>
        <v>0.87037037037037035</v>
      </c>
      <c r="AS169" s="12">
        <v>61</v>
      </c>
      <c r="AT169" s="17">
        <f t="shared" si="99"/>
        <v>1.1296296296296295</v>
      </c>
      <c r="AU169" s="13">
        <v>-0.40866021947835052</v>
      </c>
      <c r="AV169" s="13">
        <v>-2.4412199490940891E-2</v>
      </c>
      <c r="AW169" s="13">
        <v>-0.74929786924963371</v>
      </c>
      <c r="AX169" s="13">
        <v>0.34063764977128319</v>
      </c>
      <c r="AY169" s="13">
        <v>86.195290874787972</v>
      </c>
      <c r="AZ169" s="13">
        <v>110.11594045035299</v>
      </c>
      <c r="BA169" s="13">
        <v>4.6605174089506329</v>
      </c>
      <c r="BB169" s="13">
        <v>3.1481481481481479</v>
      </c>
      <c r="BC169" s="13">
        <v>10.15531660692951</v>
      </c>
      <c r="BD169" s="35">
        <f t="shared" si="100"/>
        <v>44.738725841088048</v>
      </c>
      <c r="BE169" s="35">
        <f t="shared" si="101"/>
        <v>42.857142857142854</v>
      </c>
      <c r="BF169" s="37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15.105616862890487</v>
      </c>
      <c r="BG169" s="14">
        <f t="shared" si="102"/>
        <v>0.66883116883116878</v>
      </c>
      <c r="BH169" s="14">
        <f t="shared" si="103"/>
        <v>0.20129870129870131</v>
      </c>
      <c r="BI169" s="13">
        <f>IFERROR(((AG169*(12000/5))/((F169*60+G169)*(SUMIFS(팀공격력!X:X,팀공격력!A:A,B169,팀공격력!B:B,D169)+SUMIFS(팀수비력!X:X,팀수비력!A:A,B169,팀수비력!B:B,D169))))*100,"")</f>
        <v>0.31703257509709121</v>
      </c>
      <c r="BJ169" s="13">
        <f>IFERROR(((AI169*(12000/5))/((F169*60+G169)*(SUMIFS(팀공격력!V:V,팀공격력!A:A,B169,팀공격력!B:B,D169)+SUMIFS(팀수비력!W:W,팀수비력!A:A,B169,팀수비력!B:B,D169))))*100,"")</f>
        <v>12.460196594212931</v>
      </c>
      <c r="BK169" s="13">
        <f>IFERROR(((AE169*(12000/5))/((F169*60+G169)*(SUMIFS(팀공격력!X:X,팀공격력!A:A,B169,팀공격력!B:B,D169)+SUMIFS(팀수비력!X:X,팀수비력!A:A,B169,팀수비력!B:B,D169))))*100,"")</f>
        <v>6.0236189268447333</v>
      </c>
      <c r="BL169" s="13">
        <f>IFERROR(100*AK169/(((((F169*60+G169)/(12000/5))*SUMIFS(팀공격력!P:P,팀공격력!A:A,B169,팀공격력!B:B,D169))-K169)),"")</f>
        <v>16.80709931875224</v>
      </c>
      <c r="BM169" s="13">
        <f>IFERROR(100*((AM169/E169*(2400))/((F169*60+G169)*SUMIFS(팀공격력!AR:AR,팀공격력!A:A,B169,팀공격력!B:B,D169))),"")</f>
        <v>2.0420235939777802</v>
      </c>
      <c r="BN169" s="13">
        <f>IFERROR((AO169*40)/(((F169*60+G169)/60)*(SUMIFS(팀수비력!Q:Q,팀수비력!A:A,B169,팀수비력!B:B,D169)-SUMIFS(팀수비력!N:N,팀수비력!A:A,B169,팀수비력!B:B,D169)))*100,"")</f>
        <v>0.98262163452090179</v>
      </c>
      <c r="BO169" s="13">
        <f t="shared" si="104"/>
        <v>21.897130078270592</v>
      </c>
      <c r="BP169" s="13">
        <v>2.9411764705882302</v>
      </c>
      <c r="BQ169" s="13">
        <v>1.85185185185185E-2</v>
      </c>
      <c r="BR169" s="13">
        <v>0.296296296296296</v>
      </c>
      <c r="BS169" s="13">
        <v>0.11111111111111099</v>
      </c>
      <c r="BT169" s="15" t="s">
        <v>88</v>
      </c>
      <c r="BU169" s="15">
        <v>45000</v>
      </c>
      <c r="BV169" s="12" t="s">
        <v>91</v>
      </c>
      <c r="BW169" s="26">
        <v>366.25</v>
      </c>
      <c r="BX169" s="27">
        <v>542.85</v>
      </c>
      <c r="BY169" s="27">
        <v>176.6</v>
      </c>
      <c r="BZ169" s="26">
        <f t="shared" si="111"/>
        <v>6.7824074074074083</v>
      </c>
      <c r="CA169" s="26">
        <f t="shared" si="112"/>
        <v>10.052777777777779</v>
      </c>
      <c r="CB169" s="26">
        <f t="shared" si="113"/>
        <v>3.2703703703703701</v>
      </c>
      <c r="CC169" s="31">
        <f t="shared" si="114"/>
        <v>21.878733572281959</v>
      </c>
      <c r="CD169" s="31">
        <f t="shared" si="115"/>
        <v>32.428315412186379</v>
      </c>
      <c r="CE169" s="31">
        <f t="shared" si="116"/>
        <v>10.54958183990442</v>
      </c>
      <c r="CF169" s="34">
        <v>33</v>
      </c>
      <c r="CG169" s="34">
        <v>21</v>
      </c>
    </row>
    <row r="170" spans="1:85" x14ac:dyDescent="0.4">
      <c r="A170" s="12" t="s">
        <v>84</v>
      </c>
      <c r="B170" s="12" t="s">
        <v>256</v>
      </c>
      <c r="C170" s="4" t="s">
        <v>269</v>
      </c>
      <c r="D170" s="40" t="s">
        <v>87</v>
      </c>
      <c r="E170" s="5">
        <v>3</v>
      </c>
      <c r="F170" s="22">
        <v>4</v>
      </c>
      <c r="G170" s="22">
        <v>52</v>
      </c>
      <c r="H170" s="10">
        <f t="shared" si="78"/>
        <v>876</v>
      </c>
      <c r="I170" s="5">
        <v>3</v>
      </c>
      <c r="J170" s="17">
        <f t="shared" si="79"/>
        <v>1</v>
      </c>
      <c r="K170" s="7">
        <v>1</v>
      </c>
      <c r="L170" s="7">
        <v>3</v>
      </c>
      <c r="M170" s="17">
        <f t="shared" si="80"/>
        <v>0.33333333333333331</v>
      </c>
      <c r="N170" s="17">
        <f t="shared" si="81"/>
        <v>1</v>
      </c>
      <c r="O170" s="14">
        <f t="shared" si="82"/>
        <v>0.33333333333333331</v>
      </c>
      <c r="P170" s="12">
        <v>0</v>
      </c>
      <c r="Q170" s="12">
        <v>0</v>
      </c>
      <c r="R170" s="17">
        <f t="shared" si="83"/>
        <v>0</v>
      </c>
      <c r="S170" s="17">
        <f t="shared" si="84"/>
        <v>0</v>
      </c>
      <c r="T170" s="14" t="e">
        <f t="shared" si="85"/>
        <v>#DIV/0!</v>
      </c>
      <c r="U170" s="12">
        <v>1</v>
      </c>
      <c r="V170" s="12">
        <v>3</v>
      </c>
      <c r="W170" s="17">
        <f t="shared" si="86"/>
        <v>0.33333333333333331</v>
      </c>
      <c r="X170" s="17">
        <f t="shared" si="87"/>
        <v>1</v>
      </c>
      <c r="Y170" s="14">
        <f t="shared" si="88"/>
        <v>0.33333333333333331</v>
      </c>
      <c r="Z170" s="12">
        <v>0</v>
      </c>
      <c r="AA170" s="12">
        <v>0</v>
      </c>
      <c r="AB170" s="17">
        <f t="shared" si="89"/>
        <v>0</v>
      </c>
      <c r="AC170" s="17">
        <f t="shared" si="90"/>
        <v>0</v>
      </c>
      <c r="AD170" s="14" t="e">
        <f t="shared" si="91"/>
        <v>#DIV/0!</v>
      </c>
      <c r="AE170" s="12">
        <v>0</v>
      </c>
      <c r="AF170" s="17">
        <f t="shared" si="92"/>
        <v>0</v>
      </c>
      <c r="AG170" s="12">
        <v>0</v>
      </c>
      <c r="AH170" s="17">
        <f t="shared" si="93"/>
        <v>0</v>
      </c>
      <c r="AI170" s="12">
        <v>0</v>
      </c>
      <c r="AJ170" s="17">
        <f t="shared" si="94"/>
        <v>0</v>
      </c>
      <c r="AK170" s="12">
        <v>0</v>
      </c>
      <c r="AL170" s="17">
        <f t="shared" si="95"/>
        <v>0</v>
      </c>
      <c r="AM170" s="12">
        <v>0</v>
      </c>
      <c r="AN170" s="17">
        <f t="shared" si="96"/>
        <v>0</v>
      </c>
      <c r="AO170" s="12">
        <v>0</v>
      </c>
      <c r="AP170" s="17">
        <f t="shared" si="97"/>
        <v>0</v>
      </c>
      <c r="AQ170" s="12">
        <v>0</v>
      </c>
      <c r="AR170" s="17">
        <f t="shared" si="98"/>
        <v>0</v>
      </c>
      <c r="AS170" s="12">
        <v>3</v>
      </c>
      <c r="AT170" s="17">
        <f t="shared" si="99"/>
        <v>1</v>
      </c>
      <c r="AU170" s="13">
        <v>-5.014959645060736E-3</v>
      </c>
      <c r="AV170" s="13">
        <v>-1.3739615465919831E-2</v>
      </c>
      <c r="AW170" s="13">
        <v>5.0150116257860538E-3</v>
      </c>
      <c r="AX170" s="13">
        <v>-1.002997127084679E-2</v>
      </c>
      <c r="AY170" s="13">
        <v>103.5822602783194</v>
      </c>
      <c r="AZ170" s="13">
        <v>119.4003097425487</v>
      </c>
      <c r="BA170" s="13">
        <v>-9.9372315455160135E-2</v>
      </c>
      <c r="BB170" s="13">
        <v>0.33333333333333331</v>
      </c>
      <c r="BC170" s="13">
        <v>2.7397260273972601</v>
      </c>
      <c r="BD170" s="35">
        <f t="shared" si="100"/>
        <v>50</v>
      </c>
      <c r="BE170" s="35">
        <f t="shared" si="101"/>
        <v>50</v>
      </c>
      <c r="BF170" s="37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0.53794657186374462</v>
      </c>
      <c r="BG170" s="14">
        <f t="shared" si="102"/>
        <v>1</v>
      </c>
      <c r="BH170" s="14">
        <f t="shared" si="103"/>
        <v>0</v>
      </c>
      <c r="BI170" s="13">
        <f>IFERROR(((AG170*(12000/5))/((F170*60+G170)*(SUMIFS(팀공격력!X:X,팀공격력!A:A,B170,팀공격력!B:B,D170)+SUMIFS(팀수비력!X:X,팀수비력!A:A,B170,팀수비력!B:B,D170))))*100,"")</f>
        <v>0</v>
      </c>
      <c r="BJ170" s="13">
        <f>IFERROR(((AI170*(12000/5))/((F170*60+G170)*(SUMIFS(팀공격력!V:V,팀공격력!A:A,B170,팀공격력!B:B,D170)+SUMIFS(팀수비력!W:W,팀수비력!A:A,B170,팀수비력!B:B,D170))))*100,"")</f>
        <v>0</v>
      </c>
      <c r="BK170" s="13">
        <f>IFERROR(((AE170*(12000/5))/((F170*60+G170)*(SUMIFS(팀공격력!X:X,팀공격력!A:A,B170,팀공격력!B:B,D170)+SUMIFS(팀수비력!X:X,팀수비력!A:A,B170,팀수비력!B:B,D170))))*100,"")</f>
        <v>0</v>
      </c>
      <c r="BL170" s="13">
        <f>IFERROR(100*AK170/(((((F170*60+G170)/(12000/5))*SUMIFS(팀공격력!P:P,팀공격력!A:A,B170,팀공격력!B:B,D170))-K170)),"")</f>
        <v>0</v>
      </c>
      <c r="BM170" s="13">
        <f>IFERROR(100*((AM170/E170*(2400))/((F170*60+G170)*SUMIFS(팀공격력!AR:AR,팀공격력!A:A,B170,팀공격력!B:B,D170))),"")</f>
        <v>0</v>
      </c>
      <c r="BN170" s="13">
        <f>IFERROR((AO170*40)/(((F170*60+G170)/60)*(SUMIFS(팀수비력!Q:Q,팀수비력!A:A,B170,팀수비력!B:B,D170)-SUMIFS(팀수비력!N:N,팀수비력!A:A,B170,팀수비력!B:B,D170)))*100,"")</f>
        <v>0</v>
      </c>
      <c r="BO170" s="13">
        <f t="shared" si="104"/>
        <v>0</v>
      </c>
      <c r="BP170" s="13">
        <v>0</v>
      </c>
      <c r="BQ170" s="13">
        <v>0</v>
      </c>
      <c r="BR170" s="13">
        <v>0</v>
      </c>
      <c r="BS170" s="13">
        <v>0</v>
      </c>
      <c r="BT170" s="15" t="s">
        <v>88</v>
      </c>
      <c r="BU170" s="15">
        <v>40000</v>
      </c>
      <c r="BV170" s="12" t="s">
        <v>96</v>
      </c>
      <c r="BW170" s="26">
        <v>4.8499999999999996</v>
      </c>
      <c r="BX170" s="27">
        <v>6.65</v>
      </c>
      <c r="BY170" s="27">
        <v>1.8</v>
      </c>
      <c r="BZ170" s="26">
        <f t="shared" si="111"/>
        <v>1.6166666666666667</v>
      </c>
      <c r="CA170" s="26">
        <f t="shared" si="112"/>
        <v>2.2166666666666668</v>
      </c>
      <c r="CB170" s="26">
        <f t="shared" si="113"/>
        <v>0.6</v>
      </c>
      <c r="CC170" s="31">
        <f t="shared" si="114"/>
        <v>13.287671232876713</v>
      </c>
      <c r="CD170" s="31">
        <f t="shared" si="115"/>
        <v>18.219178082191782</v>
      </c>
      <c r="CE170" s="31">
        <f t="shared" si="116"/>
        <v>4.9315068493150687</v>
      </c>
      <c r="CF170" s="33">
        <v>2</v>
      </c>
      <c r="CG170" s="33">
        <v>1</v>
      </c>
    </row>
    <row r="171" spans="1:85" x14ac:dyDescent="0.4">
      <c r="A171" s="12" t="s">
        <v>84</v>
      </c>
      <c r="B171" s="12" t="s">
        <v>256</v>
      </c>
      <c r="C171" s="4" t="s">
        <v>270</v>
      </c>
      <c r="D171" s="40" t="s">
        <v>87</v>
      </c>
      <c r="E171" s="5">
        <v>43</v>
      </c>
      <c r="F171" s="22">
        <v>7</v>
      </c>
      <c r="G171" s="22">
        <v>39</v>
      </c>
      <c r="H171" s="10">
        <f t="shared" si="78"/>
        <v>19737</v>
      </c>
      <c r="I171" s="5">
        <v>98</v>
      </c>
      <c r="J171" s="17">
        <f t="shared" si="79"/>
        <v>2.2790697674418605</v>
      </c>
      <c r="K171" s="7">
        <v>38</v>
      </c>
      <c r="L171" s="7">
        <v>93</v>
      </c>
      <c r="M171" s="17">
        <f t="shared" si="80"/>
        <v>0.88372093023255816</v>
      </c>
      <c r="N171" s="17">
        <f t="shared" si="81"/>
        <v>2.1627906976744184</v>
      </c>
      <c r="O171" s="14">
        <f t="shared" si="82"/>
        <v>0.40860215053763443</v>
      </c>
      <c r="P171" s="12">
        <v>29</v>
      </c>
      <c r="Q171" s="12">
        <v>59</v>
      </c>
      <c r="R171" s="17">
        <f t="shared" si="83"/>
        <v>0.67441860465116277</v>
      </c>
      <c r="S171" s="17">
        <f t="shared" si="84"/>
        <v>1.3720930232558139</v>
      </c>
      <c r="T171" s="14">
        <f t="shared" si="85"/>
        <v>0.49152542372881358</v>
      </c>
      <c r="U171" s="12">
        <v>9</v>
      </c>
      <c r="V171" s="12">
        <v>34</v>
      </c>
      <c r="W171" s="17">
        <f t="shared" si="86"/>
        <v>0.20930232558139536</v>
      </c>
      <c r="X171" s="17">
        <f t="shared" si="87"/>
        <v>0.79069767441860461</v>
      </c>
      <c r="Y171" s="14">
        <f t="shared" si="88"/>
        <v>0.26470588235294118</v>
      </c>
      <c r="Z171" s="12">
        <v>13</v>
      </c>
      <c r="AA171" s="12">
        <v>19</v>
      </c>
      <c r="AB171" s="17">
        <f t="shared" si="89"/>
        <v>0.30232558139534882</v>
      </c>
      <c r="AC171" s="17">
        <f t="shared" si="90"/>
        <v>0.44186046511627908</v>
      </c>
      <c r="AD171" s="14">
        <f t="shared" si="91"/>
        <v>0.68421052631578949</v>
      </c>
      <c r="AE171" s="12">
        <v>29</v>
      </c>
      <c r="AF171" s="17">
        <f t="shared" si="92"/>
        <v>0.67441860465116277</v>
      </c>
      <c r="AG171" s="12">
        <v>8</v>
      </c>
      <c r="AH171" s="17">
        <f t="shared" si="93"/>
        <v>0.18604651162790697</v>
      </c>
      <c r="AI171" s="12">
        <v>21</v>
      </c>
      <c r="AJ171" s="17">
        <f t="shared" si="94"/>
        <v>0.48837209302325579</v>
      </c>
      <c r="AK171" s="12">
        <v>31</v>
      </c>
      <c r="AL171" s="17">
        <f t="shared" si="95"/>
        <v>0.72093023255813948</v>
      </c>
      <c r="AM171" s="12">
        <v>11</v>
      </c>
      <c r="AN171" s="17">
        <f t="shared" si="96"/>
        <v>0.2558139534883721</v>
      </c>
      <c r="AO171" s="12">
        <v>3</v>
      </c>
      <c r="AP171" s="17">
        <f t="shared" si="97"/>
        <v>6.9767441860465115E-2</v>
      </c>
      <c r="AQ171" s="12">
        <v>24</v>
      </c>
      <c r="AR171" s="17">
        <f t="shared" si="98"/>
        <v>0.55813953488372092</v>
      </c>
      <c r="AS171" s="12">
        <v>35</v>
      </c>
      <c r="AT171" s="17">
        <f t="shared" si="99"/>
        <v>0.81395348837209303</v>
      </c>
      <c r="AU171" s="13">
        <v>-0.15394622842408459</v>
      </c>
      <c r="AV171" s="13">
        <v>-1.8719711618675739E-2</v>
      </c>
      <c r="AW171" s="13">
        <v>-0.22286549542877601</v>
      </c>
      <c r="AX171" s="13">
        <v>6.8919267004691323E-2</v>
      </c>
      <c r="AY171" s="13">
        <v>91.467430939630319</v>
      </c>
      <c r="AZ171" s="13">
        <v>112.4392038625936</v>
      </c>
      <c r="BA171" s="13">
        <v>4.3785837656103661</v>
      </c>
      <c r="BB171" s="13">
        <v>2.023255813953488</v>
      </c>
      <c r="BC171" s="13">
        <v>10.57911536707706</v>
      </c>
      <c r="BD171" s="35">
        <f t="shared" si="100"/>
        <v>48.342541436464089</v>
      </c>
      <c r="BE171" s="35">
        <f t="shared" si="101"/>
        <v>45.698924731182792</v>
      </c>
      <c r="BF171" s="37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14.300362248846039</v>
      </c>
      <c r="BG171" s="14">
        <f t="shared" si="102"/>
        <v>0.36559139784946237</v>
      </c>
      <c r="BH171" s="14">
        <f t="shared" si="103"/>
        <v>0.20430107526881722</v>
      </c>
      <c r="BI171" s="13">
        <f>IFERROR(((AG171*(12000/5))/((F171*60+G171)*(SUMIFS(팀공격력!X:X,팀공격력!A:A,B171,팀공격력!B:B,D171)+SUMIFS(팀수비력!X:X,팀수비력!A:A,B171,팀수비력!B:B,D171))))*100,"")</f>
        <v>1.0277657336480868</v>
      </c>
      <c r="BJ171" s="13">
        <f>IFERROR(((AI171*(12000/5))/((F171*60+G171)*(SUMIFS(팀공격력!V:V,팀공격력!A:A,B171,팀공격력!B:B,D171)+SUMIFS(팀수비력!W:W,팀수비력!A:A,B171,팀수비력!B:B,D171))))*100,"")</f>
        <v>5.8907683244971807</v>
      </c>
      <c r="BK171" s="13">
        <f>IFERROR(((AE171*(12000/5))/((F171*60+G171)*(SUMIFS(팀공격력!X:X,팀공격력!A:A,B171,팀공격력!B:B,D171)+SUMIFS(팀수비력!X:X,팀수비력!A:A,B171,팀수비력!B:B,D171))))*100,"")</f>
        <v>3.7256507844743139</v>
      </c>
      <c r="BL171" s="13">
        <f>IFERROR(100*AK171/(((((F171*60+G171)/(12000/5))*SUMIFS(팀공격력!P:P,팀공격력!A:A,B171,팀공격력!B:B,D171))-K171)),"")</f>
        <v>11.534239949398174</v>
      </c>
      <c r="BM171" s="13">
        <f>IFERROR(100*((AM171/E171*(2400))/((F171*60+G171)*SUMIFS(팀공격력!AR:AR,팀공격력!A:A,B171,팀공격력!B:B,D171))),"")</f>
        <v>1.8289380129263093</v>
      </c>
      <c r="BN171" s="13">
        <f>IFERROR((AO171*40)/(((F171*60+G171)/60)*(SUMIFS(팀수비력!Q:Q,팀수비력!A:A,B171,팀수비력!B:B,D171)-SUMIFS(팀수비력!N:N,팀수비력!A:A,B171,팀수비력!B:B,D171)))*100,"")</f>
        <v>0.68260550521339947</v>
      </c>
      <c r="BO171" s="13">
        <f t="shared" si="104"/>
        <v>19.144862795149969</v>
      </c>
      <c r="BP171" s="13">
        <v>0</v>
      </c>
      <c r="BQ171" s="13">
        <v>0</v>
      </c>
      <c r="BR171" s="13">
        <v>0.27906976744186002</v>
      </c>
      <c r="BS171" s="13">
        <v>0.13953488372093001</v>
      </c>
      <c r="BT171" s="15" t="s">
        <v>88</v>
      </c>
      <c r="BU171" s="15">
        <v>130000</v>
      </c>
      <c r="BV171" s="12" t="s">
        <v>91</v>
      </c>
      <c r="BW171" s="26">
        <v>183.37</v>
      </c>
      <c r="BX171" s="27">
        <v>276.67</v>
      </c>
      <c r="BY171" s="27">
        <v>93.3</v>
      </c>
      <c r="BZ171" s="26">
        <f t="shared" si="111"/>
        <v>4.264418604651163</v>
      </c>
      <c r="CA171" s="26">
        <f t="shared" si="112"/>
        <v>6.4341860465116278</v>
      </c>
      <c r="CB171" s="26">
        <f t="shared" si="113"/>
        <v>2.1697674418604649</v>
      </c>
      <c r="CC171" s="31">
        <f t="shared" si="114"/>
        <v>22.297613619091045</v>
      </c>
      <c r="CD171" s="31">
        <f t="shared" si="115"/>
        <v>33.642802857577138</v>
      </c>
      <c r="CE171" s="31">
        <f t="shared" si="116"/>
        <v>11.345189238486093</v>
      </c>
      <c r="CF171" s="34">
        <v>25</v>
      </c>
      <c r="CG171" s="34">
        <v>18</v>
      </c>
    </row>
    <row r="172" spans="1:85" x14ac:dyDescent="0.4">
      <c r="A172" s="12" t="s">
        <v>84</v>
      </c>
      <c r="B172" s="12" t="s">
        <v>256</v>
      </c>
      <c r="C172" s="4" t="s">
        <v>271</v>
      </c>
      <c r="D172" s="40" t="s">
        <v>87</v>
      </c>
      <c r="E172" s="5">
        <v>38</v>
      </c>
      <c r="F172" s="22">
        <v>25</v>
      </c>
      <c r="G172" s="22">
        <v>50</v>
      </c>
      <c r="H172" s="10">
        <f t="shared" si="78"/>
        <v>58900</v>
      </c>
      <c r="I172" s="5">
        <v>361</v>
      </c>
      <c r="J172" s="17">
        <f t="shared" si="79"/>
        <v>9.5</v>
      </c>
      <c r="K172" s="7">
        <v>133</v>
      </c>
      <c r="L172" s="7">
        <v>294</v>
      </c>
      <c r="M172" s="17">
        <f t="shared" si="80"/>
        <v>3.5</v>
      </c>
      <c r="N172" s="17">
        <f t="shared" si="81"/>
        <v>7.7368421052631575</v>
      </c>
      <c r="O172" s="14">
        <f t="shared" si="82"/>
        <v>0.45238095238095238</v>
      </c>
      <c r="P172" s="12">
        <v>93</v>
      </c>
      <c r="Q172" s="12">
        <v>171</v>
      </c>
      <c r="R172" s="17">
        <f t="shared" si="83"/>
        <v>2.4473684210526314</v>
      </c>
      <c r="S172" s="17">
        <f t="shared" si="84"/>
        <v>4.5</v>
      </c>
      <c r="T172" s="14">
        <f t="shared" si="85"/>
        <v>0.54385964912280704</v>
      </c>
      <c r="U172" s="12">
        <v>40</v>
      </c>
      <c r="V172" s="12">
        <v>123</v>
      </c>
      <c r="W172" s="17">
        <f t="shared" si="86"/>
        <v>1.0526315789473684</v>
      </c>
      <c r="X172" s="17">
        <f t="shared" si="87"/>
        <v>3.236842105263158</v>
      </c>
      <c r="Y172" s="14">
        <f t="shared" si="88"/>
        <v>0.32520325203252032</v>
      </c>
      <c r="Z172" s="12">
        <v>55</v>
      </c>
      <c r="AA172" s="12">
        <v>89</v>
      </c>
      <c r="AB172" s="17">
        <f t="shared" si="89"/>
        <v>1.4473684210526316</v>
      </c>
      <c r="AC172" s="17">
        <f t="shared" si="90"/>
        <v>2.3421052631578947</v>
      </c>
      <c r="AD172" s="14">
        <f t="shared" si="91"/>
        <v>0.6179775280898876</v>
      </c>
      <c r="AE172" s="12">
        <v>208</v>
      </c>
      <c r="AF172" s="17">
        <f t="shared" si="92"/>
        <v>5.4736842105263159</v>
      </c>
      <c r="AG172" s="12">
        <v>69</v>
      </c>
      <c r="AH172" s="17">
        <f t="shared" si="93"/>
        <v>1.8157894736842106</v>
      </c>
      <c r="AI172" s="12">
        <v>139</v>
      </c>
      <c r="AJ172" s="17">
        <f t="shared" si="94"/>
        <v>3.6578947368421053</v>
      </c>
      <c r="AK172" s="12">
        <v>83</v>
      </c>
      <c r="AL172" s="17">
        <f t="shared" si="95"/>
        <v>2.1842105263157894</v>
      </c>
      <c r="AM172" s="12">
        <v>24</v>
      </c>
      <c r="AN172" s="17">
        <f t="shared" si="96"/>
        <v>0.63157894736842102</v>
      </c>
      <c r="AO172" s="12">
        <v>36</v>
      </c>
      <c r="AP172" s="17">
        <f t="shared" si="97"/>
        <v>0.94736842105263153</v>
      </c>
      <c r="AQ172" s="12">
        <v>45</v>
      </c>
      <c r="AR172" s="17">
        <f t="shared" si="98"/>
        <v>1.1842105263157894</v>
      </c>
      <c r="AS172" s="12">
        <v>100</v>
      </c>
      <c r="AT172" s="17">
        <f t="shared" si="99"/>
        <v>2.6315789473684212</v>
      </c>
      <c r="AU172" s="13">
        <v>2.2861079077037831</v>
      </c>
      <c r="AV172" s="13">
        <v>9.3152104897947008E-2</v>
      </c>
      <c r="AW172" s="13">
        <v>1.6205073374125669</v>
      </c>
      <c r="AX172" s="13">
        <v>0.66560057029121511</v>
      </c>
      <c r="AY172" s="13">
        <v>110.7944368564374</v>
      </c>
      <c r="AZ172" s="13">
        <v>108.8012616490529</v>
      </c>
      <c r="BA172" s="13">
        <v>8.80396899786302</v>
      </c>
      <c r="BB172" s="13">
        <v>12.42105263157895</v>
      </c>
      <c r="BC172" s="13">
        <v>19.23259762308998</v>
      </c>
      <c r="BD172" s="35">
        <f t="shared" si="100"/>
        <v>54.178172649777878</v>
      </c>
      <c r="BE172" s="35">
        <f t="shared" si="101"/>
        <v>52.040816326530617</v>
      </c>
      <c r="BF172" s="37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12.774521221477455</v>
      </c>
      <c r="BG172" s="14">
        <f t="shared" si="102"/>
        <v>0.41836734693877553</v>
      </c>
      <c r="BH172" s="14">
        <f t="shared" si="103"/>
        <v>0.30272108843537415</v>
      </c>
      <c r="BI172" s="13">
        <f>IFERROR(((AG172*(12000/5))/((F172*60+G172)*(SUMIFS(팀공격력!X:X,팀공격력!A:A,B172,팀공격력!B:B,D172)+SUMIFS(팀수비력!X:X,팀수비력!A:A,B172,팀수비력!B:B,D172))))*100,"")</f>
        <v>2.6250297218039154</v>
      </c>
      <c r="BJ172" s="13">
        <f>IFERROR(((AI172*(12000/5))/((F172*60+G172)*(SUMIFS(팀공격력!V:V,팀공격력!A:A,B172,팀공격력!B:B,D172)+SUMIFS(팀수비력!W:W,팀수비력!A:A,B172,팀수비력!B:B,D172))))*100,"")</f>
        <v>11.54644884397065</v>
      </c>
      <c r="BK172" s="13">
        <f>IFERROR(((AE172*(12000/5))/((F172*60+G172)*(SUMIFS(팀공격력!X:X,팀공격력!A:A,B172,팀공격력!B:B,D172)+SUMIFS(팀수비력!X:X,팀수비력!A:A,B172,팀수비력!B:B,D172))))*100,"")</f>
        <v>7.9131330744233965</v>
      </c>
      <c r="BL172" s="13">
        <f>IFERROR(100*AK172/(((((F172*60+G172)/(12000/5))*SUMIFS(팀공격력!P:P,팀공격력!A:A,B172,팀공격력!B:B,D172))-K172)),"")</f>
        <v>9.1924319335486846</v>
      </c>
      <c r="BM172" s="13">
        <f>IFERROR(100*((AM172/E172*(2400))/((F172*60+G172)*SUMIFS(팀공격력!AR:AR,팀공격력!A:A,B172,팀공격력!B:B,D172))),"")</f>
        <v>1.33716003930705</v>
      </c>
      <c r="BN172" s="13">
        <f>IFERROR((AO172*40)/(((F172*60+G172)/60)*(SUMIFS(팀수비력!Q:Q,팀수비력!A:A,B172,팀수비력!B:B,D172)-SUMIFS(팀수비력!N:N,팀수비력!A:A,B172,팀수비력!B:B,D172)))*100,"")</f>
        <v>2.425671692074455</v>
      </c>
      <c r="BO172" s="13">
        <f t="shared" si="104"/>
        <v>11.8997249841337</v>
      </c>
      <c r="BP172" s="13">
        <v>22.4489795918367</v>
      </c>
      <c r="BQ172" s="13">
        <v>0.28947368421052599</v>
      </c>
      <c r="BR172" s="13">
        <v>0.13157894736842099</v>
      </c>
      <c r="BS172" s="13">
        <v>0.36842105263157798</v>
      </c>
      <c r="BT172" s="15" t="s">
        <v>88</v>
      </c>
      <c r="BU172" s="15">
        <v>200000</v>
      </c>
      <c r="BV172" s="12" t="s">
        <v>96</v>
      </c>
      <c r="BW172" s="26">
        <v>790.45</v>
      </c>
      <c r="BX172" s="27">
        <v>1037.8499999999999</v>
      </c>
      <c r="BY172" s="27">
        <v>247.4</v>
      </c>
      <c r="BZ172" s="26">
        <f t="shared" si="111"/>
        <v>20.801315789473684</v>
      </c>
      <c r="CA172" s="26">
        <f t="shared" si="112"/>
        <v>27.311842105263157</v>
      </c>
      <c r="CB172" s="26">
        <f t="shared" si="113"/>
        <v>6.5105263157894742</v>
      </c>
      <c r="CC172" s="31">
        <f t="shared" si="114"/>
        <v>32.208488964346351</v>
      </c>
      <c r="CD172" s="31">
        <f t="shared" si="115"/>
        <v>42.289303904923599</v>
      </c>
      <c r="CE172" s="31">
        <f t="shared" si="116"/>
        <v>10.08081494057725</v>
      </c>
      <c r="CF172" s="34">
        <v>24</v>
      </c>
      <c r="CG172" s="34">
        <v>14</v>
      </c>
    </row>
    <row r="173" spans="1:85" x14ac:dyDescent="0.4">
      <c r="A173" s="12" t="s">
        <v>84</v>
      </c>
      <c r="B173" s="12" t="s">
        <v>256</v>
      </c>
      <c r="C173" s="4" t="s">
        <v>272</v>
      </c>
      <c r="D173" s="40" t="s">
        <v>87</v>
      </c>
      <c r="E173" s="22">
        <v>26</v>
      </c>
      <c r="F173" s="22">
        <v>16</v>
      </c>
      <c r="G173" s="22">
        <v>41</v>
      </c>
      <c r="H173" s="10">
        <f t="shared" si="78"/>
        <v>26026</v>
      </c>
      <c r="I173" s="5">
        <v>123</v>
      </c>
      <c r="J173" s="17">
        <f t="shared" si="79"/>
        <v>4.7307692307692308</v>
      </c>
      <c r="K173" s="7">
        <v>43</v>
      </c>
      <c r="L173" s="7">
        <v>85</v>
      </c>
      <c r="M173" s="17">
        <f t="shared" si="80"/>
        <v>1.6538461538461537</v>
      </c>
      <c r="N173" s="17">
        <f t="shared" si="81"/>
        <v>3.2692307692307692</v>
      </c>
      <c r="O173" s="14">
        <f t="shared" si="82"/>
        <v>0.50588235294117645</v>
      </c>
      <c r="P173" s="12">
        <v>16</v>
      </c>
      <c r="Q173" s="12">
        <v>28</v>
      </c>
      <c r="R173" s="17">
        <f t="shared" si="83"/>
        <v>0.61538461538461542</v>
      </c>
      <c r="S173" s="17">
        <f t="shared" si="84"/>
        <v>1.0769230769230769</v>
      </c>
      <c r="T173" s="14">
        <f t="shared" si="85"/>
        <v>0.5714285714285714</v>
      </c>
      <c r="U173" s="12">
        <v>27</v>
      </c>
      <c r="V173" s="12">
        <v>57</v>
      </c>
      <c r="W173" s="17">
        <f t="shared" si="86"/>
        <v>1.0384615384615385</v>
      </c>
      <c r="X173" s="17">
        <f t="shared" si="87"/>
        <v>2.1923076923076925</v>
      </c>
      <c r="Y173" s="14">
        <f t="shared" si="88"/>
        <v>0.47368421052631576</v>
      </c>
      <c r="Z173" s="12">
        <v>10</v>
      </c>
      <c r="AA173" s="12">
        <v>14</v>
      </c>
      <c r="AB173" s="17">
        <f t="shared" si="89"/>
        <v>0.38461538461538464</v>
      </c>
      <c r="AC173" s="17">
        <f t="shared" si="90"/>
        <v>0.53846153846153844</v>
      </c>
      <c r="AD173" s="14">
        <f t="shared" si="91"/>
        <v>0.7142857142857143</v>
      </c>
      <c r="AE173" s="12">
        <v>26</v>
      </c>
      <c r="AF173" s="17">
        <f t="shared" si="92"/>
        <v>1</v>
      </c>
      <c r="AG173" s="12">
        <v>8</v>
      </c>
      <c r="AH173" s="17">
        <f t="shared" si="93"/>
        <v>0.30769230769230771</v>
      </c>
      <c r="AI173" s="12">
        <v>18</v>
      </c>
      <c r="AJ173" s="17">
        <f t="shared" si="94"/>
        <v>0.69230769230769229</v>
      </c>
      <c r="AK173" s="12">
        <v>29</v>
      </c>
      <c r="AL173" s="17">
        <f t="shared" si="95"/>
        <v>1.1153846153846154</v>
      </c>
      <c r="AM173" s="12">
        <v>10</v>
      </c>
      <c r="AN173" s="17">
        <f t="shared" si="96"/>
        <v>0.38461538461538464</v>
      </c>
      <c r="AO173" s="12">
        <v>0</v>
      </c>
      <c r="AP173" s="17">
        <f t="shared" si="97"/>
        <v>0</v>
      </c>
      <c r="AQ173" s="12">
        <v>14</v>
      </c>
      <c r="AR173" s="17">
        <f t="shared" si="98"/>
        <v>0.53846153846153844</v>
      </c>
      <c r="AS173" s="12">
        <v>34</v>
      </c>
      <c r="AT173" s="17">
        <f t="shared" si="99"/>
        <v>1.3076923076923077</v>
      </c>
      <c r="AU173" s="13">
        <v>0.80401953719692121</v>
      </c>
      <c r="AV173" s="13">
        <v>7.4143045003942629E-2</v>
      </c>
      <c r="AW173" s="13">
        <v>0.86952986648716224</v>
      </c>
      <c r="AX173" s="13">
        <v>-6.5510329290241032E-2</v>
      </c>
      <c r="AY173" s="13">
        <v>124.48483599770201</v>
      </c>
      <c r="AZ173" s="13">
        <v>115.2387150188995</v>
      </c>
      <c r="BA173" s="13">
        <v>4.1253174417843876</v>
      </c>
      <c r="BB173" s="13">
        <v>4.9230769230769234</v>
      </c>
      <c r="BC173" s="13">
        <v>11.80358103435027</v>
      </c>
      <c r="BD173" s="35">
        <f t="shared" si="100"/>
        <v>67.463799912242223</v>
      </c>
      <c r="BE173" s="35">
        <f t="shared" si="101"/>
        <v>66.470588235294116</v>
      </c>
      <c r="BF173" s="37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5.5006908948317967</v>
      </c>
      <c r="BG173" s="14">
        <f t="shared" si="102"/>
        <v>0.6705882352941176</v>
      </c>
      <c r="BH173" s="14">
        <f t="shared" si="103"/>
        <v>0.16470588235294117</v>
      </c>
      <c r="BI173" s="13">
        <f>IFERROR(((AG173*(12000/5))/((F173*60+G173)*(SUMIFS(팀공격력!X:X,팀공격력!A:A,B173,팀공격력!B:B,D173)+SUMIFS(팀수비력!X:X,팀수비력!A:A,B173,팀수비력!B:B,D173))))*100,"")</f>
        <v>0.47127319854592581</v>
      </c>
      <c r="BJ173" s="13">
        <f>IFERROR(((AI173*(12000/5))/((F173*60+G173)*(SUMIFS(팀공격력!V:V,팀공격력!A:A,B173,팀공격력!B:B,D173)+SUMIFS(팀수비력!W:W,팀수비력!A:A,B173,팀수비력!B:B,D173))))*100,"")</f>
        <v>2.3152812852383668</v>
      </c>
      <c r="BK173" s="13">
        <f>IFERROR(((AE173*(12000/5))/((F173*60+G173)*(SUMIFS(팀공격력!X:X,팀공격력!A:A,B173,팀공격력!B:B,D173)+SUMIFS(팀수비력!X:X,팀수비력!A:A,B173,팀수비력!B:B,D173))))*100,"")</f>
        <v>1.5316378952742591</v>
      </c>
      <c r="BL173" s="13">
        <f>IFERROR(100*AK173/(((((F173*60+G173)/(12000/5))*SUMIFS(팀공격력!P:P,팀공격력!A:A,B173,팀공격력!B:B,D173))-K173)),"")</f>
        <v>4.632575525624266</v>
      </c>
      <c r="BM173" s="13">
        <f>IFERROR(100*((AM173/E173*(2400))/((F173*60+G173)*SUMIFS(팀공격력!AR:AR,팀공격력!A:A,B173,팀공격력!B:B,D173))),"")</f>
        <v>1.2608981773864798</v>
      </c>
      <c r="BN173" s="13">
        <f>IFERROR((AO173*40)/(((F173*60+G173)/60)*(SUMIFS(팀수비력!Q:Q,팀수비력!A:A,B173,팀수비력!B:B,D173)-SUMIFS(팀수비력!N:N,팀수비력!A:A,B173,팀수비력!B:B,D173)))*100,"")</f>
        <v>0</v>
      </c>
      <c r="BO173" s="13">
        <f t="shared" si="104"/>
        <v>13.313046785850133</v>
      </c>
      <c r="BP173" s="13">
        <v>7.4074074074074003</v>
      </c>
      <c r="BQ173" s="13">
        <v>7.69230769230769E-2</v>
      </c>
      <c r="BR173" s="13">
        <v>0.53846153846153799</v>
      </c>
      <c r="BS173" s="13">
        <v>0.23076923076923</v>
      </c>
      <c r="BT173" s="15" t="s">
        <v>88</v>
      </c>
      <c r="BU173" s="15"/>
      <c r="BV173" s="12" t="s">
        <v>91</v>
      </c>
      <c r="BW173" s="26">
        <v>254.77</v>
      </c>
      <c r="BX173" s="27">
        <v>317.97000000000003</v>
      </c>
      <c r="BY173" s="27">
        <v>63.2</v>
      </c>
      <c r="BZ173" s="26">
        <f t="shared" si="111"/>
        <v>9.7988461538461546</v>
      </c>
      <c r="CA173" s="26">
        <f t="shared" si="112"/>
        <v>12.229615384615386</v>
      </c>
      <c r="CB173" s="26">
        <f t="shared" si="113"/>
        <v>2.430769230769231</v>
      </c>
      <c r="CC173" s="31">
        <f t="shared" si="114"/>
        <v>23.493737032198574</v>
      </c>
      <c r="CD173" s="31">
        <f t="shared" si="115"/>
        <v>29.321755167909018</v>
      </c>
      <c r="CE173" s="31">
        <f t="shared" si="116"/>
        <v>5.828018135710443</v>
      </c>
      <c r="CF173" s="33">
        <v>13</v>
      </c>
      <c r="CG173" s="33">
        <v>13</v>
      </c>
    </row>
    <row r="174" spans="1:85" x14ac:dyDescent="0.4">
      <c r="A174" s="12" t="s">
        <v>84</v>
      </c>
      <c r="B174" s="12" t="s">
        <v>256</v>
      </c>
      <c r="C174" s="4" t="s">
        <v>273</v>
      </c>
      <c r="D174" s="40" t="s">
        <v>87</v>
      </c>
      <c r="E174" s="22">
        <v>1</v>
      </c>
      <c r="F174" s="22">
        <v>0</v>
      </c>
      <c r="G174" s="22">
        <v>47</v>
      </c>
      <c r="H174" s="10">
        <f t="shared" si="78"/>
        <v>47</v>
      </c>
      <c r="I174" s="5">
        <v>0</v>
      </c>
      <c r="J174" s="17">
        <f t="shared" si="79"/>
        <v>0</v>
      </c>
      <c r="K174" s="7">
        <v>0</v>
      </c>
      <c r="L174" s="7">
        <v>0</v>
      </c>
      <c r="M174" s="17">
        <f t="shared" si="80"/>
        <v>0</v>
      </c>
      <c r="N174" s="17">
        <f t="shared" si="81"/>
        <v>0</v>
      </c>
      <c r="O174" s="14" t="e">
        <f t="shared" si="82"/>
        <v>#DIV/0!</v>
      </c>
      <c r="P174" s="12">
        <v>0</v>
      </c>
      <c r="Q174" s="12">
        <v>0</v>
      </c>
      <c r="R174" s="17">
        <f t="shared" si="83"/>
        <v>0</v>
      </c>
      <c r="S174" s="17">
        <f t="shared" si="84"/>
        <v>0</v>
      </c>
      <c r="T174" s="14" t="e">
        <f t="shared" si="85"/>
        <v>#DIV/0!</v>
      </c>
      <c r="U174" s="12">
        <v>0</v>
      </c>
      <c r="V174" s="12">
        <v>0</v>
      </c>
      <c r="W174" s="17">
        <f t="shared" si="86"/>
        <v>0</v>
      </c>
      <c r="X174" s="17">
        <f t="shared" si="87"/>
        <v>0</v>
      </c>
      <c r="Y174" s="14" t="e">
        <f t="shared" si="88"/>
        <v>#DIV/0!</v>
      </c>
      <c r="Z174" s="12">
        <v>0</v>
      </c>
      <c r="AA174" s="12">
        <v>0</v>
      </c>
      <c r="AB174" s="17">
        <f t="shared" si="89"/>
        <v>0</v>
      </c>
      <c r="AC174" s="17">
        <f t="shared" si="90"/>
        <v>0</v>
      </c>
      <c r="AD174" s="14" t="e">
        <f t="shared" si="91"/>
        <v>#DIV/0!</v>
      </c>
      <c r="AE174" s="12">
        <v>0</v>
      </c>
      <c r="AF174" s="17">
        <f t="shared" si="92"/>
        <v>0</v>
      </c>
      <c r="AG174" s="12">
        <v>0</v>
      </c>
      <c r="AH174" s="17">
        <f t="shared" si="93"/>
        <v>0</v>
      </c>
      <c r="AI174" s="12">
        <v>0</v>
      </c>
      <c r="AJ174" s="17">
        <f t="shared" si="94"/>
        <v>0</v>
      </c>
      <c r="AK174" s="12">
        <v>0</v>
      </c>
      <c r="AL174" s="17">
        <f t="shared" si="95"/>
        <v>0</v>
      </c>
      <c r="AM174" s="12">
        <v>0</v>
      </c>
      <c r="AN174" s="17">
        <f t="shared" si="96"/>
        <v>0</v>
      </c>
      <c r="AO174" s="12">
        <v>0</v>
      </c>
      <c r="AP174" s="17">
        <f t="shared" si="97"/>
        <v>0</v>
      </c>
      <c r="AQ174" s="12">
        <v>0</v>
      </c>
      <c r="AR174" s="17">
        <f t="shared" si="98"/>
        <v>0</v>
      </c>
      <c r="AS174" s="12">
        <v>2</v>
      </c>
      <c r="AT174" s="17">
        <f t="shared" si="99"/>
        <v>2</v>
      </c>
      <c r="AU174" s="13">
        <v>2.0997418862530741E-4</v>
      </c>
      <c r="AV174" s="13">
        <v>1.072208622767527E-2</v>
      </c>
      <c r="AW174" s="13">
        <v>0</v>
      </c>
      <c r="AX174" s="13">
        <v>2.0997418862530741E-4</v>
      </c>
      <c r="AY174" s="13">
        <v>0</v>
      </c>
      <c r="AZ174" s="13">
        <v>111.9846592478216</v>
      </c>
      <c r="BA174" s="13">
        <v>-1.245506270366338</v>
      </c>
      <c r="BB174" s="13">
        <v>0</v>
      </c>
      <c r="BC174" s="13">
        <v>0</v>
      </c>
      <c r="BD174" s="35" t="str">
        <f t="shared" si="100"/>
        <v/>
      </c>
      <c r="BE174" s="35" t="str">
        <f t="shared" si="101"/>
        <v/>
      </c>
      <c r="BF174" s="37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0</v>
      </c>
      <c r="BG174" s="14" t="str">
        <f t="shared" si="102"/>
        <v/>
      </c>
      <c r="BH174" s="14" t="str">
        <f t="shared" si="103"/>
        <v/>
      </c>
      <c r="BI174" s="13">
        <f>IFERROR(((AG174*(12000/5))/((F174*60+G174)*(SUMIFS(팀공격력!X:X,팀공격력!A:A,B174,팀공격력!B:B,D174)+SUMIFS(팀수비력!X:X,팀수비력!A:A,B174,팀수비력!B:B,D174))))*100,"")</f>
        <v>0</v>
      </c>
      <c r="BJ174" s="13">
        <f>IFERROR(((AI174*(12000/5))/((F174*60+G174)*(SUMIFS(팀공격력!V:V,팀공격력!A:A,B174,팀공격력!B:B,D174)+SUMIFS(팀수비력!W:W,팀수비력!A:A,B174,팀수비력!B:B,D174))))*100,"")</f>
        <v>0</v>
      </c>
      <c r="BK174" s="13">
        <f>IFERROR(((AE174*(12000/5))/((F174*60+G174)*(SUMIFS(팀공격력!X:X,팀공격력!A:A,B174,팀공격력!B:B,D174)+SUMIFS(팀수비력!X:X,팀수비력!A:A,B174,팀수비력!B:B,D174))))*100,"")</f>
        <v>0</v>
      </c>
      <c r="BL174" s="13">
        <f>IFERROR(100*AK174/(((((F174*60+G174)/(12000/5))*SUMIFS(팀공격력!P:P,팀공격력!A:A,B174,팀공격력!B:B,D174))-K174)),"")</f>
        <v>0</v>
      </c>
      <c r="BM174" s="13">
        <f>IFERROR(100*((AM174/E174*(2400))/((F174*60+G174)*SUMIFS(팀공격력!AR:AR,팀공격력!A:A,B174,팀공격력!B:B,D174))),"")</f>
        <v>0</v>
      </c>
      <c r="BN174" s="13">
        <f>IFERROR((AO174*40)/(((F174*60+G174)/60)*(SUMIFS(팀수비력!Q:Q,팀수비력!A:A,B174,팀수비력!B:B,D174)-SUMIFS(팀수비력!N:N,팀수비력!A:A,B174,팀수비력!B:B,D174)))*100,"")</f>
        <v>0</v>
      </c>
      <c r="BO174" s="13" t="str">
        <f t="shared" si="104"/>
        <v/>
      </c>
      <c r="BP174" s="13">
        <v>0</v>
      </c>
      <c r="BQ174" s="13">
        <v>0</v>
      </c>
      <c r="BR174" s="13">
        <v>0</v>
      </c>
      <c r="BS174" s="13">
        <v>0</v>
      </c>
      <c r="BT174" s="15" t="s">
        <v>88</v>
      </c>
      <c r="BU174" s="15">
        <v>50000</v>
      </c>
      <c r="BV174" s="12" t="s">
        <v>96</v>
      </c>
      <c r="BW174" s="26">
        <v>0.2</v>
      </c>
      <c r="BX174" s="27">
        <v>0.2</v>
      </c>
      <c r="BY174" s="27">
        <v>0</v>
      </c>
      <c r="BZ174" s="26">
        <f t="shared" si="111"/>
        <v>0.2</v>
      </c>
      <c r="CA174" s="26">
        <f t="shared" si="112"/>
        <v>0.2</v>
      </c>
      <c r="CB174" s="26">
        <f t="shared" si="113"/>
        <v>0</v>
      </c>
      <c r="CC174" s="31">
        <f t="shared" si="114"/>
        <v>10.212765957446809</v>
      </c>
      <c r="CD174" s="31">
        <f t="shared" si="115"/>
        <v>10.212765957446809</v>
      </c>
      <c r="CE174" s="31">
        <f t="shared" si="116"/>
        <v>0</v>
      </c>
      <c r="CF174" s="34">
        <v>1</v>
      </c>
      <c r="CG174" s="34">
        <v>0</v>
      </c>
    </row>
    <row r="175" spans="1:85" x14ac:dyDescent="0.4">
      <c r="A175" s="12" t="s">
        <v>84</v>
      </c>
      <c r="B175" s="12" t="s">
        <v>256</v>
      </c>
      <c r="C175" s="12" t="s">
        <v>274</v>
      </c>
      <c r="D175" s="40" t="s">
        <v>87</v>
      </c>
      <c r="E175" s="11">
        <v>53</v>
      </c>
      <c r="F175" s="11">
        <v>29</v>
      </c>
      <c r="G175" s="11">
        <v>30</v>
      </c>
      <c r="H175" s="10">
        <f t="shared" si="78"/>
        <v>93810</v>
      </c>
      <c r="I175" s="7">
        <v>1156</v>
      </c>
      <c r="J175" s="17">
        <f t="shared" si="79"/>
        <v>21.811320754716981</v>
      </c>
      <c r="K175" s="7">
        <v>419</v>
      </c>
      <c r="L175" s="7">
        <v>902</v>
      </c>
      <c r="M175" s="17">
        <f t="shared" si="80"/>
        <v>7.9056603773584904</v>
      </c>
      <c r="N175" s="17">
        <f t="shared" si="81"/>
        <v>17.018867924528301</v>
      </c>
      <c r="O175" s="14">
        <f t="shared" si="82"/>
        <v>0.46452328159645234</v>
      </c>
      <c r="P175" s="5">
        <v>333</v>
      </c>
      <c r="Q175" s="7">
        <v>622</v>
      </c>
      <c r="R175" s="17">
        <f t="shared" si="83"/>
        <v>6.283018867924528</v>
      </c>
      <c r="S175" s="17">
        <f t="shared" si="84"/>
        <v>11.735849056603774</v>
      </c>
      <c r="T175" s="14">
        <f t="shared" si="85"/>
        <v>0.53536977491961413</v>
      </c>
      <c r="U175" s="7">
        <v>86</v>
      </c>
      <c r="V175" s="7">
        <v>280</v>
      </c>
      <c r="W175" s="17">
        <f t="shared" si="86"/>
        <v>1.6226415094339623</v>
      </c>
      <c r="X175" s="17">
        <f t="shared" si="87"/>
        <v>5.283018867924528</v>
      </c>
      <c r="Y175" s="14">
        <f t="shared" si="88"/>
        <v>0.30714285714285716</v>
      </c>
      <c r="Z175" s="5">
        <v>232</v>
      </c>
      <c r="AA175" s="5">
        <v>298</v>
      </c>
      <c r="AB175" s="17">
        <f t="shared" si="89"/>
        <v>4.3773584905660377</v>
      </c>
      <c r="AC175" s="17">
        <f t="shared" si="90"/>
        <v>5.6226415094339623</v>
      </c>
      <c r="AD175" s="14">
        <f t="shared" si="91"/>
        <v>0.77852348993288589</v>
      </c>
      <c r="AE175" s="12">
        <v>487</v>
      </c>
      <c r="AF175" s="17">
        <f t="shared" si="92"/>
        <v>9.1886792452830193</v>
      </c>
      <c r="AG175" s="12">
        <v>96</v>
      </c>
      <c r="AH175" s="17">
        <f t="shared" si="93"/>
        <v>1.8113207547169812</v>
      </c>
      <c r="AI175" s="7">
        <v>391</v>
      </c>
      <c r="AJ175" s="17">
        <f t="shared" si="94"/>
        <v>7.3773584905660377</v>
      </c>
      <c r="AK175" s="7">
        <v>129</v>
      </c>
      <c r="AL175" s="17">
        <f t="shared" si="95"/>
        <v>2.4339622641509435</v>
      </c>
      <c r="AM175" s="7">
        <v>34</v>
      </c>
      <c r="AN175" s="17">
        <f t="shared" si="96"/>
        <v>0.64150943396226412</v>
      </c>
      <c r="AO175" s="7">
        <v>39</v>
      </c>
      <c r="AP175" s="17">
        <f t="shared" si="97"/>
        <v>0.73584905660377353</v>
      </c>
      <c r="AQ175" s="7">
        <v>130</v>
      </c>
      <c r="AR175" s="17">
        <f t="shared" si="98"/>
        <v>2.4528301886792452</v>
      </c>
      <c r="AS175" s="7">
        <v>102</v>
      </c>
      <c r="AT175" s="17">
        <f t="shared" si="99"/>
        <v>1.9245283018867925</v>
      </c>
      <c r="AU175" s="13">
        <v>5.5715809823903006</v>
      </c>
      <c r="AV175" s="13">
        <v>0.14254124675127089</v>
      </c>
      <c r="AW175" s="13">
        <v>3.8226734161438571</v>
      </c>
      <c r="AX175" s="13">
        <v>1.7489075662464439</v>
      </c>
      <c r="AY175" s="13">
        <v>108.3428287931151</v>
      </c>
      <c r="AZ175" s="13">
        <v>105.38045721692551</v>
      </c>
      <c r="BA175" s="13">
        <v>20.590240982537249</v>
      </c>
      <c r="BB175" s="13">
        <v>22</v>
      </c>
      <c r="BC175" s="13">
        <v>29.83050847457627</v>
      </c>
      <c r="BD175" s="35">
        <f t="shared" si="100"/>
        <v>55.947034226420946</v>
      </c>
      <c r="BE175" s="35">
        <f t="shared" si="101"/>
        <v>51.219512195121951</v>
      </c>
      <c r="BF175" s="37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34.407411236632448</v>
      </c>
      <c r="BG175" s="14">
        <f t="shared" si="102"/>
        <v>0.31042128603104213</v>
      </c>
      <c r="BH175" s="14">
        <f t="shared" si="103"/>
        <v>0.3303769401330377</v>
      </c>
      <c r="BI175" s="13">
        <f>IFERROR(((AG175*(12000/5))/((F175*60+G175)*(SUMIFS(팀공격력!X:X,팀공격력!A:A,B175,팀공격력!B:B,D175)+SUMIFS(팀수비력!X:X,팀수비력!A:A,B175,팀수비력!B:B,D175))))*100,"")</f>
        <v>3.198267605047266</v>
      </c>
      <c r="BJ175" s="13">
        <f>IFERROR(((AI175*(12000/5))/((F175*60+G175)*(SUMIFS(팀공격력!V:V,팀공격력!A:A,B175,팀공격력!B:B,D175)+SUMIFS(팀수비력!W:W,팀수비력!A:A,B175,팀수비력!B:B,D175))))*100,"")</f>
        <v>28.44256928784462</v>
      </c>
      <c r="BK175" s="13">
        <f>IFERROR(((AE175*(12000/5))/((F175*60+G175)*(SUMIFS(팀공격력!X:X,팀공격력!A:A,B175,팀공격력!B:B,D175)+SUMIFS(팀수비력!X:X,팀수비력!A:A,B175,팀수비력!B:B,D175))))*100,"")</f>
        <v>16.22454503810436</v>
      </c>
      <c r="BL175" s="13">
        <f>IFERROR(100*AK175/(((((F175*60+G175)/(12000/5))*SUMIFS(팀공격력!P:P,팀공격력!A:A,B175,팀공격력!B:B,D175))-K175)),"")</f>
        <v>16.885921853524444</v>
      </c>
      <c r="BM175" s="13">
        <f>IFERROR(100*((AM175/E175*(2400))/((F175*60+G175)*SUMIFS(팀공격력!AR:AR,팀공격력!A:A,B175,팀공격력!B:B,D175))),"")</f>
        <v>1.1893706670914161</v>
      </c>
      <c r="BN175" s="13">
        <f>IFERROR((AO175*40)/(((F175*60+G175)/60)*(SUMIFS(팀수비력!Q:Q,팀수비력!A:A,B175,팀수비력!B:B,D175)-SUMIFS(팀수비력!N:N,팀수비력!A:A,B175,팀수비력!B:B,D175)))*100,"")</f>
        <v>2.3011904235075451</v>
      </c>
      <c r="BO175" s="13">
        <f t="shared" si="104"/>
        <v>11.176834720407182</v>
      </c>
      <c r="BP175" s="13">
        <v>36.25</v>
      </c>
      <c r="BQ175" s="13">
        <v>0.54716981132075404</v>
      </c>
      <c r="BR175" s="13">
        <v>0.88679245283018804</v>
      </c>
      <c r="BS175" s="13">
        <v>0.35849056603773499</v>
      </c>
      <c r="BT175" s="15" t="s">
        <v>93</v>
      </c>
      <c r="BU175" s="15">
        <v>220000</v>
      </c>
      <c r="BV175" s="12" t="s">
        <v>96</v>
      </c>
      <c r="BW175" s="26">
        <v>1643.05</v>
      </c>
      <c r="BX175" s="27">
        <v>2354.4499999999998</v>
      </c>
      <c r="BY175" s="27">
        <v>711.4</v>
      </c>
      <c r="BZ175" s="26">
        <f t="shared" si="111"/>
        <v>31.000943396226415</v>
      </c>
      <c r="CA175" s="26">
        <f t="shared" si="112"/>
        <v>44.423584905660377</v>
      </c>
      <c r="CB175" s="26">
        <f t="shared" si="113"/>
        <v>13.422641509433962</v>
      </c>
      <c r="CC175" s="31">
        <f t="shared" si="114"/>
        <v>42.035177486408699</v>
      </c>
      <c r="CD175" s="31">
        <f t="shared" si="115"/>
        <v>60.23536936360729</v>
      </c>
      <c r="CE175" s="31">
        <f t="shared" si="116"/>
        <v>18.200191877198591</v>
      </c>
      <c r="CF175" s="33">
        <v>32</v>
      </c>
      <c r="CG175" s="33">
        <v>21</v>
      </c>
    </row>
    <row r="176" spans="1:85" x14ac:dyDescent="0.4">
      <c r="A176" s="12" t="s">
        <v>84</v>
      </c>
      <c r="B176" s="12" t="s">
        <v>275</v>
      </c>
      <c r="C176" s="4" t="s">
        <v>276</v>
      </c>
      <c r="D176" s="40" t="s">
        <v>87</v>
      </c>
      <c r="E176" s="5">
        <v>3</v>
      </c>
      <c r="F176" s="22">
        <v>3</v>
      </c>
      <c r="G176" s="22">
        <v>20</v>
      </c>
      <c r="H176" s="10">
        <f t="shared" si="78"/>
        <v>600</v>
      </c>
      <c r="I176" s="5">
        <v>5</v>
      </c>
      <c r="J176" s="17">
        <f t="shared" si="79"/>
        <v>1.6666666666666667</v>
      </c>
      <c r="K176" s="7">
        <v>2</v>
      </c>
      <c r="L176" s="7">
        <v>3</v>
      </c>
      <c r="M176" s="17">
        <f t="shared" si="80"/>
        <v>0.66666666666666663</v>
      </c>
      <c r="N176" s="17">
        <f t="shared" si="81"/>
        <v>1</v>
      </c>
      <c r="O176" s="14">
        <f t="shared" si="82"/>
        <v>0.66666666666666663</v>
      </c>
      <c r="P176" s="12">
        <v>1</v>
      </c>
      <c r="Q176" s="12">
        <v>1</v>
      </c>
      <c r="R176" s="17">
        <f t="shared" si="83"/>
        <v>0.33333333333333331</v>
      </c>
      <c r="S176" s="17">
        <f t="shared" si="84"/>
        <v>0.33333333333333331</v>
      </c>
      <c r="T176" s="14">
        <f t="shared" si="85"/>
        <v>1</v>
      </c>
      <c r="U176" s="12">
        <v>1</v>
      </c>
      <c r="V176" s="12">
        <v>2</v>
      </c>
      <c r="W176" s="17">
        <f t="shared" si="86"/>
        <v>0.33333333333333331</v>
      </c>
      <c r="X176" s="17">
        <f t="shared" si="87"/>
        <v>0.66666666666666663</v>
      </c>
      <c r="Y176" s="14">
        <f t="shared" si="88"/>
        <v>0.5</v>
      </c>
      <c r="Z176" s="12">
        <v>0</v>
      </c>
      <c r="AA176" s="12">
        <v>0</v>
      </c>
      <c r="AB176" s="17">
        <f t="shared" si="89"/>
        <v>0</v>
      </c>
      <c r="AC176" s="17">
        <f t="shared" si="90"/>
        <v>0</v>
      </c>
      <c r="AD176" s="14" t="e">
        <f t="shared" si="91"/>
        <v>#DIV/0!</v>
      </c>
      <c r="AE176" s="12">
        <v>0</v>
      </c>
      <c r="AF176" s="17">
        <f t="shared" si="92"/>
        <v>0</v>
      </c>
      <c r="AG176" s="12">
        <v>0</v>
      </c>
      <c r="AH176" s="17">
        <f t="shared" si="93"/>
        <v>0</v>
      </c>
      <c r="AI176" s="12">
        <v>0</v>
      </c>
      <c r="AJ176" s="17">
        <f t="shared" si="94"/>
        <v>0</v>
      </c>
      <c r="AK176" s="12">
        <v>1</v>
      </c>
      <c r="AL176" s="17">
        <f t="shared" si="95"/>
        <v>0.33333333333333331</v>
      </c>
      <c r="AM176" s="12">
        <v>0</v>
      </c>
      <c r="AN176" s="17">
        <f t="shared" si="96"/>
        <v>0</v>
      </c>
      <c r="AO176" s="12">
        <v>0</v>
      </c>
      <c r="AP176" s="17">
        <f t="shared" si="97"/>
        <v>0</v>
      </c>
      <c r="AQ176" s="12">
        <v>3</v>
      </c>
      <c r="AR176" s="17">
        <f t="shared" si="98"/>
        <v>1</v>
      </c>
      <c r="AS176" s="12">
        <v>3</v>
      </c>
      <c r="AT176" s="17">
        <f t="shared" si="99"/>
        <v>1</v>
      </c>
      <c r="AU176" s="13">
        <v>-3.6248274694844138E-2</v>
      </c>
      <c r="AV176" s="13">
        <v>-0.14499309877937661</v>
      </c>
      <c r="AW176" s="13">
        <v>4.1075674859092056E-3</v>
      </c>
      <c r="AX176" s="13">
        <v>5.8734069244036069E-3</v>
      </c>
      <c r="AY176" s="13">
        <v>72.31361746388815</v>
      </c>
      <c r="AZ176" s="13">
        <v>110.34488186808009</v>
      </c>
      <c r="BA176" s="13">
        <v>-0.16167438552312821</v>
      </c>
      <c r="BB176" s="13">
        <v>0.66666666666666663</v>
      </c>
      <c r="BC176" s="13">
        <v>8</v>
      </c>
      <c r="BD176" s="35">
        <f t="shared" si="100"/>
        <v>83.333333333333343</v>
      </c>
      <c r="BE176" s="35">
        <f t="shared" si="101"/>
        <v>83.333333333333343</v>
      </c>
      <c r="BF176" s="37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1.5830577640188559</v>
      </c>
      <c r="BG176" s="14">
        <f t="shared" si="102"/>
        <v>0.66666666666666663</v>
      </c>
      <c r="BH176" s="14">
        <f t="shared" si="103"/>
        <v>0</v>
      </c>
      <c r="BI176" s="13">
        <f>IFERROR(((AG176*(12000/5))/((F176*60+G176)*(SUMIFS(팀공격력!X:X,팀공격력!A:A,B176,팀공격력!B:B,D176)+SUMIFS(팀수비력!X:X,팀수비력!A:A,B176,팀수비력!B:B,D176))))*100,"")</f>
        <v>0</v>
      </c>
      <c r="BJ176" s="13">
        <f>IFERROR(((AI176*(12000/5))/((F176*60+G176)*(SUMIFS(팀공격력!V:V,팀공격력!A:A,B176,팀공격력!B:B,D176)+SUMIFS(팀수비력!W:W,팀수비력!A:A,B176,팀수비력!B:B,D176))))*100,"")</f>
        <v>0</v>
      </c>
      <c r="BK176" s="13">
        <f>IFERROR(((AE176*(12000/5))/((F176*60+G176)*(SUMIFS(팀공격력!X:X,팀공격력!A:A,B176,팀공격력!B:B,D176)+SUMIFS(팀수비력!X:X,팀수비력!A:A,B176,팀수비력!B:B,D176))))*100,"")</f>
        <v>0</v>
      </c>
      <c r="BL176" s="13">
        <f>IFERROR(100*AK176/(((((F176*60+G176)/(12000/5))*SUMIFS(팀공격력!P:P,팀공격력!A:A,B176,팀공격력!B:B,D176))-K176)),"")</f>
        <v>0.76824583866837393</v>
      </c>
      <c r="BM176" s="13">
        <f>IFERROR(100*((AM176/E176*(2400))/((F176*60+G176)*SUMIFS(팀공격력!AR:AR,팀공격력!A:A,B176,팀공격력!B:B,D176))),"")</f>
        <v>0</v>
      </c>
      <c r="BN176" s="13">
        <f>IFERROR((AO176*40)/(((F176*60+G176)/60)*(SUMIFS(팀수비력!Q:Q,팀수비력!A:A,B176,팀수비력!B:B,D176)-SUMIFS(팀수비력!N:N,팀수비력!A:A,B176,팀수비력!B:B,D176)))*100,"")</f>
        <v>0</v>
      </c>
      <c r="BO176" s="13">
        <f t="shared" si="104"/>
        <v>50</v>
      </c>
      <c r="BP176" s="13">
        <v>0</v>
      </c>
      <c r="BQ176" s="13">
        <v>0</v>
      </c>
      <c r="BR176" s="13">
        <v>1</v>
      </c>
      <c r="BS176" s="13">
        <v>0</v>
      </c>
      <c r="BT176" s="15" t="s">
        <v>88</v>
      </c>
      <c r="BU176" s="15">
        <v>119772</v>
      </c>
      <c r="BV176" s="12" t="s">
        <v>91</v>
      </c>
      <c r="BW176" s="26">
        <v>3.6</v>
      </c>
      <c r="BX176" s="27">
        <v>9</v>
      </c>
      <c r="BY176" s="27">
        <v>5.4</v>
      </c>
      <c r="BZ176" s="26">
        <f t="shared" si="111"/>
        <v>1.2</v>
      </c>
      <c r="CA176" s="26">
        <f t="shared" si="112"/>
        <v>3</v>
      </c>
      <c r="CB176" s="26">
        <f t="shared" si="113"/>
        <v>1.8</v>
      </c>
      <c r="CC176" s="31">
        <f t="shared" si="114"/>
        <v>14.399999999999999</v>
      </c>
      <c r="CD176" s="31">
        <f t="shared" si="115"/>
        <v>36</v>
      </c>
      <c r="CE176" s="31">
        <f t="shared" si="116"/>
        <v>21.6</v>
      </c>
      <c r="CF176" s="33">
        <v>2</v>
      </c>
      <c r="CG176" s="33">
        <v>1</v>
      </c>
    </row>
    <row r="177" spans="1:85" x14ac:dyDescent="0.4">
      <c r="A177" s="12" t="s">
        <v>84</v>
      </c>
      <c r="B177" s="12" t="s">
        <v>275</v>
      </c>
      <c r="C177" s="4" t="s">
        <v>277</v>
      </c>
      <c r="D177" s="40" t="s">
        <v>87</v>
      </c>
      <c r="E177" s="5">
        <v>2</v>
      </c>
      <c r="F177" s="22">
        <v>4</v>
      </c>
      <c r="G177" s="22">
        <v>25</v>
      </c>
      <c r="H177" s="10">
        <f t="shared" si="78"/>
        <v>530</v>
      </c>
      <c r="I177" s="5">
        <v>1</v>
      </c>
      <c r="J177" s="17">
        <f t="shared" si="79"/>
        <v>0.5</v>
      </c>
      <c r="K177" s="7">
        <v>0</v>
      </c>
      <c r="L177" s="7">
        <v>1</v>
      </c>
      <c r="M177" s="17">
        <f t="shared" si="80"/>
        <v>0</v>
      </c>
      <c r="N177" s="17">
        <f t="shared" si="81"/>
        <v>0.5</v>
      </c>
      <c r="O177" s="14">
        <f t="shared" si="82"/>
        <v>0</v>
      </c>
      <c r="P177" s="12">
        <v>0</v>
      </c>
      <c r="Q177" s="12">
        <v>1</v>
      </c>
      <c r="R177" s="17">
        <f t="shared" si="83"/>
        <v>0</v>
      </c>
      <c r="S177" s="17">
        <f t="shared" si="84"/>
        <v>0.5</v>
      </c>
      <c r="T177" s="14">
        <f t="shared" si="85"/>
        <v>0</v>
      </c>
      <c r="U177" s="12">
        <v>0</v>
      </c>
      <c r="V177" s="12">
        <v>0</v>
      </c>
      <c r="W177" s="17">
        <f t="shared" si="86"/>
        <v>0</v>
      </c>
      <c r="X177" s="17">
        <f t="shared" si="87"/>
        <v>0</v>
      </c>
      <c r="Y177" s="14" t="e">
        <f t="shared" si="88"/>
        <v>#DIV/0!</v>
      </c>
      <c r="Z177" s="12">
        <v>1</v>
      </c>
      <c r="AA177" s="12">
        <v>2</v>
      </c>
      <c r="AB177" s="17">
        <f t="shared" si="89"/>
        <v>0.5</v>
      </c>
      <c r="AC177" s="17">
        <f t="shared" si="90"/>
        <v>1</v>
      </c>
      <c r="AD177" s="14">
        <f t="shared" si="91"/>
        <v>0.5</v>
      </c>
      <c r="AE177" s="12">
        <v>1</v>
      </c>
      <c r="AF177" s="17">
        <f t="shared" si="92"/>
        <v>0.5</v>
      </c>
      <c r="AG177" s="12">
        <v>1</v>
      </c>
      <c r="AH177" s="17">
        <f t="shared" si="93"/>
        <v>0.5</v>
      </c>
      <c r="AI177" s="12">
        <v>0</v>
      </c>
      <c r="AJ177" s="17">
        <f t="shared" si="94"/>
        <v>0</v>
      </c>
      <c r="AK177" s="12">
        <v>1</v>
      </c>
      <c r="AL177" s="17">
        <f t="shared" si="95"/>
        <v>0.5</v>
      </c>
      <c r="AM177" s="12">
        <v>1</v>
      </c>
      <c r="AN177" s="17">
        <f t="shared" si="96"/>
        <v>0.5</v>
      </c>
      <c r="AO177" s="12">
        <v>0</v>
      </c>
      <c r="AP177" s="17">
        <f t="shared" si="97"/>
        <v>0</v>
      </c>
      <c r="AQ177" s="12">
        <v>1</v>
      </c>
      <c r="AR177" s="17">
        <f t="shared" si="98"/>
        <v>0.5</v>
      </c>
      <c r="AS177" s="12">
        <v>2</v>
      </c>
      <c r="AT177" s="17">
        <f t="shared" si="99"/>
        <v>1</v>
      </c>
      <c r="AU177" s="13">
        <v>1.3450571613480559E-2</v>
      </c>
      <c r="AV177" s="13">
        <v>6.0908248815761047E-2</v>
      </c>
      <c r="AW177" s="13">
        <v>1.718722369550613E-2</v>
      </c>
      <c r="AX177" s="13">
        <v>0.13635940470598421</v>
      </c>
      <c r="AY177" s="13">
        <v>91.672774819070838</v>
      </c>
      <c r="AZ177" s="13">
        <v>96.439249999543733</v>
      </c>
      <c r="BA177" s="13">
        <v>-2.2717800642487958E-2</v>
      </c>
      <c r="BB177" s="13">
        <v>0.5</v>
      </c>
      <c r="BC177" s="13">
        <v>4.5283018867924527</v>
      </c>
      <c r="BD177" s="35">
        <f t="shared" si="100"/>
        <v>26.595744680851062</v>
      </c>
      <c r="BE177" s="35">
        <f t="shared" si="101"/>
        <v>0</v>
      </c>
      <c r="BF177" s="37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0.57348507677664218</v>
      </c>
      <c r="BG177" s="14">
        <f t="shared" si="102"/>
        <v>0</v>
      </c>
      <c r="BH177" s="14">
        <f t="shared" si="103"/>
        <v>2</v>
      </c>
      <c r="BI177" s="13">
        <f>IFERROR(((AG177*(12000/5))/((F177*60+G177)*(SUMIFS(팀공격력!X:X,팀공격력!A:A,B177,팀공격력!B:B,D177)+SUMIFS(팀수비력!X:X,팀수비력!A:A,B177,팀수비력!B:B,D177))))*100,"")</f>
        <v>0.22618890543418846</v>
      </c>
      <c r="BJ177" s="13">
        <f>IFERROR(((AI177*(12000/5))/((F177*60+G177)*(SUMIFS(팀공격력!V:V,팀공격력!A:A,B177,팀공격력!B:B,D177)+SUMIFS(팀수비력!W:W,팀수비력!A:A,B177,팀수비력!B:B,D177))))*100,"")</f>
        <v>0</v>
      </c>
      <c r="BK177" s="13">
        <f>IFERROR(((AE177*(12000/5))/((F177*60+G177)*(SUMIFS(팀공격력!X:X,팀공격력!A:A,B177,팀공격력!B:B,D177)+SUMIFS(팀수비력!X:X,팀수비력!A:A,B177,팀수비력!B:B,D177))))*100,"")</f>
        <v>0.22618890543418846</v>
      </c>
      <c r="BL177" s="13">
        <f>IFERROR(100*AK177/(((((F177*60+G177)/(12000/5))*SUMIFS(팀공격력!P:P,팀공격력!A:A,B177,팀공격력!B:B,D177))-K177)),"")</f>
        <v>0.57103428585024629</v>
      </c>
      <c r="BM177" s="13">
        <f>IFERROR(100*((AM177/E177*(2400))/((F177*60+G177)*SUMIFS(팀공격력!AR:AR,팀공격력!A:A,B177,팀공격력!B:B,D177))),"")</f>
        <v>6.3782384548454401</v>
      </c>
      <c r="BN177" s="13">
        <f>IFERROR((AO177*40)/(((F177*60+G177)/60)*(SUMIFS(팀수비력!Q:Q,팀수비력!A:A,B177,팀수비력!B:B,D177)-SUMIFS(팀수비력!N:N,팀수비력!A:A,B177,팀수비력!B:B,D177)))*100,"")</f>
        <v>0</v>
      </c>
      <c r="BO177" s="13">
        <f t="shared" si="104"/>
        <v>34.722222222222221</v>
      </c>
      <c r="BP177" s="13">
        <v>0</v>
      </c>
      <c r="BQ177" s="13">
        <v>0</v>
      </c>
      <c r="BR177" s="13">
        <v>0</v>
      </c>
      <c r="BS177" s="13">
        <v>0</v>
      </c>
      <c r="BT177" s="15" t="s">
        <v>88</v>
      </c>
      <c r="BU177" s="15">
        <v>360000</v>
      </c>
      <c r="BV177" s="12" t="s">
        <v>91</v>
      </c>
      <c r="BW177" s="26">
        <v>3.9</v>
      </c>
      <c r="BX177" s="27">
        <v>7.2</v>
      </c>
      <c r="BY177" s="27">
        <v>3.3</v>
      </c>
      <c r="BZ177" s="26">
        <f t="shared" si="111"/>
        <v>1.9500000000000002</v>
      </c>
      <c r="CA177" s="26">
        <f t="shared" si="112"/>
        <v>3.6</v>
      </c>
      <c r="CB177" s="26">
        <f t="shared" si="113"/>
        <v>1.65</v>
      </c>
      <c r="CC177" s="31">
        <f t="shared" si="114"/>
        <v>17.660377358490564</v>
      </c>
      <c r="CD177" s="31">
        <f t="shared" si="115"/>
        <v>32.60377358490566</v>
      </c>
      <c r="CE177" s="31">
        <f t="shared" si="116"/>
        <v>14.943396226415095</v>
      </c>
      <c r="CF177" s="33">
        <v>1</v>
      </c>
      <c r="CG177" s="33">
        <v>1</v>
      </c>
    </row>
    <row r="178" spans="1:85" x14ac:dyDescent="0.4">
      <c r="A178" s="12" t="s">
        <v>84</v>
      </c>
      <c r="B178" s="12" t="s">
        <v>275</v>
      </c>
      <c r="C178" s="4" t="s">
        <v>278</v>
      </c>
      <c r="D178" s="40" t="s">
        <v>87</v>
      </c>
      <c r="E178" s="5">
        <v>4</v>
      </c>
      <c r="F178" s="22">
        <v>3</v>
      </c>
      <c r="G178" s="22">
        <v>17</v>
      </c>
      <c r="H178" s="10">
        <f t="shared" si="78"/>
        <v>788</v>
      </c>
      <c r="I178" s="5">
        <v>5</v>
      </c>
      <c r="J178" s="17">
        <f t="shared" si="79"/>
        <v>1.25</v>
      </c>
      <c r="K178" s="7">
        <v>2</v>
      </c>
      <c r="L178" s="7">
        <v>3</v>
      </c>
      <c r="M178" s="17">
        <f t="shared" si="80"/>
        <v>0.5</v>
      </c>
      <c r="N178" s="17">
        <f t="shared" si="81"/>
        <v>0.75</v>
      </c>
      <c r="O178" s="14">
        <f t="shared" si="82"/>
        <v>0.66666666666666663</v>
      </c>
      <c r="P178" s="12">
        <v>1</v>
      </c>
      <c r="Q178" s="12">
        <v>1</v>
      </c>
      <c r="R178" s="17">
        <f t="shared" si="83"/>
        <v>0.25</v>
      </c>
      <c r="S178" s="17">
        <f t="shared" si="84"/>
        <v>0.25</v>
      </c>
      <c r="T178" s="14">
        <f t="shared" si="85"/>
        <v>1</v>
      </c>
      <c r="U178" s="12">
        <v>1</v>
      </c>
      <c r="V178" s="12">
        <v>2</v>
      </c>
      <c r="W178" s="17">
        <f t="shared" si="86"/>
        <v>0.25</v>
      </c>
      <c r="X178" s="17">
        <f t="shared" si="87"/>
        <v>0.5</v>
      </c>
      <c r="Y178" s="14">
        <f t="shared" si="88"/>
        <v>0.5</v>
      </c>
      <c r="Z178" s="12">
        <v>0</v>
      </c>
      <c r="AA178" s="12">
        <v>0</v>
      </c>
      <c r="AB178" s="17">
        <f t="shared" si="89"/>
        <v>0</v>
      </c>
      <c r="AC178" s="17">
        <f t="shared" si="90"/>
        <v>0</v>
      </c>
      <c r="AD178" s="14" t="e">
        <f t="shared" si="91"/>
        <v>#DIV/0!</v>
      </c>
      <c r="AE178" s="12">
        <v>0</v>
      </c>
      <c r="AF178" s="17">
        <f t="shared" si="92"/>
        <v>0</v>
      </c>
      <c r="AG178" s="12">
        <v>0</v>
      </c>
      <c r="AH178" s="17">
        <f t="shared" si="93"/>
        <v>0</v>
      </c>
      <c r="AI178" s="12">
        <v>0</v>
      </c>
      <c r="AJ178" s="17">
        <f t="shared" si="94"/>
        <v>0</v>
      </c>
      <c r="AK178" s="12">
        <v>0</v>
      </c>
      <c r="AL178" s="17">
        <f t="shared" si="95"/>
        <v>0</v>
      </c>
      <c r="AM178" s="12">
        <v>1</v>
      </c>
      <c r="AN178" s="17">
        <f t="shared" si="96"/>
        <v>0.25</v>
      </c>
      <c r="AO178" s="12">
        <v>0</v>
      </c>
      <c r="AP178" s="17">
        <f t="shared" si="97"/>
        <v>0</v>
      </c>
      <c r="AQ178" s="12">
        <v>0</v>
      </c>
      <c r="AR178" s="17">
        <f t="shared" si="98"/>
        <v>0</v>
      </c>
      <c r="AS178" s="12">
        <v>5</v>
      </c>
      <c r="AT178" s="17">
        <f t="shared" si="99"/>
        <v>1.25</v>
      </c>
      <c r="AU178" s="13">
        <v>-1.4727339011138959E-3</v>
      </c>
      <c r="AV178" s="13">
        <v>-4.4854839627834382E-3</v>
      </c>
      <c r="AW178" s="13">
        <v>1.9467572433556839E-2</v>
      </c>
      <c r="AX178" s="13">
        <v>0.64010386029351662</v>
      </c>
      <c r="AY178" s="13">
        <v>0</v>
      </c>
      <c r="AZ178" s="13">
        <v>100.6374918403898</v>
      </c>
      <c r="BA178" s="13">
        <v>0.40677221063023938</v>
      </c>
      <c r="BB178" s="13">
        <v>1.25</v>
      </c>
      <c r="BC178" s="13">
        <v>15.22842639593909</v>
      </c>
      <c r="BD178" s="35">
        <f t="shared" si="100"/>
        <v>83.333333333333343</v>
      </c>
      <c r="BE178" s="35">
        <f t="shared" si="101"/>
        <v>83.333333333333343</v>
      </c>
      <c r="BF178" s="37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0.80358262132936853</v>
      </c>
      <c r="BG178" s="14">
        <f t="shared" si="102"/>
        <v>0.66666666666666663</v>
      </c>
      <c r="BH178" s="14">
        <f t="shared" si="103"/>
        <v>0</v>
      </c>
      <c r="BI178" s="13">
        <f>IFERROR(((AG178*(12000/5))/((F178*60+G178)*(SUMIFS(팀공격력!X:X,팀공격력!A:A,B178,팀공격력!B:B,D178)+SUMIFS(팀수비력!X:X,팀수비력!A:A,B178,팀수비력!B:B,D178))))*100,"")</f>
        <v>0</v>
      </c>
      <c r="BJ178" s="13">
        <f>IFERROR(((AI178*(12000/5))/((F178*60+G178)*(SUMIFS(팀공격력!V:V,팀공격력!A:A,B178,팀공격력!B:B,D178)+SUMIFS(팀수비력!W:W,팀수비력!A:A,B178,팀수비력!B:B,D178))))*100,"")</f>
        <v>0</v>
      </c>
      <c r="BK178" s="13">
        <f>IFERROR(((AE178*(12000/5))/((F178*60+G178)*(SUMIFS(팀공격력!X:X,팀공격력!A:A,B178,팀공격력!B:B,D178)+SUMIFS(팀수비력!X:X,팀수비력!A:A,B178,팀수비력!B:B,D178))))*100,"")</f>
        <v>0</v>
      </c>
      <c r="BL178" s="13">
        <f>IFERROR(100*AK178/(((((F178*60+G178)/(12000/5))*SUMIFS(팀공격력!P:P,팀공격력!A:A,B178,팀공격력!B:B,D178))-K178)),"")</f>
        <v>0</v>
      </c>
      <c r="BM178" s="13">
        <f>IFERROR(100*((AM178/E178*(2400))/((F178*60+G178)*SUMIFS(팀공격력!AR:AR,팀공격력!A:A,B178,팀공격력!B:B,D178))),"")</f>
        <v>4.2899319556701565</v>
      </c>
      <c r="BN178" s="13">
        <f>IFERROR((AO178*40)/(((F178*60+G178)/60)*(SUMIFS(팀수비력!Q:Q,팀수비력!A:A,B178,팀수비력!B:B,D178)-SUMIFS(팀수비력!N:N,팀수비력!A:A,B178,팀수비력!B:B,D178)))*100,"")</f>
        <v>0</v>
      </c>
      <c r="BO178" s="13">
        <f t="shared" si="104"/>
        <v>0</v>
      </c>
      <c r="BP178" s="13">
        <v>0</v>
      </c>
      <c r="BQ178" s="13">
        <v>0</v>
      </c>
      <c r="BR178" s="13">
        <v>0</v>
      </c>
      <c r="BS178" s="13">
        <v>0</v>
      </c>
      <c r="BT178" s="15" t="s">
        <v>88</v>
      </c>
      <c r="BU178" s="15">
        <v>16866</v>
      </c>
      <c r="BV178" s="12" t="s">
        <v>96</v>
      </c>
      <c r="BW178" s="26">
        <v>8.3800000000000008</v>
      </c>
      <c r="BX178" s="27">
        <v>9.2799999999999994</v>
      </c>
      <c r="BY178" s="27">
        <v>0.9</v>
      </c>
      <c r="BZ178" s="26">
        <f t="shared" si="111"/>
        <v>2.0949999999999998</v>
      </c>
      <c r="CA178" s="26">
        <f t="shared" si="112"/>
        <v>2.3199999999999998</v>
      </c>
      <c r="CB178" s="26">
        <f t="shared" si="113"/>
        <v>0.22500000000000001</v>
      </c>
      <c r="CC178" s="31">
        <f t="shared" si="114"/>
        <v>25.522842639593907</v>
      </c>
      <c r="CD178" s="31">
        <f t="shared" si="115"/>
        <v>28.263959390862944</v>
      </c>
      <c r="CE178" s="31">
        <f t="shared" si="116"/>
        <v>2.7411167512690353</v>
      </c>
      <c r="CF178" s="33">
        <v>4</v>
      </c>
      <c r="CG178" s="33">
        <v>0</v>
      </c>
    </row>
    <row r="179" spans="1:85" x14ac:dyDescent="0.4">
      <c r="A179" s="12" t="s">
        <v>84</v>
      </c>
      <c r="B179" s="12" t="s">
        <v>275</v>
      </c>
      <c r="C179" s="4" t="s">
        <v>279</v>
      </c>
      <c r="D179" s="40" t="s">
        <v>87</v>
      </c>
      <c r="E179" s="5">
        <v>48</v>
      </c>
      <c r="F179" s="22">
        <v>11</v>
      </c>
      <c r="G179" s="22">
        <v>23</v>
      </c>
      <c r="H179" s="10">
        <f t="shared" si="78"/>
        <v>32784</v>
      </c>
      <c r="I179" s="5">
        <v>275</v>
      </c>
      <c r="J179" s="17">
        <f t="shared" si="79"/>
        <v>5.729166666666667</v>
      </c>
      <c r="K179" s="7">
        <v>122</v>
      </c>
      <c r="L179" s="7">
        <v>200</v>
      </c>
      <c r="M179" s="17">
        <f t="shared" si="80"/>
        <v>2.5416666666666665</v>
      </c>
      <c r="N179" s="17">
        <f t="shared" si="81"/>
        <v>4.166666666666667</v>
      </c>
      <c r="O179" s="14">
        <f t="shared" si="82"/>
        <v>0.61</v>
      </c>
      <c r="P179" s="12">
        <v>121</v>
      </c>
      <c r="Q179" s="12">
        <v>198</v>
      </c>
      <c r="R179" s="17">
        <f t="shared" si="83"/>
        <v>2.5208333333333335</v>
      </c>
      <c r="S179" s="17">
        <f t="shared" si="84"/>
        <v>4.125</v>
      </c>
      <c r="T179" s="14">
        <f t="shared" si="85"/>
        <v>0.61111111111111116</v>
      </c>
      <c r="U179" s="12">
        <v>1</v>
      </c>
      <c r="V179" s="12">
        <v>2</v>
      </c>
      <c r="W179" s="17">
        <f t="shared" si="86"/>
        <v>2.0833333333333332E-2</v>
      </c>
      <c r="X179" s="17">
        <f t="shared" si="87"/>
        <v>4.1666666666666664E-2</v>
      </c>
      <c r="Y179" s="14">
        <f t="shared" si="88"/>
        <v>0.5</v>
      </c>
      <c r="Z179" s="12">
        <v>30</v>
      </c>
      <c r="AA179" s="12">
        <v>62</v>
      </c>
      <c r="AB179" s="17">
        <f t="shared" si="89"/>
        <v>0.625</v>
      </c>
      <c r="AC179" s="17">
        <f t="shared" si="90"/>
        <v>1.2916666666666667</v>
      </c>
      <c r="AD179" s="14">
        <f t="shared" si="91"/>
        <v>0.4838709677419355</v>
      </c>
      <c r="AE179" s="12">
        <v>199</v>
      </c>
      <c r="AF179" s="17">
        <f t="shared" si="92"/>
        <v>4.145833333333333</v>
      </c>
      <c r="AG179" s="12">
        <v>55</v>
      </c>
      <c r="AH179" s="17">
        <f t="shared" si="93"/>
        <v>1.1458333333333333</v>
      </c>
      <c r="AI179" s="12">
        <v>144</v>
      </c>
      <c r="AJ179" s="17">
        <f t="shared" si="94"/>
        <v>3</v>
      </c>
      <c r="AK179" s="12">
        <v>28</v>
      </c>
      <c r="AL179" s="17">
        <f t="shared" si="95"/>
        <v>0.58333333333333337</v>
      </c>
      <c r="AM179" s="12">
        <v>9</v>
      </c>
      <c r="AN179" s="17">
        <f t="shared" si="96"/>
        <v>0.1875</v>
      </c>
      <c r="AO179" s="12">
        <v>23</v>
      </c>
      <c r="AP179" s="17">
        <f t="shared" si="97"/>
        <v>0.47916666666666669</v>
      </c>
      <c r="AQ179" s="12">
        <v>59</v>
      </c>
      <c r="AR179" s="17">
        <f t="shared" si="98"/>
        <v>1.2291666666666667</v>
      </c>
      <c r="AS179" s="12">
        <v>73</v>
      </c>
      <c r="AT179" s="17">
        <f t="shared" si="99"/>
        <v>1.5208333333333333</v>
      </c>
      <c r="AU179" s="13">
        <v>1.3064038355544869</v>
      </c>
      <c r="AV179" s="13">
        <v>9.5637176834149892E-2</v>
      </c>
      <c r="AW179" s="13">
        <v>1.0675487945002899</v>
      </c>
      <c r="AX179" s="13">
        <v>1.79653178457879</v>
      </c>
      <c r="AY179" s="13">
        <v>100.3477349106786</v>
      </c>
      <c r="AZ179" s="13">
        <v>96.366207249520002</v>
      </c>
      <c r="BA179" s="13">
        <v>11.82595456023234</v>
      </c>
      <c r="BB179" s="13">
        <v>7.604166666666667</v>
      </c>
      <c r="BC179" s="13">
        <v>26.720351390922399</v>
      </c>
      <c r="BD179" s="35">
        <f t="shared" si="100"/>
        <v>60.498064061950018</v>
      </c>
      <c r="BE179" s="35">
        <f t="shared" si="101"/>
        <v>61.250000000000007</v>
      </c>
      <c r="BF179" s="37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22.117997885959884</v>
      </c>
      <c r="BG179" s="14">
        <f t="shared" si="102"/>
        <v>0.01</v>
      </c>
      <c r="BH179" s="14">
        <f t="shared" si="103"/>
        <v>0.31</v>
      </c>
      <c r="BI179" s="13">
        <f>IFERROR(((AG179*(12000/5))/((F179*60+G179)*(SUMIFS(팀공격력!X:X,팀공격력!A:A,B179,팀공격력!B:B,D179)+SUMIFS(팀수비력!X:X,팀수비력!A:A,B179,팀수비력!B:B,D179))))*100,"")</f>
        <v>4.8267983846314744</v>
      </c>
      <c r="BJ179" s="13">
        <f>IFERROR(((AI179*(12000/5))/((F179*60+G179)*(SUMIFS(팀공격력!V:V,팀공격력!A:A,B179,팀공격력!B:B,D179)+SUMIFS(팀수비력!W:W,팀수비력!A:A,B179,팀수비력!B:B,D179))))*100,"")</f>
        <v>26.843656671495314</v>
      </c>
      <c r="BK179" s="13">
        <f>IFERROR(((AE179*(12000/5))/((F179*60+G179)*(SUMIFS(팀공격력!X:X,팀공격력!A:A,B179,팀공격력!B:B,D179)+SUMIFS(팀수비력!X:X,팀수비력!A:A,B179,팀수비력!B:B,D179))))*100,"")</f>
        <v>17.464234155302968</v>
      </c>
      <c r="BL179" s="13">
        <f>IFERROR(100*AK179/(((((F179*60+G179)/(12000/5))*SUMIFS(팀공격력!P:P,팀공격력!A:A,B179,팀공격력!B:B,D179))-K179)),"")</f>
        <v>8.5016155599806691</v>
      </c>
      <c r="BM179" s="13">
        <f>IFERROR(100*((AM179/E179*(2400))/((F179*60+G179)*SUMIFS(팀공격력!AR:AR,팀공격력!A:A,B179,팀공격력!B:B,D179))),"")</f>
        <v>0.92801968733567441</v>
      </c>
      <c r="BN179" s="13">
        <f>IFERROR((AO179*40)/(((F179*60+G179)/60)*(SUMIFS(팀수비력!Q:Q,팀수비력!A:A,B179,팀수비력!B:B,D179)-SUMIFS(팀수비력!N:N,팀수비력!A:A,B179,팀수비력!B:B,D179)))*100,"")</f>
        <v>3.6144862322124065</v>
      </c>
      <c r="BO179" s="13">
        <f t="shared" si="104"/>
        <v>20.60919379628336</v>
      </c>
      <c r="BP179" s="13">
        <v>80.952380952380906</v>
      </c>
      <c r="BQ179" s="13">
        <v>0.70833333333333304</v>
      </c>
      <c r="BR179" s="13">
        <v>0</v>
      </c>
      <c r="BS179" s="13">
        <v>0.29166666666666602</v>
      </c>
      <c r="BT179" s="15" t="s">
        <v>93</v>
      </c>
      <c r="BU179" s="15">
        <v>40000</v>
      </c>
      <c r="BV179" s="12" t="s">
        <v>89</v>
      </c>
      <c r="BW179" s="26">
        <v>523.11</v>
      </c>
      <c r="BX179" s="27">
        <v>715.11</v>
      </c>
      <c r="BY179" s="27">
        <v>192</v>
      </c>
      <c r="BZ179" s="26">
        <f t="shared" si="111"/>
        <v>10.898125</v>
      </c>
      <c r="CA179" s="26">
        <f t="shared" si="112"/>
        <v>14.898125</v>
      </c>
      <c r="CB179" s="26">
        <f t="shared" si="113"/>
        <v>4</v>
      </c>
      <c r="CC179" s="31">
        <f t="shared" si="114"/>
        <v>38.295021961932648</v>
      </c>
      <c r="CD179" s="31">
        <f t="shared" si="115"/>
        <v>52.350658857979504</v>
      </c>
      <c r="CE179" s="31">
        <f t="shared" si="116"/>
        <v>14.055636896046853</v>
      </c>
      <c r="CF179" s="34">
        <v>33</v>
      </c>
      <c r="CG179" s="34">
        <v>15</v>
      </c>
    </row>
    <row r="180" spans="1:85" x14ac:dyDescent="0.4">
      <c r="A180" s="12" t="s">
        <v>84</v>
      </c>
      <c r="B180" s="12" t="s">
        <v>275</v>
      </c>
      <c r="C180" s="4" t="s">
        <v>280</v>
      </c>
      <c r="D180" s="40" t="s">
        <v>87</v>
      </c>
      <c r="E180" s="5">
        <v>26</v>
      </c>
      <c r="F180" s="22">
        <v>4</v>
      </c>
      <c r="G180" s="22">
        <v>54</v>
      </c>
      <c r="H180" s="10">
        <f t="shared" si="78"/>
        <v>7644</v>
      </c>
      <c r="I180" s="5">
        <v>30</v>
      </c>
      <c r="J180" s="17">
        <f t="shared" si="79"/>
        <v>1.1538461538461537</v>
      </c>
      <c r="K180" s="7">
        <v>12</v>
      </c>
      <c r="L180" s="7">
        <v>47</v>
      </c>
      <c r="M180" s="17">
        <f t="shared" si="80"/>
        <v>0.46153846153846156</v>
      </c>
      <c r="N180" s="17">
        <f t="shared" si="81"/>
        <v>1.8076923076923077</v>
      </c>
      <c r="O180" s="14">
        <f t="shared" si="82"/>
        <v>0.25531914893617019</v>
      </c>
      <c r="P180" s="12">
        <v>10</v>
      </c>
      <c r="Q180" s="12">
        <v>39</v>
      </c>
      <c r="R180" s="17">
        <f t="shared" si="83"/>
        <v>0.38461538461538464</v>
      </c>
      <c r="S180" s="17">
        <f t="shared" si="84"/>
        <v>1.5</v>
      </c>
      <c r="T180" s="14">
        <f t="shared" si="85"/>
        <v>0.25641025641025639</v>
      </c>
      <c r="U180" s="12">
        <v>2</v>
      </c>
      <c r="V180" s="12">
        <v>8</v>
      </c>
      <c r="W180" s="17">
        <f t="shared" si="86"/>
        <v>7.6923076923076927E-2</v>
      </c>
      <c r="X180" s="17">
        <f t="shared" si="87"/>
        <v>0.30769230769230771</v>
      </c>
      <c r="Y180" s="14">
        <f t="shared" si="88"/>
        <v>0.25</v>
      </c>
      <c r="Z180" s="12">
        <v>4</v>
      </c>
      <c r="AA180" s="12">
        <v>5</v>
      </c>
      <c r="AB180" s="17">
        <f t="shared" si="89"/>
        <v>0.15384615384615385</v>
      </c>
      <c r="AC180" s="17">
        <f t="shared" si="90"/>
        <v>0.19230769230769232</v>
      </c>
      <c r="AD180" s="14">
        <f t="shared" si="91"/>
        <v>0.8</v>
      </c>
      <c r="AE180" s="12">
        <v>28</v>
      </c>
      <c r="AF180" s="17">
        <f t="shared" si="92"/>
        <v>1.0769230769230769</v>
      </c>
      <c r="AG180" s="12">
        <v>9</v>
      </c>
      <c r="AH180" s="17">
        <f t="shared" si="93"/>
        <v>0.34615384615384615</v>
      </c>
      <c r="AI180" s="12">
        <v>19</v>
      </c>
      <c r="AJ180" s="17">
        <f t="shared" si="94"/>
        <v>0.73076923076923073</v>
      </c>
      <c r="AK180" s="12">
        <v>5</v>
      </c>
      <c r="AL180" s="17">
        <f t="shared" si="95"/>
        <v>0.19230769230769232</v>
      </c>
      <c r="AM180" s="12">
        <v>6</v>
      </c>
      <c r="AN180" s="17">
        <f t="shared" si="96"/>
        <v>0.23076923076923078</v>
      </c>
      <c r="AO180" s="12">
        <v>1</v>
      </c>
      <c r="AP180" s="17">
        <f t="shared" si="97"/>
        <v>3.8461538461538464E-2</v>
      </c>
      <c r="AQ180" s="12">
        <v>13</v>
      </c>
      <c r="AR180" s="17">
        <f t="shared" si="98"/>
        <v>0.5</v>
      </c>
      <c r="AS180" s="12">
        <v>27</v>
      </c>
      <c r="AT180" s="17">
        <f t="shared" si="99"/>
        <v>1.0384615384615385</v>
      </c>
      <c r="AU180" s="13">
        <v>-0.34954452147362441</v>
      </c>
      <c r="AV180" s="13">
        <v>-0.10974710250349271</v>
      </c>
      <c r="AW180" s="13">
        <v>0.21561105036020201</v>
      </c>
      <c r="AX180" s="13">
        <v>7.2853296331616239E-3</v>
      </c>
      <c r="AY180" s="13">
        <v>62.595579856711801</v>
      </c>
      <c r="AZ180" s="13">
        <v>98.734218316824354</v>
      </c>
      <c r="BA180" s="13">
        <v>-1.3855969246443769</v>
      </c>
      <c r="BB180" s="13">
        <v>0.80769230769230771</v>
      </c>
      <c r="BC180" s="13">
        <v>6.5934065934065931</v>
      </c>
      <c r="BD180" s="35">
        <f t="shared" si="100"/>
        <v>30.487804878048781</v>
      </c>
      <c r="BE180" s="35">
        <f t="shared" si="101"/>
        <v>27.659574468085108</v>
      </c>
      <c r="BF180" s="37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11.163967451470844</v>
      </c>
      <c r="BG180" s="14">
        <f t="shared" si="102"/>
        <v>0.1702127659574468</v>
      </c>
      <c r="BH180" s="14">
        <f t="shared" si="103"/>
        <v>0.10638297872340426</v>
      </c>
      <c r="BI180" s="13">
        <f>IFERROR(((AG180*(12000/5))/((F180*60+G180)*(SUMIFS(팀공격력!X:X,팀공격력!A:A,B180,팀공격력!B:B,D180)+SUMIFS(팀수비력!X:X,팀수비력!A:A,B180,팀수비력!B:B,D180))))*100,"")</f>
        <v>1.8348997940834677</v>
      </c>
      <c r="BJ180" s="13">
        <f>IFERROR(((AI180*(12000/5))/((F180*60+G180)*(SUMIFS(팀공격력!V:V,팀공격력!A:A,B180,팀공격력!B:B,D180)+SUMIFS(팀수비력!W:W,팀수비력!A:A,B180,팀수비력!B:B,D180))))*100,"")</f>
        <v>8.2282249769934488</v>
      </c>
      <c r="BK180" s="13">
        <f>IFERROR(((AE180*(12000/5))/((F180*60+G180)*(SUMIFS(팀공격력!X:X,팀공격력!A:A,B180,팀공격력!B:B,D180)+SUMIFS(팀수비력!X:X,팀수비력!A:A,B180,팀수비력!B:B,D180))))*100,"")</f>
        <v>5.7085771371485654</v>
      </c>
      <c r="BL180" s="13">
        <f>IFERROR(100*AK180/(((((F180*60+G180)/(12000/5))*SUMIFS(팀공격력!P:P,팀공격력!A:A,B180,팀공격력!B:B,D180))-K180)),"")</f>
        <v>2.742957456729846</v>
      </c>
      <c r="BM180" s="13">
        <f>IFERROR(100*((AM180/E180*(2400))/((F180*60+G180)*SUMIFS(팀공격력!AR:AR,팀공격력!A:A,B180,팀공격력!B:B,D180))),"")</f>
        <v>2.6534273006813849</v>
      </c>
      <c r="BN180" s="13">
        <f>IFERROR((AO180*40)/(((F180*60+G180)/60)*(SUMIFS(팀수비력!Q:Q,팀수비력!A:A,B180,팀수비력!B:B,D180)-SUMIFS(팀수비력!N:N,팀수비력!A:A,B180,팀수비력!B:B,D180)))*100,"")</f>
        <v>0.36508342156182683</v>
      </c>
      <c r="BO180" s="13">
        <f t="shared" si="104"/>
        <v>20.90032154340836</v>
      </c>
      <c r="BP180" s="13">
        <v>72.727272727272705</v>
      </c>
      <c r="BQ180" s="13">
        <v>0.30769230769230699</v>
      </c>
      <c r="BR180" s="13">
        <v>0</v>
      </c>
      <c r="BS180" s="13">
        <v>0.115384615384615</v>
      </c>
      <c r="BT180" s="15" t="s">
        <v>88</v>
      </c>
      <c r="BU180" s="15"/>
      <c r="BV180" s="12" t="s">
        <v>89</v>
      </c>
      <c r="BW180" s="26">
        <v>54.1</v>
      </c>
      <c r="BX180" s="27">
        <v>108.8</v>
      </c>
      <c r="BY180" s="27">
        <v>54.7</v>
      </c>
      <c r="BZ180" s="26">
        <f t="shared" si="111"/>
        <v>2.0807692307692309</v>
      </c>
      <c r="CA180" s="26">
        <f t="shared" si="112"/>
        <v>4.1846153846153848</v>
      </c>
      <c r="CB180" s="26">
        <f t="shared" si="113"/>
        <v>2.1038461538461539</v>
      </c>
      <c r="CC180" s="31">
        <f t="shared" si="114"/>
        <v>16.985871271585562</v>
      </c>
      <c r="CD180" s="31">
        <f t="shared" si="115"/>
        <v>34.160125588697021</v>
      </c>
      <c r="CE180" s="31">
        <f t="shared" si="116"/>
        <v>17.174254317111458</v>
      </c>
      <c r="CF180" s="34">
        <v>17</v>
      </c>
      <c r="CG180" s="34">
        <v>9</v>
      </c>
    </row>
    <row r="181" spans="1:85" x14ac:dyDescent="0.4">
      <c r="A181" s="12" t="s">
        <v>84</v>
      </c>
      <c r="B181" s="12" t="s">
        <v>275</v>
      </c>
      <c r="C181" s="4" t="s">
        <v>281</v>
      </c>
      <c r="D181" s="40" t="s">
        <v>87</v>
      </c>
      <c r="E181" s="5">
        <v>13</v>
      </c>
      <c r="F181" s="22">
        <v>8</v>
      </c>
      <c r="G181" s="22">
        <v>29</v>
      </c>
      <c r="H181" s="10">
        <f t="shared" si="78"/>
        <v>6617</v>
      </c>
      <c r="I181" s="5">
        <v>29</v>
      </c>
      <c r="J181" s="17">
        <f t="shared" si="79"/>
        <v>2.2307692307692308</v>
      </c>
      <c r="K181" s="7">
        <v>9</v>
      </c>
      <c r="L181" s="7">
        <v>36</v>
      </c>
      <c r="M181" s="17">
        <f t="shared" si="80"/>
        <v>0.69230769230769229</v>
      </c>
      <c r="N181" s="17">
        <f t="shared" si="81"/>
        <v>2.7692307692307692</v>
      </c>
      <c r="O181" s="14">
        <f t="shared" si="82"/>
        <v>0.25</v>
      </c>
      <c r="P181" s="12">
        <v>2</v>
      </c>
      <c r="Q181" s="12">
        <v>12</v>
      </c>
      <c r="R181" s="17">
        <f t="shared" si="83"/>
        <v>0.15384615384615385</v>
      </c>
      <c r="S181" s="17">
        <f t="shared" si="84"/>
        <v>0.92307692307692313</v>
      </c>
      <c r="T181" s="14">
        <f t="shared" si="85"/>
        <v>0.16666666666666666</v>
      </c>
      <c r="U181" s="12">
        <v>7</v>
      </c>
      <c r="V181" s="12">
        <v>24</v>
      </c>
      <c r="W181" s="17">
        <f t="shared" si="86"/>
        <v>0.53846153846153844</v>
      </c>
      <c r="X181" s="17">
        <f t="shared" si="87"/>
        <v>1.8461538461538463</v>
      </c>
      <c r="Y181" s="14">
        <f t="shared" si="88"/>
        <v>0.29166666666666669</v>
      </c>
      <c r="Z181" s="12">
        <v>4</v>
      </c>
      <c r="AA181" s="12">
        <v>7</v>
      </c>
      <c r="AB181" s="17">
        <f t="shared" si="89"/>
        <v>0.30769230769230771</v>
      </c>
      <c r="AC181" s="17">
        <f t="shared" si="90"/>
        <v>0.53846153846153844</v>
      </c>
      <c r="AD181" s="14">
        <f t="shared" si="91"/>
        <v>0.5714285714285714</v>
      </c>
      <c r="AE181" s="12">
        <v>15</v>
      </c>
      <c r="AF181" s="17">
        <f t="shared" si="92"/>
        <v>1.1538461538461537</v>
      </c>
      <c r="AG181" s="12">
        <v>2</v>
      </c>
      <c r="AH181" s="17">
        <f t="shared" si="93"/>
        <v>0.15384615384615385</v>
      </c>
      <c r="AI181" s="12">
        <v>13</v>
      </c>
      <c r="AJ181" s="17">
        <f t="shared" si="94"/>
        <v>1</v>
      </c>
      <c r="AK181" s="12">
        <v>3</v>
      </c>
      <c r="AL181" s="17">
        <f t="shared" si="95"/>
        <v>0.23076923076923078</v>
      </c>
      <c r="AM181" s="12">
        <v>1</v>
      </c>
      <c r="AN181" s="17">
        <f t="shared" si="96"/>
        <v>7.6923076923076927E-2</v>
      </c>
      <c r="AO181" s="12">
        <v>0</v>
      </c>
      <c r="AP181" s="17">
        <f t="shared" si="97"/>
        <v>0</v>
      </c>
      <c r="AQ181" s="12">
        <v>6</v>
      </c>
      <c r="AR181" s="17">
        <f t="shared" si="98"/>
        <v>0.46153846153846156</v>
      </c>
      <c r="AS181" s="12">
        <v>6</v>
      </c>
      <c r="AT181" s="17">
        <f t="shared" si="99"/>
        <v>0.46153846153846156</v>
      </c>
      <c r="AU181" s="13">
        <v>-0.15278184106822501</v>
      </c>
      <c r="AV181" s="13">
        <v>-5.5414299314453692E-2</v>
      </c>
      <c r="AW181" s="13">
        <v>0.1036338017805038</v>
      </c>
      <c r="AX181" s="13">
        <v>-0.1248177191033534</v>
      </c>
      <c r="AY181" s="13">
        <v>74.133483897651658</v>
      </c>
      <c r="AZ181" s="13">
        <v>105.55301246004611</v>
      </c>
      <c r="BA181" s="13">
        <v>0.14861006967777379</v>
      </c>
      <c r="BB181" s="13">
        <v>0.92307692307692313</v>
      </c>
      <c r="BC181" s="13">
        <v>4.3524255705002268</v>
      </c>
      <c r="BD181" s="35">
        <f t="shared" si="100"/>
        <v>37.103377686796321</v>
      </c>
      <c r="BE181" s="35">
        <f t="shared" si="101"/>
        <v>34.722222222222221</v>
      </c>
      <c r="BF181" s="37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4.6734933858526544</v>
      </c>
      <c r="BG181" s="14">
        <f t="shared" si="102"/>
        <v>0.66666666666666663</v>
      </c>
      <c r="BH181" s="14">
        <f t="shared" si="103"/>
        <v>0.19444444444444445</v>
      </c>
      <c r="BI181" s="13">
        <f>IFERROR(((AG181*(12000/5))/((F181*60+G181)*(SUMIFS(팀공격력!X:X,팀공격력!A:A,B181,팀공격력!B:B,D181)+SUMIFS(팀수비력!X:X,팀수비력!A:A,B181,팀수비력!B:B,D181))))*100,"")</f>
        <v>0.23552086420455776</v>
      </c>
      <c r="BJ181" s="13">
        <f>IFERROR(((AI181*(12000/5))/((F181*60+G181)*(SUMIFS(팀공격력!V:V,팀공격력!A:A,B181,팀공격력!B:B,D181)+SUMIFS(팀수비력!W:W,팀수비력!A:A,B181,팀수비력!B:B,D181))))*100,"")</f>
        <v>3.2518122078449974</v>
      </c>
      <c r="BK181" s="13">
        <f>IFERROR(((AE181*(12000/5))/((F181*60+G181)*(SUMIFS(팀공격력!X:X,팀공격력!A:A,B181,팀공격력!B:B,D181)+SUMIFS(팀수비력!X:X,팀수비력!A:A,B181,팀수비력!B:B,D181))))*100,"")</f>
        <v>1.7664064815341829</v>
      </c>
      <c r="BL181" s="13">
        <f>IFERROR(100*AK181/(((((F181*60+G181)/(12000/5))*SUMIFS(팀공격력!P:P,팀공격력!A:A,B181,팀공격력!B:B,D181))-K181)),"")</f>
        <v>0.9164106232355913</v>
      </c>
      <c r="BM181" s="13">
        <f>IFERROR(100*((AM181/E181*(2400))/((F181*60+G181)*SUMIFS(팀공격력!AR:AR,팀공격력!A:A,B181,팀공격력!B:B,D181))),"")</f>
        <v>0.51087598323531569</v>
      </c>
      <c r="BN181" s="13">
        <f>IFERROR((AO181*40)/(((F181*60+G181)/60)*(SUMIFS(팀수비력!Q:Q,팀수비력!A:A,B181,팀수비력!B:B,D181)-SUMIFS(팀수비력!N:N,팀수비력!A:A,B181,팀수비력!B:B,D181)))*100,"")</f>
        <v>0</v>
      </c>
      <c r="BO181" s="13">
        <f t="shared" si="104"/>
        <v>13.309671694764862</v>
      </c>
      <c r="BP181" s="13">
        <v>0</v>
      </c>
      <c r="BQ181" s="13">
        <v>0</v>
      </c>
      <c r="BR181" s="13">
        <v>0.92307692307692302</v>
      </c>
      <c r="BS181" s="13">
        <v>0.38461538461538403</v>
      </c>
      <c r="BT181" s="15" t="s">
        <v>88</v>
      </c>
      <c r="BU181" s="15">
        <v>70000</v>
      </c>
      <c r="BV181" s="12" t="s">
        <v>91</v>
      </c>
      <c r="BW181" s="26">
        <v>41.36</v>
      </c>
      <c r="BX181" s="27">
        <v>78.06</v>
      </c>
      <c r="BY181" s="27">
        <v>36.700000000000003</v>
      </c>
      <c r="BZ181" s="26">
        <f t="shared" si="111"/>
        <v>3.1815384615384619</v>
      </c>
      <c r="CA181" s="26">
        <f t="shared" si="112"/>
        <v>6.0046153846153851</v>
      </c>
      <c r="CB181" s="26">
        <f t="shared" si="113"/>
        <v>2.8230769230769233</v>
      </c>
      <c r="CC181" s="31">
        <f t="shared" si="114"/>
        <v>15.001360132990779</v>
      </c>
      <c r="CD181" s="31">
        <f t="shared" si="115"/>
        <v>28.312528336103973</v>
      </c>
      <c r="CE181" s="31">
        <f t="shared" si="116"/>
        <v>13.311168203113194</v>
      </c>
      <c r="CF181" s="34">
        <v>8</v>
      </c>
      <c r="CG181" s="34">
        <v>5</v>
      </c>
    </row>
    <row r="182" spans="1:85" x14ac:dyDescent="0.4">
      <c r="A182" s="12" t="s">
        <v>84</v>
      </c>
      <c r="B182" s="12" t="s">
        <v>275</v>
      </c>
      <c r="C182" s="12" t="s">
        <v>282</v>
      </c>
      <c r="D182" s="40" t="s">
        <v>87</v>
      </c>
      <c r="E182" s="12">
        <v>52</v>
      </c>
      <c r="F182" s="11">
        <v>29</v>
      </c>
      <c r="G182" s="11">
        <v>23</v>
      </c>
      <c r="H182" s="10">
        <f t="shared" si="78"/>
        <v>91676</v>
      </c>
      <c r="I182" s="7">
        <v>851</v>
      </c>
      <c r="J182" s="17">
        <f t="shared" si="79"/>
        <v>16.365384615384617</v>
      </c>
      <c r="K182" s="7">
        <v>353</v>
      </c>
      <c r="L182" s="7">
        <v>673</v>
      </c>
      <c r="M182" s="17">
        <f t="shared" si="80"/>
        <v>6.7884615384615383</v>
      </c>
      <c r="N182" s="17">
        <f t="shared" si="81"/>
        <v>12.942307692307692</v>
      </c>
      <c r="O182" s="14">
        <f t="shared" si="82"/>
        <v>0.52451708766716199</v>
      </c>
      <c r="P182" s="5">
        <v>349</v>
      </c>
      <c r="Q182" s="7">
        <v>665</v>
      </c>
      <c r="R182" s="17">
        <f t="shared" si="83"/>
        <v>6.7115384615384617</v>
      </c>
      <c r="S182" s="17">
        <f t="shared" si="84"/>
        <v>12.788461538461538</v>
      </c>
      <c r="T182" s="14">
        <f t="shared" si="85"/>
        <v>0.52481203007518795</v>
      </c>
      <c r="U182" s="7">
        <v>4</v>
      </c>
      <c r="V182" s="7">
        <v>8</v>
      </c>
      <c r="W182" s="17">
        <f t="shared" si="86"/>
        <v>7.6923076923076927E-2</v>
      </c>
      <c r="X182" s="17">
        <f t="shared" si="87"/>
        <v>0.15384615384615385</v>
      </c>
      <c r="Y182" s="14">
        <f t="shared" si="88"/>
        <v>0.5</v>
      </c>
      <c r="Z182" s="5">
        <v>141</v>
      </c>
      <c r="AA182" s="5">
        <v>253</v>
      </c>
      <c r="AB182" s="17">
        <f t="shared" si="89"/>
        <v>2.7115384615384617</v>
      </c>
      <c r="AC182" s="17">
        <f t="shared" si="90"/>
        <v>4.865384615384615</v>
      </c>
      <c r="AD182" s="14">
        <f t="shared" si="91"/>
        <v>0.55731225296442688</v>
      </c>
      <c r="AE182" s="12">
        <v>739</v>
      </c>
      <c r="AF182" s="17">
        <f t="shared" si="92"/>
        <v>14.211538461538462</v>
      </c>
      <c r="AG182" s="12">
        <v>259</v>
      </c>
      <c r="AH182" s="17">
        <f t="shared" si="93"/>
        <v>4.9807692307692308</v>
      </c>
      <c r="AI182" s="7">
        <v>480</v>
      </c>
      <c r="AJ182" s="17">
        <f t="shared" si="94"/>
        <v>9.2307692307692299</v>
      </c>
      <c r="AK182" s="7">
        <v>279</v>
      </c>
      <c r="AL182" s="17">
        <f t="shared" si="95"/>
        <v>5.365384615384615</v>
      </c>
      <c r="AM182" s="7">
        <v>107</v>
      </c>
      <c r="AN182" s="17">
        <f t="shared" si="96"/>
        <v>2.0576923076923075</v>
      </c>
      <c r="AO182" s="7">
        <v>23</v>
      </c>
      <c r="AP182" s="17">
        <f t="shared" si="97"/>
        <v>0.44230769230769229</v>
      </c>
      <c r="AQ182" s="7">
        <v>150</v>
      </c>
      <c r="AR182" s="17">
        <f t="shared" si="98"/>
        <v>2.8846153846153846</v>
      </c>
      <c r="AS182" s="7">
        <v>162</v>
      </c>
      <c r="AT182" s="17">
        <f t="shared" si="99"/>
        <v>3.1153846153846154</v>
      </c>
      <c r="AU182" s="13">
        <v>8.2282543519577498</v>
      </c>
      <c r="AV182" s="13">
        <v>0.2154087268717941</v>
      </c>
      <c r="AW182" s="13">
        <v>4.1195507510698137</v>
      </c>
      <c r="AX182" s="13">
        <v>0.78801007678278279</v>
      </c>
      <c r="AY182" s="13">
        <v>112.27585068021151</v>
      </c>
      <c r="AZ182" s="13">
        <v>89.640876722044268</v>
      </c>
      <c r="BA182" s="13">
        <v>20.889903863875269</v>
      </c>
      <c r="BB182" s="13">
        <v>27.25</v>
      </c>
      <c r="BC182" s="13">
        <v>37.095859330686316</v>
      </c>
      <c r="BD182" s="35">
        <f t="shared" si="100"/>
        <v>54.250815993472045</v>
      </c>
      <c r="BE182" s="35">
        <f t="shared" si="101"/>
        <v>52.748885586924224</v>
      </c>
      <c r="BF182" s="37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27.965258651504964</v>
      </c>
      <c r="BG182" s="14">
        <f t="shared" si="102"/>
        <v>1.188707280832095E-2</v>
      </c>
      <c r="BH182" s="14">
        <f t="shared" si="103"/>
        <v>0.37592867756315007</v>
      </c>
      <c r="BI182" s="13">
        <f>IFERROR(((AG182*(12000/5))/((F182*60+G182)*(SUMIFS(팀공격력!X:X,팀공격력!A:A,B182,팀공격력!B:B,D182)+SUMIFS(팀수비력!X:X,팀수비력!A:A,B182,팀수비력!B:B,D182))))*100,"")</f>
        <v>8.8057149883582095</v>
      </c>
      <c r="BJ182" s="13">
        <f>IFERROR(((AI182*(12000/5))/((F182*60+G182)*(SUMIFS(팀공격력!V:V,팀공격력!A:A,B182,팀공격력!B:B,D182)+SUMIFS(팀수비력!W:W,팀수비력!A:A,B182,팀수비력!B:B,D182))))*100,"")</f>
        <v>34.664809050163171</v>
      </c>
      <c r="BK182" s="13">
        <f>IFERROR(((AE182*(12000/5))/((F182*60+G182)*(SUMIFS(팀공격력!X:X,팀공격력!A:A,B182,팀공격력!B:B,D182)+SUMIFS(팀수비력!X:X,팀수비력!A:A,B182,팀수비력!B:B,D182))))*100,"")</f>
        <v>25.125186781454506</v>
      </c>
      <c r="BL182" s="13">
        <f>IFERROR(100*AK182/(((((F182*60+G182)/(12000/5))*SUMIFS(팀공격력!P:P,팀공격력!A:A,B182,팀공격력!B:B,D182))-K182)),"")</f>
        <v>34.357525560336555</v>
      </c>
      <c r="BM182" s="13">
        <f>IFERROR(100*((AM182/E182*(2400))/((F182*60+G182)*SUMIFS(팀공격력!AR:AR,팀공격력!A:A,B182,팀공격력!B:B,D182))),"")</f>
        <v>3.9455244859536291</v>
      </c>
      <c r="BN182" s="13">
        <f>IFERROR((AO182*40)/(((F182*60+G182)/60)*(SUMIFS(팀수비력!Q:Q,팀수비력!A:A,B182,팀수비력!B:B,D182)-SUMIFS(팀수비력!N:N,팀수비력!A:A,B182,팀수비력!B:B,D182)))*100,"")</f>
        <v>1.4002802589909662</v>
      </c>
      <c r="BO182" s="13">
        <f t="shared" si="104"/>
        <v>16.054456717184689</v>
      </c>
      <c r="BP182" s="13">
        <v>65.546218487394896</v>
      </c>
      <c r="BQ182" s="13">
        <v>1.5</v>
      </c>
      <c r="BR182" s="13">
        <v>0.36538461538461497</v>
      </c>
      <c r="BS182" s="13">
        <v>1.4423076923076901</v>
      </c>
      <c r="BT182" s="15" t="s">
        <v>93</v>
      </c>
      <c r="BU182" s="15">
        <v>370000</v>
      </c>
      <c r="BV182" s="12" t="s">
        <v>89</v>
      </c>
      <c r="BW182" s="26">
        <v>2027.77</v>
      </c>
      <c r="BX182" s="27">
        <v>2661.97</v>
      </c>
      <c r="BY182" s="27">
        <v>634.20000000000005</v>
      </c>
      <c r="BZ182" s="26">
        <f t="shared" si="111"/>
        <v>38.995576923076918</v>
      </c>
      <c r="CA182" s="26">
        <f t="shared" si="112"/>
        <v>51.191730769230766</v>
      </c>
      <c r="CB182" s="26">
        <f t="shared" si="113"/>
        <v>12.196153846153846</v>
      </c>
      <c r="CC182" s="31">
        <f t="shared" si="114"/>
        <v>53.085300405776856</v>
      </c>
      <c r="CD182" s="31">
        <f t="shared" si="115"/>
        <v>69.688119027880788</v>
      </c>
      <c r="CE182" s="31">
        <f t="shared" si="116"/>
        <v>16.602818622103932</v>
      </c>
      <c r="CF182" s="33">
        <v>35</v>
      </c>
      <c r="CG182" s="33">
        <v>17</v>
      </c>
    </row>
    <row r="183" spans="1:85" x14ac:dyDescent="0.4">
      <c r="A183" s="12" t="s">
        <v>84</v>
      </c>
      <c r="B183" s="12" t="s">
        <v>275</v>
      </c>
      <c r="C183" s="4" t="s">
        <v>283</v>
      </c>
      <c r="D183" s="40" t="s">
        <v>87</v>
      </c>
      <c r="E183" s="5">
        <v>49</v>
      </c>
      <c r="F183" s="22">
        <v>29</v>
      </c>
      <c r="G183" s="22">
        <v>5</v>
      </c>
      <c r="H183" s="10">
        <f t="shared" si="78"/>
        <v>85505</v>
      </c>
      <c r="I183" s="5">
        <v>476</v>
      </c>
      <c r="J183" s="17">
        <f t="shared" si="79"/>
        <v>9.7142857142857135</v>
      </c>
      <c r="K183" s="7">
        <v>184</v>
      </c>
      <c r="L183" s="7">
        <v>421</v>
      </c>
      <c r="M183" s="17">
        <f t="shared" si="80"/>
        <v>3.7551020408163267</v>
      </c>
      <c r="N183" s="17">
        <f t="shared" si="81"/>
        <v>8.591836734693878</v>
      </c>
      <c r="O183" s="14">
        <f t="shared" si="82"/>
        <v>0.43705463182897863</v>
      </c>
      <c r="P183" s="12">
        <v>120</v>
      </c>
      <c r="Q183" s="12">
        <v>238</v>
      </c>
      <c r="R183" s="17">
        <f t="shared" si="83"/>
        <v>2.4489795918367347</v>
      </c>
      <c r="S183" s="17">
        <f t="shared" si="84"/>
        <v>4.8571428571428568</v>
      </c>
      <c r="T183" s="14">
        <f t="shared" si="85"/>
        <v>0.50420168067226889</v>
      </c>
      <c r="U183" s="12">
        <v>64</v>
      </c>
      <c r="V183" s="12">
        <v>183</v>
      </c>
      <c r="W183" s="17">
        <f t="shared" si="86"/>
        <v>1.3061224489795917</v>
      </c>
      <c r="X183" s="17">
        <f t="shared" si="87"/>
        <v>3.7346938775510203</v>
      </c>
      <c r="Y183" s="14">
        <f t="shared" si="88"/>
        <v>0.34972677595628415</v>
      </c>
      <c r="Z183" s="12">
        <v>44</v>
      </c>
      <c r="AA183" s="12">
        <v>54</v>
      </c>
      <c r="AB183" s="17">
        <f t="shared" si="89"/>
        <v>0.89795918367346939</v>
      </c>
      <c r="AC183" s="17">
        <f t="shared" si="90"/>
        <v>1.1020408163265305</v>
      </c>
      <c r="AD183" s="14">
        <f t="shared" si="91"/>
        <v>0.81481481481481477</v>
      </c>
      <c r="AE183" s="12">
        <v>129</v>
      </c>
      <c r="AF183" s="17">
        <f t="shared" si="92"/>
        <v>2.6326530612244898</v>
      </c>
      <c r="AG183" s="12">
        <v>33</v>
      </c>
      <c r="AH183" s="17">
        <f t="shared" si="93"/>
        <v>0.67346938775510201</v>
      </c>
      <c r="AI183" s="12">
        <v>96</v>
      </c>
      <c r="AJ183" s="17">
        <f t="shared" si="94"/>
        <v>1.9591836734693877</v>
      </c>
      <c r="AK183" s="12">
        <v>293</v>
      </c>
      <c r="AL183" s="17">
        <f t="shared" si="95"/>
        <v>5.9795918367346941</v>
      </c>
      <c r="AM183" s="12">
        <v>38</v>
      </c>
      <c r="AN183" s="17">
        <f t="shared" si="96"/>
        <v>0.77551020408163263</v>
      </c>
      <c r="AO183" s="12">
        <v>2</v>
      </c>
      <c r="AP183" s="17">
        <f t="shared" si="97"/>
        <v>4.0816326530612242E-2</v>
      </c>
      <c r="AQ183" s="12">
        <v>65</v>
      </c>
      <c r="AR183" s="17">
        <f t="shared" si="98"/>
        <v>1.3265306122448979</v>
      </c>
      <c r="AS183" s="12">
        <v>111</v>
      </c>
      <c r="AT183" s="17">
        <f t="shared" si="99"/>
        <v>2.2653061224489797</v>
      </c>
      <c r="AU183" s="13">
        <v>4.5357048217076352</v>
      </c>
      <c r="AV183" s="13">
        <v>0.12731058501956991</v>
      </c>
      <c r="AW183" s="13">
        <v>1.4163460947988109</v>
      </c>
      <c r="AX183" s="13">
        <v>2.9064814008687469E-3</v>
      </c>
      <c r="AY183" s="13">
        <v>118.39721212852881</v>
      </c>
      <c r="AZ183" s="13">
        <v>105.0623282773571</v>
      </c>
      <c r="BA183" s="13">
        <v>9.8069486711785334</v>
      </c>
      <c r="BB183" s="13">
        <v>12.77551020408163</v>
      </c>
      <c r="BC183" s="13">
        <v>17.570902286416</v>
      </c>
      <c r="BD183" s="35">
        <f t="shared" si="100"/>
        <v>53.512006475402465</v>
      </c>
      <c r="BE183" s="35">
        <f t="shared" si="101"/>
        <v>51.306413301662715</v>
      </c>
      <c r="BF183" s="37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15.415081676910258</v>
      </c>
      <c r="BG183" s="14">
        <f t="shared" si="102"/>
        <v>0.43467933491686461</v>
      </c>
      <c r="BH183" s="14">
        <f t="shared" si="103"/>
        <v>0.12826603325415678</v>
      </c>
      <c r="BI183" s="13">
        <f>IFERROR(((AG183*(12000/5))/((F183*60+G183)*(SUMIFS(팀공격력!X:X,팀공격력!A:A,B183,팀공격력!B:B,D183)+SUMIFS(팀수비력!X:X,팀수비력!A:A,B183,팀수비력!B:B,D183))))*100,"")</f>
        <v>1.1335369501558614</v>
      </c>
      <c r="BJ183" s="13">
        <f>IFERROR(((AI183*(12000/5))/((F183*60+G183)*(SUMIFS(팀공격력!V:V,팀공격력!A:A,B183,팀공격력!B:B,D183)+SUMIFS(팀수비력!W:W,팀수비력!A:A,B183,팀수비력!B:B,D183))))*100,"")</f>
        <v>7.0044766023424261</v>
      </c>
      <c r="BK183" s="13">
        <f>IFERROR(((AE183*(12000/5))/((F183*60+G183)*(SUMIFS(팀공격력!X:X,팀공격력!A:A,B183,팀공격력!B:B,D183)+SUMIFS(팀수비력!X:X,팀수비력!A:A,B183,팀수비력!B:B,D183))))*100,"")</f>
        <v>4.4310989869729127</v>
      </c>
      <c r="BL183" s="13">
        <f>IFERROR(100*AK183/(((((F183*60+G183)/(12000/5))*SUMIFS(팀공격력!P:P,팀공격력!A:A,B183,팀공격력!B:B,D183))-K183)),"")</f>
        <v>30.232548141205605</v>
      </c>
      <c r="BM183" s="13">
        <f>IFERROR(100*((AM183/E183*(2400))/((F183*60+G183)*SUMIFS(팀공격력!AR:AR,팀공격력!A:A,B183,팀공격력!B:B,D183))),"")</f>
        <v>1.5023416464602908</v>
      </c>
      <c r="BN183" s="13">
        <f>IFERROR((AO183*40)/(((F183*60+G183)/60)*(SUMIFS(팀수비력!Q:Q,팀수비력!A:A,B183,팀수비력!B:B,D183)-SUMIFS(팀수비력!N:N,팀수비력!A:A,B183,팀수비력!B:B,D183)))*100,"")</f>
        <v>0.12301951397040356</v>
      </c>
      <c r="BO183" s="13">
        <f t="shared" si="104"/>
        <v>12.751098556183303</v>
      </c>
      <c r="BP183" s="13">
        <v>10.7438016528925</v>
      </c>
      <c r="BQ183" s="13">
        <v>0.265306122448979</v>
      </c>
      <c r="BR183" s="13">
        <v>1.81632653061224</v>
      </c>
      <c r="BS183" s="13">
        <v>0.36734693877551</v>
      </c>
      <c r="BT183" s="15" t="s">
        <v>88</v>
      </c>
      <c r="BU183" s="15">
        <v>310000</v>
      </c>
      <c r="BV183" s="12" t="s">
        <v>91</v>
      </c>
      <c r="BW183" s="26">
        <v>1129.6300000000001</v>
      </c>
      <c r="BX183" s="27">
        <v>1460.23</v>
      </c>
      <c r="BY183" s="27">
        <v>330.6</v>
      </c>
      <c r="BZ183" s="26">
        <f t="shared" si="111"/>
        <v>23.053673469387753</v>
      </c>
      <c r="CA183" s="26">
        <f t="shared" si="112"/>
        <v>29.800612244897959</v>
      </c>
      <c r="CB183" s="26">
        <f t="shared" si="113"/>
        <v>6.7469387755102046</v>
      </c>
      <c r="CC183" s="31">
        <f t="shared" si="114"/>
        <v>31.707058066779719</v>
      </c>
      <c r="CD183" s="31">
        <f t="shared" si="115"/>
        <v>40.986515408455645</v>
      </c>
      <c r="CE183" s="31">
        <f t="shared" si="116"/>
        <v>9.2794573416759256</v>
      </c>
      <c r="CF183" s="33">
        <v>33</v>
      </c>
      <c r="CG183" s="33">
        <v>16</v>
      </c>
    </row>
    <row r="184" spans="1:85" x14ac:dyDescent="0.4">
      <c r="A184" s="12" t="s">
        <v>84</v>
      </c>
      <c r="B184" s="12" t="s">
        <v>275</v>
      </c>
      <c r="C184" s="4" t="s">
        <v>284</v>
      </c>
      <c r="D184" s="40" t="s">
        <v>87</v>
      </c>
      <c r="E184" s="5">
        <v>30</v>
      </c>
      <c r="F184" s="22">
        <v>21</v>
      </c>
      <c r="G184" s="22">
        <v>8</v>
      </c>
      <c r="H184" s="10">
        <f t="shared" si="78"/>
        <v>38040</v>
      </c>
      <c r="I184" s="5">
        <v>235</v>
      </c>
      <c r="J184" s="17">
        <f t="shared" si="79"/>
        <v>7.833333333333333</v>
      </c>
      <c r="K184" s="7">
        <v>84</v>
      </c>
      <c r="L184" s="6">
        <v>238</v>
      </c>
      <c r="M184" s="17">
        <f t="shared" si="80"/>
        <v>2.8</v>
      </c>
      <c r="N184" s="17">
        <f t="shared" si="81"/>
        <v>7.9333333333333336</v>
      </c>
      <c r="O184" s="14">
        <f t="shared" si="82"/>
        <v>0.35294117647058826</v>
      </c>
      <c r="P184" s="12">
        <v>57</v>
      </c>
      <c r="Q184" s="12">
        <v>112</v>
      </c>
      <c r="R184" s="17">
        <f t="shared" si="83"/>
        <v>1.9</v>
      </c>
      <c r="S184" s="17">
        <f t="shared" si="84"/>
        <v>3.7333333333333334</v>
      </c>
      <c r="T184" s="14">
        <f t="shared" si="85"/>
        <v>0.5089285714285714</v>
      </c>
      <c r="U184" s="12">
        <v>27</v>
      </c>
      <c r="V184" s="12">
        <v>126</v>
      </c>
      <c r="W184" s="17">
        <f t="shared" si="86"/>
        <v>0.9</v>
      </c>
      <c r="X184" s="17">
        <f t="shared" si="87"/>
        <v>4.2</v>
      </c>
      <c r="Y184" s="14">
        <f t="shared" si="88"/>
        <v>0.21428571428571427</v>
      </c>
      <c r="Z184" s="12">
        <v>40</v>
      </c>
      <c r="AA184" s="12">
        <v>59</v>
      </c>
      <c r="AB184" s="17">
        <f t="shared" si="89"/>
        <v>1.3333333333333333</v>
      </c>
      <c r="AC184" s="17">
        <f t="shared" si="90"/>
        <v>1.9666666666666666</v>
      </c>
      <c r="AD184" s="14">
        <f t="shared" si="91"/>
        <v>0.67796610169491522</v>
      </c>
      <c r="AE184" s="12">
        <v>130</v>
      </c>
      <c r="AF184" s="17">
        <f t="shared" si="92"/>
        <v>4.333333333333333</v>
      </c>
      <c r="AG184" s="12">
        <v>39</v>
      </c>
      <c r="AH184" s="17">
        <f t="shared" si="93"/>
        <v>1.3</v>
      </c>
      <c r="AI184" s="12">
        <v>91</v>
      </c>
      <c r="AJ184" s="17">
        <f t="shared" si="94"/>
        <v>3.0333333333333332</v>
      </c>
      <c r="AK184" s="12">
        <v>58</v>
      </c>
      <c r="AL184" s="17">
        <f t="shared" si="95"/>
        <v>1.9333333333333333</v>
      </c>
      <c r="AM184" s="12">
        <v>12</v>
      </c>
      <c r="AN184" s="17">
        <f t="shared" si="96"/>
        <v>0.4</v>
      </c>
      <c r="AO184" s="12">
        <v>8</v>
      </c>
      <c r="AP184" s="17">
        <f t="shared" si="97"/>
        <v>0.26666666666666666</v>
      </c>
      <c r="AQ184" s="12">
        <v>48</v>
      </c>
      <c r="AR184" s="17">
        <f t="shared" si="98"/>
        <v>1.6</v>
      </c>
      <c r="AS184" s="12">
        <v>39</v>
      </c>
      <c r="AT184" s="17">
        <f t="shared" si="99"/>
        <v>1.3</v>
      </c>
      <c r="AU184" s="13">
        <v>0.33508128369000167</v>
      </c>
      <c r="AV184" s="13">
        <v>2.1140774996214619E-2</v>
      </c>
      <c r="AW184" s="13">
        <v>0.80564791477585607</v>
      </c>
      <c r="AX184" s="13">
        <v>0.27906917311068541</v>
      </c>
      <c r="AY184" s="13">
        <v>91.500142989599482</v>
      </c>
      <c r="AZ184" s="13">
        <v>102.5541048538181</v>
      </c>
      <c r="BA184" s="13">
        <v>3.966169025015013</v>
      </c>
      <c r="BB184" s="13">
        <v>7.4</v>
      </c>
      <c r="BC184" s="13">
        <v>14.006309148264981</v>
      </c>
      <c r="BD184" s="35">
        <f t="shared" si="100"/>
        <v>44.514320351568422</v>
      </c>
      <c r="BE184" s="35">
        <f t="shared" si="101"/>
        <v>40.966386554621849</v>
      </c>
      <c r="BF184" s="37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12.98240536444065</v>
      </c>
      <c r="BG184" s="14">
        <f t="shared" si="102"/>
        <v>0.52941176470588236</v>
      </c>
      <c r="BH184" s="14">
        <f t="shared" si="103"/>
        <v>0.24789915966386555</v>
      </c>
      <c r="BI184" s="13">
        <f>IFERROR(((AG184*(12000/5))/((F184*60+G184)*(SUMIFS(팀공격력!X:X,팀공격력!A:A,B184,팀공격력!B:B,D184)+SUMIFS(팀수비력!X:X,팀수비력!A:A,B184,팀수비력!B:B,D184))))*100,"")</f>
        <v>1.8435822852226638</v>
      </c>
      <c r="BJ184" s="13">
        <f>IFERROR(((AI184*(12000/5))/((F184*60+G184)*(SUMIFS(팀공격력!V:V,팀공격력!A:A,B184,팀공격력!B:B,D184)+SUMIFS(팀수비력!W:W,팀수비력!A:A,B184,팀수비력!B:B,D184))))*100,"")</f>
        <v>9.1373871423909492</v>
      </c>
      <c r="BK184" s="13">
        <f>IFERROR(((AE184*(12000/5))/((F184*60+G184)*(SUMIFS(팀공격력!X:X,팀공격력!A:A,B184,팀공격력!B:B,D184)+SUMIFS(팀수비력!X:X,팀수비력!A:A,B184,팀수비력!B:B,D184))))*100,"")</f>
        <v>6.1452742840755459</v>
      </c>
      <c r="BL184" s="13">
        <f>IFERROR(100*AK184/(((((F184*60+G184)/(12000/5))*SUMIFS(팀공격력!P:P,팀공격력!A:A,B184,팀공격력!B:B,D184))-K184)),"")</f>
        <v>7.6929538732254263</v>
      </c>
      <c r="BM184" s="13">
        <f>IFERROR(100*((AM184/E184*(2400))/((F184*60+G184)*SUMIFS(팀공격력!AR:AR,팀공격력!A:A,B184,팀공격력!B:B,D184))),"")</f>
        <v>1.0663931801476605</v>
      </c>
      <c r="BN184" s="13">
        <f>IFERROR((AO184*40)/(((F184*60+G184)/60)*(SUMIFS(팀수비력!Q:Q,팀수비력!A:A,B184,팀수비력!B:B,D184)-SUMIFS(팀수비력!N:N,팀수비력!A:A,B184,팀수비력!B:B,D184)))*100,"")</f>
        <v>0.67718943810206378</v>
      </c>
      <c r="BO184" s="13">
        <f t="shared" si="104"/>
        <v>15.386588024105656</v>
      </c>
      <c r="BP184" s="13">
        <v>10</v>
      </c>
      <c r="BQ184" s="13">
        <v>0.16666666666666599</v>
      </c>
      <c r="BR184" s="13">
        <v>0.83333333333333304</v>
      </c>
      <c r="BS184" s="13">
        <v>0.4</v>
      </c>
      <c r="BT184" s="15" t="s">
        <v>88</v>
      </c>
      <c r="BU184" s="15"/>
      <c r="BV184" s="12" t="s">
        <v>96</v>
      </c>
      <c r="BW184" s="26">
        <v>421.75</v>
      </c>
      <c r="BX184" s="27">
        <v>653.04999999999995</v>
      </c>
      <c r="BY184" s="27">
        <v>231.3</v>
      </c>
      <c r="BZ184" s="26">
        <f t="shared" si="111"/>
        <v>14.05833333333333</v>
      </c>
      <c r="CA184" s="26">
        <f t="shared" si="112"/>
        <v>21.768333333333331</v>
      </c>
      <c r="CB184" s="26">
        <f t="shared" si="113"/>
        <v>7.71</v>
      </c>
      <c r="CC184" s="31">
        <f t="shared" si="114"/>
        <v>26.608832807570977</v>
      </c>
      <c r="CD184" s="31">
        <f t="shared" si="115"/>
        <v>41.201892744479494</v>
      </c>
      <c r="CE184" s="31">
        <f t="shared" si="116"/>
        <v>14.593059936908517</v>
      </c>
      <c r="CF184" s="34">
        <v>18</v>
      </c>
      <c r="CG184" s="34">
        <v>12</v>
      </c>
    </row>
    <row r="185" spans="1:85" x14ac:dyDescent="0.4">
      <c r="A185" s="12" t="s">
        <v>84</v>
      </c>
      <c r="B185" s="12" t="s">
        <v>275</v>
      </c>
      <c r="C185" s="4" t="s">
        <v>285</v>
      </c>
      <c r="D185" s="40" t="s">
        <v>87</v>
      </c>
      <c r="E185" s="5">
        <v>50</v>
      </c>
      <c r="F185" s="22">
        <v>30</v>
      </c>
      <c r="G185" s="22">
        <v>11</v>
      </c>
      <c r="H185" s="10">
        <f t="shared" si="78"/>
        <v>90550</v>
      </c>
      <c r="I185" s="5">
        <v>618</v>
      </c>
      <c r="J185" s="17">
        <f t="shared" si="79"/>
        <v>12.36</v>
      </c>
      <c r="K185" s="7">
        <v>203</v>
      </c>
      <c r="L185" s="7">
        <v>492</v>
      </c>
      <c r="M185" s="17">
        <f t="shared" si="80"/>
        <v>4.0599999999999996</v>
      </c>
      <c r="N185" s="17">
        <f t="shared" si="81"/>
        <v>9.84</v>
      </c>
      <c r="O185" s="14">
        <f t="shared" si="82"/>
        <v>0.41260162601626016</v>
      </c>
      <c r="P185" s="12">
        <v>71</v>
      </c>
      <c r="Q185" s="12">
        <v>150</v>
      </c>
      <c r="R185" s="17">
        <f t="shared" si="83"/>
        <v>1.42</v>
      </c>
      <c r="S185" s="17">
        <f t="shared" si="84"/>
        <v>3</v>
      </c>
      <c r="T185" s="14">
        <f t="shared" si="85"/>
        <v>0.47333333333333333</v>
      </c>
      <c r="U185" s="12">
        <v>132</v>
      </c>
      <c r="V185" s="12">
        <v>342</v>
      </c>
      <c r="W185" s="17">
        <f t="shared" si="86"/>
        <v>2.64</v>
      </c>
      <c r="X185" s="17">
        <f t="shared" si="87"/>
        <v>6.84</v>
      </c>
      <c r="Y185" s="14">
        <f t="shared" si="88"/>
        <v>0.38596491228070173</v>
      </c>
      <c r="Z185" s="12">
        <v>80</v>
      </c>
      <c r="AA185" s="12">
        <v>92</v>
      </c>
      <c r="AB185" s="17">
        <f t="shared" si="89"/>
        <v>1.6</v>
      </c>
      <c r="AC185" s="17">
        <f t="shared" si="90"/>
        <v>1.84</v>
      </c>
      <c r="AD185" s="14">
        <f t="shared" si="91"/>
        <v>0.86956521739130432</v>
      </c>
      <c r="AE185" s="12">
        <v>103</v>
      </c>
      <c r="AF185" s="17">
        <f t="shared" si="92"/>
        <v>2.06</v>
      </c>
      <c r="AG185" s="12">
        <v>26</v>
      </c>
      <c r="AH185" s="17">
        <f t="shared" si="93"/>
        <v>0.52</v>
      </c>
      <c r="AI185" s="12">
        <v>77</v>
      </c>
      <c r="AJ185" s="17">
        <f t="shared" si="94"/>
        <v>1.54</v>
      </c>
      <c r="AK185" s="12">
        <v>55</v>
      </c>
      <c r="AL185" s="17">
        <f t="shared" si="95"/>
        <v>1.1000000000000001</v>
      </c>
      <c r="AM185" s="12">
        <v>36</v>
      </c>
      <c r="AN185" s="17">
        <f t="shared" si="96"/>
        <v>0.72</v>
      </c>
      <c r="AO185" s="12">
        <v>16</v>
      </c>
      <c r="AP185" s="17">
        <f t="shared" si="97"/>
        <v>0.32</v>
      </c>
      <c r="AQ185" s="12">
        <v>41</v>
      </c>
      <c r="AR185" s="17">
        <f t="shared" si="98"/>
        <v>0.82</v>
      </c>
      <c r="AS185" s="12">
        <v>98</v>
      </c>
      <c r="AT185" s="17">
        <f t="shared" si="99"/>
        <v>1.96</v>
      </c>
      <c r="AU185" s="13">
        <v>3.9744272536584391</v>
      </c>
      <c r="AV185" s="13">
        <v>0.1053409763531778</v>
      </c>
      <c r="AW185" s="13">
        <v>1.4338321853538141</v>
      </c>
      <c r="AX185" s="13">
        <v>1.490486261521883</v>
      </c>
      <c r="AY185" s="13">
        <v>115.55101093357629</v>
      </c>
      <c r="AZ185" s="13">
        <v>105.45900428930651</v>
      </c>
      <c r="BA185" s="13">
        <v>8.2811294341862993</v>
      </c>
      <c r="BB185" s="13">
        <v>9.7200000000000006</v>
      </c>
      <c r="BC185" s="13">
        <v>12.881281060187741</v>
      </c>
      <c r="BD185" s="35">
        <f t="shared" si="100"/>
        <v>58.030348557692299</v>
      </c>
      <c r="BE185" s="35">
        <f t="shared" si="101"/>
        <v>54.674796747967477</v>
      </c>
      <c r="BF185" s="37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16.709957049687716</v>
      </c>
      <c r="BG185" s="14">
        <f t="shared" si="102"/>
        <v>0.69512195121951215</v>
      </c>
      <c r="BH185" s="14">
        <f t="shared" si="103"/>
        <v>0.18699186991869918</v>
      </c>
      <c r="BI185" s="13">
        <f>IFERROR(((AG185*(12000/5))/((F185*60+G185)*(SUMIFS(팀공격력!X:X,팀공격력!A:A,B185,팀공격력!B:B,D185)+SUMIFS(팀수비력!X:X,팀수비력!A:A,B185,팀수비력!B:B,D185))))*100,"")</f>
        <v>0.86054199803509579</v>
      </c>
      <c r="BJ185" s="13">
        <f>IFERROR(((AI185*(12000/5))/((F185*60+G185)*(SUMIFS(팀공격력!V:V,팀공격력!A:A,B185,팀공격력!B:B,D185)+SUMIFS(팀수비력!W:W,팀수비력!A:A,B185,팀수비력!B:B,D185))))*100,"")</f>
        <v>5.4134254709284697</v>
      </c>
      <c r="BK185" s="13">
        <f>IFERROR(((AE185*(12000/5))/((F185*60+G185)*(SUMIFS(팀공격력!X:X,팀공격력!A:A,B185,팀공격력!B:B,D185)+SUMIFS(팀수비력!X:X,팀수비력!A:A,B185,팀수비력!B:B,D185))))*100,"")</f>
        <v>3.4090702229851875</v>
      </c>
      <c r="BL185" s="13">
        <f>IFERROR(100*AK185/(((((F185*60+G185)/(12000/5))*SUMIFS(팀공격력!P:P,팀공격력!A:A,B185,팀공격력!B:B,D185))-K185)),"")</f>
        <v>5.5344844501950901</v>
      </c>
      <c r="BM185" s="13">
        <f>IFERROR(100*((AM185/E185*(2400))/((F185*60+G185)*SUMIFS(팀공격력!AR:AR,팀공격력!A:A,B185,팀공격력!B:B,D185))),"")</f>
        <v>1.3439733817609167</v>
      </c>
      <c r="BN185" s="13">
        <f>IFERROR((AO185*40)/(((F185*60+G185)/60)*(SUMIFS(팀수비력!Q:Q,팀수비력!A:A,B185,팀수비력!B:B,D185)-SUMIFS(팀수비력!N:N,팀수비력!A:A,B185,팀수비력!B:B,D185)))*100,"")</f>
        <v>0.94828957207445264</v>
      </c>
      <c r="BO185" s="13">
        <f t="shared" si="104"/>
        <v>7.1493338913301248</v>
      </c>
      <c r="BP185" s="13">
        <v>6.7226890756302504</v>
      </c>
      <c r="BQ185" s="13">
        <v>0.16</v>
      </c>
      <c r="BR185" s="13">
        <v>2.14</v>
      </c>
      <c r="BS185" s="13">
        <v>0.44</v>
      </c>
      <c r="BT185" s="15" t="s">
        <v>88</v>
      </c>
      <c r="BU185" s="15"/>
      <c r="BV185" s="12" t="s">
        <v>91</v>
      </c>
      <c r="BW185" s="26">
        <v>929.27</v>
      </c>
      <c r="BX185" s="27">
        <v>1268.3699999999999</v>
      </c>
      <c r="BY185" s="27">
        <v>339.1</v>
      </c>
      <c r="BZ185" s="26">
        <f t="shared" si="111"/>
        <v>18.585399999999996</v>
      </c>
      <c r="CA185" s="26">
        <f t="shared" si="112"/>
        <v>25.367399999999996</v>
      </c>
      <c r="CB185" s="26">
        <f t="shared" si="113"/>
        <v>6.782</v>
      </c>
      <c r="CC185" s="31">
        <f t="shared" si="114"/>
        <v>24.630016565433458</v>
      </c>
      <c r="CD185" s="31">
        <f t="shared" si="115"/>
        <v>33.617758144671448</v>
      </c>
      <c r="CE185" s="31">
        <f t="shared" si="116"/>
        <v>8.9877415792379907</v>
      </c>
      <c r="CF185" s="33">
        <v>32</v>
      </c>
      <c r="CG185" s="33">
        <v>18</v>
      </c>
    </row>
    <row r="186" spans="1:85" x14ac:dyDescent="0.4">
      <c r="A186" s="12" t="s">
        <v>84</v>
      </c>
      <c r="B186" s="12" t="s">
        <v>275</v>
      </c>
      <c r="C186" s="4" t="s">
        <v>286</v>
      </c>
      <c r="D186" s="40" t="s">
        <v>87</v>
      </c>
      <c r="E186" s="32">
        <v>38</v>
      </c>
      <c r="F186" s="24">
        <v>12</v>
      </c>
      <c r="G186" s="24">
        <v>47</v>
      </c>
      <c r="H186" s="10">
        <f t="shared" si="78"/>
        <v>29146</v>
      </c>
      <c r="I186" s="5">
        <v>187</v>
      </c>
      <c r="J186" s="17">
        <f t="shared" si="79"/>
        <v>4.9210526315789478</v>
      </c>
      <c r="K186" s="7">
        <v>66</v>
      </c>
      <c r="L186" s="7">
        <v>163</v>
      </c>
      <c r="M186" s="17">
        <f t="shared" si="80"/>
        <v>1.736842105263158</v>
      </c>
      <c r="N186" s="17">
        <f t="shared" si="81"/>
        <v>4.2894736842105265</v>
      </c>
      <c r="O186" s="14">
        <f t="shared" si="82"/>
        <v>0.40490797546012269</v>
      </c>
      <c r="P186" s="12">
        <v>26</v>
      </c>
      <c r="Q186" s="12">
        <v>60</v>
      </c>
      <c r="R186" s="17">
        <f t="shared" si="83"/>
        <v>0.68421052631578949</v>
      </c>
      <c r="S186" s="17">
        <f t="shared" si="84"/>
        <v>1.5789473684210527</v>
      </c>
      <c r="T186" s="14">
        <f t="shared" si="85"/>
        <v>0.43333333333333335</v>
      </c>
      <c r="U186" s="12">
        <v>40</v>
      </c>
      <c r="V186" s="12">
        <v>103</v>
      </c>
      <c r="W186" s="17">
        <f t="shared" si="86"/>
        <v>1.0526315789473684</v>
      </c>
      <c r="X186" s="17">
        <f t="shared" si="87"/>
        <v>2.7105263157894739</v>
      </c>
      <c r="Y186" s="14">
        <f t="shared" si="88"/>
        <v>0.38834951456310679</v>
      </c>
      <c r="Z186" s="12">
        <v>15</v>
      </c>
      <c r="AA186" s="12">
        <v>24</v>
      </c>
      <c r="AB186" s="17">
        <f t="shared" si="89"/>
        <v>0.39473684210526316</v>
      </c>
      <c r="AC186" s="17">
        <f t="shared" si="90"/>
        <v>0.63157894736842102</v>
      </c>
      <c r="AD186" s="14">
        <f t="shared" si="91"/>
        <v>0.625</v>
      </c>
      <c r="AE186" s="12">
        <v>48</v>
      </c>
      <c r="AF186" s="17">
        <f t="shared" si="92"/>
        <v>1.263157894736842</v>
      </c>
      <c r="AG186" s="12">
        <v>15</v>
      </c>
      <c r="AH186" s="17">
        <f t="shared" si="93"/>
        <v>0.39473684210526316</v>
      </c>
      <c r="AI186" s="12">
        <v>33</v>
      </c>
      <c r="AJ186" s="17">
        <f t="shared" si="94"/>
        <v>0.86842105263157898</v>
      </c>
      <c r="AK186" s="12">
        <v>47</v>
      </c>
      <c r="AL186" s="17">
        <f t="shared" si="95"/>
        <v>1.236842105263158</v>
      </c>
      <c r="AM186" s="12">
        <v>13</v>
      </c>
      <c r="AN186" s="17">
        <f t="shared" si="96"/>
        <v>0.34210526315789475</v>
      </c>
      <c r="AO186" s="12">
        <v>0</v>
      </c>
      <c r="AP186" s="17">
        <f t="shared" si="97"/>
        <v>0</v>
      </c>
      <c r="AQ186" s="12">
        <v>32</v>
      </c>
      <c r="AR186" s="17">
        <f t="shared" si="98"/>
        <v>0.84210526315789469</v>
      </c>
      <c r="AS186" s="12">
        <v>51</v>
      </c>
      <c r="AT186" s="17">
        <f t="shared" si="99"/>
        <v>1.3421052631578947</v>
      </c>
      <c r="AU186" s="13">
        <v>0.77711805172106707</v>
      </c>
      <c r="AV186" s="13">
        <v>6.3991056204301136E-2</v>
      </c>
      <c r="AW186" s="13">
        <v>0.48369266314824511</v>
      </c>
      <c r="AX186" s="13">
        <v>-5.4846534893933461E-4</v>
      </c>
      <c r="AY186" s="13">
        <v>102.61990410115349</v>
      </c>
      <c r="AZ186" s="13">
        <v>105.04546459130481</v>
      </c>
      <c r="BA186" s="13">
        <v>5.0789242353240196</v>
      </c>
      <c r="BB186" s="13">
        <v>4.1315789473684212</v>
      </c>
      <c r="BC186" s="13">
        <v>12.928017566733001</v>
      </c>
      <c r="BD186" s="35">
        <f t="shared" si="100"/>
        <v>53.871859875547358</v>
      </c>
      <c r="BE186" s="35">
        <f t="shared" si="101"/>
        <v>52.760736196319016</v>
      </c>
      <c r="BF186" s="37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14.142257886645634</v>
      </c>
      <c r="BG186" s="14">
        <f t="shared" si="102"/>
        <v>0.63190184049079756</v>
      </c>
      <c r="BH186" s="14">
        <f t="shared" si="103"/>
        <v>0.14723926380368099</v>
      </c>
      <c r="BI186" s="13">
        <f>IFERROR(((AG186*(12000/5))/((F186*60+G186)*(SUMIFS(팀공격력!X:X,팀공격력!A:A,B186,팀공격력!B:B,D186)+SUMIFS(팀수비력!X:X,팀수비력!A:A,B186,팀수비력!B:B,D186))))*100,"")</f>
        <v>1.1722306376804421</v>
      </c>
      <c r="BJ186" s="13">
        <f>IFERROR(((AI186*(12000/5))/((F186*60+G186)*(SUMIFS(팀공격력!V:V,팀공격력!A:A,B186,팀공격력!B:B,D186)+SUMIFS(팀수비력!W:W,팀수비력!A:A,B186,팀수비력!B:B,D186))))*100,"")</f>
        <v>5.477955035119086</v>
      </c>
      <c r="BK186" s="13">
        <f>IFERROR(((AE186*(12000/5))/((F186*60+G186)*(SUMIFS(팀공격력!X:X,팀공격력!A:A,B186,팀공격력!B:B,D186)+SUMIFS(팀수비력!X:X,팀수비력!A:A,B186,팀수비력!B:B,D186))))*100,"")</f>
        <v>3.7511380405774148</v>
      </c>
      <c r="BL186" s="13">
        <f>IFERROR(100*AK186/(((((F186*60+G186)/(12000/5))*SUMIFS(팀공격력!P:P,팀공격력!A:A,B186,팀공격력!B:B,D186))-K186)),"")</f>
        <v>10.661000962136434</v>
      </c>
      <c r="BM186" s="13">
        <f>IFERROR(100*((AM186/E186*(2400))/((F186*60+G186)*SUMIFS(팀공격력!AR:AR,팀공격력!A:A,B186,팀공격력!B:B,D186))),"")</f>
        <v>1.5077905357127936</v>
      </c>
      <c r="BN186" s="13">
        <f>IFERROR((AO186*40)/(((F186*60+G186)/60)*(SUMIFS(팀수비력!Q:Q,팀수비력!A:A,B186,팀수비력!B:B,D186)-SUMIFS(팀수비력!N:N,팀수비력!A:A,B186,팀수비력!B:B,D186)))*100,"")</f>
        <v>0</v>
      </c>
      <c r="BO186" s="13">
        <f t="shared" si="104"/>
        <v>15.567230978789647</v>
      </c>
      <c r="BP186" s="13">
        <v>2.9411764705882302</v>
      </c>
      <c r="BQ186" s="13">
        <v>2.6315789473684199E-2</v>
      </c>
      <c r="BR186" s="13">
        <v>0.86842105263157898</v>
      </c>
      <c r="BS186" s="13">
        <v>0.105263157894736</v>
      </c>
      <c r="BT186" s="15" t="s">
        <v>88</v>
      </c>
      <c r="BU186" s="15">
        <v>64000</v>
      </c>
      <c r="BV186" s="12" t="s">
        <v>91</v>
      </c>
      <c r="BW186" s="26">
        <v>316.54000000000002</v>
      </c>
      <c r="BX186" s="27">
        <v>462.44</v>
      </c>
      <c r="BY186" s="27">
        <v>145.9</v>
      </c>
      <c r="BZ186" s="26">
        <f t="shared" si="111"/>
        <v>8.33</v>
      </c>
      <c r="CA186" s="26">
        <f t="shared" si="112"/>
        <v>12.169473684210526</v>
      </c>
      <c r="CB186" s="26">
        <f t="shared" si="113"/>
        <v>3.8394736842105264</v>
      </c>
      <c r="CC186" s="31">
        <f t="shared" si="114"/>
        <v>26.065189048239898</v>
      </c>
      <c r="CD186" s="31">
        <f t="shared" si="115"/>
        <v>38.079187538598781</v>
      </c>
      <c r="CE186" s="31">
        <f t="shared" si="116"/>
        <v>12.013998490358883</v>
      </c>
      <c r="CF186" s="33">
        <v>24</v>
      </c>
      <c r="CG186" s="33">
        <v>14</v>
      </c>
    </row>
    <row r="187" spans="1:85" x14ac:dyDescent="0.4">
      <c r="A187" s="12" t="s">
        <v>84</v>
      </c>
      <c r="B187" s="12" t="s">
        <v>275</v>
      </c>
      <c r="C187" s="8" t="s">
        <v>287</v>
      </c>
      <c r="D187" s="40" t="s">
        <v>87</v>
      </c>
      <c r="E187" s="22">
        <v>2</v>
      </c>
      <c r="F187" s="22">
        <v>3</v>
      </c>
      <c r="G187" s="22">
        <v>35</v>
      </c>
      <c r="H187" s="10">
        <f t="shared" si="78"/>
        <v>430</v>
      </c>
      <c r="I187" s="5">
        <v>3</v>
      </c>
      <c r="J187" s="17">
        <f t="shared" si="79"/>
        <v>1.5</v>
      </c>
      <c r="K187" s="7">
        <v>1</v>
      </c>
      <c r="L187" s="7">
        <v>5</v>
      </c>
      <c r="M187" s="17">
        <f t="shared" si="80"/>
        <v>0.5</v>
      </c>
      <c r="N187" s="17">
        <f t="shared" si="81"/>
        <v>2.5</v>
      </c>
      <c r="O187" s="14">
        <f t="shared" si="82"/>
        <v>0.2</v>
      </c>
      <c r="P187" s="12">
        <v>0</v>
      </c>
      <c r="Q187" s="12">
        <v>0</v>
      </c>
      <c r="R187" s="17">
        <f t="shared" si="83"/>
        <v>0</v>
      </c>
      <c r="S187" s="17">
        <f t="shared" si="84"/>
        <v>0</v>
      </c>
      <c r="T187" s="14" t="e">
        <f t="shared" si="85"/>
        <v>#DIV/0!</v>
      </c>
      <c r="U187" s="12">
        <v>1</v>
      </c>
      <c r="V187" s="12">
        <v>5</v>
      </c>
      <c r="W187" s="17">
        <f t="shared" si="86"/>
        <v>0.5</v>
      </c>
      <c r="X187" s="17">
        <f t="shared" si="87"/>
        <v>2.5</v>
      </c>
      <c r="Y187" s="14">
        <f t="shared" si="88"/>
        <v>0.2</v>
      </c>
      <c r="Z187" s="12">
        <v>0</v>
      </c>
      <c r="AA187" s="12">
        <v>0</v>
      </c>
      <c r="AB187" s="17">
        <f t="shared" si="89"/>
        <v>0</v>
      </c>
      <c r="AC187" s="17">
        <f t="shared" si="90"/>
        <v>0</v>
      </c>
      <c r="AD187" s="14" t="e">
        <f t="shared" si="91"/>
        <v>#DIV/0!</v>
      </c>
      <c r="AE187" s="12">
        <v>0</v>
      </c>
      <c r="AF187" s="17">
        <f t="shared" si="92"/>
        <v>0</v>
      </c>
      <c r="AG187" s="12">
        <v>0</v>
      </c>
      <c r="AH187" s="17">
        <f t="shared" si="93"/>
        <v>0</v>
      </c>
      <c r="AI187" s="12">
        <v>0</v>
      </c>
      <c r="AJ187" s="17">
        <f t="shared" si="94"/>
        <v>0</v>
      </c>
      <c r="AK187" s="12">
        <v>0</v>
      </c>
      <c r="AL187" s="17">
        <f t="shared" si="95"/>
        <v>0</v>
      </c>
      <c r="AM187" s="12">
        <v>0</v>
      </c>
      <c r="AN187" s="17">
        <f t="shared" si="96"/>
        <v>0</v>
      </c>
      <c r="AO187" s="12">
        <v>0</v>
      </c>
      <c r="AP187" s="17">
        <f t="shared" si="97"/>
        <v>0</v>
      </c>
      <c r="AQ187" s="12">
        <v>0</v>
      </c>
      <c r="AR187" s="17">
        <f t="shared" si="98"/>
        <v>0</v>
      </c>
      <c r="AS187" s="12">
        <v>1</v>
      </c>
      <c r="AT187" s="17">
        <f t="shared" si="99"/>
        <v>0.5</v>
      </c>
      <c r="AU187" s="13">
        <v>-3.0311340655419079E-2</v>
      </c>
      <c r="AV187" s="13">
        <v>-0.16917957575117629</v>
      </c>
      <c r="AW187" s="13">
        <v>2.5980204836289502E-3</v>
      </c>
      <c r="AX187" s="13">
        <v>0.49077537843883401</v>
      </c>
      <c r="AY187" s="13">
        <v>67.592260712344071</v>
      </c>
      <c r="AZ187" s="13">
        <v>110.7819201099134</v>
      </c>
      <c r="BA187" s="13">
        <v>-0.19509720042767381</v>
      </c>
      <c r="BB187" s="13">
        <v>-0.5</v>
      </c>
      <c r="BC187" s="13">
        <v>-5.5813953488372086</v>
      </c>
      <c r="BD187" s="35">
        <f t="shared" si="100"/>
        <v>30</v>
      </c>
      <c r="BE187" s="35">
        <f t="shared" si="101"/>
        <v>30</v>
      </c>
      <c r="BF187" s="37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1.227176561254927</v>
      </c>
      <c r="BG187" s="14">
        <f t="shared" si="102"/>
        <v>1</v>
      </c>
      <c r="BH187" s="14">
        <f t="shared" si="103"/>
        <v>0</v>
      </c>
      <c r="BI187" s="13">
        <f>IFERROR(((AG187*(12000/5))/((F187*60+G187)*(SUMIFS(팀공격력!X:X,팀공격력!A:A,B187,팀공격력!B:B,D187)+SUMIFS(팀수비력!X:X,팀수비력!A:A,B187,팀수비력!B:B,D187))))*100,"")</f>
        <v>0</v>
      </c>
      <c r="BJ187" s="13">
        <f>IFERROR(((AI187*(12000/5))/((F187*60+G187)*(SUMIFS(팀공격력!V:V,팀공격력!A:A,B187,팀공격력!B:B,D187)+SUMIFS(팀수비력!W:W,팀수비력!A:A,B187,팀수비력!B:B,D187))))*100,"")</f>
        <v>0</v>
      </c>
      <c r="BK187" s="13">
        <f>IFERROR(((AE187*(12000/5))/((F187*60+G187)*(SUMIFS(팀공격력!X:X,팀공격력!A:A,B187,팀공격력!B:B,D187)+SUMIFS(팀수비력!X:X,팀수비력!A:A,B187,팀수비력!B:B,D187))))*100,"")</f>
        <v>0</v>
      </c>
      <c r="BL187" s="13">
        <f>IFERROR(100*AK187/(((((F187*60+G187)/(12000/5))*SUMIFS(팀공격력!P:P,팀공격력!A:A,B187,팀공격력!B:B,D187))-K187)),"")</f>
        <v>0</v>
      </c>
      <c r="BM187" s="13">
        <f>IFERROR(100*((AM187/E187*(2400))/((F187*60+G187)*SUMIFS(팀공격력!AR:AR,팀공격력!A:A,B187,팀공격력!B:B,D187))),"")</f>
        <v>0</v>
      </c>
      <c r="BN187" s="13">
        <f>IFERROR((AO187*40)/(((F187*60+G187)/60)*(SUMIFS(팀수비력!Q:Q,팀수비력!A:A,B187,팀수비력!B:B,D187)-SUMIFS(팀수비력!N:N,팀수비력!A:A,B187,팀수비력!B:B,D187)))*100,"")</f>
        <v>0</v>
      </c>
      <c r="BO187" s="13">
        <f t="shared" si="104"/>
        <v>0</v>
      </c>
      <c r="BP187" s="13">
        <v>0</v>
      </c>
      <c r="BQ187" s="13">
        <v>0</v>
      </c>
      <c r="BR187" s="13">
        <v>0</v>
      </c>
      <c r="BS187" s="13">
        <v>0</v>
      </c>
      <c r="BT187" s="15" t="s">
        <v>88</v>
      </c>
      <c r="BU187" s="15"/>
      <c r="BV187" s="12" t="s">
        <v>96</v>
      </c>
      <c r="BW187" s="26">
        <v>1.2</v>
      </c>
      <c r="BX187" s="27">
        <v>4.8</v>
      </c>
      <c r="BY187" s="27">
        <v>3.6</v>
      </c>
      <c r="BZ187" s="26">
        <f t="shared" si="111"/>
        <v>0.59999999999999987</v>
      </c>
      <c r="CA187" s="26">
        <f t="shared" si="112"/>
        <v>2.4</v>
      </c>
      <c r="CB187" s="26">
        <f t="shared" si="113"/>
        <v>1.8</v>
      </c>
      <c r="CC187" s="31">
        <f t="shared" si="114"/>
        <v>6.6976744186046524</v>
      </c>
      <c r="CD187" s="31">
        <f t="shared" si="115"/>
        <v>26.790697674418606</v>
      </c>
      <c r="CE187" s="31">
        <f t="shared" si="116"/>
        <v>20.093023255813954</v>
      </c>
      <c r="CF187" s="33">
        <v>2</v>
      </c>
      <c r="CG187" s="33">
        <v>0</v>
      </c>
    </row>
    <row r="188" spans="1:85" x14ac:dyDescent="0.4">
      <c r="A188" s="12" t="s">
        <v>84</v>
      </c>
      <c r="B188" s="12" t="s">
        <v>275</v>
      </c>
      <c r="C188" s="4" t="s">
        <v>288</v>
      </c>
      <c r="D188" s="40" t="s">
        <v>87</v>
      </c>
      <c r="E188" s="22">
        <v>27</v>
      </c>
      <c r="F188" s="22">
        <v>7</v>
      </c>
      <c r="G188" s="22">
        <v>44</v>
      </c>
      <c r="H188" s="10">
        <f t="shared" si="78"/>
        <v>12528</v>
      </c>
      <c r="I188" s="5">
        <v>50</v>
      </c>
      <c r="J188" s="17">
        <f t="shared" si="79"/>
        <v>1.8518518518518519</v>
      </c>
      <c r="K188" s="6">
        <v>16</v>
      </c>
      <c r="L188" s="6">
        <v>69</v>
      </c>
      <c r="M188" s="17">
        <f t="shared" si="80"/>
        <v>0.59259259259259256</v>
      </c>
      <c r="N188" s="17">
        <f t="shared" si="81"/>
        <v>2.5555555555555554</v>
      </c>
      <c r="O188" s="14">
        <f t="shared" si="82"/>
        <v>0.2318840579710145</v>
      </c>
      <c r="P188" s="12">
        <v>3</v>
      </c>
      <c r="Q188" s="12">
        <v>17</v>
      </c>
      <c r="R188" s="17">
        <f t="shared" si="83"/>
        <v>0.1111111111111111</v>
      </c>
      <c r="S188" s="17">
        <f t="shared" si="84"/>
        <v>0.62962962962962965</v>
      </c>
      <c r="T188" s="14">
        <f t="shared" si="85"/>
        <v>0.17647058823529413</v>
      </c>
      <c r="U188" s="12">
        <v>13</v>
      </c>
      <c r="V188" s="12">
        <v>52</v>
      </c>
      <c r="W188" s="17">
        <f t="shared" si="86"/>
        <v>0.48148148148148145</v>
      </c>
      <c r="X188" s="17">
        <f t="shared" si="87"/>
        <v>1.9259259259259258</v>
      </c>
      <c r="Y188" s="14">
        <f t="shared" si="88"/>
        <v>0.25</v>
      </c>
      <c r="Z188" s="12">
        <v>5</v>
      </c>
      <c r="AA188" s="12">
        <v>9</v>
      </c>
      <c r="AB188" s="17">
        <f t="shared" si="89"/>
        <v>0.18518518518518517</v>
      </c>
      <c r="AC188" s="17">
        <f t="shared" si="90"/>
        <v>0.33333333333333331</v>
      </c>
      <c r="AD188" s="14">
        <f t="shared" si="91"/>
        <v>0.55555555555555558</v>
      </c>
      <c r="AE188" s="12">
        <v>38</v>
      </c>
      <c r="AF188" s="17">
        <f t="shared" si="92"/>
        <v>1.4074074074074074</v>
      </c>
      <c r="AG188" s="12">
        <v>7</v>
      </c>
      <c r="AH188" s="17">
        <f t="shared" si="93"/>
        <v>0.25925925925925924</v>
      </c>
      <c r="AI188" s="12">
        <v>31</v>
      </c>
      <c r="AJ188" s="17">
        <f t="shared" si="94"/>
        <v>1.1481481481481481</v>
      </c>
      <c r="AK188" s="12">
        <v>5</v>
      </c>
      <c r="AL188" s="17">
        <f t="shared" si="95"/>
        <v>0.18518518518518517</v>
      </c>
      <c r="AM188" s="12">
        <v>3</v>
      </c>
      <c r="AN188" s="17">
        <f t="shared" si="96"/>
        <v>0.1111111111111111</v>
      </c>
      <c r="AO188" s="12">
        <v>4</v>
      </c>
      <c r="AP188" s="17">
        <f t="shared" si="97"/>
        <v>0.14814814814814814</v>
      </c>
      <c r="AQ188" s="12">
        <v>5</v>
      </c>
      <c r="AR188" s="17">
        <f t="shared" si="98"/>
        <v>0.18518518518518517</v>
      </c>
      <c r="AS188" s="12">
        <v>32</v>
      </c>
      <c r="AT188" s="17">
        <f t="shared" si="99"/>
        <v>1.1851851851851851</v>
      </c>
      <c r="AU188" s="13">
        <v>-9.0144092924412167E-2</v>
      </c>
      <c r="AV188" s="13">
        <v>-1.7268983318852901E-2</v>
      </c>
      <c r="AW188" s="13">
        <v>0.27182787325494823</v>
      </c>
      <c r="AX188" s="13">
        <v>3.3897753118826359E-3</v>
      </c>
      <c r="AY188" s="13">
        <v>78.114066394982146</v>
      </c>
      <c r="AZ188" s="13">
        <v>102.2721849726175</v>
      </c>
      <c r="BA188" s="13">
        <v>0.15816597138134431</v>
      </c>
      <c r="BB188" s="13">
        <v>1.407407407407407</v>
      </c>
      <c r="BC188" s="13">
        <v>7.2796934865900376</v>
      </c>
      <c r="BD188" s="35">
        <f t="shared" si="100"/>
        <v>34.265350877192986</v>
      </c>
      <c r="BE188" s="35">
        <f t="shared" si="101"/>
        <v>32.608695652173914</v>
      </c>
      <c r="BF188" s="37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8.8660332818182468</v>
      </c>
      <c r="BG188" s="14">
        <f t="shared" si="102"/>
        <v>0.75362318840579712</v>
      </c>
      <c r="BH188" s="14">
        <f t="shared" si="103"/>
        <v>0.13043478260869565</v>
      </c>
      <c r="BI188" s="13">
        <f>IFERROR(((AG188*(12000/5))/((F188*60+G188)*(SUMIFS(팀공격력!X:X,팀공격력!A:A,B188,팀공격력!B:B,D188)+SUMIFS(팀수비력!X:X,팀수비력!A:A,B188,팀수비력!B:B,D188))))*100,"")</f>
        <v>0.90426814564745595</v>
      </c>
      <c r="BJ188" s="13">
        <f>IFERROR(((AI188*(12000/5))/((F188*60+G188)*(SUMIFS(팀공격력!V:V,팀공격력!A:A,B188,팀공격력!B:B,D188)+SUMIFS(팀수비력!W:W,팀수비력!A:A,B188,팀수비력!B:B,D188))))*100,"")</f>
        <v>8.5063569011250344</v>
      </c>
      <c r="BK188" s="13">
        <f>IFERROR(((AE188*(12000/5))/((F188*60+G188)*(SUMIFS(팀공격력!X:X,팀공격력!A:A,B188,팀공격력!B:B,D188)+SUMIFS(팀수비력!X:X,팀수비력!A:A,B188,팀수비력!B:B,D188))))*100,"")</f>
        <v>4.9088842192290469</v>
      </c>
      <c r="BL188" s="13">
        <f>IFERROR(100*AK188/(((((F188*60+G188)/(12000/5))*SUMIFS(팀공격력!P:P,팀공격력!A:A,B188,팀공격력!B:B,D188))-K188)),"")</f>
        <v>1.7204202413176126</v>
      </c>
      <c r="BM188" s="13">
        <f>IFERROR(100*((AM188/E188*(2400))/((F188*60+G188)*SUMIFS(팀공격력!AR:AR,팀공격력!A:A,B188,팀공격력!B:B,D188))),"")</f>
        <v>0.80949865447032654</v>
      </c>
      <c r="BN188" s="13">
        <f>IFERROR((AO188*40)/(((F188*60+G188)/60)*(SUMIFS(팀수비력!Q:Q,팀수비력!A:A,B188,팀수비력!B:B,D188)-SUMIFS(팀수비력!N:N,팀수비력!A:A,B188,팀수비력!B:B,D188)))*100,"")</f>
        <v>0.92529763740669924</v>
      </c>
      <c r="BO188" s="13">
        <f t="shared" si="104"/>
        <v>6.4135454079014886</v>
      </c>
      <c r="BP188" s="13">
        <v>6.6666666666666599</v>
      </c>
      <c r="BQ188" s="13">
        <v>3.7037037037037E-2</v>
      </c>
      <c r="BR188" s="13">
        <v>0</v>
      </c>
      <c r="BS188" s="13">
        <v>0.11111111111111099</v>
      </c>
      <c r="BT188" s="15" t="s">
        <v>88</v>
      </c>
      <c r="BU188" s="15">
        <v>40833</v>
      </c>
      <c r="BV188" s="12" t="s">
        <v>96</v>
      </c>
      <c r="BW188" s="26">
        <v>101.4</v>
      </c>
      <c r="BX188" s="27">
        <v>161.19999999999999</v>
      </c>
      <c r="BY188" s="27">
        <v>59.8</v>
      </c>
      <c r="BZ188" s="26">
        <f t="shared" si="111"/>
        <v>3.7555555555555551</v>
      </c>
      <c r="CA188" s="26">
        <f t="shared" si="112"/>
        <v>5.9703703703703699</v>
      </c>
      <c r="CB188" s="26">
        <f t="shared" si="113"/>
        <v>2.2148148148148148</v>
      </c>
      <c r="CC188" s="31">
        <f t="shared" si="114"/>
        <v>19.425287356321839</v>
      </c>
      <c r="CD188" s="31">
        <f t="shared" si="115"/>
        <v>30.881226053639846</v>
      </c>
      <c r="CE188" s="31">
        <f t="shared" si="116"/>
        <v>11.455938697318008</v>
      </c>
      <c r="CF188" s="34">
        <v>17</v>
      </c>
      <c r="CG188" s="34">
        <v>10</v>
      </c>
    </row>
    <row r="189" spans="1:85" x14ac:dyDescent="0.4">
      <c r="A189" s="12" t="s">
        <v>84</v>
      </c>
      <c r="B189" s="12" t="s">
        <v>275</v>
      </c>
      <c r="C189" s="4" t="s">
        <v>289</v>
      </c>
      <c r="D189" s="40" t="s">
        <v>87</v>
      </c>
      <c r="E189" s="5">
        <v>54</v>
      </c>
      <c r="F189" s="22">
        <v>25</v>
      </c>
      <c r="G189" s="22">
        <v>28</v>
      </c>
      <c r="H189" s="10">
        <f t="shared" si="78"/>
        <v>82512</v>
      </c>
      <c r="I189" s="5">
        <v>295</v>
      </c>
      <c r="J189" s="17">
        <f t="shared" si="79"/>
        <v>5.4629629629629628</v>
      </c>
      <c r="K189" s="7">
        <v>105</v>
      </c>
      <c r="L189" s="7">
        <v>241</v>
      </c>
      <c r="M189" s="17">
        <f t="shared" si="80"/>
        <v>1.9444444444444444</v>
      </c>
      <c r="N189" s="17">
        <f t="shared" si="81"/>
        <v>4.4629629629629628</v>
      </c>
      <c r="O189" s="14">
        <f t="shared" si="82"/>
        <v>0.43568464730290457</v>
      </c>
      <c r="P189" s="12">
        <v>46</v>
      </c>
      <c r="Q189" s="12">
        <v>108</v>
      </c>
      <c r="R189" s="17">
        <f t="shared" si="83"/>
        <v>0.85185185185185186</v>
      </c>
      <c r="S189" s="17">
        <f t="shared" si="84"/>
        <v>2</v>
      </c>
      <c r="T189" s="14">
        <f t="shared" si="85"/>
        <v>0.42592592592592593</v>
      </c>
      <c r="U189" s="12">
        <v>59</v>
      </c>
      <c r="V189" s="12">
        <v>133</v>
      </c>
      <c r="W189" s="17">
        <f t="shared" si="86"/>
        <v>1.0925925925925926</v>
      </c>
      <c r="X189" s="17">
        <f t="shared" si="87"/>
        <v>2.4629629629629628</v>
      </c>
      <c r="Y189" s="14">
        <f t="shared" si="88"/>
        <v>0.44360902255639095</v>
      </c>
      <c r="Z189" s="12">
        <v>26</v>
      </c>
      <c r="AA189" s="12">
        <v>35</v>
      </c>
      <c r="AB189" s="17">
        <f t="shared" si="89"/>
        <v>0.48148148148148145</v>
      </c>
      <c r="AC189" s="17">
        <f t="shared" si="90"/>
        <v>0.64814814814814814</v>
      </c>
      <c r="AD189" s="14">
        <f t="shared" si="91"/>
        <v>0.74285714285714288</v>
      </c>
      <c r="AE189" s="12">
        <v>132</v>
      </c>
      <c r="AF189" s="17">
        <f t="shared" si="92"/>
        <v>2.4444444444444446</v>
      </c>
      <c r="AG189" s="12">
        <v>41</v>
      </c>
      <c r="AH189" s="17">
        <f t="shared" si="93"/>
        <v>0.7592592592592593</v>
      </c>
      <c r="AI189" s="12">
        <v>91</v>
      </c>
      <c r="AJ189" s="17">
        <f t="shared" si="94"/>
        <v>1.6851851851851851</v>
      </c>
      <c r="AK189" s="12">
        <v>52</v>
      </c>
      <c r="AL189" s="17">
        <f t="shared" si="95"/>
        <v>0.96296296296296291</v>
      </c>
      <c r="AM189" s="12">
        <v>29</v>
      </c>
      <c r="AN189" s="17">
        <f t="shared" si="96"/>
        <v>0.53703703703703709</v>
      </c>
      <c r="AO189" s="12">
        <v>11</v>
      </c>
      <c r="AP189" s="17">
        <f t="shared" si="97"/>
        <v>0.20370370370370369</v>
      </c>
      <c r="AQ189" s="12">
        <v>33</v>
      </c>
      <c r="AR189" s="17">
        <f t="shared" si="98"/>
        <v>0.61111111111111116</v>
      </c>
      <c r="AS189" s="12">
        <v>98</v>
      </c>
      <c r="AT189" s="17">
        <f t="shared" si="99"/>
        <v>1.8148148148148149</v>
      </c>
      <c r="AU189" s="13">
        <v>2.5381083422874862</v>
      </c>
      <c r="AV189" s="13">
        <v>7.3825140846058346E-2</v>
      </c>
      <c r="AW189" s="13">
        <v>1.3160265279673169</v>
      </c>
      <c r="AX189" s="13">
        <v>0.29262862604169559</v>
      </c>
      <c r="AY189" s="13">
        <v>113.50085688437321</v>
      </c>
      <c r="AZ189" s="13">
        <v>105.3965957285001</v>
      </c>
      <c r="BA189" s="13">
        <v>5.5301258891490628</v>
      </c>
      <c r="BB189" s="13">
        <v>6.3148148148148149</v>
      </c>
      <c r="BC189" s="13">
        <v>9.9185573007562535</v>
      </c>
      <c r="BD189" s="35">
        <f t="shared" si="100"/>
        <v>57.527301092043693</v>
      </c>
      <c r="BE189" s="35">
        <f t="shared" si="101"/>
        <v>55.809128630705395</v>
      </c>
      <c r="BF189" s="37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9.9942608400317834</v>
      </c>
      <c r="BG189" s="14">
        <f t="shared" si="102"/>
        <v>0.55186721991701249</v>
      </c>
      <c r="BH189" s="14">
        <f t="shared" si="103"/>
        <v>0.14522821576763487</v>
      </c>
      <c r="BI189" s="13">
        <f>IFERROR(((AG189*(12000/5))/((F189*60+G189)*(SUMIFS(팀공격력!X:X,팀공격력!A:A,B189,팀공격력!B:B,D189)+SUMIFS(팀수비력!X:X,팀수비력!A:A,B189,팀수비력!B:B,D189))))*100,"")</f>
        <v>1.6083393046743832</v>
      </c>
      <c r="BJ189" s="13">
        <f>IFERROR(((AI189*(12000/5))/((F189*60+G189)*(SUMIFS(팀공격력!V:V,팀공격력!A:A,B189,팀공격력!B:B,D189)+SUMIFS(팀수비력!W:W,팀수비력!A:A,B189,팀수비력!B:B,D189))))*100,"")</f>
        <v>7.58259613648673</v>
      </c>
      <c r="BK189" s="13">
        <f>IFERROR(((AE189*(12000/5))/((F189*60+G189)*(SUMIFS(팀공격력!X:X,팀공격력!A:A,B189,팀공격력!B:B,D189)+SUMIFS(팀수비력!X:X,팀수비력!A:A,B189,팀수비력!B:B,D189))))*100,"")</f>
        <v>5.1780680052931363</v>
      </c>
      <c r="BL189" s="13">
        <f>IFERROR(100*AK189/(((((F189*60+G189)/(12000/5))*SUMIFS(팀공격력!P:P,팀공격력!A:A,B189,팀공격력!B:B,D189))-K189)),"")</f>
        <v>5.7474228703219286</v>
      </c>
      <c r="BM189" s="13">
        <f>IFERROR(100*((AM189/E189*(2400))/((F189*60+G189)*SUMIFS(팀공격력!AR:AR,팀공격력!A:A,B189,팀공격력!B:B,D189))),"")</f>
        <v>1.1881123357932717</v>
      </c>
      <c r="BN189" s="13">
        <f>IFERROR((AO189*40)/(((F189*60+G189)/60)*(SUMIFS(팀수비력!Q:Q,팀수비력!A:A,B189,팀수비력!B:B,D189)-SUMIFS(팀수비력!N:N,팀수비력!A:A,B189,팀수비력!B:B,D189)))*100,"")</f>
        <v>0.77269619458831695</v>
      </c>
      <c r="BO189" s="13">
        <f t="shared" si="104"/>
        <v>11.402902557014514</v>
      </c>
      <c r="BP189" s="13">
        <v>4.7619047619047601</v>
      </c>
      <c r="BQ189" s="13">
        <v>9.2592592592592504E-2</v>
      </c>
      <c r="BR189" s="13">
        <v>0.203703703703703</v>
      </c>
      <c r="BS189" s="13">
        <v>0.31481481481481399</v>
      </c>
      <c r="BT189" s="15" t="s">
        <v>88</v>
      </c>
      <c r="BU189" s="15">
        <v>45000</v>
      </c>
      <c r="BV189" s="12" t="s">
        <v>96</v>
      </c>
      <c r="BW189" s="26">
        <v>731.55</v>
      </c>
      <c r="BX189" s="27">
        <v>916.85</v>
      </c>
      <c r="BY189" s="27">
        <v>185.3</v>
      </c>
      <c r="BZ189" s="26">
        <f t="shared" si="111"/>
        <v>13.547222222222222</v>
      </c>
      <c r="CA189" s="26">
        <f t="shared" si="112"/>
        <v>16.978703703703705</v>
      </c>
      <c r="CB189" s="26">
        <f t="shared" si="113"/>
        <v>3.4314814814814816</v>
      </c>
      <c r="CC189" s="31">
        <f t="shared" si="114"/>
        <v>21.278359511343805</v>
      </c>
      <c r="CD189" s="31">
        <f t="shared" si="115"/>
        <v>26.668121000581735</v>
      </c>
      <c r="CE189" s="31">
        <f t="shared" si="116"/>
        <v>5.3897614892379293</v>
      </c>
      <c r="CF189" s="33">
        <v>36</v>
      </c>
      <c r="CG189" s="33">
        <v>18</v>
      </c>
    </row>
    <row r="190" spans="1:85" x14ac:dyDescent="0.4">
      <c r="A190" s="12" t="s">
        <v>84</v>
      </c>
      <c r="B190" s="12" t="s">
        <v>275</v>
      </c>
      <c r="C190" s="4" t="s">
        <v>290</v>
      </c>
      <c r="D190" s="40" t="s">
        <v>87</v>
      </c>
      <c r="E190" s="32">
        <v>54</v>
      </c>
      <c r="F190" s="24">
        <v>12</v>
      </c>
      <c r="G190" s="24">
        <v>54</v>
      </c>
      <c r="H190" s="10">
        <f t="shared" si="78"/>
        <v>41796</v>
      </c>
      <c r="I190" s="5">
        <v>170</v>
      </c>
      <c r="J190" s="17">
        <f t="shared" si="79"/>
        <v>3.1481481481481484</v>
      </c>
      <c r="K190" s="7">
        <v>61</v>
      </c>
      <c r="L190" s="7">
        <v>150</v>
      </c>
      <c r="M190" s="17">
        <f t="shared" si="80"/>
        <v>1.1296296296296295</v>
      </c>
      <c r="N190" s="17">
        <f t="shared" si="81"/>
        <v>2.7777777777777777</v>
      </c>
      <c r="O190" s="14">
        <f t="shared" si="82"/>
        <v>0.40666666666666668</v>
      </c>
      <c r="P190" s="12">
        <v>21</v>
      </c>
      <c r="Q190" s="12">
        <v>46</v>
      </c>
      <c r="R190" s="17">
        <f t="shared" si="83"/>
        <v>0.3888888888888889</v>
      </c>
      <c r="S190" s="17">
        <f t="shared" si="84"/>
        <v>0.85185185185185186</v>
      </c>
      <c r="T190" s="14">
        <f t="shared" si="85"/>
        <v>0.45652173913043476</v>
      </c>
      <c r="U190" s="12">
        <v>40</v>
      </c>
      <c r="V190" s="12">
        <v>104</v>
      </c>
      <c r="W190" s="17">
        <f t="shared" si="86"/>
        <v>0.7407407407407407</v>
      </c>
      <c r="X190" s="17">
        <f t="shared" si="87"/>
        <v>1.9259259259259258</v>
      </c>
      <c r="Y190" s="14">
        <f t="shared" si="88"/>
        <v>0.38461538461538464</v>
      </c>
      <c r="Z190" s="12">
        <v>8</v>
      </c>
      <c r="AA190" s="12">
        <v>11</v>
      </c>
      <c r="AB190" s="17">
        <f t="shared" si="89"/>
        <v>0.14814814814814814</v>
      </c>
      <c r="AC190" s="17">
        <f t="shared" si="90"/>
        <v>0.20370370370370369</v>
      </c>
      <c r="AD190" s="14">
        <f t="shared" si="91"/>
        <v>0.72727272727272729</v>
      </c>
      <c r="AE190" s="12">
        <v>77</v>
      </c>
      <c r="AF190" s="17">
        <f t="shared" si="92"/>
        <v>1.4259259259259258</v>
      </c>
      <c r="AG190" s="12">
        <v>16</v>
      </c>
      <c r="AH190" s="17">
        <f t="shared" si="93"/>
        <v>0.29629629629629628</v>
      </c>
      <c r="AI190" s="12">
        <v>61</v>
      </c>
      <c r="AJ190" s="17">
        <f t="shared" si="94"/>
        <v>1.1296296296296295</v>
      </c>
      <c r="AK190" s="12">
        <v>32</v>
      </c>
      <c r="AL190" s="17">
        <f t="shared" si="95"/>
        <v>0.59259259259259256</v>
      </c>
      <c r="AM190" s="12">
        <v>26</v>
      </c>
      <c r="AN190" s="17">
        <f t="shared" si="96"/>
        <v>0.48148148148148145</v>
      </c>
      <c r="AO190" s="12">
        <v>5</v>
      </c>
      <c r="AP190" s="17">
        <f t="shared" si="97"/>
        <v>9.2592592592592587E-2</v>
      </c>
      <c r="AQ190" s="12">
        <v>17</v>
      </c>
      <c r="AR190" s="17">
        <f t="shared" si="98"/>
        <v>0.31481481481481483</v>
      </c>
      <c r="AS190" s="12">
        <v>117</v>
      </c>
      <c r="AT190" s="17">
        <f t="shared" si="99"/>
        <v>2.1666666666666665</v>
      </c>
      <c r="AU190" s="13">
        <v>1.468496982444468</v>
      </c>
      <c r="AV190" s="13">
        <v>8.4323685469105278E-2</v>
      </c>
      <c r="AW190" s="13">
        <v>0.89884201494775484</v>
      </c>
      <c r="AX190" s="13">
        <v>0.1734763426891931</v>
      </c>
      <c r="AY190" s="13">
        <v>110.2570742553649</v>
      </c>
      <c r="AZ190" s="13">
        <v>102.3766407749461</v>
      </c>
      <c r="BA190" s="13">
        <v>4.45650686517107</v>
      </c>
      <c r="BB190" s="13">
        <v>3.7222222222222219</v>
      </c>
      <c r="BC190" s="13">
        <v>11.541774332472009</v>
      </c>
      <c r="BD190" s="35">
        <f t="shared" si="100"/>
        <v>54.895375871867735</v>
      </c>
      <c r="BE190" s="35">
        <f t="shared" si="101"/>
        <v>54</v>
      </c>
      <c r="BF190" s="37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11.715445571447038</v>
      </c>
      <c r="BG190" s="14">
        <f t="shared" si="102"/>
        <v>0.69333333333333336</v>
      </c>
      <c r="BH190" s="14">
        <f t="shared" si="103"/>
        <v>7.3333333333333334E-2</v>
      </c>
      <c r="BI190" s="13">
        <f>IFERROR(((AG190*(12000/5))/((F190*60+G190)*(SUMIFS(팀공격력!X:X,팀공격력!A:A,B190,팀공격력!B:B,D190)+SUMIFS(팀수비력!X:X,팀수비력!A:A,B190,팀수비력!B:B,D190))))*100,"")</f>
        <v>1.2390710065128669</v>
      </c>
      <c r="BJ190" s="13">
        <f>IFERROR(((AI190*(12000/5))/((F190*60+G190)*(SUMIFS(팀공격력!V:V,팀공격력!A:A,B190,팀공격력!B:B,D190)+SUMIFS(팀수비력!W:W,팀수비력!A:A,B190,팀수비력!B:B,D190))))*100,"")</f>
        <v>10.034338823432648</v>
      </c>
      <c r="BK190" s="13">
        <f>IFERROR(((AE190*(12000/5))/((F190*60+G190)*(SUMIFS(팀공격력!X:X,팀공격력!A:A,B190,팀공격력!B:B,D190)+SUMIFS(팀수비력!X:X,팀수비력!A:A,B190,팀수비력!B:B,D190))))*100,"")</f>
        <v>5.9630292188431726</v>
      </c>
      <c r="BL190" s="13">
        <f>IFERROR(100*AK190/(((((F190*60+G190)/(12000/5))*SUMIFS(팀공격력!P:P,팀공격력!A:A,B190,팀공격력!B:B,D190))-K190)),"")</f>
        <v>7.1034551649888451</v>
      </c>
      <c r="BM190" s="13">
        <f>IFERROR(100*((AM190/E190*(2400))/((F190*60+G190)*SUMIFS(팀공격력!AR:AR,팀공격력!A:A,B190,팀공격력!B:B,D190))),"")</f>
        <v>2.1028836708720968</v>
      </c>
      <c r="BN190" s="13">
        <f>IFERROR((AO190*40)/(((F190*60+G190)/60)*(SUMIFS(팀수비력!Q:Q,팀수비력!A:A,B190,팀수비력!B:B,D190)-SUMIFS(팀수비력!N:N,팀수비력!A:A,B190,팀수비력!B:B,D190)))*100,"")</f>
        <v>0.6933754905631595</v>
      </c>
      <c r="BO190" s="13">
        <f t="shared" si="104"/>
        <v>9.8929236499068907</v>
      </c>
      <c r="BP190" s="13">
        <v>0</v>
      </c>
      <c r="BQ190" s="13">
        <v>0</v>
      </c>
      <c r="BR190" s="13">
        <v>0.37037037037037002</v>
      </c>
      <c r="BS190" s="13">
        <v>0.33333333333333298</v>
      </c>
      <c r="BT190" s="15" t="s">
        <v>88</v>
      </c>
      <c r="BU190" s="15">
        <v>250000</v>
      </c>
      <c r="BV190" s="12" t="s">
        <v>91</v>
      </c>
      <c r="BW190" s="26">
        <v>399.2</v>
      </c>
      <c r="BX190" s="27">
        <v>509.7</v>
      </c>
      <c r="BY190" s="27">
        <v>110.5</v>
      </c>
      <c r="BZ190" s="26">
        <f t="shared" si="111"/>
        <v>7.3925925925925924</v>
      </c>
      <c r="CA190" s="26">
        <f t="shared" si="112"/>
        <v>9.4388888888888882</v>
      </c>
      <c r="CB190" s="26">
        <f t="shared" si="113"/>
        <v>2.0462962962962963</v>
      </c>
      <c r="CC190" s="31">
        <f t="shared" si="114"/>
        <v>22.92276772896928</v>
      </c>
      <c r="CD190" s="31">
        <f t="shared" si="115"/>
        <v>29.267872523686478</v>
      </c>
      <c r="CE190" s="31">
        <f t="shared" si="116"/>
        <v>6.3451047947171979</v>
      </c>
      <c r="CF190" s="33">
        <v>36</v>
      </c>
      <c r="CG190" s="33">
        <v>18</v>
      </c>
    </row>
    <row r="191" spans="1:85" x14ac:dyDescent="0.4">
      <c r="A191" s="12" t="s">
        <v>84</v>
      </c>
      <c r="B191" s="12" t="s">
        <v>275</v>
      </c>
      <c r="C191" s="4" t="s">
        <v>291</v>
      </c>
      <c r="D191" s="40" t="s">
        <v>87</v>
      </c>
      <c r="E191" s="32">
        <v>6</v>
      </c>
      <c r="F191" s="24">
        <v>13</v>
      </c>
      <c r="G191" s="24">
        <v>26</v>
      </c>
      <c r="H191" s="10">
        <f t="shared" si="78"/>
        <v>4836</v>
      </c>
      <c r="I191" s="5">
        <v>48</v>
      </c>
      <c r="J191" s="17">
        <f t="shared" si="79"/>
        <v>8</v>
      </c>
      <c r="K191" s="7">
        <v>19</v>
      </c>
      <c r="L191" s="7">
        <v>46</v>
      </c>
      <c r="M191" s="17">
        <f t="shared" si="80"/>
        <v>3.1666666666666665</v>
      </c>
      <c r="N191" s="17">
        <f t="shared" si="81"/>
        <v>7.666666666666667</v>
      </c>
      <c r="O191" s="14">
        <f t="shared" si="82"/>
        <v>0.41304347826086957</v>
      </c>
      <c r="P191" s="12">
        <v>12</v>
      </c>
      <c r="Q191" s="12">
        <v>23</v>
      </c>
      <c r="R191" s="17">
        <f t="shared" si="83"/>
        <v>2</v>
      </c>
      <c r="S191" s="17">
        <f t="shared" si="84"/>
        <v>3.8333333333333335</v>
      </c>
      <c r="T191" s="14">
        <f t="shared" si="85"/>
        <v>0.52173913043478259</v>
      </c>
      <c r="U191" s="12">
        <v>7</v>
      </c>
      <c r="V191" s="12">
        <v>23</v>
      </c>
      <c r="W191" s="17">
        <f t="shared" si="86"/>
        <v>1.1666666666666667</v>
      </c>
      <c r="X191" s="17">
        <f t="shared" si="87"/>
        <v>3.8333333333333335</v>
      </c>
      <c r="Y191" s="14">
        <f t="shared" si="88"/>
        <v>0.30434782608695654</v>
      </c>
      <c r="Z191" s="12">
        <v>3</v>
      </c>
      <c r="AA191" s="12">
        <v>4</v>
      </c>
      <c r="AB191" s="17">
        <f t="shared" si="89"/>
        <v>0.5</v>
      </c>
      <c r="AC191" s="17">
        <f t="shared" si="90"/>
        <v>0.66666666666666663</v>
      </c>
      <c r="AD191" s="14">
        <f t="shared" si="91"/>
        <v>0.75</v>
      </c>
      <c r="AE191" s="12">
        <v>27</v>
      </c>
      <c r="AF191" s="17">
        <f t="shared" si="92"/>
        <v>4.5</v>
      </c>
      <c r="AG191" s="12">
        <v>7</v>
      </c>
      <c r="AH191" s="17">
        <f t="shared" si="93"/>
        <v>1.1666666666666667</v>
      </c>
      <c r="AI191" s="12">
        <v>20</v>
      </c>
      <c r="AJ191" s="17">
        <f t="shared" si="94"/>
        <v>3.3333333333333335</v>
      </c>
      <c r="AK191" s="12">
        <v>3</v>
      </c>
      <c r="AL191" s="17">
        <f t="shared" si="95"/>
        <v>0.5</v>
      </c>
      <c r="AM191" s="12">
        <v>3</v>
      </c>
      <c r="AN191" s="17">
        <f t="shared" si="96"/>
        <v>0.5</v>
      </c>
      <c r="AO191" s="12">
        <v>0</v>
      </c>
      <c r="AP191" s="17">
        <f t="shared" si="97"/>
        <v>0</v>
      </c>
      <c r="AQ191" s="12">
        <v>5</v>
      </c>
      <c r="AR191" s="17">
        <f t="shared" si="98"/>
        <v>0.83333333333333337</v>
      </c>
      <c r="AS191" s="12">
        <v>7</v>
      </c>
      <c r="AT191" s="17">
        <f t="shared" si="99"/>
        <v>1.1666666666666667</v>
      </c>
      <c r="AU191" s="13">
        <v>0.16365135874740869</v>
      </c>
      <c r="AV191" s="13">
        <v>8.1216555209632113E-2</v>
      </c>
      <c r="AW191" s="13">
        <v>0.15031675233329109</v>
      </c>
      <c r="AX191" s="13">
        <v>0.56710970861199417</v>
      </c>
      <c r="AY191" s="13">
        <v>98.202948087676404</v>
      </c>
      <c r="AZ191" s="13">
        <v>97.170795636015356</v>
      </c>
      <c r="BA191" s="13">
        <v>1.5200667090308659</v>
      </c>
      <c r="BB191" s="13">
        <v>8</v>
      </c>
      <c r="BC191" s="13">
        <v>23.821339950372209</v>
      </c>
      <c r="BD191" s="35">
        <f t="shared" si="100"/>
        <v>50.251256281407045</v>
      </c>
      <c r="BE191" s="35">
        <f t="shared" si="101"/>
        <v>48.913043478260867</v>
      </c>
      <c r="BF191" s="37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3.4541822841040051</v>
      </c>
      <c r="BG191" s="14">
        <f t="shared" si="102"/>
        <v>0.5</v>
      </c>
      <c r="BH191" s="14">
        <f t="shared" si="103"/>
        <v>8.6956521739130432E-2</v>
      </c>
      <c r="BI191" s="13">
        <f>IFERROR(((AG191*(12000/5))/((F191*60+G191)*(SUMIFS(팀공격력!X:X,팀공격력!A:A,B191,팀공격력!B:B,D191)+SUMIFS(팀수비력!X:X,팀수비력!A:A,B191,팀수비력!B:B,D191))))*100,"")</f>
        <v>0.52057124017421785</v>
      </c>
      <c r="BJ191" s="13">
        <f>IFERROR(((AI191*(12000/5))/((F191*60+G191)*(SUMIFS(팀공격력!V:V,팀공격력!A:A,B191,팀공격력!B:B,D191)+SUMIFS(팀수비력!W:W,팀수비력!A:A,B191,팀수비력!B:B,D191))))*100,"")</f>
        <v>3.1593289058849083</v>
      </c>
      <c r="BK191" s="13">
        <f>IFERROR(((AE191*(12000/5))/((F191*60+G191)*(SUMIFS(팀공격력!X:X,팀공격력!A:A,B191,팀공격력!B:B,D191)+SUMIFS(팀수비력!X:X,팀수비력!A:A,B191,팀수비력!B:B,D191))))*100,"")</f>
        <v>2.0079176406719834</v>
      </c>
      <c r="BL191" s="13">
        <f>IFERROR(100*AK191/(((((F191*60+G191)/(12000/5))*SUMIFS(팀공격력!P:P,팀공격력!A:A,B191,팀공격력!B:B,D191))-K191)),"")</f>
        <v>0.58407613756939958</v>
      </c>
      <c r="BM191" s="13">
        <f>IFERROR(100*((AM191/E191*(2400))/((F191*60+G191)*SUMIFS(팀공격력!AR:AR,팀공격력!A:A,B191,팀공격력!B:B,D191))),"")</f>
        <v>2.0970635118288361</v>
      </c>
      <c r="BN191" s="13">
        <f>IFERROR((AO191*40)/(((F191*60+G191)/60)*(SUMIFS(팀수비력!Q:Q,팀수비력!A:A,B191,팀수비력!B:B,D191)-SUMIFS(팀수비력!N:N,팀수비력!A:A,B191,팀수비력!B:B,D191)))*100,"")</f>
        <v>0</v>
      </c>
      <c r="BO191" s="13">
        <f t="shared" si="104"/>
        <v>9.4768764215314629</v>
      </c>
      <c r="BP191" s="13">
        <v>33.3333333333333</v>
      </c>
      <c r="BQ191" s="13">
        <v>0.16666666666666599</v>
      </c>
      <c r="BR191" s="13">
        <v>0.5</v>
      </c>
      <c r="BS191" s="13">
        <v>0</v>
      </c>
      <c r="BT191" s="15" t="s">
        <v>93</v>
      </c>
      <c r="BU191" s="15">
        <v>100000</v>
      </c>
      <c r="BV191" s="12" t="s">
        <v>96</v>
      </c>
      <c r="BW191" s="26">
        <v>73.95</v>
      </c>
      <c r="BX191" s="27">
        <v>107.65</v>
      </c>
      <c r="BY191" s="27">
        <v>33.700000000000003</v>
      </c>
      <c r="BZ191" s="26">
        <f t="shared" si="111"/>
        <v>12.324999999999999</v>
      </c>
      <c r="CA191" s="26">
        <f t="shared" si="112"/>
        <v>17.941666666666666</v>
      </c>
      <c r="CB191" s="26">
        <f t="shared" si="113"/>
        <v>5.6166666666666671</v>
      </c>
      <c r="CC191" s="31">
        <f t="shared" si="114"/>
        <v>36.699751861042181</v>
      </c>
      <c r="CD191" s="31">
        <f t="shared" si="115"/>
        <v>53.424317617866002</v>
      </c>
      <c r="CE191" s="31">
        <f t="shared" si="116"/>
        <v>16.724565756823822</v>
      </c>
      <c r="CF191" s="33">
        <v>3</v>
      </c>
      <c r="CG191" s="33">
        <v>3</v>
      </c>
    </row>
    <row r="192" spans="1:85" x14ac:dyDescent="0.4">
      <c r="A192" s="12" t="s">
        <v>84</v>
      </c>
      <c r="B192" s="12" t="s">
        <v>275</v>
      </c>
      <c r="C192" s="4" t="s">
        <v>292</v>
      </c>
      <c r="D192" s="40" t="s">
        <v>87</v>
      </c>
      <c r="E192" s="5">
        <v>44</v>
      </c>
      <c r="F192" s="22">
        <v>29</v>
      </c>
      <c r="G192" s="22">
        <v>10</v>
      </c>
      <c r="H192" s="10">
        <f t="shared" si="78"/>
        <v>77000</v>
      </c>
      <c r="I192" s="5">
        <v>651</v>
      </c>
      <c r="J192" s="17">
        <f t="shared" si="79"/>
        <v>14.795454545454545</v>
      </c>
      <c r="K192" s="7">
        <v>266</v>
      </c>
      <c r="L192" s="7">
        <v>625</v>
      </c>
      <c r="M192" s="17">
        <f t="shared" si="80"/>
        <v>6.0454545454545459</v>
      </c>
      <c r="N192" s="17">
        <f t="shared" si="81"/>
        <v>14.204545454545455</v>
      </c>
      <c r="O192" s="14">
        <f t="shared" si="82"/>
        <v>0.42559999999999998</v>
      </c>
      <c r="P192" s="12">
        <v>217</v>
      </c>
      <c r="Q192" s="12">
        <v>460</v>
      </c>
      <c r="R192" s="17">
        <f t="shared" si="83"/>
        <v>4.9318181818181817</v>
      </c>
      <c r="S192" s="17">
        <f t="shared" si="84"/>
        <v>10.454545454545455</v>
      </c>
      <c r="T192" s="14">
        <f t="shared" si="85"/>
        <v>0.47173913043478261</v>
      </c>
      <c r="U192" s="12">
        <v>49</v>
      </c>
      <c r="V192" s="12">
        <v>165</v>
      </c>
      <c r="W192" s="17">
        <f t="shared" si="86"/>
        <v>1.1136363636363635</v>
      </c>
      <c r="X192" s="17">
        <f t="shared" si="87"/>
        <v>3.75</v>
      </c>
      <c r="Y192" s="14">
        <f t="shared" si="88"/>
        <v>0.29696969696969699</v>
      </c>
      <c r="Z192" s="12">
        <v>70</v>
      </c>
      <c r="AA192" s="12">
        <v>122</v>
      </c>
      <c r="AB192" s="17">
        <f t="shared" si="89"/>
        <v>1.5909090909090908</v>
      </c>
      <c r="AC192" s="17">
        <f t="shared" si="90"/>
        <v>2.7727272727272729</v>
      </c>
      <c r="AD192" s="14">
        <f t="shared" si="91"/>
        <v>0.57377049180327866</v>
      </c>
      <c r="AE192" s="12">
        <v>253</v>
      </c>
      <c r="AF192" s="17">
        <f t="shared" si="92"/>
        <v>5.75</v>
      </c>
      <c r="AG192" s="12">
        <v>51</v>
      </c>
      <c r="AH192" s="17">
        <f t="shared" si="93"/>
        <v>1.1590909090909092</v>
      </c>
      <c r="AI192" s="12">
        <v>202</v>
      </c>
      <c r="AJ192" s="17">
        <f t="shared" si="94"/>
        <v>4.5909090909090908</v>
      </c>
      <c r="AK192" s="12">
        <v>112</v>
      </c>
      <c r="AL192" s="17">
        <f t="shared" si="95"/>
        <v>2.5454545454545454</v>
      </c>
      <c r="AM192" s="12">
        <v>31</v>
      </c>
      <c r="AN192" s="17">
        <f t="shared" si="96"/>
        <v>0.70454545454545459</v>
      </c>
      <c r="AO192" s="12">
        <v>16</v>
      </c>
      <c r="AP192" s="17">
        <f t="shared" si="97"/>
        <v>0.36363636363636365</v>
      </c>
      <c r="AQ192" s="12">
        <v>88</v>
      </c>
      <c r="AR192" s="17">
        <f t="shared" si="98"/>
        <v>2</v>
      </c>
      <c r="AS192" s="12">
        <v>83</v>
      </c>
      <c r="AT192" s="17">
        <f t="shared" si="99"/>
        <v>1.8863636363636365</v>
      </c>
      <c r="AU192" s="13">
        <v>1.545604680641653</v>
      </c>
      <c r="AV192" s="13">
        <v>4.8174691344674898E-2</v>
      </c>
      <c r="AW192" s="13">
        <v>1.7951062667246509</v>
      </c>
      <c r="AX192" s="13">
        <v>-3.1884782084148108E-3</v>
      </c>
      <c r="AY192" s="13">
        <v>95.887006956804939</v>
      </c>
      <c r="AZ192" s="13">
        <v>101.39410477222469</v>
      </c>
      <c r="BA192" s="13">
        <v>8.3643725273712821</v>
      </c>
      <c r="BB192" s="13">
        <v>12.81818181818182</v>
      </c>
      <c r="BC192" s="13">
        <v>17.57922077922078</v>
      </c>
      <c r="BD192" s="35">
        <f t="shared" si="100"/>
        <v>47.960747333058293</v>
      </c>
      <c r="BE192" s="35">
        <f t="shared" si="101"/>
        <v>46.48</v>
      </c>
      <c r="BF192" s="37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23.118070981294785</v>
      </c>
      <c r="BG192" s="14">
        <f t="shared" si="102"/>
        <v>0.26400000000000001</v>
      </c>
      <c r="BH192" s="14">
        <f t="shared" si="103"/>
        <v>0.19520000000000001</v>
      </c>
      <c r="BI192" s="13">
        <f>IFERROR(((AG192*(12000/5))/((F192*60+G192)*(SUMIFS(팀공격력!X:X,팀공격력!A:A,B192,팀공격력!B:B,D192)+SUMIFS(팀수비력!X:X,팀수비력!A:A,B192,팀수비력!B:B,D192))))*100,"")</f>
        <v>1.7468246039674611</v>
      </c>
      <c r="BJ192" s="13">
        <f>IFERROR(((AI192*(12000/5))/((F192*60+G192)*(SUMIFS(팀공격력!V:V,팀공격력!A:A,B192,팀공격력!B:B,D192)+SUMIFS(팀수비력!W:W,팀수비력!A:A,B192,팀수비력!B:B,D192))))*100,"")</f>
        <v>14.696475937855249</v>
      </c>
      <c r="BK192" s="13">
        <f>IFERROR(((AE192*(12000/5))/((F192*60+G192)*(SUMIFS(팀공격력!X:X,팀공격력!A:A,B192,팀공격력!B:B,D192)+SUMIFS(팀수비력!X:X,팀수비력!A:A,B192,팀수비력!B:B,D192))))*100,"")</f>
        <v>8.6656200941915227</v>
      </c>
      <c r="BL192" s="13">
        <f>IFERROR(100*AK192/(((((F192*60+G192)/(12000/5))*SUMIFS(팀공격력!P:P,팀공격력!A:A,B192,팀공격력!B:B,D192))-K192)),"")</f>
        <v>12.577792335407796</v>
      </c>
      <c r="BM192" s="13">
        <f>IFERROR(100*((AM192/E192*(2400))/((F192*60+G192)*SUMIFS(팀공격력!AR:AR,팀공격력!A:A,B192,팀공격력!B:B,D192))),"")</f>
        <v>1.3609669845858519</v>
      </c>
      <c r="BN192" s="13">
        <f>IFERROR((AO192*40)/(((F192*60+G192)/60)*(SUMIFS(팀수비력!Q:Q,팀수비력!A:A,B192,팀수비력!B:B,D192)-SUMIFS(팀수비력!N:N,팀수비력!A:A,B192,팀수비력!B:B,D192)))*100,"")</f>
        <v>0.98134423715819064</v>
      </c>
      <c r="BO192" s="13">
        <f t="shared" si="104"/>
        <v>11.478061251108677</v>
      </c>
      <c r="BP192" s="13">
        <v>7.0707070707070701</v>
      </c>
      <c r="BQ192" s="13">
        <v>0.15909090909090901</v>
      </c>
      <c r="BR192" s="13">
        <v>1.5909090909090899</v>
      </c>
      <c r="BS192" s="13">
        <v>0.38636363636363602</v>
      </c>
      <c r="BT192" s="15" t="s">
        <v>110</v>
      </c>
      <c r="BU192" s="15">
        <v>600000</v>
      </c>
      <c r="BV192" s="12" t="s">
        <v>96</v>
      </c>
      <c r="BW192" s="26">
        <v>945.84</v>
      </c>
      <c r="BX192" s="27">
        <v>1466.84</v>
      </c>
      <c r="BY192" s="27">
        <v>521</v>
      </c>
      <c r="BZ192" s="26">
        <f t="shared" si="111"/>
        <v>21.496363636363633</v>
      </c>
      <c r="CA192" s="26">
        <f t="shared" si="112"/>
        <v>33.337272727272726</v>
      </c>
      <c r="CB192" s="26">
        <f t="shared" si="113"/>
        <v>11.840909090909092</v>
      </c>
      <c r="CC192" s="31">
        <f t="shared" si="114"/>
        <v>29.480727272727268</v>
      </c>
      <c r="CD192" s="31">
        <f t="shared" si="115"/>
        <v>45.719688311688309</v>
      </c>
      <c r="CE192" s="31">
        <f t="shared" si="116"/>
        <v>16.23896103896104</v>
      </c>
      <c r="CF192" s="33">
        <v>30</v>
      </c>
      <c r="CG192" s="33">
        <v>14</v>
      </c>
    </row>
    <row r="193" spans="1:85" x14ac:dyDescent="0.4">
      <c r="A193" s="12" t="s">
        <v>84</v>
      </c>
      <c r="B193" s="12" t="s">
        <v>275</v>
      </c>
      <c r="C193" s="4" t="s">
        <v>293</v>
      </c>
      <c r="D193" s="40" t="s">
        <v>87</v>
      </c>
      <c r="E193" s="5">
        <v>42</v>
      </c>
      <c r="F193" s="22">
        <v>7</v>
      </c>
      <c r="G193" s="22">
        <v>30</v>
      </c>
      <c r="H193" s="10">
        <f t="shared" si="78"/>
        <v>18900</v>
      </c>
      <c r="I193" s="5">
        <v>78</v>
      </c>
      <c r="J193" s="17">
        <f t="shared" si="79"/>
        <v>1.8571428571428572</v>
      </c>
      <c r="K193" s="7">
        <v>23</v>
      </c>
      <c r="L193" s="7">
        <v>48</v>
      </c>
      <c r="M193" s="17">
        <f t="shared" si="80"/>
        <v>0.54761904761904767</v>
      </c>
      <c r="N193" s="17">
        <f t="shared" si="81"/>
        <v>1.1428571428571428</v>
      </c>
      <c r="O193" s="14">
        <f t="shared" si="82"/>
        <v>0.47916666666666669</v>
      </c>
      <c r="P193" s="12">
        <v>14</v>
      </c>
      <c r="Q193" s="12">
        <v>29</v>
      </c>
      <c r="R193" s="17">
        <f t="shared" si="83"/>
        <v>0.33333333333333331</v>
      </c>
      <c r="S193" s="17">
        <f t="shared" si="84"/>
        <v>0.69047619047619047</v>
      </c>
      <c r="T193" s="14">
        <f t="shared" si="85"/>
        <v>0.48275862068965519</v>
      </c>
      <c r="U193" s="12">
        <v>9</v>
      </c>
      <c r="V193" s="12">
        <v>19</v>
      </c>
      <c r="W193" s="17">
        <f t="shared" si="86"/>
        <v>0.21428571428571427</v>
      </c>
      <c r="X193" s="17">
        <f t="shared" si="87"/>
        <v>0.45238095238095238</v>
      </c>
      <c r="Y193" s="14">
        <f t="shared" si="88"/>
        <v>0.47368421052631576</v>
      </c>
      <c r="Z193" s="12">
        <v>23</v>
      </c>
      <c r="AA193" s="12">
        <v>29</v>
      </c>
      <c r="AB193" s="17">
        <f t="shared" si="89"/>
        <v>0.54761904761904767</v>
      </c>
      <c r="AC193" s="17">
        <f t="shared" si="90"/>
        <v>0.69047619047619047</v>
      </c>
      <c r="AD193" s="14">
        <f t="shared" si="91"/>
        <v>0.7931034482758621</v>
      </c>
      <c r="AE193" s="12">
        <v>36</v>
      </c>
      <c r="AF193" s="17">
        <f t="shared" si="92"/>
        <v>0.8571428571428571</v>
      </c>
      <c r="AG193" s="12">
        <v>13</v>
      </c>
      <c r="AH193" s="17">
        <f t="shared" si="93"/>
        <v>0.30952380952380953</v>
      </c>
      <c r="AI193" s="12">
        <v>23</v>
      </c>
      <c r="AJ193" s="17">
        <f t="shared" si="94"/>
        <v>0.54761904761904767</v>
      </c>
      <c r="AK193" s="12">
        <v>40</v>
      </c>
      <c r="AL193" s="17">
        <f t="shared" si="95"/>
        <v>0.95238095238095233</v>
      </c>
      <c r="AM193" s="12">
        <v>9</v>
      </c>
      <c r="AN193" s="17">
        <f t="shared" si="96"/>
        <v>0.21428571428571427</v>
      </c>
      <c r="AO193" s="12">
        <v>0</v>
      </c>
      <c r="AP193" s="17">
        <f t="shared" si="97"/>
        <v>0</v>
      </c>
      <c r="AQ193" s="12">
        <v>18</v>
      </c>
      <c r="AR193" s="17">
        <f t="shared" si="98"/>
        <v>0.42857142857142855</v>
      </c>
      <c r="AS193" s="12">
        <v>36</v>
      </c>
      <c r="AT193" s="17">
        <f t="shared" si="99"/>
        <v>0.8571428571428571</v>
      </c>
      <c r="AU193" s="13">
        <v>0.88136673140998101</v>
      </c>
      <c r="AV193" s="13">
        <v>0.11191958494095</v>
      </c>
      <c r="AW193" s="13">
        <v>0.32886819659614908</v>
      </c>
      <c r="AX193" s="13">
        <v>0.11349276365223041</v>
      </c>
      <c r="AY193" s="13">
        <v>120.427585943583</v>
      </c>
      <c r="AZ193" s="13">
        <v>104.6079434445053</v>
      </c>
      <c r="BA193" s="13">
        <v>5.5822263472786009</v>
      </c>
      <c r="BB193" s="13">
        <v>2.714285714285714</v>
      </c>
      <c r="BC193" s="13">
        <v>14.47619047619048</v>
      </c>
      <c r="BD193" s="35">
        <f t="shared" si="100"/>
        <v>64.186965108624094</v>
      </c>
      <c r="BE193" s="35">
        <f t="shared" si="101"/>
        <v>57.291666666666664</v>
      </c>
      <c r="BF193" s="37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9.2356762588240802</v>
      </c>
      <c r="BG193" s="14">
        <f t="shared" si="102"/>
        <v>0.39583333333333331</v>
      </c>
      <c r="BH193" s="14">
        <f t="shared" si="103"/>
        <v>0.60416666666666663</v>
      </c>
      <c r="BI193" s="13">
        <f>IFERROR(((AG193*(12000/5))/((F193*60+G193)*(SUMIFS(팀공격력!X:X,팀공격력!A:A,B193,팀공격력!B:B,D193)+SUMIFS(팀수비력!X:X,팀수비력!A:A,B193,팀수비력!B:B,D193))))*100,"")</f>
        <v>1.7316017316017316</v>
      </c>
      <c r="BJ193" s="13">
        <f>IFERROR(((AI193*(12000/5))/((F193*60+G193)*(SUMIFS(팀공격력!V:V,팀공격력!A:A,B193,팀공격력!B:B,D193)+SUMIFS(팀수비력!W:W,팀수비력!A:A,B193,팀수비력!B:B,D193))))*100,"")</f>
        <v>6.507515473032714</v>
      </c>
      <c r="BK193" s="13">
        <f>IFERROR(((AE193*(12000/5))/((F193*60+G193)*(SUMIFS(팀공격력!X:X,팀공격력!A:A,B193,팀공격력!B:B,D193)+SUMIFS(팀수비력!X:X,팀수비력!A:A,B193,팀수비력!B:B,D193))))*100,"")</f>
        <v>4.7952047952047954</v>
      </c>
      <c r="BL193" s="13">
        <f>IFERROR(100*AK193/(((((F193*60+G193)/(12000/5))*SUMIFS(팀공격력!P:P,팀공격력!A:A,B193,팀공격력!B:B,D193))-K193)),"")</f>
        <v>14.578587699316628</v>
      </c>
      <c r="BM193" s="13">
        <f>IFERROR(100*((AM193/E193*(2400))/((F193*60+G193)*SUMIFS(팀공격력!AR:AR,팀공격력!A:A,B193,팀공격력!B:B,D193))),"")</f>
        <v>1.6097458957467063</v>
      </c>
      <c r="BN193" s="13">
        <f>IFERROR((AO193*40)/(((F193*60+G193)/60)*(SUMIFS(팀수비력!Q:Q,팀수비력!A:A,B193,팀수비력!B:B,D193)-SUMIFS(팀수비력!N:N,팀수비력!A:A,B193,팀수비력!B:B,D193)))*100,"")</f>
        <v>0</v>
      </c>
      <c r="BO193" s="13">
        <f t="shared" si="104"/>
        <v>22.854240731335707</v>
      </c>
      <c r="BP193" s="13">
        <v>12.5</v>
      </c>
      <c r="BQ193" s="13">
        <v>4.7619047619047603E-2</v>
      </c>
      <c r="BR193" s="13">
        <v>0.14285714285714199</v>
      </c>
      <c r="BS193" s="13">
        <v>0.119047619047619</v>
      </c>
      <c r="BT193" s="15" t="s">
        <v>88</v>
      </c>
      <c r="BU193" s="15">
        <v>40000</v>
      </c>
      <c r="BV193" s="12" t="s">
        <v>91</v>
      </c>
      <c r="BW193" s="26">
        <v>212.37</v>
      </c>
      <c r="BX193" s="27">
        <v>268.17</v>
      </c>
      <c r="BY193" s="27">
        <v>55.8</v>
      </c>
      <c r="BZ193" s="26">
        <f t="shared" si="111"/>
        <v>5.0564285714285724</v>
      </c>
      <c r="CA193" s="26">
        <f t="shared" si="112"/>
        <v>6.3850000000000007</v>
      </c>
      <c r="CB193" s="26">
        <f t="shared" si="113"/>
        <v>1.3285714285714285</v>
      </c>
      <c r="CC193" s="31">
        <f t="shared" si="114"/>
        <v>26.967619047619049</v>
      </c>
      <c r="CD193" s="31">
        <f t="shared" si="115"/>
        <v>34.053333333333335</v>
      </c>
      <c r="CE193" s="31">
        <f t="shared" si="116"/>
        <v>7.0857142857142854</v>
      </c>
      <c r="CF193" s="33">
        <v>29</v>
      </c>
      <c r="CG193" s="33">
        <v>13</v>
      </c>
    </row>
    <row r="194" spans="1:85" ht="18" customHeight="1" thickBot="1" x14ac:dyDescent="0.45">
      <c r="A194" s="12" t="s">
        <v>84</v>
      </c>
      <c r="B194" s="12" t="s">
        <v>275</v>
      </c>
      <c r="C194" s="4" t="s">
        <v>294</v>
      </c>
      <c r="D194" s="40" t="s">
        <v>87</v>
      </c>
      <c r="E194" s="23">
        <v>44</v>
      </c>
      <c r="F194" s="24">
        <v>12</v>
      </c>
      <c r="G194" s="24">
        <v>10</v>
      </c>
      <c r="H194" s="10">
        <f t="shared" ref="H194:H257" si="117">(F194*60+G194)*E194</f>
        <v>32120</v>
      </c>
      <c r="I194" s="5">
        <v>157</v>
      </c>
      <c r="J194" s="17">
        <f t="shared" ref="J194:J257" si="118">I194/$E194</f>
        <v>3.5681818181818183</v>
      </c>
      <c r="K194" s="7">
        <v>58</v>
      </c>
      <c r="L194" s="7">
        <v>147</v>
      </c>
      <c r="M194" s="17">
        <f t="shared" ref="M194:M257" si="119">K194/$E194</f>
        <v>1.3181818181818181</v>
      </c>
      <c r="N194" s="17">
        <f t="shared" ref="N194:N257" si="120">L194/$E194</f>
        <v>3.3409090909090908</v>
      </c>
      <c r="O194" s="14">
        <f t="shared" ref="O194:O257" si="121">K194/L194</f>
        <v>0.39455782312925169</v>
      </c>
      <c r="P194" s="12">
        <v>34</v>
      </c>
      <c r="Q194" s="12">
        <v>64</v>
      </c>
      <c r="R194" s="17">
        <f t="shared" ref="R194:R257" si="122">P194/$E194</f>
        <v>0.77272727272727271</v>
      </c>
      <c r="S194" s="17">
        <f t="shared" ref="S194:S257" si="123">Q194/$E194</f>
        <v>1.4545454545454546</v>
      </c>
      <c r="T194" s="14">
        <f t="shared" ref="T194:T257" si="124">P194/Q194</f>
        <v>0.53125</v>
      </c>
      <c r="U194" s="12">
        <v>24</v>
      </c>
      <c r="V194" s="12">
        <v>83</v>
      </c>
      <c r="W194" s="17">
        <f t="shared" ref="W194:W257" si="125">U194/$E194</f>
        <v>0.54545454545454541</v>
      </c>
      <c r="X194" s="17">
        <f t="shared" ref="X194:X257" si="126">V194/$E194</f>
        <v>1.8863636363636365</v>
      </c>
      <c r="Y194" s="14">
        <f t="shared" ref="Y194:Y257" si="127">U194/V194</f>
        <v>0.28915662650602408</v>
      </c>
      <c r="Z194" s="12">
        <v>17</v>
      </c>
      <c r="AA194" s="12">
        <v>21</v>
      </c>
      <c r="AB194" s="17">
        <f t="shared" ref="AB194:AB257" si="128">Z194/$E194</f>
        <v>0.38636363636363635</v>
      </c>
      <c r="AC194" s="17">
        <f t="shared" ref="AC194:AC257" si="129">AA194/$E194</f>
        <v>0.47727272727272729</v>
      </c>
      <c r="AD194" s="14">
        <f t="shared" ref="AD194:AD257" si="130">Z194/AA194</f>
        <v>0.80952380952380953</v>
      </c>
      <c r="AE194" s="12">
        <v>75</v>
      </c>
      <c r="AF194" s="17">
        <f t="shared" ref="AF194:AF257" si="131">AE194/$E194</f>
        <v>1.7045454545454546</v>
      </c>
      <c r="AG194" s="12">
        <v>25</v>
      </c>
      <c r="AH194" s="17">
        <f t="shared" ref="AH194:AH257" si="132">AG194/$E194</f>
        <v>0.56818181818181823</v>
      </c>
      <c r="AI194" s="12">
        <v>50</v>
      </c>
      <c r="AJ194" s="17">
        <f t="shared" ref="AJ194:AJ257" si="133">AI194/$E194</f>
        <v>1.1363636363636365</v>
      </c>
      <c r="AK194" s="12">
        <v>10</v>
      </c>
      <c r="AL194" s="17">
        <f t="shared" ref="AL194:AL257" si="134">AK194/$E194</f>
        <v>0.22727272727272727</v>
      </c>
      <c r="AM194" s="12">
        <v>20</v>
      </c>
      <c r="AN194" s="17">
        <f t="shared" ref="AN194:AN257" si="135">AM194/$E194</f>
        <v>0.45454545454545453</v>
      </c>
      <c r="AO194" s="12">
        <v>6</v>
      </c>
      <c r="AP194" s="17">
        <f t="shared" ref="AP194:AP257" si="136">AO194/$E194</f>
        <v>0.13636363636363635</v>
      </c>
      <c r="AQ194" s="12">
        <v>9</v>
      </c>
      <c r="AR194" s="17">
        <f t="shared" ref="AR194:AR257" si="137">AQ194/$E194</f>
        <v>0.20454545454545456</v>
      </c>
      <c r="AS194" s="12">
        <v>49</v>
      </c>
      <c r="AT194" s="17">
        <f t="shared" ref="AT194:AT257" si="138">AS194/$E194</f>
        <v>1.1136363636363635</v>
      </c>
      <c r="AU194" s="13">
        <v>1.120350073216827</v>
      </c>
      <c r="AV194" s="13">
        <v>8.3712334237870042E-2</v>
      </c>
      <c r="AW194" s="13">
        <v>0.70663660707759568</v>
      </c>
      <c r="AX194" s="13">
        <v>0.35085363139686709</v>
      </c>
      <c r="AY194" s="13">
        <v>107.3094148203258</v>
      </c>
      <c r="AZ194" s="13">
        <v>102.1078863076676</v>
      </c>
      <c r="BA194" s="13">
        <v>5.7070269146446062</v>
      </c>
      <c r="BB194" s="13">
        <v>3.7727272727272729</v>
      </c>
      <c r="BC194" s="13">
        <v>12.403486924034871</v>
      </c>
      <c r="BD194" s="35">
        <f t="shared" ref="BD194:BD257" si="139">IFERROR((I194/(2*(L194+(0.44*AA194))))*100,"")</f>
        <v>50.243215565796206</v>
      </c>
      <c r="BE194" s="35">
        <f t="shared" ref="BE194:BE257" si="140">IFERROR(((P194+(1.5*U194))/L194)*100,"")</f>
        <v>47.619047619047613</v>
      </c>
      <c r="BF194" s="37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11.94449611536419</v>
      </c>
      <c r="BG194" s="14">
        <f t="shared" ref="BG194:BG257" si="141">IFERROR(V194/L194,"")</f>
        <v>0.56462585034013602</v>
      </c>
      <c r="BH194" s="14">
        <f t="shared" ref="BH194:BH257" si="142">IFERROR(AA194/L194,"")</f>
        <v>0.14285714285714285</v>
      </c>
      <c r="BI194" s="13">
        <f>IFERROR(((AG194*(12000/5))/((F194*60+G194)*(SUMIFS(팀공격력!X:X,팀공격력!A:A,B194,팀공격력!B:B,D194)+SUMIFS(팀수비력!X:X,팀수비력!A:A,B194,팀수비력!B:B,D194))))*100,"")</f>
        <v>2.052741778769176</v>
      </c>
      <c r="BJ194" s="13">
        <f>IFERROR(((AI194*(12000/5))/((F194*60+G194)*(SUMIFS(팀공격력!V:V,팀공격력!A:A,B194,팀공격력!B:B,D194)+SUMIFS(팀수비력!W:W,팀수비력!A:A,B194,팀수비력!B:B,D194))))*100,"")</f>
        <v>8.7206133498056033</v>
      </c>
      <c r="BK194" s="13">
        <f>IFERROR(((AE194*(12000/5))/((F194*60+G194)*(SUMIFS(팀공격력!X:X,팀공격력!A:A,B194,팀공격력!B:B,D194)+SUMIFS(팀수비력!X:X,팀수비력!A:A,B194,팀수비력!B:B,D194))))*100,"")</f>
        <v>6.1582253363075283</v>
      </c>
      <c r="BL194" s="13">
        <f>IFERROR(100*AK194/(((((F194*60+G194)/(12000/5))*SUMIFS(팀공격력!P:P,팀공격력!A:A,B194,팀공격력!B:B,D194))-K194)),"")</f>
        <v>2.3562214062714761</v>
      </c>
      <c r="BM194" s="13">
        <f>IFERROR(100*((AM194/E194*(2400))/((F194*60+G194)*SUMIFS(팀공격력!AR:AR,팀공격력!A:A,B194,팀공격력!B:B,D194))),"")</f>
        <v>2.1048981202167392</v>
      </c>
      <c r="BN194" s="13">
        <f>IFERROR((AO194*40)/(((F194*60+G194)/60)*(SUMIFS(팀수비력!Q:Q,팀수비력!A:A,B194,팀수비력!B:B,D194)-SUMIFS(팀수비력!N:N,팀수비력!A:A,B194,팀수비력!B:B,D194)))*100,"")</f>
        <v>0.88220158306172958</v>
      </c>
      <c r="BO194" s="13">
        <f t="shared" ref="BO194:BO257" si="143">IFERROR(100*AQ194/(L194+0.44*AA194+AQ194),"")</f>
        <v>5.4466230936819171</v>
      </c>
      <c r="BP194" s="13">
        <v>9.0909090909090899</v>
      </c>
      <c r="BQ194" s="13">
        <v>6.8181818181818094E-2</v>
      </c>
      <c r="BR194" s="13">
        <v>0.25</v>
      </c>
      <c r="BS194" s="13">
        <v>9.0909090909090898E-2</v>
      </c>
      <c r="BT194" s="15" t="s">
        <v>88</v>
      </c>
      <c r="BU194" s="15"/>
      <c r="BV194" s="12" t="s">
        <v>96</v>
      </c>
      <c r="BW194" s="26">
        <v>319.48</v>
      </c>
      <c r="BX194" s="28">
        <v>419.28</v>
      </c>
      <c r="BY194" s="28">
        <v>99.8</v>
      </c>
      <c r="BZ194" s="26">
        <f>CA194-CB194</f>
        <v>7.2609090909090916</v>
      </c>
      <c r="CA194" s="26">
        <f t="shared" si="112"/>
        <v>9.5290909090909093</v>
      </c>
      <c r="CB194" s="26">
        <f t="shared" si="113"/>
        <v>2.2681818181818181</v>
      </c>
      <c r="CC194" s="31">
        <f>CD194-CE194</f>
        <v>23.871481942714816</v>
      </c>
      <c r="CD194" s="31">
        <f t="shared" si="115"/>
        <v>31.328518057285176</v>
      </c>
      <c r="CE194" s="31">
        <f t="shared" si="116"/>
        <v>7.4570361145703608</v>
      </c>
      <c r="CF194" s="33">
        <v>30</v>
      </c>
      <c r="CG194" s="33">
        <v>14</v>
      </c>
    </row>
    <row r="195" spans="1:85" ht="18" customHeight="1" thickBot="1" x14ac:dyDescent="0.45">
      <c r="A195" s="12" t="s">
        <v>84</v>
      </c>
      <c r="B195" s="12" t="s">
        <v>85</v>
      </c>
      <c r="C195" s="4" t="s">
        <v>90</v>
      </c>
      <c r="D195" s="4" t="s">
        <v>295</v>
      </c>
      <c r="E195" s="23">
        <v>9</v>
      </c>
      <c r="F195" s="24">
        <v>9</v>
      </c>
      <c r="G195" s="24">
        <v>31</v>
      </c>
      <c r="H195" s="10">
        <f t="shared" si="117"/>
        <v>5139</v>
      </c>
      <c r="I195" s="5">
        <v>28</v>
      </c>
      <c r="J195" s="17">
        <f t="shared" si="118"/>
        <v>3.1111111111111112</v>
      </c>
      <c r="K195" s="7">
        <v>10</v>
      </c>
      <c r="L195" s="7">
        <v>24</v>
      </c>
      <c r="M195" s="17">
        <f t="shared" si="119"/>
        <v>1.1111111111111112</v>
      </c>
      <c r="N195" s="17">
        <f t="shared" si="120"/>
        <v>2.6666666666666665</v>
      </c>
      <c r="O195" s="14">
        <f t="shared" si="121"/>
        <v>0.41666666666666669</v>
      </c>
      <c r="P195" s="12">
        <v>4</v>
      </c>
      <c r="Q195" s="12">
        <v>9</v>
      </c>
      <c r="R195" s="17">
        <f t="shared" si="122"/>
        <v>0.44444444444444442</v>
      </c>
      <c r="S195" s="17">
        <f t="shared" si="123"/>
        <v>1</v>
      </c>
      <c r="T195" s="14">
        <f t="shared" si="124"/>
        <v>0.44444444444444442</v>
      </c>
      <c r="U195" s="12">
        <v>6</v>
      </c>
      <c r="V195" s="12">
        <v>15</v>
      </c>
      <c r="W195" s="17">
        <f t="shared" si="125"/>
        <v>0.66666666666666663</v>
      </c>
      <c r="X195" s="17">
        <f t="shared" si="126"/>
        <v>1.6666666666666667</v>
      </c>
      <c r="Y195" s="14">
        <f t="shared" si="127"/>
        <v>0.4</v>
      </c>
      <c r="Z195" s="12">
        <v>2</v>
      </c>
      <c r="AA195" s="12">
        <v>2</v>
      </c>
      <c r="AB195" s="17">
        <f t="shared" si="128"/>
        <v>0.22222222222222221</v>
      </c>
      <c r="AC195" s="17">
        <f t="shared" si="129"/>
        <v>0.22222222222222221</v>
      </c>
      <c r="AD195" s="14">
        <f t="shared" si="130"/>
        <v>1</v>
      </c>
      <c r="AE195" s="12">
        <v>8</v>
      </c>
      <c r="AF195" s="17">
        <f t="shared" si="131"/>
        <v>0.88888888888888884</v>
      </c>
      <c r="AG195" s="12">
        <v>6</v>
      </c>
      <c r="AH195" s="17">
        <f t="shared" si="132"/>
        <v>0.66666666666666663</v>
      </c>
      <c r="AI195" s="12">
        <v>2</v>
      </c>
      <c r="AJ195" s="17">
        <f t="shared" si="133"/>
        <v>0.22222222222222221</v>
      </c>
      <c r="AK195" s="12">
        <v>4</v>
      </c>
      <c r="AL195" s="17">
        <f t="shared" si="134"/>
        <v>0.44444444444444442</v>
      </c>
      <c r="AM195" s="12">
        <v>3</v>
      </c>
      <c r="AN195" s="17">
        <f t="shared" si="135"/>
        <v>0.33333333333333331</v>
      </c>
      <c r="AO195" s="12">
        <v>1</v>
      </c>
      <c r="AP195" s="17">
        <f t="shared" si="136"/>
        <v>0.1111111111111111</v>
      </c>
      <c r="AQ195" s="12">
        <v>4</v>
      </c>
      <c r="AR195" s="17">
        <f t="shared" si="137"/>
        <v>0.44444444444444442</v>
      </c>
      <c r="AS195" s="12">
        <v>17</v>
      </c>
      <c r="AT195" s="17">
        <f t="shared" si="138"/>
        <v>1.8888888888888888</v>
      </c>
      <c r="AU195" s="13"/>
      <c r="AV195" s="13"/>
      <c r="AW195" s="13"/>
      <c r="AX195" s="13"/>
      <c r="AY195" s="13"/>
      <c r="AZ195" s="13"/>
      <c r="BA195" s="13"/>
      <c r="BB195" s="13"/>
      <c r="BC195" s="13"/>
      <c r="BD195" s="35">
        <f t="shared" si="139"/>
        <v>56.270096463022512</v>
      </c>
      <c r="BE195" s="35">
        <f t="shared" si="140"/>
        <v>54.166666666666664</v>
      </c>
      <c r="BF195" s="37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15.767007881775102</v>
      </c>
      <c r="BG195" s="14">
        <f t="shared" si="141"/>
        <v>0.625</v>
      </c>
      <c r="BH195" s="14">
        <f t="shared" si="142"/>
        <v>8.3333333333333329E-2</v>
      </c>
      <c r="BI195" s="13">
        <f>IFERROR(((AG195*(12000/5))/((F195*60+G195)*(SUMIFS(팀공격력!X:X,팀공격력!A:A,B195,팀공격력!B:B,D195)+SUMIFS(팀수비력!X:X,팀수비력!A:A,B195,팀수비력!B:B,D195))))*100,"")</f>
        <v>3.990334523044182</v>
      </c>
      <c r="BJ195" s="13">
        <f>IFERROR(((AI195*(12000/5))/((F195*60+G195)*(SUMIFS(팀공격력!V:V,팀공격력!A:A,B195,팀공격력!B:B,D195)+SUMIFS(팀수비력!W:W,팀수비력!A:A,B195,팀수비력!B:B,D195))))*100,"")</f>
        <v>2.4086833033084272</v>
      </c>
      <c r="BK195" s="13">
        <f>IFERROR(((AE195*(12000/5))/((F195*60+G195)*(SUMIFS(팀공격력!X:X,팀공격력!A:A,B195,팀공격력!B:B,D195)+SUMIFS(팀수비력!X:X,팀수비력!A:A,B195,팀수비력!B:B,D195))))*100,"")</f>
        <v>5.3204460307255754</v>
      </c>
      <c r="BL195" s="13">
        <f>IFERROR(100*AK195/(((((F195*60+G195)/(12000/5))*SUMIFS(팀공격력!P:P,팀공격력!A:A,B195,팀공격력!B:B,D195))-K195)),"")</f>
        <v>9.3941736552142565</v>
      </c>
      <c r="BM195" s="13">
        <f>IFERROR(100*((AM195/E195*(2400))/((F195*60+G195)*SUMIFS(팀공격력!AR:AR,팀공격력!A:A,B195,팀공격력!B:B,D195))),"")</f>
        <v>1.9873671184423565</v>
      </c>
      <c r="BN195" s="13">
        <f>IFERROR((AO195*40)/(((F195*60+G195)/60)*(SUMIFS(팀수비력!Q:Q,팀수비력!A:A,B195,팀수비력!B:B,D195)-SUMIFS(팀수비력!N:N,팀수비력!A:A,B195,팀수비력!B:B,D195)))*100,"")</f>
        <v>1.2254088525577855</v>
      </c>
      <c r="BO195" s="13">
        <f t="shared" si="143"/>
        <v>13.850415512465375</v>
      </c>
      <c r="BP195" s="13">
        <v>0</v>
      </c>
      <c r="BQ195" s="13">
        <v>0</v>
      </c>
      <c r="BR195" s="13">
        <v>0</v>
      </c>
      <c r="BS195" s="13">
        <v>0.22222222222222199</v>
      </c>
      <c r="BT195" s="15" t="s">
        <v>88</v>
      </c>
      <c r="BU195" s="15"/>
      <c r="BV195" s="12" t="s">
        <v>91</v>
      </c>
      <c r="BW195" s="26"/>
      <c r="BX195" s="28"/>
      <c r="BY195" s="28"/>
      <c r="BZ195" s="26"/>
      <c r="CA195" s="26"/>
      <c r="CB195" s="26"/>
      <c r="CC195" s="31"/>
      <c r="CD195" s="31"/>
      <c r="CE195" s="31"/>
      <c r="CF195" s="33">
        <v>2</v>
      </c>
      <c r="CG195" s="33">
        <v>7</v>
      </c>
    </row>
    <row r="196" spans="1:85" ht="18" customHeight="1" thickBot="1" x14ac:dyDescent="0.45">
      <c r="A196" s="12" t="s">
        <v>84</v>
      </c>
      <c r="B196" s="12" t="s">
        <v>85</v>
      </c>
      <c r="C196" s="4" t="s">
        <v>92</v>
      </c>
      <c r="D196" s="4" t="s">
        <v>295</v>
      </c>
      <c r="E196" s="23">
        <v>9</v>
      </c>
      <c r="F196" s="24">
        <v>29</v>
      </c>
      <c r="G196" s="24">
        <v>23</v>
      </c>
      <c r="H196" s="10">
        <f t="shared" si="117"/>
        <v>15867</v>
      </c>
      <c r="I196" s="5">
        <v>174</v>
      </c>
      <c r="J196" s="17">
        <f t="shared" si="118"/>
        <v>19.333333333333332</v>
      </c>
      <c r="K196" s="7">
        <v>56</v>
      </c>
      <c r="L196" s="7">
        <v>125</v>
      </c>
      <c r="M196" s="17">
        <f t="shared" si="119"/>
        <v>6.2222222222222223</v>
      </c>
      <c r="N196" s="17">
        <f t="shared" si="120"/>
        <v>13.888888888888889</v>
      </c>
      <c r="O196" s="14">
        <f t="shared" si="121"/>
        <v>0.44800000000000001</v>
      </c>
      <c r="P196" s="12">
        <v>51</v>
      </c>
      <c r="Q196" s="12">
        <v>105</v>
      </c>
      <c r="R196" s="17">
        <f t="shared" si="122"/>
        <v>5.666666666666667</v>
      </c>
      <c r="S196" s="17">
        <f t="shared" si="123"/>
        <v>11.666666666666666</v>
      </c>
      <c r="T196" s="14">
        <f t="shared" si="124"/>
        <v>0.48571428571428571</v>
      </c>
      <c r="U196" s="12">
        <v>5</v>
      </c>
      <c r="V196" s="12">
        <v>20</v>
      </c>
      <c r="W196" s="17">
        <f t="shared" si="125"/>
        <v>0.55555555555555558</v>
      </c>
      <c r="X196" s="17">
        <f t="shared" si="126"/>
        <v>2.2222222222222223</v>
      </c>
      <c r="Y196" s="14">
        <f t="shared" si="127"/>
        <v>0.25</v>
      </c>
      <c r="Z196" s="12">
        <v>57</v>
      </c>
      <c r="AA196" s="12">
        <v>76</v>
      </c>
      <c r="AB196" s="17">
        <f t="shared" si="128"/>
        <v>6.333333333333333</v>
      </c>
      <c r="AC196" s="17">
        <f t="shared" si="129"/>
        <v>8.4444444444444446</v>
      </c>
      <c r="AD196" s="14">
        <f t="shared" si="130"/>
        <v>0.75</v>
      </c>
      <c r="AE196" s="12">
        <v>90</v>
      </c>
      <c r="AF196" s="17">
        <f t="shared" si="131"/>
        <v>10</v>
      </c>
      <c r="AG196" s="12">
        <v>33</v>
      </c>
      <c r="AH196" s="17">
        <f t="shared" si="132"/>
        <v>3.6666666666666665</v>
      </c>
      <c r="AI196" s="12">
        <v>57</v>
      </c>
      <c r="AJ196" s="17">
        <f t="shared" si="133"/>
        <v>6.333333333333333</v>
      </c>
      <c r="AK196" s="12">
        <v>15</v>
      </c>
      <c r="AL196" s="17">
        <f t="shared" si="134"/>
        <v>1.6666666666666667</v>
      </c>
      <c r="AM196" s="12">
        <v>7</v>
      </c>
      <c r="AN196" s="17">
        <f t="shared" si="135"/>
        <v>0.77777777777777779</v>
      </c>
      <c r="AO196" s="12">
        <v>7</v>
      </c>
      <c r="AP196" s="17">
        <f t="shared" si="136"/>
        <v>0.77777777777777779</v>
      </c>
      <c r="AQ196" s="12">
        <v>25</v>
      </c>
      <c r="AR196" s="17">
        <f t="shared" si="137"/>
        <v>2.7777777777777777</v>
      </c>
      <c r="AS196" s="12">
        <v>25</v>
      </c>
      <c r="AT196" s="17">
        <f t="shared" si="138"/>
        <v>2.7777777777777777</v>
      </c>
      <c r="AU196" s="13"/>
      <c r="AV196" s="13"/>
      <c r="AW196" s="13"/>
      <c r="AX196" s="13"/>
      <c r="AY196" s="13"/>
      <c r="AZ196" s="13"/>
      <c r="BA196" s="13"/>
      <c r="BB196" s="13"/>
      <c r="BC196" s="13"/>
      <c r="BD196" s="35">
        <f t="shared" si="139"/>
        <v>54.910376167634432</v>
      </c>
      <c r="BE196" s="35">
        <f t="shared" si="140"/>
        <v>46.800000000000004</v>
      </c>
      <c r="BF196" s="37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32.43619730381478</v>
      </c>
      <c r="BG196" s="14">
        <f t="shared" si="141"/>
        <v>0.16</v>
      </c>
      <c r="BH196" s="14">
        <f t="shared" si="142"/>
        <v>0.60799999999999998</v>
      </c>
      <c r="BI196" s="13">
        <f>IFERROR(((AG196*(12000/5))/((F196*60+G196)*(SUMIFS(팀공격력!X:X,팀공격력!A:A,B196,팀공격력!B:B,D196)+SUMIFS(팀수비력!X:X,팀수비력!A:A,B196,팀수비력!B:B,D196))))*100,"")</f>
        <v>7.1081370219059856</v>
      </c>
      <c r="BJ196" s="13">
        <f>IFERROR(((AI196*(12000/5))/((F196*60+G196)*(SUMIFS(팀공격력!V:V,팀공격력!A:A,B196,팀공격력!B:B,D196)+SUMIFS(팀수비력!W:W,팀수비력!A:A,B196,팀수비력!B:B,D196))))*100,"")</f>
        <v>22.233526793187568</v>
      </c>
      <c r="BK196" s="13">
        <f>IFERROR(((AE196*(12000/5))/((F196*60+G196)*(SUMIFS(팀공격력!X:X,팀공격력!A:A,B196,팀공격력!B:B,D196)+SUMIFS(팀수비력!X:X,팀수비력!A:A,B196,팀수비력!B:B,D196))))*100,"")</f>
        <v>19.385828241561782</v>
      </c>
      <c r="BL196" s="13">
        <f>IFERROR(100*AK196/(((((F196*60+G196)/(12000/5))*SUMIFS(팀공격력!P:P,팀공격력!A:A,B196,팀공격력!B:B,D196))-K196)),"")</f>
        <v>14.105311825344895</v>
      </c>
      <c r="BM196" s="13">
        <f>IFERROR(100*((AM196/E196*(2400))/((F196*60+G196)*SUMIFS(팀공격력!AR:AR,팀공격력!A:A,B196,팀공격력!B:B,D196))),"")</f>
        <v>1.501891921424485</v>
      </c>
      <c r="BN196" s="13">
        <f>IFERROR((AO196*40)/(((F196*60+G196)/60)*(SUMIFS(팀수비력!Q:Q,팀수비력!A:A,B196,팀수비력!B:B,D196)-SUMIFS(팀수비력!N:N,팀수비력!A:A,B196,팀수비력!B:B,D196)))*100,"")</f>
        <v>2.7781957933485359</v>
      </c>
      <c r="BO196" s="13">
        <f t="shared" si="143"/>
        <v>13.628434365460096</v>
      </c>
      <c r="BP196" s="13">
        <v>87.5</v>
      </c>
      <c r="BQ196" s="13">
        <v>1.55555555555555</v>
      </c>
      <c r="BR196" s="13">
        <v>0</v>
      </c>
      <c r="BS196" s="13">
        <v>0.77777777777777701</v>
      </c>
      <c r="BT196" s="15" t="s">
        <v>93</v>
      </c>
      <c r="BU196" s="15"/>
      <c r="BV196" s="12" t="s">
        <v>89</v>
      </c>
      <c r="BW196" s="26"/>
      <c r="BX196" s="28"/>
      <c r="BY196" s="28"/>
      <c r="BZ196" s="26"/>
      <c r="CA196" s="26"/>
      <c r="CB196" s="26"/>
      <c r="CC196" s="31"/>
      <c r="CD196" s="31"/>
      <c r="CE196" s="31"/>
      <c r="CF196" s="33">
        <v>2</v>
      </c>
      <c r="CG196" s="33">
        <v>7</v>
      </c>
    </row>
    <row r="197" spans="1:85" ht="18" customHeight="1" thickBot="1" x14ac:dyDescent="0.45">
      <c r="A197" s="12" t="s">
        <v>84</v>
      </c>
      <c r="B197" s="12" t="s">
        <v>85</v>
      </c>
      <c r="C197" s="4" t="s">
        <v>94</v>
      </c>
      <c r="D197" s="4" t="s">
        <v>295</v>
      </c>
      <c r="E197" s="23">
        <v>3</v>
      </c>
      <c r="F197" s="24">
        <v>0</v>
      </c>
      <c r="G197" s="24">
        <v>50</v>
      </c>
      <c r="H197" s="10">
        <f t="shared" si="117"/>
        <v>150</v>
      </c>
      <c r="I197" s="5">
        <v>0</v>
      </c>
      <c r="J197" s="17">
        <f t="shared" si="118"/>
        <v>0</v>
      </c>
      <c r="K197" s="7">
        <v>0</v>
      </c>
      <c r="L197" s="7">
        <v>1</v>
      </c>
      <c r="M197" s="17">
        <f t="shared" si="119"/>
        <v>0</v>
      </c>
      <c r="N197" s="17">
        <f t="shared" si="120"/>
        <v>0.33333333333333331</v>
      </c>
      <c r="O197" s="14">
        <f t="shared" si="121"/>
        <v>0</v>
      </c>
      <c r="P197" s="12">
        <v>0</v>
      </c>
      <c r="Q197" s="12">
        <v>0</v>
      </c>
      <c r="R197" s="17">
        <f t="shared" si="122"/>
        <v>0</v>
      </c>
      <c r="S197" s="17">
        <f t="shared" si="123"/>
        <v>0</v>
      </c>
      <c r="T197" s="14" t="e">
        <f t="shared" si="124"/>
        <v>#DIV/0!</v>
      </c>
      <c r="U197" s="12">
        <v>0</v>
      </c>
      <c r="V197" s="12">
        <v>1</v>
      </c>
      <c r="W197" s="17">
        <f t="shared" si="125"/>
        <v>0</v>
      </c>
      <c r="X197" s="17">
        <f t="shared" si="126"/>
        <v>0.33333333333333331</v>
      </c>
      <c r="Y197" s="14">
        <f t="shared" si="127"/>
        <v>0</v>
      </c>
      <c r="Z197" s="12">
        <v>0</v>
      </c>
      <c r="AA197" s="12">
        <v>0</v>
      </c>
      <c r="AB197" s="17">
        <f t="shared" si="128"/>
        <v>0</v>
      </c>
      <c r="AC197" s="17">
        <f t="shared" si="129"/>
        <v>0</v>
      </c>
      <c r="AD197" s="14" t="e">
        <f t="shared" si="130"/>
        <v>#DIV/0!</v>
      </c>
      <c r="AE197" s="12">
        <v>0</v>
      </c>
      <c r="AF197" s="17">
        <f t="shared" si="131"/>
        <v>0</v>
      </c>
      <c r="AG197" s="12">
        <v>0</v>
      </c>
      <c r="AH197" s="17">
        <f t="shared" si="132"/>
        <v>0</v>
      </c>
      <c r="AI197" s="12">
        <v>0</v>
      </c>
      <c r="AJ197" s="17">
        <f t="shared" si="133"/>
        <v>0</v>
      </c>
      <c r="AK197" s="12">
        <v>0</v>
      </c>
      <c r="AL197" s="17">
        <f t="shared" si="134"/>
        <v>0</v>
      </c>
      <c r="AM197" s="12">
        <v>0</v>
      </c>
      <c r="AN197" s="17">
        <f t="shared" si="135"/>
        <v>0</v>
      </c>
      <c r="AO197" s="12">
        <v>0</v>
      </c>
      <c r="AP197" s="17">
        <f t="shared" si="136"/>
        <v>0</v>
      </c>
      <c r="AQ197" s="12">
        <v>0</v>
      </c>
      <c r="AR197" s="17">
        <f t="shared" si="137"/>
        <v>0</v>
      </c>
      <c r="AS197" s="12">
        <v>0</v>
      </c>
      <c r="AT197" s="17">
        <f t="shared" si="138"/>
        <v>0</v>
      </c>
      <c r="AU197" s="13"/>
      <c r="AV197" s="13"/>
      <c r="AW197" s="13"/>
      <c r="AX197" s="13"/>
      <c r="AY197" s="13"/>
      <c r="AZ197" s="13"/>
      <c r="BA197" s="13"/>
      <c r="BB197" s="13"/>
      <c r="BC197" s="13"/>
      <c r="BD197" s="35">
        <f t="shared" si="139"/>
        <v>0</v>
      </c>
      <c r="BE197" s="35">
        <f t="shared" si="140"/>
        <v>0</v>
      </c>
      <c r="BF197" s="37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6.2347378812282432</v>
      </c>
      <c r="BG197" s="14">
        <f t="shared" si="141"/>
        <v>1</v>
      </c>
      <c r="BH197" s="14">
        <f t="shared" si="142"/>
        <v>0</v>
      </c>
      <c r="BI197" s="13">
        <f>IFERROR(((AG197*(12000/5))/((F197*60+G197)*(SUMIFS(팀공격력!X:X,팀공격력!A:A,B197,팀공격력!B:B,D197)+SUMIFS(팀수비력!X:X,팀수비력!A:A,B197,팀수비력!B:B,D197))))*100,"")</f>
        <v>0</v>
      </c>
      <c r="BJ197" s="13">
        <f>IFERROR(((AI197*(12000/5))/((F197*60+G197)*(SUMIFS(팀공격력!V:V,팀공격력!A:A,B197,팀공격력!B:B,D197)+SUMIFS(팀수비력!W:W,팀수비력!A:A,B197,팀수비력!B:B,D197))))*100,"")</f>
        <v>0</v>
      </c>
      <c r="BK197" s="13">
        <f>IFERROR(((AE197*(12000/5))/((F197*60+G197)*(SUMIFS(팀공격력!X:X,팀공격력!A:A,B197,팀공격력!B:B,D197)+SUMIFS(팀수비력!X:X,팀수비력!A:A,B197,팀수비력!B:B,D197))))*100,"")</f>
        <v>0</v>
      </c>
      <c r="BL197" s="13">
        <f>IFERROR(100*AK197/(((((F197*60+G197)/(12000/5))*SUMIFS(팀공격력!P:P,팀공격력!A:A,B197,팀공격력!B:B,D197))-K197)),"")</f>
        <v>0</v>
      </c>
      <c r="BM197" s="13">
        <f>IFERROR(100*((AM197/E197*(2400))/((F197*60+G197)*SUMIFS(팀공격력!AR:AR,팀공격력!A:A,B197,팀공격력!B:B,D197))),"")</f>
        <v>0</v>
      </c>
      <c r="BN197" s="13">
        <f>IFERROR((AO197*40)/(((F197*60+G197)/60)*(SUMIFS(팀수비력!Q:Q,팀수비력!A:A,B197,팀수비력!B:B,D197)-SUMIFS(팀수비력!N:N,팀수비력!A:A,B197,팀수비력!B:B,D197)))*100,"")</f>
        <v>0</v>
      </c>
      <c r="BO197" s="13">
        <f t="shared" si="143"/>
        <v>0</v>
      </c>
      <c r="BP197" s="13">
        <v>0</v>
      </c>
      <c r="BQ197" s="13">
        <v>0</v>
      </c>
      <c r="BR197" s="13">
        <v>0</v>
      </c>
      <c r="BS197" s="13">
        <v>0</v>
      </c>
      <c r="BT197" s="15" t="s">
        <v>88</v>
      </c>
      <c r="BU197" s="15"/>
      <c r="BV197" s="12" t="s">
        <v>91</v>
      </c>
      <c r="BW197" s="26"/>
      <c r="BX197" s="28"/>
      <c r="BY197" s="28"/>
      <c r="BZ197" s="26"/>
      <c r="CA197" s="26"/>
      <c r="CB197" s="26"/>
      <c r="CC197" s="31"/>
      <c r="CD197" s="31"/>
      <c r="CE197" s="31"/>
      <c r="CF197" s="33">
        <v>1</v>
      </c>
      <c r="CG197" s="33">
        <v>2</v>
      </c>
    </row>
    <row r="198" spans="1:85" ht="18" customHeight="1" thickBot="1" x14ac:dyDescent="0.45">
      <c r="A198" s="12" t="s">
        <v>84</v>
      </c>
      <c r="B198" s="12" t="s">
        <v>85</v>
      </c>
      <c r="C198" s="4" t="s">
        <v>98</v>
      </c>
      <c r="D198" s="4" t="s">
        <v>295</v>
      </c>
      <c r="E198" s="23">
        <v>8</v>
      </c>
      <c r="F198" s="24">
        <v>10</v>
      </c>
      <c r="G198" s="24">
        <v>0</v>
      </c>
      <c r="H198" s="10">
        <f t="shared" si="117"/>
        <v>4800</v>
      </c>
      <c r="I198" s="5">
        <v>16</v>
      </c>
      <c r="J198" s="17">
        <f t="shared" si="118"/>
        <v>2</v>
      </c>
      <c r="K198" s="7">
        <v>6</v>
      </c>
      <c r="L198" s="7">
        <v>18</v>
      </c>
      <c r="M198" s="17">
        <f t="shared" si="119"/>
        <v>0.75</v>
      </c>
      <c r="N198" s="17">
        <f t="shared" si="120"/>
        <v>2.25</v>
      </c>
      <c r="O198" s="14">
        <f t="shared" si="121"/>
        <v>0.33333333333333331</v>
      </c>
      <c r="P198" s="12">
        <v>4</v>
      </c>
      <c r="Q198" s="12">
        <v>6</v>
      </c>
      <c r="R198" s="17">
        <f t="shared" si="122"/>
        <v>0.5</v>
      </c>
      <c r="S198" s="17">
        <f t="shared" si="123"/>
        <v>0.75</v>
      </c>
      <c r="T198" s="14">
        <f t="shared" si="124"/>
        <v>0.66666666666666663</v>
      </c>
      <c r="U198" s="12">
        <v>2</v>
      </c>
      <c r="V198" s="12">
        <v>12</v>
      </c>
      <c r="W198" s="17">
        <f t="shared" si="125"/>
        <v>0.25</v>
      </c>
      <c r="X198" s="17">
        <f t="shared" si="126"/>
        <v>1.5</v>
      </c>
      <c r="Y198" s="14">
        <f t="shared" si="127"/>
        <v>0.16666666666666666</v>
      </c>
      <c r="Z198" s="12">
        <v>2</v>
      </c>
      <c r="AA198" s="12">
        <v>4</v>
      </c>
      <c r="AB198" s="17">
        <f t="shared" si="128"/>
        <v>0.25</v>
      </c>
      <c r="AC198" s="17">
        <f t="shared" si="129"/>
        <v>0.5</v>
      </c>
      <c r="AD198" s="14">
        <f t="shared" si="130"/>
        <v>0.5</v>
      </c>
      <c r="AE198" s="12">
        <v>6</v>
      </c>
      <c r="AF198" s="17">
        <f t="shared" si="131"/>
        <v>0.75</v>
      </c>
      <c r="AG198" s="12">
        <v>3</v>
      </c>
      <c r="AH198" s="17">
        <f t="shared" si="132"/>
        <v>0.375</v>
      </c>
      <c r="AI198" s="12">
        <v>3</v>
      </c>
      <c r="AJ198" s="17">
        <f t="shared" si="133"/>
        <v>0.375</v>
      </c>
      <c r="AK198" s="12">
        <v>2</v>
      </c>
      <c r="AL198" s="17">
        <f t="shared" si="134"/>
        <v>0.25</v>
      </c>
      <c r="AM198" s="12">
        <v>5</v>
      </c>
      <c r="AN198" s="17">
        <f t="shared" si="135"/>
        <v>0.625</v>
      </c>
      <c r="AO198" s="12">
        <v>2</v>
      </c>
      <c r="AP198" s="17">
        <f t="shared" si="136"/>
        <v>0.25</v>
      </c>
      <c r="AQ198" s="12">
        <v>1</v>
      </c>
      <c r="AR198" s="17">
        <f t="shared" si="137"/>
        <v>0.125</v>
      </c>
      <c r="AS198" s="12">
        <v>9</v>
      </c>
      <c r="AT198" s="17">
        <f t="shared" si="138"/>
        <v>1.125</v>
      </c>
      <c r="AU198" s="13"/>
      <c r="AV198" s="13"/>
      <c r="AW198" s="13"/>
      <c r="AX198" s="13"/>
      <c r="AY198" s="13"/>
      <c r="AZ198" s="13"/>
      <c r="BA198" s="13"/>
      <c r="BB198" s="13"/>
      <c r="BC198" s="13"/>
      <c r="BD198" s="35">
        <f t="shared" si="139"/>
        <v>40.48582995951417</v>
      </c>
      <c r="BE198" s="35">
        <f t="shared" si="140"/>
        <v>38.888888888888893</v>
      </c>
      <c r="BF198" s="37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10.786096534524862</v>
      </c>
      <c r="BG198" s="14">
        <f t="shared" si="141"/>
        <v>0.66666666666666663</v>
      </c>
      <c r="BH198" s="14">
        <f t="shared" si="142"/>
        <v>0.22222222222222221</v>
      </c>
      <c r="BI198" s="13">
        <f>IFERROR(((AG198*(12000/5))/((F198*60+G198)*(SUMIFS(팀공격력!X:X,팀공격력!A:A,B198,팀공격력!B:B,D198)+SUMIFS(팀수비력!X:X,팀수비력!A:A,B198,팀수비력!B:B,D198))))*100,"")</f>
        <v>1.89873417721519</v>
      </c>
      <c r="BJ198" s="13">
        <f>IFERROR(((AI198*(12000/5))/((F198*60+G198)*(SUMIFS(팀공격력!V:V,팀공격력!A:A,B198,팀공격력!B:B,D198)+SUMIFS(팀수비력!W:W,팀수비력!A:A,B198,팀수비력!B:B,D198))))*100,"")</f>
        <v>3.4383954154727796</v>
      </c>
      <c r="BK198" s="13">
        <f>IFERROR(((AE198*(12000/5))/((F198*60+G198)*(SUMIFS(팀공격력!X:X,팀공격력!A:A,B198,팀공격력!B:B,D198)+SUMIFS(팀수비력!X:X,팀수비력!A:A,B198,팀수비력!B:B,D198))))*100,"")</f>
        <v>3.79746835443038</v>
      </c>
      <c r="BL198" s="13">
        <f>IFERROR(100*AK198/(((((F198*60+G198)/(12000/5))*SUMIFS(팀공격력!P:P,팀공격력!A:A,B198,팀공격력!B:B,D198))-K198)),"")</f>
        <v>4.0609137055837561</v>
      </c>
      <c r="BM198" s="13">
        <f>IFERROR(100*((AM198/E198*(2400))/((F198*60+G198)*SUMIFS(팀공격력!AR:AR,팀공격력!A:A,B198,팀공격력!B:B,D198))),"")</f>
        <v>3.5462082019705807</v>
      </c>
      <c r="BN198" s="13">
        <f>IFERROR((AO198*40)/(((F198*60+G198)/60)*(SUMIFS(팀수비력!Q:Q,팀수비력!A:A,B198,팀수비력!B:B,D198)-SUMIFS(팀수비력!N:N,팀수비력!A:A,B198,팀수비력!B:B,D198)))*100,"")</f>
        <v>2.3323615160349855</v>
      </c>
      <c r="BO198" s="13">
        <f t="shared" si="143"/>
        <v>4.8169556840077066</v>
      </c>
      <c r="BP198" s="13">
        <v>0</v>
      </c>
      <c r="BQ198" s="13">
        <v>0</v>
      </c>
      <c r="BR198" s="13">
        <v>0.25</v>
      </c>
      <c r="BS198" s="13">
        <v>0.5</v>
      </c>
      <c r="BT198" s="15" t="s">
        <v>88</v>
      </c>
      <c r="BU198" s="15"/>
      <c r="BV198" s="12" t="s">
        <v>96</v>
      </c>
      <c r="BW198" s="26"/>
      <c r="BX198" s="28"/>
      <c r="BY198" s="28"/>
      <c r="BZ198" s="26"/>
      <c r="CA198" s="26"/>
      <c r="CB198" s="26"/>
      <c r="CC198" s="31"/>
      <c r="CD198" s="31"/>
      <c r="CE198" s="31"/>
      <c r="CF198" s="33">
        <v>2</v>
      </c>
      <c r="CG198" s="33">
        <v>6</v>
      </c>
    </row>
    <row r="199" spans="1:85" ht="18" customHeight="1" thickBot="1" x14ac:dyDescent="0.45">
      <c r="A199" s="12" t="s">
        <v>84</v>
      </c>
      <c r="B199" s="12" t="s">
        <v>85</v>
      </c>
      <c r="C199" s="4" t="s">
        <v>100</v>
      </c>
      <c r="D199" s="4" t="s">
        <v>295</v>
      </c>
      <c r="E199" s="23">
        <v>3</v>
      </c>
      <c r="F199" s="24">
        <v>1</v>
      </c>
      <c r="G199" s="24">
        <v>30</v>
      </c>
      <c r="H199" s="10">
        <f t="shared" si="117"/>
        <v>270</v>
      </c>
      <c r="I199" s="5">
        <v>1</v>
      </c>
      <c r="J199" s="17">
        <f t="shared" si="118"/>
        <v>0.33333333333333331</v>
      </c>
      <c r="K199" s="7">
        <v>0</v>
      </c>
      <c r="L199" s="7">
        <v>0</v>
      </c>
      <c r="M199" s="17">
        <f t="shared" si="119"/>
        <v>0</v>
      </c>
      <c r="N199" s="17">
        <f t="shared" si="120"/>
        <v>0</v>
      </c>
      <c r="O199" s="14" t="e">
        <f t="shared" si="121"/>
        <v>#DIV/0!</v>
      </c>
      <c r="P199" s="12">
        <v>0</v>
      </c>
      <c r="Q199" s="12">
        <v>0</v>
      </c>
      <c r="R199" s="17">
        <f t="shared" si="122"/>
        <v>0</v>
      </c>
      <c r="S199" s="17">
        <f t="shared" si="123"/>
        <v>0</v>
      </c>
      <c r="T199" s="14" t="e">
        <f t="shared" si="124"/>
        <v>#DIV/0!</v>
      </c>
      <c r="U199" s="12">
        <v>0</v>
      </c>
      <c r="V199" s="12">
        <v>0</v>
      </c>
      <c r="W199" s="17">
        <f t="shared" si="125"/>
        <v>0</v>
      </c>
      <c r="X199" s="17">
        <f t="shared" si="126"/>
        <v>0</v>
      </c>
      <c r="Y199" s="14" t="e">
        <f t="shared" si="127"/>
        <v>#DIV/0!</v>
      </c>
      <c r="Z199" s="12">
        <v>1</v>
      </c>
      <c r="AA199" s="12">
        <v>2</v>
      </c>
      <c r="AB199" s="17">
        <f t="shared" si="128"/>
        <v>0.33333333333333331</v>
      </c>
      <c r="AC199" s="17">
        <f t="shared" si="129"/>
        <v>0.66666666666666663</v>
      </c>
      <c r="AD199" s="14">
        <f t="shared" si="130"/>
        <v>0.5</v>
      </c>
      <c r="AE199" s="12">
        <v>0</v>
      </c>
      <c r="AF199" s="17">
        <f t="shared" si="131"/>
        <v>0</v>
      </c>
      <c r="AG199" s="12">
        <v>0</v>
      </c>
      <c r="AH199" s="17">
        <f t="shared" si="132"/>
        <v>0</v>
      </c>
      <c r="AI199" s="12">
        <v>0</v>
      </c>
      <c r="AJ199" s="17">
        <f t="shared" si="133"/>
        <v>0</v>
      </c>
      <c r="AK199" s="12">
        <v>1</v>
      </c>
      <c r="AL199" s="17">
        <f t="shared" si="134"/>
        <v>0.33333333333333331</v>
      </c>
      <c r="AM199" s="12">
        <v>0</v>
      </c>
      <c r="AN199" s="17">
        <f t="shared" si="135"/>
        <v>0</v>
      </c>
      <c r="AO199" s="12">
        <v>0</v>
      </c>
      <c r="AP199" s="17">
        <f t="shared" si="136"/>
        <v>0</v>
      </c>
      <c r="AQ199" s="12">
        <v>0</v>
      </c>
      <c r="AR199" s="17">
        <f t="shared" si="137"/>
        <v>0</v>
      </c>
      <c r="AS199" s="12">
        <v>0</v>
      </c>
      <c r="AT199" s="17">
        <f t="shared" si="138"/>
        <v>0</v>
      </c>
      <c r="AU199" s="13"/>
      <c r="AV199" s="13"/>
      <c r="AW199" s="13"/>
      <c r="AX199" s="13"/>
      <c r="AY199" s="13"/>
      <c r="AZ199" s="13"/>
      <c r="BA199" s="13"/>
      <c r="BB199" s="13"/>
      <c r="BC199" s="13"/>
      <c r="BD199" s="35">
        <f t="shared" si="139"/>
        <v>56.81818181818182</v>
      </c>
      <c r="BE199" s="35" t="str">
        <f t="shared" si="140"/>
        <v/>
      </c>
      <c r="BF199" s="37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3.0480940752671413</v>
      </c>
      <c r="BG199" s="14" t="str">
        <f t="shared" si="141"/>
        <v/>
      </c>
      <c r="BH199" s="14" t="str">
        <f t="shared" si="142"/>
        <v/>
      </c>
      <c r="BI199" s="13">
        <f>IFERROR(((AG199*(12000/5))/((F199*60+G199)*(SUMIFS(팀공격력!X:X,팀공격력!A:A,B199,팀공격력!B:B,D199)+SUMIFS(팀수비력!X:X,팀수비력!A:A,B199,팀수비력!B:B,D199))))*100,"")</f>
        <v>0</v>
      </c>
      <c r="BJ199" s="13">
        <f>IFERROR(((AI199*(12000/5))/((F199*60+G199)*(SUMIFS(팀공격력!V:V,팀공격력!A:A,B199,팀공격력!B:B,D199)+SUMIFS(팀수비력!W:W,팀수비력!A:A,B199,팀수비력!B:B,D199))))*100,"")</f>
        <v>0</v>
      </c>
      <c r="BK199" s="13">
        <f>IFERROR(((AE199*(12000/5))/((F199*60+G199)*(SUMIFS(팀공격력!X:X,팀공격력!A:A,B199,팀공격력!B:B,D199)+SUMIFS(팀수비력!X:X,팀수비력!A:A,B199,팀수비력!B:B,D199))))*100,"")</f>
        <v>0</v>
      </c>
      <c r="BL199" s="13">
        <f>IFERROR(100*AK199/(((((F199*60+G199)/(12000/5))*SUMIFS(팀공격력!P:P,팀공격력!A:A,B199,팀공격력!B:B,D199))-K199)),"")</f>
        <v>12.066365007541478</v>
      </c>
      <c r="BM199" s="13">
        <f>IFERROR(100*((AM199/E199*(2400))/((F199*60+G199)*SUMIFS(팀공격력!AR:AR,팀공격력!A:A,B199,팀공격력!B:B,D199))),"")</f>
        <v>0</v>
      </c>
      <c r="BN199" s="13">
        <f>IFERROR((AO199*40)/(((F199*60+G199)/60)*(SUMIFS(팀수비력!Q:Q,팀수비력!A:A,B199,팀수비력!B:B,D199)-SUMIFS(팀수비력!N:N,팀수비력!A:A,B199,팀수비력!B:B,D199)))*100,"")</f>
        <v>0</v>
      </c>
      <c r="BO199" s="13">
        <f t="shared" si="143"/>
        <v>0</v>
      </c>
      <c r="BP199" s="13">
        <v>0</v>
      </c>
      <c r="BQ199" s="13">
        <v>0</v>
      </c>
      <c r="BR199" s="13">
        <v>0</v>
      </c>
      <c r="BS199" s="13">
        <v>0</v>
      </c>
      <c r="BT199" s="15" t="s">
        <v>88</v>
      </c>
      <c r="BU199" s="15"/>
      <c r="BV199" s="12" t="s">
        <v>91</v>
      </c>
      <c r="BW199" s="26"/>
      <c r="BX199" s="28"/>
      <c r="BY199" s="28"/>
      <c r="BZ199" s="26"/>
      <c r="CA199" s="26"/>
      <c r="CB199" s="26"/>
      <c r="CC199" s="31"/>
      <c r="CD199" s="31"/>
      <c r="CE199" s="31"/>
      <c r="CF199" s="33">
        <v>1</v>
      </c>
      <c r="CG199" s="33">
        <v>2</v>
      </c>
    </row>
    <row r="200" spans="1:85" ht="18" customHeight="1" thickBot="1" x14ac:dyDescent="0.45">
      <c r="A200" s="12" t="s">
        <v>84</v>
      </c>
      <c r="B200" s="12" t="s">
        <v>85</v>
      </c>
      <c r="C200" s="4" t="s">
        <v>101</v>
      </c>
      <c r="D200" s="4" t="s">
        <v>295</v>
      </c>
      <c r="E200" s="23">
        <v>9</v>
      </c>
      <c r="F200" s="24">
        <v>19</v>
      </c>
      <c r="G200" s="24">
        <v>41</v>
      </c>
      <c r="H200" s="10">
        <f t="shared" si="117"/>
        <v>10629</v>
      </c>
      <c r="I200" s="5">
        <v>44</v>
      </c>
      <c r="J200" s="17">
        <f t="shared" si="118"/>
        <v>4.8888888888888893</v>
      </c>
      <c r="K200" s="7">
        <v>18</v>
      </c>
      <c r="L200" s="7">
        <v>50</v>
      </c>
      <c r="M200" s="17">
        <f t="shared" si="119"/>
        <v>2</v>
      </c>
      <c r="N200" s="17">
        <f t="shared" si="120"/>
        <v>5.5555555555555554</v>
      </c>
      <c r="O200" s="14">
        <f t="shared" si="121"/>
        <v>0.36</v>
      </c>
      <c r="P200" s="12">
        <v>12</v>
      </c>
      <c r="Q200" s="12">
        <v>21</v>
      </c>
      <c r="R200" s="17">
        <f t="shared" si="122"/>
        <v>1.3333333333333333</v>
      </c>
      <c r="S200" s="17">
        <f t="shared" si="123"/>
        <v>2.3333333333333335</v>
      </c>
      <c r="T200" s="14">
        <f t="shared" si="124"/>
        <v>0.5714285714285714</v>
      </c>
      <c r="U200" s="12">
        <v>6</v>
      </c>
      <c r="V200" s="12">
        <v>29</v>
      </c>
      <c r="W200" s="17">
        <f t="shared" si="125"/>
        <v>0.66666666666666663</v>
      </c>
      <c r="X200" s="17">
        <f t="shared" si="126"/>
        <v>3.2222222222222223</v>
      </c>
      <c r="Y200" s="14">
        <f t="shared" si="127"/>
        <v>0.20689655172413793</v>
      </c>
      <c r="Z200" s="12">
        <v>2</v>
      </c>
      <c r="AA200" s="12">
        <v>3</v>
      </c>
      <c r="AB200" s="17">
        <f t="shared" si="128"/>
        <v>0.22222222222222221</v>
      </c>
      <c r="AC200" s="17">
        <f t="shared" si="129"/>
        <v>0.33333333333333331</v>
      </c>
      <c r="AD200" s="14">
        <f t="shared" si="130"/>
        <v>0.66666666666666663</v>
      </c>
      <c r="AE200" s="12">
        <v>21</v>
      </c>
      <c r="AF200" s="17">
        <f t="shared" si="131"/>
        <v>2.3333333333333335</v>
      </c>
      <c r="AG200" s="12">
        <v>7</v>
      </c>
      <c r="AH200" s="17">
        <f t="shared" si="132"/>
        <v>0.77777777777777779</v>
      </c>
      <c r="AI200" s="12">
        <v>14</v>
      </c>
      <c r="AJ200" s="17">
        <f t="shared" si="133"/>
        <v>1.5555555555555556</v>
      </c>
      <c r="AK200" s="12">
        <v>22</v>
      </c>
      <c r="AL200" s="17">
        <f t="shared" si="134"/>
        <v>2.4444444444444446</v>
      </c>
      <c r="AM200" s="12">
        <v>10</v>
      </c>
      <c r="AN200" s="17">
        <f t="shared" si="135"/>
        <v>1.1111111111111112</v>
      </c>
      <c r="AO200" s="12">
        <v>2</v>
      </c>
      <c r="AP200" s="17">
        <f t="shared" si="136"/>
        <v>0.22222222222222221</v>
      </c>
      <c r="AQ200" s="12">
        <v>8</v>
      </c>
      <c r="AR200" s="17">
        <f t="shared" si="137"/>
        <v>0.88888888888888884</v>
      </c>
      <c r="AS200" s="12">
        <v>13</v>
      </c>
      <c r="AT200" s="17">
        <f t="shared" si="138"/>
        <v>1.4444444444444444</v>
      </c>
      <c r="AU200" s="13"/>
      <c r="AV200" s="13"/>
      <c r="AW200" s="13"/>
      <c r="AX200" s="13"/>
      <c r="AY200" s="13"/>
      <c r="AZ200" s="13"/>
      <c r="BA200" s="13"/>
      <c r="BB200" s="13"/>
      <c r="BC200" s="13"/>
      <c r="BD200" s="35">
        <f t="shared" si="139"/>
        <v>42.868277474668744</v>
      </c>
      <c r="BE200" s="35">
        <f t="shared" si="140"/>
        <v>42</v>
      </c>
      <c r="BF200" s="37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15.658113933719703</v>
      </c>
      <c r="BG200" s="14">
        <f t="shared" si="141"/>
        <v>0.57999999999999996</v>
      </c>
      <c r="BH200" s="14">
        <f t="shared" si="142"/>
        <v>0.06</v>
      </c>
      <c r="BI200" s="13">
        <f>IFERROR(((AG200*(12000/5))/((F200*60+G200)*(SUMIFS(팀공격력!X:X,팀공격력!A:A,B200,팀공격력!B:B,D200)+SUMIFS(팀수비력!X:X,팀수비력!A:A,B200,팀수비력!B:B,D200))))*100,"")</f>
        <v>2.2508279831509448</v>
      </c>
      <c r="BJ200" s="13">
        <f>IFERROR(((AI200*(12000/5))/((F200*60+G200)*(SUMIFS(팀공격력!V:V,팀공격력!A:A,B200,팀공격력!B:B,D200)+SUMIFS(팀수비력!W:W,팀수비력!A:A,B200,팀수비력!B:B,D200))))*100,"")</f>
        <v>8.1519959045925336</v>
      </c>
      <c r="BK200" s="13">
        <f>IFERROR(((AE200*(12000/5))/((F200*60+G200)*(SUMIFS(팀공격력!X:X,팀공격력!A:A,B200,팀공격력!B:B,D200)+SUMIFS(팀수비력!X:X,팀수비력!A:A,B200,팀수비력!B:B,D200))))*100,"")</f>
        <v>6.7524839494528335</v>
      </c>
      <c r="BL200" s="13">
        <f>IFERROR(100*AK200/(((((F200*60+G200)/(12000/5))*SUMIFS(팀공격력!P:P,팀공격력!A:A,B200,팀공격력!B:B,D200))-K200)),"")</f>
        <v>24.242312937038857</v>
      </c>
      <c r="BM200" s="13">
        <f>IFERROR(100*((AM200/E200*(2400))/((F200*60+G200)*SUMIFS(팀공격력!AR:AR,팀공격력!A:A,B200,팀공격력!B:B,D200))),"")</f>
        <v>3.2028976139728647</v>
      </c>
      <c r="BN200" s="13">
        <f>IFERROR((AO200*40)/(((F200*60+G200)/60)*(SUMIFS(팀수비력!Q:Q,팀수비력!A:A,B200,팀수비력!B:B,D200)-SUMIFS(팀수비력!N:N,팀수비력!A:A,B200,팀수비력!B:B,D200)))*100,"")</f>
        <v>1.1849423451490189</v>
      </c>
      <c r="BO200" s="13">
        <f t="shared" si="143"/>
        <v>13.486176668914363</v>
      </c>
      <c r="BP200" s="13">
        <v>0</v>
      </c>
      <c r="BQ200" s="13">
        <v>0</v>
      </c>
      <c r="BR200" s="13">
        <v>0.55555555555555503</v>
      </c>
      <c r="BS200" s="13">
        <v>0.44444444444444398</v>
      </c>
      <c r="BT200" s="15" t="s">
        <v>88</v>
      </c>
      <c r="BU200" s="15"/>
      <c r="BV200" s="12" t="s">
        <v>91</v>
      </c>
      <c r="BW200" s="26"/>
      <c r="BX200" s="28"/>
      <c r="BY200" s="28"/>
      <c r="BZ200" s="26"/>
      <c r="CA200" s="26"/>
      <c r="CB200" s="26"/>
      <c r="CC200" s="31"/>
      <c r="CD200" s="31"/>
      <c r="CE200" s="31"/>
      <c r="CF200" s="33">
        <v>2</v>
      </c>
      <c r="CG200" s="33">
        <v>7</v>
      </c>
    </row>
    <row r="201" spans="1:85" ht="18" customHeight="1" thickBot="1" x14ac:dyDescent="0.45">
      <c r="A201" s="12" t="s">
        <v>84</v>
      </c>
      <c r="B201" s="12" t="s">
        <v>85</v>
      </c>
      <c r="C201" s="4" t="s">
        <v>102</v>
      </c>
      <c r="D201" s="4" t="s">
        <v>295</v>
      </c>
      <c r="E201" s="23">
        <v>9</v>
      </c>
      <c r="F201" s="24">
        <v>32</v>
      </c>
      <c r="G201" s="24">
        <v>51</v>
      </c>
      <c r="H201" s="10">
        <f t="shared" si="117"/>
        <v>17739</v>
      </c>
      <c r="I201" s="5">
        <v>139</v>
      </c>
      <c r="J201" s="17">
        <f t="shared" si="118"/>
        <v>15.444444444444445</v>
      </c>
      <c r="K201" s="7">
        <v>39</v>
      </c>
      <c r="L201" s="7">
        <v>123</v>
      </c>
      <c r="M201" s="17">
        <f t="shared" si="119"/>
        <v>4.333333333333333</v>
      </c>
      <c r="N201" s="17">
        <f t="shared" si="120"/>
        <v>13.666666666666666</v>
      </c>
      <c r="O201" s="14">
        <f t="shared" si="121"/>
        <v>0.31707317073170732</v>
      </c>
      <c r="P201" s="12">
        <v>24</v>
      </c>
      <c r="Q201" s="12">
        <v>58</v>
      </c>
      <c r="R201" s="17">
        <f t="shared" si="122"/>
        <v>2.6666666666666665</v>
      </c>
      <c r="S201" s="17">
        <f t="shared" si="123"/>
        <v>6.4444444444444446</v>
      </c>
      <c r="T201" s="14">
        <f t="shared" si="124"/>
        <v>0.41379310344827586</v>
      </c>
      <c r="U201" s="12">
        <v>15</v>
      </c>
      <c r="V201" s="12">
        <v>65</v>
      </c>
      <c r="W201" s="17">
        <f t="shared" si="125"/>
        <v>1.6666666666666667</v>
      </c>
      <c r="X201" s="17">
        <f t="shared" si="126"/>
        <v>7.2222222222222223</v>
      </c>
      <c r="Y201" s="14">
        <f t="shared" si="127"/>
        <v>0.23076923076923078</v>
      </c>
      <c r="Z201" s="12">
        <v>46</v>
      </c>
      <c r="AA201" s="12">
        <v>51</v>
      </c>
      <c r="AB201" s="17">
        <f t="shared" si="128"/>
        <v>5.1111111111111107</v>
      </c>
      <c r="AC201" s="17">
        <f t="shared" si="129"/>
        <v>5.666666666666667</v>
      </c>
      <c r="AD201" s="14">
        <f t="shared" si="130"/>
        <v>0.90196078431372551</v>
      </c>
      <c r="AE201" s="12">
        <v>31</v>
      </c>
      <c r="AF201" s="17">
        <f t="shared" si="131"/>
        <v>3.4444444444444446</v>
      </c>
      <c r="AG201" s="12">
        <v>4</v>
      </c>
      <c r="AH201" s="17">
        <f t="shared" si="132"/>
        <v>0.44444444444444442</v>
      </c>
      <c r="AI201" s="12">
        <v>27</v>
      </c>
      <c r="AJ201" s="17">
        <f t="shared" si="133"/>
        <v>3</v>
      </c>
      <c r="AK201" s="12">
        <v>35</v>
      </c>
      <c r="AL201" s="17">
        <f t="shared" si="134"/>
        <v>3.8888888888888888</v>
      </c>
      <c r="AM201" s="12">
        <v>12</v>
      </c>
      <c r="AN201" s="17">
        <f t="shared" si="135"/>
        <v>1.3333333333333333</v>
      </c>
      <c r="AO201" s="12">
        <v>2</v>
      </c>
      <c r="AP201" s="17">
        <f t="shared" si="136"/>
        <v>0.22222222222222221</v>
      </c>
      <c r="AQ201" s="12">
        <v>15</v>
      </c>
      <c r="AR201" s="17">
        <f t="shared" si="137"/>
        <v>1.6666666666666667</v>
      </c>
      <c r="AS201" s="12">
        <v>22</v>
      </c>
      <c r="AT201" s="17">
        <f t="shared" si="138"/>
        <v>2.4444444444444446</v>
      </c>
      <c r="AU201" s="13"/>
      <c r="AV201" s="13"/>
      <c r="AW201" s="13"/>
      <c r="AX201" s="13"/>
      <c r="AY201" s="13"/>
      <c r="AZ201" s="13"/>
      <c r="BA201" s="13"/>
      <c r="BB201" s="13"/>
      <c r="BC201" s="13"/>
      <c r="BD201" s="35">
        <f t="shared" si="139"/>
        <v>47.786028602860284</v>
      </c>
      <c r="BE201" s="35">
        <f t="shared" si="140"/>
        <v>37.804878048780488</v>
      </c>
      <c r="BF201" s="37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25.375478073674767</v>
      </c>
      <c r="BG201" s="14">
        <f t="shared" si="141"/>
        <v>0.52845528455284552</v>
      </c>
      <c r="BH201" s="14">
        <f t="shared" si="142"/>
        <v>0.41463414634146339</v>
      </c>
      <c r="BI201" s="13">
        <f>IFERROR(((AG201*(12000/5))/((F201*60+G201)*(SUMIFS(팀공격력!X:X,팀공격력!A:A,B201,팀공격력!B:B,D201)+SUMIFS(팀수비력!X:X,팀수비력!A:A,B201,팀수비력!B:B,D201))))*100,"")</f>
        <v>0.77066836213706336</v>
      </c>
      <c r="BJ201" s="13">
        <f>IFERROR(((AI201*(12000/5))/((F201*60+G201)*(SUMIFS(팀공격력!V:V,팀공격력!A:A,B201,팀공격력!B:B,D201)+SUMIFS(팀수비력!W:W,팀수비력!A:A,B201,팀수비력!B:B,D201))))*100,"")</f>
        <v>9.4202614122541899</v>
      </c>
      <c r="BK201" s="13">
        <f>IFERROR(((AE201*(12000/5))/((F201*60+G201)*(SUMIFS(팀공격력!X:X,팀공격력!A:A,B201,팀공격력!B:B,D201)+SUMIFS(팀수비력!X:X,팀수비력!A:A,B201,팀수비력!B:B,D201))))*100,"")</f>
        <v>5.9726798065622404</v>
      </c>
      <c r="BL201" s="13">
        <f>IFERROR(100*AK201/(((((F201*60+G201)/(12000/5))*SUMIFS(팀공격력!P:P,팀공격력!A:A,B201,팀공격력!B:B,D201))-K201)),"")</f>
        <v>24.562049878505576</v>
      </c>
      <c r="BM201" s="13">
        <f>IFERROR(100*((AM201/E201*(2400))/((F201*60+G201)*SUMIFS(팀공격력!AR:AR,팀공격력!A:A,B201,팀공격력!B:B,D201))),"")</f>
        <v>2.3029662600316305</v>
      </c>
      <c r="BN201" s="13">
        <f>IFERROR((AO201*40)/(((F201*60+G201)/60)*(SUMIFS(팀수비력!Q:Q,팀수비력!A:A,B201,팀수비력!B:B,D201)-SUMIFS(팀수비력!N:N,팀수비력!A:A,B201,팀수비력!B:B,D201)))*100,"")</f>
        <v>0.71000350564230907</v>
      </c>
      <c r="BO201" s="13">
        <f t="shared" si="143"/>
        <v>9.3492894540014966</v>
      </c>
      <c r="BP201" s="13">
        <v>0</v>
      </c>
      <c r="BQ201" s="13">
        <v>0</v>
      </c>
      <c r="BR201" s="13">
        <v>3.7777777777777701</v>
      </c>
      <c r="BS201" s="13">
        <v>1.55555555555555</v>
      </c>
      <c r="BT201" s="15" t="s">
        <v>88</v>
      </c>
      <c r="BU201" s="15"/>
      <c r="BV201" s="12" t="s">
        <v>91</v>
      </c>
      <c r="BW201" s="26"/>
      <c r="BX201" s="28"/>
      <c r="BY201" s="28"/>
      <c r="BZ201" s="26"/>
      <c r="CA201" s="26"/>
      <c r="CB201" s="26"/>
      <c r="CC201" s="31"/>
      <c r="CD201" s="31"/>
      <c r="CE201" s="31"/>
      <c r="CF201" s="33">
        <v>2</v>
      </c>
      <c r="CG201" s="33">
        <v>7</v>
      </c>
    </row>
    <row r="202" spans="1:85" ht="18" customHeight="1" thickBot="1" x14ac:dyDescent="0.45">
      <c r="A202" s="12" t="s">
        <v>84</v>
      </c>
      <c r="B202" s="12" t="s">
        <v>85</v>
      </c>
      <c r="C202" s="4" t="s">
        <v>103</v>
      </c>
      <c r="D202" s="4" t="s">
        <v>295</v>
      </c>
      <c r="E202" s="23">
        <v>4</v>
      </c>
      <c r="F202" s="24">
        <v>14</v>
      </c>
      <c r="G202" s="24">
        <v>37</v>
      </c>
      <c r="H202" s="10">
        <f t="shared" si="117"/>
        <v>3508</v>
      </c>
      <c r="I202" s="5">
        <v>19</v>
      </c>
      <c r="J202" s="17">
        <f t="shared" si="118"/>
        <v>4.75</v>
      </c>
      <c r="K202" s="7">
        <v>7</v>
      </c>
      <c r="L202" s="7">
        <v>20</v>
      </c>
      <c r="M202" s="17">
        <f t="shared" si="119"/>
        <v>1.75</v>
      </c>
      <c r="N202" s="17">
        <f t="shared" si="120"/>
        <v>5</v>
      </c>
      <c r="O202" s="14">
        <f t="shared" si="121"/>
        <v>0.35</v>
      </c>
      <c r="P202" s="12">
        <v>4</v>
      </c>
      <c r="Q202" s="12">
        <v>6</v>
      </c>
      <c r="R202" s="17">
        <f t="shared" si="122"/>
        <v>1</v>
      </c>
      <c r="S202" s="17">
        <f t="shared" si="123"/>
        <v>1.5</v>
      </c>
      <c r="T202" s="14">
        <f t="shared" si="124"/>
        <v>0.66666666666666663</v>
      </c>
      <c r="U202" s="12">
        <v>3</v>
      </c>
      <c r="V202" s="12">
        <v>14</v>
      </c>
      <c r="W202" s="17">
        <f t="shared" si="125"/>
        <v>0.75</v>
      </c>
      <c r="X202" s="17">
        <f t="shared" si="126"/>
        <v>3.5</v>
      </c>
      <c r="Y202" s="14">
        <f t="shared" si="127"/>
        <v>0.21428571428571427</v>
      </c>
      <c r="Z202" s="12">
        <v>2</v>
      </c>
      <c r="AA202" s="12">
        <v>2</v>
      </c>
      <c r="AB202" s="17">
        <f t="shared" si="128"/>
        <v>0.5</v>
      </c>
      <c r="AC202" s="17">
        <f t="shared" si="129"/>
        <v>0.5</v>
      </c>
      <c r="AD202" s="14">
        <f t="shared" si="130"/>
        <v>1</v>
      </c>
      <c r="AE202" s="12">
        <v>10</v>
      </c>
      <c r="AF202" s="17">
        <f t="shared" si="131"/>
        <v>2.5</v>
      </c>
      <c r="AG202" s="12">
        <v>2</v>
      </c>
      <c r="AH202" s="17">
        <f t="shared" si="132"/>
        <v>0.5</v>
      </c>
      <c r="AI202" s="12">
        <v>8</v>
      </c>
      <c r="AJ202" s="17">
        <f t="shared" si="133"/>
        <v>2</v>
      </c>
      <c r="AK202" s="12">
        <v>5</v>
      </c>
      <c r="AL202" s="17">
        <f t="shared" si="134"/>
        <v>1.25</v>
      </c>
      <c r="AM202" s="12">
        <v>3</v>
      </c>
      <c r="AN202" s="17">
        <f t="shared" si="135"/>
        <v>0.75</v>
      </c>
      <c r="AO202" s="12">
        <v>0</v>
      </c>
      <c r="AP202" s="17">
        <f t="shared" si="136"/>
        <v>0</v>
      </c>
      <c r="AQ202" s="12">
        <v>3</v>
      </c>
      <c r="AR202" s="17">
        <f t="shared" si="137"/>
        <v>0.75</v>
      </c>
      <c r="AS202" s="12">
        <v>5</v>
      </c>
      <c r="AT202" s="17">
        <f t="shared" si="138"/>
        <v>1.25</v>
      </c>
      <c r="AU202" s="13"/>
      <c r="AV202" s="13"/>
      <c r="AW202" s="13"/>
      <c r="AX202" s="13"/>
      <c r="AY202" s="13"/>
      <c r="AZ202" s="13"/>
      <c r="BA202" s="13"/>
      <c r="BB202" s="13"/>
      <c r="BC202" s="13"/>
      <c r="BD202" s="35">
        <f t="shared" si="139"/>
        <v>45.498084291187737</v>
      </c>
      <c r="BE202" s="35">
        <f t="shared" si="140"/>
        <v>42.5</v>
      </c>
      <c r="BF202" s="37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8.4883432499276203</v>
      </c>
      <c r="BG202" s="14">
        <f t="shared" si="141"/>
        <v>0.7</v>
      </c>
      <c r="BH202" s="14">
        <f t="shared" si="142"/>
        <v>0.1</v>
      </c>
      <c r="BI202" s="13">
        <f>IFERROR(((AG202*(12000/5))/((F202*60+G202)*(SUMIFS(팀공격력!X:X,팀공격력!A:A,B202,팀공격력!B:B,D202)+SUMIFS(팀수비력!X:X,팀수비력!A:A,B202,팀수비력!B:B,D202))))*100,"")</f>
        <v>0.86601330773782881</v>
      </c>
      <c r="BJ202" s="13">
        <f>IFERROR(((AI202*(12000/5))/((F202*60+G202)*(SUMIFS(팀공격력!V:V,팀공격력!A:A,B202,팀공격력!B:B,D202)+SUMIFS(팀수비력!W:W,팀수비력!A:A,B202,팀수비력!B:B,D202))))*100,"")</f>
        <v>6.2730133007485147</v>
      </c>
      <c r="BK202" s="13">
        <f>IFERROR(((AE202*(12000/5))/((F202*60+G202)*(SUMIFS(팀공격력!X:X,팀공격력!A:A,B202,팀공격력!B:B,D202)+SUMIFS(팀수비력!X:X,팀수비력!A:A,B202,팀수비력!B:B,D202))))*100,"")</f>
        <v>4.3300665386891444</v>
      </c>
      <c r="BL202" s="13">
        <f>IFERROR(100*AK202/(((((F202*60+G202)/(12000/5))*SUMIFS(팀공격력!P:P,팀공격력!A:A,B202,팀공격력!B:B,D202))-K202)),"")</f>
        <v>6.7790099256003664</v>
      </c>
      <c r="BM202" s="13">
        <f>IFERROR(100*((AM202/E202*(2400))/((F202*60+G202)*SUMIFS(팀공격력!AR:AR,팀공격력!A:A,B202,팀공격력!B:B,D202))),"")</f>
        <v>2.911368193179952</v>
      </c>
      <c r="BN202" s="13">
        <f>IFERROR((AO202*40)/(((F202*60+G202)/60)*(SUMIFS(팀수비력!Q:Q,팀수비력!A:A,B202,팀수비력!B:B,D202)-SUMIFS(팀수비력!N:N,팀수비력!A:A,B202,팀수비력!B:B,D202)))*100,"")</f>
        <v>0</v>
      </c>
      <c r="BO202" s="13">
        <f t="shared" si="143"/>
        <v>12.562814070351759</v>
      </c>
      <c r="BP202" s="13">
        <v>0</v>
      </c>
      <c r="BQ202" s="13">
        <v>0</v>
      </c>
      <c r="BR202" s="13">
        <v>0.25</v>
      </c>
      <c r="BS202" s="13">
        <v>0.5</v>
      </c>
      <c r="BT202" s="15" t="s">
        <v>88</v>
      </c>
      <c r="BU202" s="15"/>
      <c r="BV202" s="12" t="s">
        <v>96</v>
      </c>
      <c r="BW202" s="26"/>
      <c r="BX202" s="28"/>
      <c r="BY202" s="28"/>
      <c r="BZ202" s="26"/>
      <c r="CA202" s="26"/>
      <c r="CB202" s="26"/>
      <c r="CC202" s="31"/>
      <c r="CD202" s="31"/>
      <c r="CE202" s="31"/>
      <c r="CF202" s="33">
        <v>0</v>
      </c>
      <c r="CG202" s="33">
        <v>4</v>
      </c>
    </row>
    <row r="203" spans="1:85" ht="18" customHeight="1" thickBot="1" x14ac:dyDescent="0.45">
      <c r="A203" s="12" t="s">
        <v>84</v>
      </c>
      <c r="B203" s="12" t="s">
        <v>85</v>
      </c>
      <c r="C203" s="4" t="s">
        <v>104</v>
      </c>
      <c r="D203" s="4" t="s">
        <v>295</v>
      </c>
      <c r="E203" s="23">
        <v>9</v>
      </c>
      <c r="F203" s="24">
        <v>22</v>
      </c>
      <c r="G203" s="24">
        <v>40</v>
      </c>
      <c r="H203" s="10">
        <f t="shared" si="117"/>
        <v>12240</v>
      </c>
      <c r="I203" s="5">
        <v>25</v>
      </c>
      <c r="J203" s="17">
        <f t="shared" si="118"/>
        <v>2.7777777777777777</v>
      </c>
      <c r="K203" s="7">
        <v>8</v>
      </c>
      <c r="L203" s="7">
        <v>39</v>
      </c>
      <c r="M203" s="17">
        <f t="shared" si="119"/>
        <v>0.88888888888888884</v>
      </c>
      <c r="N203" s="17">
        <f t="shared" si="120"/>
        <v>4.333333333333333</v>
      </c>
      <c r="O203" s="14">
        <f t="shared" si="121"/>
        <v>0.20512820512820512</v>
      </c>
      <c r="P203" s="12">
        <v>2</v>
      </c>
      <c r="Q203" s="12">
        <v>9</v>
      </c>
      <c r="R203" s="17">
        <f t="shared" si="122"/>
        <v>0.22222222222222221</v>
      </c>
      <c r="S203" s="17">
        <f t="shared" si="123"/>
        <v>1</v>
      </c>
      <c r="T203" s="14">
        <f t="shared" si="124"/>
        <v>0.22222222222222221</v>
      </c>
      <c r="U203" s="12">
        <v>6</v>
      </c>
      <c r="V203" s="12">
        <v>30</v>
      </c>
      <c r="W203" s="17">
        <f t="shared" si="125"/>
        <v>0.66666666666666663</v>
      </c>
      <c r="X203" s="17">
        <f t="shared" si="126"/>
        <v>3.3333333333333335</v>
      </c>
      <c r="Y203" s="14">
        <f t="shared" si="127"/>
        <v>0.2</v>
      </c>
      <c r="Z203" s="12">
        <v>3</v>
      </c>
      <c r="AA203" s="12">
        <v>4</v>
      </c>
      <c r="AB203" s="17">
        <f t="shared" si="128"/>
        <v>0.33333333333333331</v>
      </c>
      <c r="AC203" s="17">
        <f t="shared" si="129"/>
        <v>0.44444444444444442</v>
      </c>
      <c r="AD203" s="14">
        <f t="shared" si="130"/>
        <v>0.75</v>
      </c>
      <c r="AE203" s="12">
        <v>26</v>
      </c>
      <c r="AF203" s="17">
        <f t="shared" si="131"/>
        <v>2.8888888888888888</v>
      </c>
      <c r="AG203" s="12">
        <v>8</v>
      </c>
      <c r="AH203" s="17">
        <f t="shared" si="132"/>
        <v>0.88888888888888884</v>
      </c>
      <c r="AI203" s="12">
        <v>18</v>
      </c>
      <c r="AJ203" s="17">
        <f t="shared" si="133"/>
        <v>2</v>
      </c>
      <c r="AK203" s="12">
        <v>11</v>
      </c>
      <c r="AL203" s="17">
        <f t="shared" si="134"/>
        <v>1.2222222222222223</v>
      </c>
      <c r="AM203" s="12">
        <v>5</v>
      </c>
      <c r="AN203" s="17">
        <f t="shared" si="135"/>
        <v>0.55555555555555558</v>
      </c>
      <c r="AO203" s="12">
        <v>1</v>
      </c>
      <c r="AP203" s="17">
        <f t="shared" si="136"/>
        <v>0.1111111111111111</v>
      </c>
      <c r="AQ203" s="12">
        <v>5</v>
      </c>
      <c r="AR203" s="17">
        <f t="shared" si="137"/>
        <v>0.55555555555555558</v>
      </c>
      <c r="AS203" s="12">
        <v>25</v>
      </c>
      <c r="AT203" s="17">
        <f t="shared" si="138"/>
        <v>2.7777777777777777</v>
      </c>
      <c r="AU203" s="13"/>
      <c r="AV203" s="13"/>
      <c r="AW203" s="13"/>
      <c r="AX203" s="13"/>
      <c r="AY203" s="13"/>
      <c r="AZ203" s="13"/>
      <c r="BA203" s="13"/>
      <c r="BB203" s="13"/>
      <c r="BC203" s="13"/>
      <c r="BD203" s="35">
        <f t="shared" si="139"/>
        <v>30.66732090284593</v>
      </c>
      <c r="BE203" s="35">
        <f t="shared" si="140"/>
        <v>28.205128205128204</v>
      </c>
      <c r="BF203" s="37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10.489029611948691</v>
      </c>
      <c r="BG203" s="14">
        <f t="shared" si="141"/>
        <v>0.76923076923076927</v>
      </c>
      <c r="BH203" s="14">
        <f t="shared" si="142"/>
        <v>0.10256410256410256</v>
      </c>
      <c r="BI203" s="13">
        <f>IFERROR(((AG203*(12000/5))/((F203*60+G203)*(SUMIFS(팀공격력!X:X,팀공격력!A:A,B203,팀공격력!B:B,D203)+SUMIFS(팀수비력!X:X,팀수비력!A:A,B203,팀수비력!B:B,D203))))*100,"")</f>
        <v>2.2338049143708116</v>
      </c>
      <c r="BJ203" s="13">
        <f>IFERROR(((AI203*(12000/5))/((F203*60+G203)*(SUMIFS(팀공격력!V:V,팀공격력!A:A,B203,팀공격력!B:B,D203)+SUMIFS(팀수비력!W:W,팀수비력!A:A,B203,팀수비력!B:B,D203))))*100,"")</f>
        <v>9.1016349233102982</v>
      </c>
      <c r="BK203" s="13">
        <f>IFERROR(((AE203*(12000/5))/((F203*60+G203)*(SUMIFS(팀공격력!X:X,팀공격력!A:A,B203,팀공격력!B:B,D203)+SUMIFS(팀수비력!X:X,팀수비력!A:A,B203,팀수비력!B:B,D203))))*100,"")</f>
        <v>7.2598659717051373</v>
      </c>
      <c r="BL203" s="13">
        <f>IFERROR(100*AK203/(((((F203*60+G203)/(12000/5))*SUMIFS(팀공격력!P:P,팀공격력!A:A,B203,팀공격력!B:B,D203))-K203)),"")</f>
        <v>9.3829968723343757</v>
      </c>
      <c r="BM203" s="13">
        <f>IFERROR(100*((AM203/E203*(2400))/((F203*60+G203)*SUMIFS(팀공격력!AR:AR,팀공격력!A:A,B203,팀공격력!B:B,D203))),"")</f>
        <v>1.390669883125718</v>
      </c>
      <c r="BN203" s="13">
        <f>IFERROR((AO203*40)/(((F203*60+G203)/60)*(SUMIFS(팀수비력!Q:Q,팀수비력!A:A,B203,팀수비력!B:B,D203)-SUMIFS(팀수비력!N:N,팀수비력!A:A,B203,팀수비력!B:B,D203)))*100,"")</f>
        <v>0.51449151089007028</v>
      </c>
      <c r="BO203" s="13">
        <f t="shared" si="143"/>
        <v>10.926573426573427</v>
      </c>
      <c r="BP203" s="13">
        <v>8.3333333333333304</v>
      </c>
      <c r="BQ203" s="13">
        <v>0.11111111111111099</v>
      </c>
      <c r="BR203" s="13">
        <v>0</v>
      </c>
      <c r="BS203" s="13">
        <v>0.33333333333333298</v>
      </c>
      <c r="BT203" s="15" t="s">
        <v>88</v>
      </c>
      <c r="BU203" s="15"/>
      <c r="BV203" s="12" t="s">
        <v>96</v>
      </c>
      <c r="BW203" s="26"/>
      <c r="BX203" s="28"/>
      <c r="BY203" s="28"/>
      <c r="BZ203" s="26"/>
      <c r="CA203" s="26"/>
      <c r="CB203" s="26"/>
      <c r="CC203" s="31"/>
      <c r="CD203" s="31"/>
      <c r="CE203" s="31"/>
      <c r="CF203" s="33">
        <v>2</v>
      </c>
      <c r="CG203" s="33">
        <v>7</v>
      </c>
    </row>
    <row r="204" spans="1:85" ht="18" customHeight="1" thickBot="1" x14ac:dyDescent="0.45">
      <c r="A204" s="12" t="s">
        <v>84</v>
      </c>
      <c r="B204" s="12" t="s">
        <v>85</v>
      </c>
      <c r="C204" s="4" t="s">
        <v>105</v>
      </c>
      <c r="D204" s="4" t="s">
        <v>295</v>
      </c>
      <c r="E204" s="23">
        <v>9</v>
      </c>
      <c r="F204" s="24">
        <v>10</v>
      </c>
      <c r="G204" s="24">
        <v>37</v>
      </c>
      <c r="H204" s="10">
        <f t="shared" si="117"/>
        <v>5733</v>
      </c>
      <c r="I204" s="5">
        <v>35</v>
      </c>
      <c r="J204" s="17">
        <f t="shared" si="118"/>
        <v>3.8888888888888888</v>
      </c>
      <c r="K204" s="7">
        <v>13</v>
      </c>
      <c r="L204" s="7">
        <v>35</v>
      </c>
      <c r="M204" s="17">
        <f t="shared" si="119"/>
        <v>1.4444444444444444</v>
      </c>
      <c r="N204" s="17">
        <f t="shared" si="120"/>
        <v>3.8888888888888888</v>
      </c>
      <c r="O204" s="14">
        <f t="shared" si="121"/>
        <v>0.37142857142857144</v>
      </c>
      <c r="P204" s="12">
        <v>11</v>
      </c>
      <c r="Q204" s="12">
        <v>24</v>
      </c>
      <c r="R204" s="17">
        <f t="shared" si="122"/>
        <v>1.2222222222222223</v>
      </c>
      <c r="S204" s="17">
        <f t="shared" si="123"/>
        <v>2.6666666666666665</v>
      </c>
      <c r="T204" s="14">
        <f t="shared" si="124"/>
        <v>0.45833333333333331</v>
      </c>
      <c r="U204" s="12">
        <v>2</v>
      </c>
      <c r="V204" s="12">
        <v>11</v>
      </c>
      <c r="W204" s="17">
        <f t="shared" si="125"/>
        <v>0.22222222222222221</v>
      </c>
      <c r="X204" s="17">
        <f t="shared" si="126"/>
        <v>1.2222222222222223</v>
      </c>
      <c r="Y204" s="14">
        <f t="shared" si="127"/>
        <v>0.18181818181818182</v>
      </c>
      <c r="Z204" s="12">
        <v>7</v>
      </c>
      <c r="AA204" s="12">
        <v>13</v>
      </c>
      <c r="AB204" s="17">
        <f t="shared" si="128"/>
        <v>0.77777777777777779</v>
      </c>
      <c r="AC204" s="17">
        <f t="shared" si="129"/>
        <v>1.4444444444444444</v>
      </c>
      <c r="AD204" s="14">
        <f t="shared" si="130"/>
        <v>0.53846153846153844</v>
      </c>
      <c r="AE204" s="12">
        <v>28</v>
      </c>
      <c r="AF204" s="17">
        <f t="shared" si="131"/>
        <v>3.1111111111111112</v>
      </c>
      <c r="AG204" s="12">
        <v>11</v>
      </c>
      <c r="AH204" s="17">
        <f t="shared" si="132"/>
        <v>1.2222222222222223</v>
      </c>
      <c r="AI204" s="12">
        <v>17</v>
      </c>
      <c r="AJ204" s="17">
        <f t="shared" si="133"/>
        <v>1.8888888888888888</v>
      </c>
      <c r="AK204" s="12">
        <v>6</v>
      </c>
      <c r="AL204" s="17">
        <f t="shared" si="134"/>
        <v>0.66666666666666663</v>
      </c>
      <c r="AM204" s="12">
        <v>2</v>
      </c>
      <c r="AN204" s="17">
        <f t="shared" si="135"/>
        <v>0.22222222222222221</v>
      </c>
      <c r="AO204" s="12">
        <v>5</v>
      </c>
      <c r="AP204" s="17">
        <f t="shared" si="136"/>
        <v>0.55555555555555558</v>
      </c>
      <c r="AQ204" s="12">
        <v>5</v>
      </c>
      <c r="AR204" s="17">
        <f t="shared" si="137"/>
        <v>0.55555555555555558</v>
      </c>
      <c r="AS204" s="12">
        <v>15</v>
      </c>
      <c r="AT204" s="17">
        <f t="shared" si="138"/>
        <v>1.6666666666666667</v>
      </c>
      <c r="AU204" s="13"/>
      <c r="AV204" s="13"/>
      <c r="AW204" s="13"/>
      <c r="AX204" s="13"/>
      <c r="AY204" s="13"/>
      <c r="AZ204" s="13"/>
      <c r="BA204" s="13"/>
      <c r="BB204" s="13"/>
      <c r="BC204" s="13"/>
      <c r="BD204" s="35">
        <f t="shared" si="139"/>
        <v>42.976424361493123</v>
      </c>
      <c r="BE204" s="35">
        <f t="shared" si="140"/>
        <v>40</v>
      </c>
      <c r="BF204" s="37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22.374585237814387</v>
      </c>
      <c r="BG204" s="14">
        <f t="shared" si="141"/>
        <v>0.31428571428571428</v>
      </c>
      <c r="BH204" s="14">
        <f t="shared" si="142"/>
        <v>0.37142857142857144</v>
      </c>
      <c r="BI204" s="13">
        <f>IFERROR(((AG204*(12000/5))/((F204*60+G204)*(SUMIFS(팀공격력!X:X,팀공격력!A:A,B204,팀공격력!B:B,D204)+SUMIFS(팀수비력!X:X,팀수비력!A:A,B204,팀수비력!B:B,D204))))*100,"")</f>
        <v>6.5576376607118014</v>
      </c>
      <c r="BJ204" s="13">
        <f>IFERROR(((AI204*(12000/5))/((F204*60+G204)*(SUMIFS(팀공격력!V:V,팀공격력!A:A,B204,팀공격력!B:B,D204)+SUMIFS(팀수비력!W:W,팀수비력!A:A,B204,팀수비력!B:B,D204))))*100,"")</f>
        <v>18.35250300252347</v>
      </c>
      <c r="BK204" s="13">
        <f>IFERROR(((AE204*(12000/5))/((F204*60+G204)*(SUMIFS(팀공격력!X:X,팀공격력!A:A,B204,팀공격력!B:B,D204)+SUMIFS(팀수비력!X:X,팀수비력!A:A,B204,팀수비력!B:B,D204))))*100,"")</f>
        <v>16.692168590902767</v>
      </c>
      <c r="BL204" s="13">
        <f>IFERROR(100*AK204/(((((F204*60+G204)/(12000/5))*SUMIFS(팀공격력!P:P,팀공격력!A:A,B204,팀공격력!B:B,D204))-K204)),"")</f>
        <v>13.141443916150285</v>
      </c>
      <c r="BM204" s="13">
        <f>IFERROR(100*((AM204/E204*(2400))/((F204*60+G204)*SUMIFS(팀공격력!AR:AR,팀공격력!A:A,B204,팀공격력!B:B,D204))),"")</f>
        <v>1.1876364464998279</v>
      </c>
      <c r="BN204" s="13">
        <f>IFERROR((AO204*40)/(((F204*60+G204)/60)*(SUMIFS(팀수비력!Q:Q,팀수비력!A:A,B204,팀수비력!B:B,D204)-SUMIFS(팀수비력!N:N,팀수비력!A:A,B204,팀수비력!B:B,D204)))*100,"")</f>
        <v>5.4922170707260252</v>
      </c>
      <c r="BO204" s="13">
        <f t="shared" si="143"/>
        <v>10.936132983377078</v>
      </c>
      <c r="BP204" s="13">
        <v>100</v>
      </c>
      <c r="BQ204" s="13">
        <v>0.77777777777777701</v>
      </c>
      <c r="BR204" s="13">
        <v>0</v>
      </c>
      <c r="BS204" s="13">
        <v>0</v>
      </c>
      <c r="BT204" s="15" t="s">
        <v>93</v>
      </c>
      <c r="BU204" s="15"/>
      <c r="BV204" s="12" t="s">
        <v>89</v>
      </c>
      <c r="BW204" s="26"/>
      <c r="BX204" s="28"/>
      <c r="BY204" s="28"/>
      <c r="BZ204" s="26"/>
      <c r="CA204" s="26"/>
      <c r="CB204" s="26"/>
      <c r="CC204" s="31"/>
      <c r="CD204" s="31"/>
      <c r="CE204" s="31"/>
      <c r="CF204" s="33">
        <v>2</v>
      </c>
      <c r="CG204" s="33">
        <v>7</v>
      </c>
    </row>
    <row r="205" spans="1:85" ht="18" customHeight="1" thickBot="1" x14ac:dyDescent="0.45">
      <c r="A205" s="12" t="s">
        <v>84</v>
      </c>
      <c r="B205" s="12" t="s">
        <v>85</v>
      </c>
      <c r="C205" s="4" t="s">
        <v>107</v>
      </c>
      <c r="D205" s="4" t="s">
        <v>295</v>
      </c>
      <c r="E205" s="23">
        <v>5</v>
      </c>
      <c r="F205" s="24">
        <v>2</v>
      </c>
      <c r="G205" s="24">
        <v>4</v>
      </c>
      <c r="H205" s="10">
        <f t="shared" si="117"/>
        <v>620</v>
      </c>
      <c r="I205" s="5">
        <v>0</v>
      </c>
      <c r="J205" s="17">
        <f t="shared" si="118"/>
        <v>0</v>
      </c>
      <c r="K205" s="7">
        <v>0</v>
      </c>
      <c r="L205" s="7">
        <v>2</v>
      </c>
      <c r="M205" s="17">
        <f t="shared" si="119"/>
        <v>0</v>
      </c>
      <c r="N205" s="17">
        <f t="shared" si="120"/>
        <v>0.4</v>
      </c>
      <c r="O205" s="14">
        <f t="shared" si="121"/>
        <v>0</v>
      </c>
      <c r="P205" s="12">
        <v>0</v>
      </c>
      <c r="Q205" s="12">
        <v>1</v>
      </c>
      <c r="R205" s="17">
        <f t="shared" si="122"/>
        <v>0</v>
      </c>
      <c r="S205" s="17">
        <f t="shared" si="123"/>
        <v>0.2</v>
      </c>
      <c r="T205" s="14">
        <f t="shared" si="124"/>
        <v>0</v>
      </c>
      <c r="U205" s="12">
        <v>0</v>
      </c>
      <c r="V205" s="12">
        <v>1</v>
      </c>
      <c r="W205" s="17">
        <f t="shared" si="125"/>
        <v>0</v>
      </c>
      <c r="X205" s="17">
        <f t="shared" si="126"/>
        <v>0.2</v>
      </c>
      <c r="Y205" s="14">
        <f t="shared" si="127"/>
        <v>0</v>
      </c>
      <c r="Z205" s="12">
        <v>0</v>
      </c>
      <c r="AA205" s="12">
        <v>0</v>
      </c>
      <c r="AB205" s="17">
        <f t="shared" si="128"/>
        <v>0</v>
      </c>
      <c r="AC205" s="17">
        <f t="shared" si="129"/>
        <v>0</v>
      </c>
      <c r="AD205" s="14" t="e">
        <f t="shared" si="130"/>
        <v>#DIV/0!</v>
      </c>
      <c r="AE205" s="12">
        <v>1</v>
      </c>
      <c r="AF205" s="17">
        <f t="shared" si="131"/>
        <v>0.2</v>
      </c>
      <c r="AG205" s="12">
        <v>0</v>
      </c>
      <c r="AH205" s="17">
        <f t="shared" si="132"/>
        <v>0</v>
      </c>
      <c r="AI205" s="12">
        <v>1</v>
      </c>
      <c r="AJ205" s="17">
        <f t="shared" si="133"/>
        <v>0.2</v>
      </c>
      <c r="AK205" s="12">
        <v>0</v>
      </c>
      <c r="AL205" s="17">
        <f t="shared" si="134"/>
        <v>0</v>
      </c>
      <c r="AM205" s="12">
        <v>1</v>
      </c>
      <c r="AN205" s="17">
        <f t="shared" si="135"/>
        <v>0.2</v>
      </c>
      <c r="AO205" s="12">
        <v>0</v>
      </c>
      <c r="AP205" s="17">
        <f t="shared" si="136"/>
        <v>0</v>
      </c>
      <c r="AQ205" s="12">
        <v>0</v>
      </c>
      <c r="AR205" s="17">
        <f t="shared" si="137"/>
        <v>0</v>
      </c>
      <c r="AS205" s="12">
        <v>1</v>
      </c>
      <c r="AT205" s="17">
        <f t="shared" si="138"/>
        <v>0.2</v>
      </c>
      <c r="AU205" s="13"/>
      <c r="AV205" s="13"/>
      <c r="AW205" s="13"/>
      <c r="AX205" s="13"/>
      <c r="AY205" s="13"/>
      <c r="AZ205" s="13"/>
      <c r="BA205" s="13"/>
      <c r="BB205" s="13"/>
      <c r="BC205" s="13"/>
      <c r="BD205" s="35">
        <f t="shared" si="139"/>
        <v>0</v>
      </c>
      <c r="BE205" s="35">
        <f t="shared" si="140"/>
        <v>0</v>
      </c>
      <c r="BF205" s="37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5.0280144203453574</v>
      </c>
      <c r="BG205" s="14">
        <f t="shared" si="141"/>
        <v>0.5</v>
      </c>
      <c r="BH205" s="14">
        <f t="shared" si="142"/>
        <v>0</v>
      </c>
      <c r="BI205" s="13">
        <f>IFERROR(((AG205*(12000/5))/((F205*60+G205)*(SUMIFS(팀공격력!X:X,팀공격력!A:A,B205,팀공격력!B:B,D205)+SUMIFS(팀수비력!X:X,팀수비력!A:A,B205,팀수비력!B:B,D205))))*100,"")</f>
        <v>0</v>
      </c>
      <c r="BJ205" s="13">
        <f>IFERROR(((AI205*(12000/5))/((F205*60+G205)*(SUMIFS(팀공격력!V:V,팀공격력!A:A,B205,팀공격력!B:B,D205)+SUMIFS(팀수비력!W:W,팀수비력!A:A,B205,팀수비력!B:B,D205))))*100,"")</f>
        <v>5.5457990572141602</v>
      </c>
      <c r="BK205" s="13">
        <f>IFERROR(((AE205*(12000/5))/((F205*60+G205)*(SUMIFS(팀공격력!X:X,팀공격력!A:A,B205,팀공격력!B:B,D205)+SUMIFS(팀수비력!X:X,팀수비력!A:A,B205,팀수비력!B:B,D205))))*100,"")</f>
        <v>3.0624744793793384</v>
      </c>
      <c r="BL205" s="13">
        <f>IFERROR(100*AK205/(((((F205*60+G205)/(12000/5))*SUMIFS(팀공격력!P:P,팀공격력!A:A,B205,팀공격력!B:B,D205))-K205)),"")</f>
        <v>0</v>
      </c>
      <c r="BM205" s="13">
        <f>IFERROR(100*((AM205/E205*(2400))/((F205*60+G205)*SUMIFS(팀공격력!AR:AR,팀공격력!A:A,B205,팀공격력!B:B,D205))),"")</f>
        <v>5.4909030224060604</v>
      </c>
      <c r="BN205" s="13">
        <f>IFERROR((AO205*40)/(((F205*60+G205)/60)*(SUMIFS(팀수비력!Q:Q,팀수비력!A:A,B205,팀수비력!B:B,D205)-SUMIFS(팀수비력!N:N,팀수비력!A:A,B205,팀수비력!B:B,D205)))*100,"")</f>
        <v>0</v>
      </c>
      <c r="BO205" s="13">
        <f t="shared" si="143"/>
        <v>0</v>
      </c>
      <c r="BP205" s="13">
        <v>0</v>
      </c>
      <c r="BQ205" s="13">
        <v>0</v>
      </c>
      <c r="BR205" s="13">
        <v>0</v>
      </c>
      <c r="BS205" s="13">
        <v>0</v>
      </c>
      <c r="BT205" s="15" t="s">
        <v>88</v>
      </c>
      <c r="BU205" s="15"/>
      <c r="BV205" s="12" t="s">
        <v>91</v>
      </c>
      <c r="BW205" s="26"/>
      <c r="BX205" s="28"/>
      <c r="BY205" s="28"/>
      <c r="BZ205" s="26"/>
      <c r="CA205" s="26"/>
      <c r="CB205" s="26"/>
      <c r="CC205" s="31"/>
      <c r="CD205" s="31"/>
      <c r="CE205" s="31"/>
      <c r="CF205" s="33">
        <v>0</v>
      </c>
      <c r="CG205" s="33">
        <v>5</v>
      </c>
    </row>
    <row r="206" spans="1:85" ht="18" customHeight="1" thickBot="1" x14ac:dyDescent="0.45">
      <c r="A206" s="12" t="s">
        <v>84</v>
      </c>
      <c r="B206" s="12" t="s">
        <v>85</v>
      </c>
      <c r="C206" s="4" t="s">
        <v>108</v>
      </c>
      <c r="D206" s="4" t="s">
        <v>295</v>
      </c>
      <c r="E206" s="23">
        <v>9</v>
      </c>
      <c r="F206" s="24">
        <v>19</v>
      </c>
      <c r="G206" s="24">
        <v>18</v>
      </c>
      <c r="H206" s="10">
        <f t="shared" si="117"/>
        <v>10422</v>
      </c>
      <c r="I206" s="5">
        <v>34</v>
      </c>
      <c r="J206" s="17">
        <f t="shared" si="118"/>
        <v>3.7777777777777777</v>
      </c>
      <c r="K206" s="7">
        <v>13</v>
      </c>
      <c r="L206" s="7">
        <v>36</v>
      </c>
      <c r="M206" s="17">
        <f t="shared" si="119"/>
        <v>1.4444444444444444</v>
      </c>
      <c r="N206" s="17">
        <f t="shared" si="120"/>
        <v>4</v>
      </c>
      <c r="O206" s="14">
        <f t="shared" si="121"/>
        <v>0.3611111111111111</v>
      </c>
      <c r="P206" s="12">
        <v>7</v>
      </c>
      <c r="Q206" s="12">
        <v>18</v>
      </c>
      <c r="R206" s="17">
        <f t="shared" si="122"/>
        <v>0.77777777777777779</v>
      </c>
      <c r="S206" s="17">
        <f t="shared" si="123"/>
        <v>2</v>
      </c>
      <c r="T206" s="14">
        <f t="shared" si="124"/>
        <v>0.3888888888888889</v>
      </c>
      <c r="U206" s="12">
        <v>6</v>
      </c>
      <c r="V206" s="12">
        <v>18</v>
      </c>
      <c r="W206" s="17">
        <f t="shared" si="125"/>
        <v>0.66666666666666663</v>
      </c>
      <c r="X206" s="17">
        <f t="shared" si="126"/>
        <v>2</v>
      </c>
      <c r="Y206" s="14">
        <f t="shared" si="127"/>
        <v>0.33333333333333331</v>
      </c>
      <c r="Z206" s="12">
        <v>2</v>
      </c>
      <c r="AA206" s="12">
        <v>2</v>
      </c>
      <c r="AB206" s="17">
        <f t="shared" si="128"/>
        <v>0.22222222222222221</v>
      </c>
      <c r="AC206" s="17">
        <f t="shared" si="129"/>
        <v>0.22222222222222221</v>
      </c>
      <c r="AD206" s="14">
        <f t="shared" si="130"/>
        <v>1</v>
      </c>
      <c r="AE206" s="12">
        <v>19</v>
      </c>
      <c r="AF206" s="17">
        <f t="shared" si="131"/>
        <v>2.1111111111111112</v>
      </c>
      <c r="AG206" s="12">
        <v>9</v>
      </c>
      <c r="AH206" s="17">
        <f t="shared" si="132"/>
        <v>1</v>
      </c>
      <c r="AI206" s="12">
        <v>10</v>
      </c>
      <c r="AJ206" s="17">
        <f t="shared" si="133"/>
        <v>1.1111111111111112</v>
      </c>
      <c r="AK206" s="12">
        <v>10</v>
      </c>
      <c r="AL206" s="17">
        <f t="shared" si="134"/>
        <v>1.1111111111111112</v>
      </c>
      <c r="AM206" s="12">
        <v>1</v>
      </c>
      <c r="AN206" s="17">
        <f t="shared" si="135"/>
        <v>0.1111111111111111</v>
      </c>
      <c r="AO206" s="12">
        <v>1</v>
      </c>
      <c r="AP206" s="17">
        <f t="shared" si="136"/>
        <v>0.1111111111111111</v>
      </c>
      <c r="AQ206" s="12">
        <v>2</v>
      </c>
      <c r="AR206" s="17">
        <f t="shared" si="137"/>
        <v>0.22222222222222221</v>
      </c>
      <c r="AS206" s="12">
        <v>11</v>
      </c>
      <c r="AT206" s="17">
        <f t="shared" si="138"/>
        <v>1.2222222222222223</v>
      </c>
      <c r="AU206" s="13"/>
      <c r="AV206" s="13"/>
      <c r="AW206" s="13"/>
      <c r="AX206" s="13"/>
      <c r="AY206" s="13"/>
      <c r="AZ206" s="13"/>
      <c r="BA206" s="13"/>
      <c r="BB206" s="13"/>
      <c r="BC206" s="13"/>
      <c r="BD206" s="35">
        <f t="shared" si="139"/>
        <v>46.095444685466376</v>
      </c>
      <c r="BE206" s="35">
        <f t="shared" si="140"/>
        <v>44.444444444444443</v>
      </c>
      <c r="BF206" s="37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10.466606598538606</v>
      </c>
      <c r="BG206" s="14">
        <f t="shared" si="141"/>
        <v>0.5</v>
      </c>
      <c r="BH206" s="14">
        <f t="shared" si="142"/>
        <v>5.5555555555555552E-2</v>
      </c>
      <c r="BI206" s="13">
        <f>IFERROR(((AG206*(12000/5))/((F206*60+G206)*(SUMIFS(팀공격력!X:X,팀공격력!A:A,B206,팀공격력!B:B,D206)+SUMIFS(팀수비력!X:X,팀수비력!A:A,B206,팀수비력!B:B,D206))))*100,"")</f>
        <v>2.9514002754640258</v>
      </c>
      <c r="BJ206" s="13">
        <f>IFERROR(((AI206*(12000/5))/((F206*60+G206)*(SUMIFS(팀공격력!V:V,팀공격력!A:A,B206,팀공격력!B:B,D206)+SUMIFS(팀수비력!W:W,팀수비력!A:A,B206,팀수비력!B:B,D206))))*100,"")</f>
        <v>5.9385067624745753</v>
      </c>
      <c r="BK206" s="13">
        <f>IFERROR(((AE206*(12000/5))/((F206*60+G206)*(SUMIFS(팀공격력!X:X,팀공격력!A:A,B206,팀공격력!B:B,D206)+SUMIFS(팀수비력!X:X,팀수비력!A:A,B206,팀수비력!B:B,D206))))*100,"")</f>
        <v>6.2307339148684981</v>
      </c>
      <c r="BL206" s="13">
        <f>IFERROR(100*AK206/(((((F206*60+G206)/(12000/5))*SUMIFS(팀공격력!P:P,팀공격력!A:A,B206,팀공격력!B:B,D206))-K206)),"")</f>
        <v>10.680052332256428</v>
      </c>
      <c r="BM206" s="13">
        <f>IFERROR(100*((AM206/E206*(2400))/((F206*60+G206)*SUMIFS(팀공격력!AR:AR,팀공격력!A:A,B206,팀공격력!B:B,D206))),"")</f>
        <v>0.32665130242676615</v>
      </c>
      <c r="BN206" s="13">
        <f>IFERROR((AO206*40)/(((F206*60+G206)/60)*(SUMIFS(팀수비력!Q:Q,팀수비력!A:A,B206,팀수비력!B:B,D206)-SUMIFS(팀수비력!N:N,팀수비력!A:A,B206,팀수비력!B:B,D206)))*100,"")</f>
        <v>0.60423873472408951</v>
      </c>
      <c r="BO206" s="13">
        <f t="shared" si="143"/>
        <v>5.144032921810699</v>
      </c>
      <c r="BP206" s="13">
        <v>0</v>
      </c>
      <c r="BQ206" s="13">
        <v>0</v>
      </c>
      <c r="BR206" s="13">
        <v>0</v>
      </c>
      <c r="BS206" s="13">
        <v>0.44444444444444398</v>
      </c>
      <c r="BT206" s="15" t="s">
        <v>88</v>
      </c>
      <c r="BU206" s="15"/>
      <c r="BV206" s="12" t="s">
        <v>96</v>
      </c>
      <c r="BW206" s="26"/>
      <c r="BX206" s="28"/>
      <c r="BY206" s="28"/>
      <c r="BZ206" s="26"/>
      <c r="CA206" s="26"/>
      <c r="CB206" s="26"/>
      <c r="CC206" s="31"/>
      <c r="CD206" s="31"/>
      <c r="CE206" s="31"/>
      <c r="CF206" s="33">
        <v>2</v>
      </c>
      <c r="CG206" s="33">
        <v>7</v>
      </c>
    </row>
    <row r="207" spans="1:85" ht="18" customHeight="1" thickBot="1" x14ac:dyDescent="0.45">
      <c r="A207" s="12" t="s">
        <v>84</v>
      </c>
      <c r="B207" s="12" t="s">
        <v>85</v>
      </c>
      <c r="C207" s="4" t="s">
        <v>109</v>
      </c>
      <c r="D207" s="4" t="s">
        <v>295</v>
      </c>
      <c r="E207" s="23">
        <v>9</v>
      </c>
      <c r="F207" s="24">
        <v>34</v>
      </c>
      <c r="G207" s="24">
        <v>46</v>
      </c>
      <c r="H207" s="10">
        <f t="shared" si="117"/>
        <v>18774</v>
      </c>
      <c r="I207" s="5">
        <v>131</v>
      </c>
      <c r="J207" s="17">
        <f t="shared" si="118"/>
        <v>14.555555555555555</v>
      </c>
      <c r="K207" s="7">
        <v>48</v>
      </c>
      <c r="L207" s="7">
        <v>118</v>
      </c>
      <c r="M207" s="17">
        <f t="shared" si="119"/>
        <v>5.333333333333333</v>
      </c>
      <c r="N207" s="17">
        <f t="shared" si="120"/>
        <v>13.111111111111111</v>
      </c>
      <c r="O207" s="14">
        <f t="shared" si="121"/>
        <v>0.40677966101694918</v>
      </c>
      <c r="P207" s="12">
        <v>29</v>
      </c>
      <c r="Q207" s="12">
        <v>53</v>
      </c>
      <c r="R207" s="17">
        <f t="shared" si="122"/>
        <v>3.2222222222222223</v>
      </c>
      <c r="S207" s="17">
        <f t="shared" si="123"/>
        <v>5.8888888888888893</v>
      </c>
      <c r="T207" s="14">
        <f t="shared" si="124"/>
        <v>0.54716981132075471</v>
      </c>
      <c r="U207" s="12">
        <v>19</v>
      </c>
      <c r="V207" s="12">
        <v>65</v>
      </c>
      <c r="W207" s="17">
        <f t="shared" si="125"/>
        <v>2.1111111111111112</v>
      </c>
      <c r="X207" s="17">
        <f t="shared" si="126"/>
        <v>7.2222222222222223</v>
      </c>
      <c r="Y207" s="14">
        <f t="shared" si="127"/>
        <v>0.29230769230769232</v>
      </c>
      <c r="Z207" s="12">
        <v>16</v>
      </c>
      <c r="AA207" s="12">
        <v>18</v>
      </c>
      <c r="AB207" s="17">
        <f t="shared" si="128"/>
        <v>1.7777777777777777</v>
      </c>
      <c r="AC207" s="17">
        <f t="shared" si="129"/>
        <v>2</v>
      </c>
      <c r="AD207" s="14">
        <f t="shared" si="130"/>
        <v>0.88888888888888884</v>
      </c>
      <c r="AE207" s="12">
        <v>65</v>
      </c>
      <c r="AF207" s="17">
        <f t="shared" si="131"/>
        <v>7.2222222222222223</v>
      </c>
      <c r="AG207" s="12">
        <v>22</v>
      </c>
      <c r="AH207" s="17">
        <f t="shared" si="132"/>
        <v>2.4444444444444446</v>
      </c>
      <c r="AI207" s="12">
        <v>43</v>
      </c>
      <c r="AJ207" s="17">
        <f t="shared" si="133"/>
        <v>4.7777777777777777</v>
      </c>
      <c r="AK207" s="12">
        <v>22</v>
      </c>
      <c r="AL207" s="17">
        <f t="shared" si="134"/>
        <v>2.4444444444444446</v>
      </c>
      <c r="AM207" s="12">
        <v>11</v>
      </c>
      <c r="AN207" s="17">
        <f t="shared" si="135"/>
        <v>1.2222222222222223</v>
      </c>
      <c r="AO207" s="12">
        <v>3</v>
      </c>
      <c r="AP207" s="17">
        <f t="shared" si="136"/>
        <v>0.33333333333333331</v>
      </c>
      <c r="AQ207" s="12">
        <v>20</v>
      </c>
      <c r="AR207" s="17">
        <f t="shared" si="137"/>
        <v>2.2222222222222223</v>
      </c>
      <c r="AS207" s="12">
        <v>13</v>
      </c>
      <c r="AT207" s="17">
        <f t="shared" si="138"/>
        <v>1.4444444444444444</v>
      </c>
      <c r="AU207" s="13"/>
      <c r="AV207" s="13"/>
      <c r="AW207" s="13"/>
      <c r="AX207" s="13"/>
      <c r="AY207" s="13"/>
      <c r="AZ207" s="13"/>
      <c r="BA207" s="13"/>
      <c r="BB207" s="13"/>
      <c r="BC207" s="13"/>
      <c r="BD207" s="35">
        <f t="shared" si="139"/>
        <v>52.017153748411694</v>
      </c>
      <c r="BE207" s="35">
        <f t="shared" si="140"/>
        <v>48.728813559322035</v>
      </c>
      <c r="BF207" s="37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21.806638342014033</v>
      </c>
      <c r="BG207" s="14">
        <f t="shared" si="141"/>
        <v>0.55084745762711862</v>
      </c>
      <c r="BH207" s="14">
        <f t="shared" si="142"/>
        <v>0.15254237288135594</v>
      </c>
      <c r="BI207" s="13">
        <f>IFERROR(((AG207*(12000/5))/((F207*60+G207)*(SUMIFS(팀공격력!X:X,팀공격력!A:A,B207,팀공격력!B:B,D207)+SUMIFS(팀수비력!X:X,팀수비력!A:A,B207,팀수비력!B:B,D207))))*100,"")</f>
        <v>4.005000182045463</v>
      </c>
      <c r="BJ207" s="13">
        <f>IFERROR(((AI207*(12000/5))/((F207*60+G207)*(SUMIFS(팀공격력!V:V,팀공격력!A:A,B207,팀공격력!B:B,D207)+SUMIFS(팀수비력!W:W,팀수비력!A:A,B207,팀수비력!B:B,D207))))*100,"")</f>
        <v>14.175551569063233</v>
      </c>
      <c r="BK207" s="13">
        <f>IFERROR(((AE207*(12000/5))/((F207*60+G207)*(SUMIFS(팀공격력!X:X,팀공격력!A:A,B207,팀공격력!B:B,D207)+SUMIFS(팀수비력!X:X,팀수비력!A:A,B207,팀수비력!B:B,D207))))*100,"")</f>
        <v>11.83295508331614</v>
      </c>
      <c r="BL207" s="13">
        <f>IFERROR(100*AK207/(((((F207*60+G207)/(12000/5))*SUMIFS(팀공격력!P:P,팀공격력!A:A,B207,팀공격력!B:B,D207))-K207)),"")</f>
        <v>15.268676656853842</v>
      </c>
      <c r="BM207" s="13">
        <f>IFERROR(100*((AM207/E207*(2400))/((F207*60+G207)*SUMIFS(팀공격력!AR:AR,팀공격력!A:A,B207,팀공격력!B:B,D207))),"")</f>
        <v>1.9946712801112887</v>
      </c>
      <c r="BN207" s="13">
        <f>IFERROR((AO207*40)/(((F207*60+G207)/60)*(SUMIFS(팀수비력!Q:Q,팀수비력!A:A,B207,팀수비력!B:B,D207)-SUMIFS(팀수비력!N:N,팀수비력!A:A,B207,팀수비력!B:B,D207)))*100,"")</f>
        <v>1.006292121012218</v>
      </c>
      <c r="BO207" s="13">
        <f t="shared" si="143"/>
        <v>13.706140350877192</v>
      </c>
      <c r="BP207" s="13">
        <v>4.5454545454545396</v>
      </c>
      <c r="BQ207" s="13">
        <v>0.11111111111111099</v>
      </c>
      <c r="BR207" s="13">
        <v>0.55555555555555503</v>
      </c>
      <c r="BS207" s="13">
        <v>0</v>
      </c>
      <c r="BT207" s="15" t="s">
        <v>110</v>
      </c>
      <c r="BU207" s="15"/>
      <c r="BV207" s="12" t="s">
        <v>96</v>
      </c>
      <c r="BW207" s="26"/>
      <c r="BX207" s="28"/>
      <c r="BY207" s="28"/>
      <c r="BZ207" s="26"/>
      <c r="CA207" s="26"/>
      <c r="CB207" s="26"/>
      <c r="CC207" s="31"/>
      <c r="CD207" s="31"/>
      <c r="CE207" s="31"/>
      <c r="CF207" s="33">
        <v>2</v>
      </c>
      <c r="CG207" s="33">
        <v>7</v>
      </c>
    </row>
    <row r="208" spans="1:85" ht="18" customHeight="1" thickBot="1" x14ac:dyDescent="0.45">
      <c r="A208" s="12" t="s">
        <v>84</v>
      </c>
      <c r="B208" s="12" t="s">
        <v>85</v>
      </c>
      <c r="C208" s="4" t="s">
        <v>111</v>
      </c>
      <c r="D208" s="4" t="s">
        <v>295</v>
      </c>
      <c r="E208" s="23">
        <v>3</v>
      </c>
      <c r="F208" s="24">
        <v>5</v>
      </c>
      <c r="G208" s="24">
        <v>40</v>
      </c>
      <c r="H208" s="10">
        <f t="shared" si="117"/>
        <v>1020</v>
      </c>
      <c r="I208" s="5">
        <v>4</v>
      </c>
      <c r="J208" s="17">
        <f t="shared" si="118"/>
        <v>1.3333333333333333</v>
      </c>
      <c r="K208" s="7">
        <v>2</v>
      </c>
      <c r="L208" s="7">
        <v>6</v>
      </c>
      <c r="M208" s="17">
        <f t="shared" si="119"/>
        <v>0.66666666666666663</v>
      </c>
      <c r="N208" s="17">
        <f t="shared" si="120"/>
        <v>2</v>
      </c>
      <c r="O208" s="14">
        <f t="shared" si="121"/>
        <v>0.33333333333333331</v>
      </c>
      <c r="P208" s="12">
        <v>2</v>
      </c>
      <c r="Q208" s="12">
        <v>2</v>
      </c>
      <c r="R208" s="17">
        <f t="shared" si="122"/>
        <v>0.66666666666666663</v>
      </c>
      <c r="S208" s="17">
        <f t="shared" si="123"/>
        <v>0.66666666666666663</v>
      </c>
      <c r="T208" s="14">
        <f t="shared" si="124"/>
        <v>1</v>
      </c>
      <c r="U208" s="12">
        <v>0</v>
      </c>
      <c r="V208" s="12">
        <v>4</v>
      </c>
      <c r="W208" s="17">
        <f t="shared" si="125"/>
        <v>0</v>
      </c>
      <c r="X208" s="17">
        <f t="shared" si="126"/>
        <v>1.3333333333333333</v>
      </c>
      <c r="Y208" s="14">
        <f t="shared" si="127"/>
        <v>0</v>
      </c>
      <c r="Z208" s="12">
        <v>0</v>
      </c>
      <c r="AA208" s="12">
        <v>0</v>
      </c>
      <c r="AB208" s="17">
        <f t="shared" si="128"/>
        <v>0</v>
      </c>
      <c r="AC208" s="17">
        <f t="shared" si="129"/>
        <v>0</v>
      </c>
      <c r="AD208" s="14" t="e">
        <f t="shared" si="130"/>
        <v>#DIV/0!</v>
      </c>
      <c r="AE208" s="12">
        <v>1</v>
      </c>
      <c r="AF208" s="17">
        <f t="shared" si="131"/>
        <v>0.33333333333333331</v>
      </c>
      <c r="AG208" s="12">
        <v>0</v>
      </c>
      <c r="AH208" s="17">
        <f t="shared" si="132"/>
        <v>0</v>
      </c>
      <c r="AI208" s="12">
        <v>1</v>
      </c>
      <c r="AJ208" s="17">
        <f t="shared" si="133"/>
        <v>0.33333333333333331</v>
      </c>
      <c r="AK208" s="12">
        <v>1</v>
      </c>
      <c r="AL208" s="17">
        <f t="shared" si="134"/>
        <v>0.33333333333333331</v>
      </c>
      <c r="AM208" s="12">
        <v>1</v>
      </c>
      <c r="AN208" s="17">
        <f t="shared" si="135"/>
        <v>0.33333333333333331</v>
      </c>
      <c r="AO208" s="12">
        <v>0</v>
      </c>
      <c r="AP208" s="17">
        <f t="shared" si="136"/>
        <v>0</v>
      </c>
      <c r="AQ208" s="12">
        <v>1</v>
      </c>
      <c r="AR208" s="17">
        <f t="shared" si="137"/>
        <v>0.33333333333333331</v>
      </c>
      <c r="AS208" s="12">
        <v>0</v>
      </c>
      <c r="AT208" s="17">
        <f t="shared" si="138"/>
        <v>0</v>
      </c>
      <c r="AU208" s="13"/>
      <c r="AV208" s="13"/>
      <c r="AW208" s="13"/>
      <c r="AX208" s="13"/>
      <c r="AY208" s="13"/>
      <c r="AZ208" s="13"/>
      <c r="BA208" s="13"/>
      <c r="BB208" s="13"/>
      <c r="BC208" s="13"/>
      <c r="BD208" s="35">
        <f t="shared" si="139"/>
        <v>33.333333333333329</v>
      </c>
      <c r="BE208" s="35">
        <f t="shared" si="140"/>
        <v>33.333333333333329</v>
      </c>
      <c r="BF208" s="37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6.4181125247937798</v>
      </c>
      <c r="BG208" s="14">
        <f t="shared" si="141"/>
        <v>0.66666666666666663</v>
      </c>
      <c r="BH208" s="14">
        <f t="shared" si="142"/>
        <v>0</v>
      </c>
      <c r="BI208" s="13">
        <f>IFERROR(((AG208*(12000/5))/((F208*60+G208)*(SUMIFS(팀공격력!X:X,팀공격력!A:A,B208,팀공격력!B:B,D208)+SUMIFS(팀수비력!X:X,팀수비력!A:A,B208,팀수비력!B:B,D208))))*100,"")</f>
        <v>0</v>
      </c>
      <c r="BJ208" s="13">
        <f>IFERROR(((AI208*(12000/5))/((F208*60+G208)*(SUMIFS(팀공격력!V:V,팀공격력!A:A,B208,팀공격력!B:B,D208)+SUMIFS(팀수비력!W:W,팀수비력!A:A,B208,팀수비력!B:B,D208))))*100,"")</f>
        <v>2.0225855385133995</v>
      </c>
      <c r="BK208" s="13">
        <f>IFERROR(((AE208*(12000/5))/((F208*60+G208)*(SUMIFS(팀공격력!X:X,팀공격력!A:A,B208,팀공격력!B:B,D208)+SUMIFS(팀수비력!X:X,팀수비력!A:A,B208,팀수비력!B:B,D208))))*100,"")</f>
        <v>1.1169024571854058</v>
      </c>
      <c r="BL208" s="13">
        <f>IFERROR(100*AK208/(((((F208*60+G208)/(12000/5))*SUMIFS(팀공격력!P:P,팀공격력!A:A,B208,팀공격력!B:B,D208))-K208)),"")</f>
        <v>3.4119988626670459</v>
      </c>
      <c r="BM208" s="13">
        <f>IFERROR(100*((AM208/E208*(2400))/((F208*60+G208)*SUMIFS(팀공격력!AR:AR,팀공격력!A:A,B208,팀공격력!B:B,D208))),"")</f>
        <v>3.3376077195017229</v>
      </c>
      <c r="BN208" s="13">
        <f>IFERROR((AO208*40)/(((F208*60+G208)/60)*(SUMIFS(팀수비력!Q:Q,팀수비력!A:A,B208,팀수비력!B:B,D208)-SUMIFS(팀수비력!N:N,팀수비력!A:A,B208,팀수비력!B:B,D208)))*100,"")</f>
        <v>0</v>
      </c>
      <c r="BO208" s="13">
        <f t="shared" si="143"/>
        <v>14.285714285714286</v>
      </c>
      <c r="BP208" s="13">
        <v>0</v>
      </c>
      <c r="BQ208" s="13">
        <v>0</v>
      </c>
      <c r="BR208" s="13">
        <v>0</v>
      </c>
      <c r="BS208" s="13">
        <v>0</v>
      </c>
      <c r="BT208" s="15" t="s">
        <v>88</v>
      </c>
      <c r="BU208" s="15"/>
      <c r="BV208" s="12" t="s">
        <v>91</v>
      </c>
      <c r="BW208" s="26"/>
      <c r="BX208" s="28"/>
      <c r="BY208" s="28"/>
      <c r="BZ208" s="26"/>
      <c r="CA208" s="26"/>
      <c r="CB208" s="26"/>
      <c r="CC208" s="31"/>
      <c r="CD208" s="31"/>
      <c r="CE208" s="31"/>
      <c r="CF208" s="33">
        <v>1</v>
      </c>
      <c r="CG208" s="33">
        <v>2</v>
      </c>
    </row>
    <row r="209" spans="1:85" ht="18" customHeight="1" thickBot="1" x14ac:dyDescent="0.45">
      <c r="A209" s="12" t="s">
        <v>84</v>
      </c>
      <c r="B209" s="12" t="s">
        <v>112</v>
      </c>
      <c r="C209" s="4" t="s">
        <v>113</v>
      </c>
      <c r="D209" s="4" t="s">
        <v>295</v>
      </c>
      <c r="E209" s="23">
        <v>9</v>
      </c>
      <c r="F209" s="24">
        <v>17</v>
      </c>
      <c r="G209" s="24">
        <v>39</v>
      </c>
      <c r="H209" s="10">
        <f t="shared" si="117"/>
        <v>9531</v>
      </c>
      <c r="I209" s="5">
        <v>48</v>
      </c>
      <c r="J209" s="17">
        <f t="shared" si="118"/>
        <v>5.333333333333333</v>
      </c>
      <c r="K209" s="7">
        <v>18</v>
      </c>
      <c r="L209" s="7">
        <v>53</v>
      </c>
      <c r="M209" s="17">
        <f t="shared" si="119"/>
        <v>2</v>
      </c>
      <c r="N209" s="17">
        <f t="shared" si="120"/>
        <v>5.8888888888888893</v>
      </c>
      <c r="O209" s="14">
        <f t="shared" si="121"/>
        <v>0.33962264150943394</v>
      </c>
      <c r="P209" s="12">
        <v>9</v>
      </c>
      <c r="Q209" s="12">
        <v>20</v>
      </c>
      <c r="R209" s="17">
        <f t="shared" si="122"/>
        <v>1</v>
      </c>
      <c r="S209" s="17">
        <f t="shared" si="123"/>
        <v>2.2222222222222223</v>
      </c>
      <c r="T209" s="14">
        <f t="shared" si="124"/>
        <v>0.45</v>
      </c>
      <c r="U209" s="12">
        <v>9</v>
      </c>
      <c r="V209" s="12">
        <v>33</v>
      </c>
      <c r="W209" s="17">
        <f t="shared" si="125"/>
        <v>1</v>
      </c>
      <c r="X209" s="17">
        <f t="shared" si="126"/>
        <v>3.6666666666666665</v>
      </c>
      <c r="Y209" s="14">
        <f t="shared" si="127"/>
        <v>0.27272727272727271</v>
      </c>
      <c r="Z209" s="12">
        <v>3</v>
      </c>
      <c r="AA209" s="12">
        <v>3</v>
      </c>
      <c r="AB209" s="17">
        <f t="shared" si="128"/>
        <v>0.33333333333333331</v>
      </c>
      <c r="AC209" s="17">
        <f t="shared" si="129"/>
        <v>0.33333333333333331</v>
      </c>
      <c r="AD209" s="14">
        <f t="shared" si="130"/>
        <v>1</v>
      </c>
      <c r="AE209" s="12">
        <v>14</v>
      </c>
      <c r="AF209" s="17">
        <f t="shared" si="131"/>
        <v>1.5555555555555556</v>
      </c>
      <c r="AG209" s="12">
        <v>5</v>
      </c>
      <c r="AH209" s="17">
        <f t="shared" si="132"/>
        <v>0.55555555555555558</v>
      </c>
      <c r="AI209" s="12">
        <v>9</v>
      </c>
      <c r="AJ209" s="17">
        <f t="shared" si="133"/>
        <v>1</v>
      </c>
      <c r="AK209" s="12">
        <v>10</v>
      </c>
      <c r="AL209" s="17">
        <f t="shared" si="134"/>
        <v>1.1111111111111112</v>
      </c>
      <c r="AM209" s="12">
        <v>5</v>
      </c>
      <c r="AN209" s="17">
        <f t="shared" si="135"/>
        <v>0.55555555555555558</v>
      </c>
      <c r="AO209" s="12">
        <v>0</v>
      </c>
      <c r="AP209" s="17">
        <f t="shared" si="136"/>
        <v>0</v>
      </c>
      <c r="AQ209" s="12">
        <v>9</v>
      </c>
      <c r="AR209" s="17">
        <f t="shared" si="137"/>
        <v>1</v>
      </c>
      <c r="AS209" s="12">
        <v>17</v>
      </c>
      <c r="AT209" s="17">
        <f t="shared" si="138"/>
        <v>1.8888888888888888</v>
      </c>
      <c r="AU209" s="13"/>
      <c r="AV209" s="13"/>
      <c r="AW209" s="13"/>
      <c r="AX209" s="13"/>
      <c r="AY209" s="13"/>
      <c r="AZ209" s="13"/>
      <c r="BA209" s="13"/>
      <c r="BB209" s="13"/>
      <c r="BC209" s="13"/>
      <c r="BD209" s="35">
        <f t="shared" si="139"/>
        <v>44.18262150220913</v>
      </c>
      <c r="BE209" s="35">
        <f t="shared" si="140"/>
        <v>42.452830188679243</v>
      </c>
      <c r="BF209" s="37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18.598866767405635</v>
      </c>
      <c r="BG209" s="14">
        <f t="shared" si="141"/>
        <v>0.62264150943396224</v>
      </c>
      <c r="BH209" s="14">
        <f t="shared" si="142"/>
        <v>5.6603773584905662E-2</v>
      </c>
      <c r="BI209" s="13">
        <f>IFERROR(((AG209*(12000/5))/((F209*60+G209)*(SUMIFS(팀공격력!X:X,팀공격력!A:A,B209,팀공격력!B:B,D209)+SUMIFS(팀수비력!X:X,팀수비력!A:A,B209,팀수비력!B:B,D209))))*100,"")</f>
        <v>1.8425113429604549</v>
      </c>
      <c r="BJ209" s="13">
        <f>IFERROR(((AI209*(12000/5))/((F209*60+G209)*(SUMIFS(팀공격력!V:V,팀공격력!A:A,B209,팀공격력!B:B,D209)+SUMIFS(팀수비력!W:W,팀수비력!A:A,B209,팀수비력!B:B,D209))))*100,"")</f>
        <v>6.2374925280037425</v>
      </c>
      <c r="BK209" s="13">
        <f>IFERROR(((AE209*(12000/5))/((F209*60+G209)*(SUMIFS(팀공격력!X:X,팀공격력!A:A,B209,팀공격력!B:B,D209)+SUMIFS(팀수비력!X:X,팀수비력!A:A,B209,팀수비력!B:B,D209))))*100,"")</f>
        <v>5.1590317602892748</v>
      </c>
      <c r="BL209" s="13">
        <f>IFERROR(100*AK209/(((((F209*60+G209)/(12000/5))*SUMIFS(팀공격력!P:P,팀공격력!A:A,B209,팀공격력!B:B,D209))-K209)),"")</f>
        <v>10.730189387842696</v>
      </c>
      <c r="BM209" s="13">
        <f>IFERROR(100*((AM209/E209*(2400))/((F209*60+G209)*SUMIFS(팀공격력!AR:AR,팀공격력!A:A,B209,팀공격력!B:B,D209))),"")</f>
        <v>1.7710369807031441</v>
      </c>
      <c r="BN209" s="13">
        <f>IFERROR((AO209*40)/(((F209*60+G209)/60)*(SUMIFS(팀수비력!Q:Q,팀수비력!A:A,B209,팀수비력!B:B,D209)-SUMIFS(팀수비력!N:N,팀수비력!A:A,B209,팀수비력!B:B,D209)))*100,"")</f>
        <v>0</v>
      </c>
      <c r="BO209" s="13">
        <f t="shared" si="143"/>
        <v>14.213518635502211</v>
      </c>
      <c r="BP209" s="13">
        <v>0</v>
      </c>
      <c r="BQ209" s="13">
        <v>0</v>
      </c>
      <c r="BR209" s="13">
        <v>1.44444444444444</v>
      </c>
      <c r="BS209" s="13">
        <v>0.44444444444444398</v>
      </c>
      <c r="BT209" s="15" t="s">
        <v>88</v>
      </c>
      <c r="BU209" s="15"/>
      <c r="BV209" s="12" t="s">
        <v>96</v>
      </c>
      <c r="BW209" s="26"/>
      <c r="BX209" s="28"/>
      <c r="BY209" s="28"/>
      <c r="BZ209" s="26"/>
      <c r="CA209" s="26"/>
      <c r="CB209" s="26"/>
      <c r="CC209" s="31"/>
      <c r="CD209" s="31"/>
      <c r="CE209" s="31"/>
      <c r="CF209" s="33">
        <v>1</v>
      </c>
      <c r="CG209" s="33">
        <v>8</v>
      </c>
    </row>
    <row r="210" spans="1:85" ht="18" customHeight="1" thickBot="1" x14ac:dyDescent="0.45">
      <c r="A210" s="12" t="s">
        <v>84</v>
      </c>
      <c r="B210" s="12" t="s">
        <v>112</v>
      </c>
      <c r="C210" s="4" t="s">
        <v>115</v>
      </c>
      <c r="D210" s="4" t="s">
        <v>295</v>
      </c>
      <c r="E210" s="23">
        <v>9</v>
      </c>
      <c r="F210" s="24">
        <v>19</v>
      </c>
      <c r="G210" s="24">
        <v>6</v>
      </c>
      <c r="H210" s="10">
        <f t="shared" si="117"/>
        <v>10314</v>
      </c>
      <c r="I210" s="5">
        <v>58</v>
      </c>
      <c r="J210" s="17">
        <f t="shared" si="118"/>
        <v>6.4444444444444446</v>
      </c>
      <c r="K210" s="7">
        <v>27</v>
      </c>
      <c r="L210" s="7">
        <v>66</v>
      </c>
      <c r="M210" s="17">
        <f t="shared" si="119"/>
        <v>3</v>
      </c>
      <c r="N210" s="17">
        <f t="shared" si="120"/>
        <v>7.333333333333333</v>
      </c>
      <c r="O210" s="14">
        <f t="shared" si="121"/>
        <v>0.40909090909090912</v>
      </c>
      <c r="P210" s="12">
        <v>27</v>
      </c>
      <c r="Q210" s="12">
        <v>63</v>
      </c>
      <c r="R210" s="17">
        <f t="shared" si="122"/>
        <v>3</v>
      </c>
      <c r="S210" s="17">
        <f t="shared" si="123"/>
        <v>7</v>
      </c>
      <c r="T210" s="14">
        <f t="shared" si="124"/>
        <v>0.42857142857142855</v>
      </c>
      <c r="U210" s="12">
        <v>0</v>
      </c>
      <c r="V210" s="12">
        <v>3</v>
      </c>
      <c r="W210" s="17">
        <f t="shared" si="125"/>
        <v>0</v>
      </c>
      <c r="X210" s="17">
        <f t="shared" si="126"/>
        <v>0.33333333333333331</v>
      </c>
      <c r="Y210" s="14">
        <f t="shared" si="127"/>
        <v>0</v>
      </c>
      <c r="Z210" s="12">
        <v>4</v>
      </c>
      <c r="AA210" s="12">
        <v>5</v>
      </c>
      <c r="AB210" s="17">
        <f t="shared" si="128"/>
        <v>0.44444444444444442</v>
      </c>
      <c r="AC210" s="17">
        <f t="shared" si="129"/>
        <v>0.55555555555555558</v>
      </c>
      <c r="AD210" s="14">
        <f t="shared" si="130"/>
        <v>0.8</v>
      </c>
      <c r="AE210" s="12">
        <v>29</v>
      </c>
      <c r="AF210" s="17">
        <f t="shared" si="131"/>
        <v>3.2222222222222223</v>
      </c>
      <c r="AG210" s="12">
        <v>9</v>
      </c>
      <c r="AH210" s="17">
        <f t="shared" si="132"/>
        <v>1</v>
      </c>
      <c r="AI210" s="12">
        <v>20</v>
      </c>
      <c r="AJ210" s="17">
        <f t="shared" si="133"/>
        <v>2.2222222222222223</v>
      </c>
      <c r="AK210" s="12">
        <v>16</v>
      </c>
      <c r="AL210" s="17">
        <f t="shared" si="134"/>
        <v>1.7777777777777777</v>
      </c>
      <c r="AM210" s="12">
        <v>2</v>
      </c>
      <c r="AN210" s="17">
        <f t="shared" si="135"/>
        <v>0.22222222222222221</v>
      </c>
      <c r="AO210" s="12">
        <v>3</v>
      </c>
      <c r="AP210" s="17">
        <f t="shared" si="136"/>
        <v>0.33333333333333331</v>
      </c>
      <c r="AQ210" s="12">
        <v>12</v>
      </c>
      <c r="AR210" s="17">
        <f t="shared" si="137"/>
        <v>1.3333333333333333</v>
      </c>
      <c r="AS210" s="12">
        <v>16</v>
      </c>
      <c r="AT210" s="17">
        <f t="shared" si="138"/>
        <v>1.7777777777777777</v>
      </c>
      <c r="AU210" s="13"/>
      <c r="AV210" s="13"/>
      <c r="AW210" s="13"/>
      <c r="AX210" s="13"/>
      <c r="AY210" s="13"/>
      <c r="AZ210" s="13"/>
      <c r="BA210" s="13"/>
      <c r="BB210" s="13"/>
      <c r="BC210" s="13"/>
      <c r="BD210" s="35">
        <f t="shared" si="139"/>
        <v>42.521994134897355</v>
      </c>
      <c r="BE210" s="35">
        <f t="shared" si="140"/>
        <v>40.909090909090914</v>
      </c>
      <c r="BF210" s="37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21.768639533315113</v>
      </c>
      <c r="BG210" s="14">
        <f t="shared" si="141"/>
        <v>4.5454545454545456E-2</v>
      </c>
      <c r="BH210" s="14">
        <f t="shared" si="142"/>
        <v>7.575757575757576E-2</v>
      </c>
      <c r="BI210" s="13">
        <f>IFERROR(((AG210*(12000/5))/((F210*60+G210)*(SUMIFS(팀공격력!X:X,팀공격력!A:A,B210,팀공격력!B:B,D210)+SUMIFS(팀수비력!X:X,팀수비력!A:A,B210,팀수비력!B:B,D210))))*100,"")</f>
        <v>3.0647426893117098</v>
      </c>
      <c r="BJ210" s="13">
        <f>IFERROR(((AI210*(12000/5))/((F210*60+G210)*(SUMIFS(팀공격력!V:V,팀공격력!A:A,B210,팀공격력!B:B,D210)+SUMIFS(팀수비력!W:W,팀수비력!A:A,B210,팀수비력!B:B,D210))))*100,"")</f>
        <v>12.808812462974526</v>
      </c>
      <c r="BK210" s="13">
        <f>IFERROR(((AE210*(12000/5))/((F210*60+G210)*(SUMIFS(팀공격력!X:X,팀공격력!A:A,B210,팀공격력!B:B,D210)+SUMIFS(팀수비력!X:X,팀수비력!A:A,B210,팀수비력!B:B,D210))))*100,"")</f>
        <v>9.8752819988932874</v>
      </c>
      <c r="BL210" s="13">
        <f>IFERROR(100*AK210/(((((F210*60+G210)/(12000/5))*SUMIFS(팀공격력!P:P,팀공격력!A:A,B210,팀공격력!B:B,D210))-K210)),"")</f>
        <v>17.143469409621773</v>
      </c>
      <c r="BM210" s="13">
        <f>IFERROR(100*((AM210/E210*(2400))/((F210*60+G210)*SUMIFS(팀공격력!AR:AR,팀공격력!A:A,B210,팀공격력!B:B,D210))),"")</f>
        <v>0.65463461171540294</v>
      </c>
      <c r="BN210" s="13">
        <f>IFERROR((AO210*40)/(((F210*60+G210)/60)*(SUMIFS(팀수비력!Q:Q,팀수비력!A:A,B210,팀수비력!B:B,D210)-SUMIFS(팀수비력!N:N,팀수비력!A:A,B210,팀수비력!B:B,D210)))*100,"")</f>
        <v>1.7307775518151529</v>
      </c>
      <c r="BO210" s="13">
        <f t="shared" si="143"/>
        <v>14.962593516209475</v>
      </c>
      <c r="BP210" s="13">
        <v>50</v>
      </c>
      <c r="BQ210" s="13">
        <v>0.44444444444444398</v>
      </c>
      <c r="BR210" s="13">
        <v>0</v>
      </c>
      <c r="BS210" s="13">
        <v>0.44444444444444398</v>
      </c>
      <c r="BT210" s="15" t="s">
        <v>88</v>
      </c>
      <c r="BU210" s="15"/>
      <c r="BV210" s="12" t="s">
        <v>89</v>
      </c>
      <c r="BW210" s="26"/>
      <c r="BX210" s="28"/>
      <c r="BY210" s="28"/>
      <c r="BZ210" s="26"/>
      <c r="CA210" s="26"/>
      <c r="CB210" s="26"/>
      <c r="CC210" s="31"/>
      <c r="CD210" s="31"/>
      <c r="CE210" s="31"/>
      <c r="CF210" s="33">
        <v>1</v>
      </c>
      <c r="CG210" s="33">
        <v>8</v>
      </c>
    </row>
    <row r="211" spans="1:85" ht="18" customHeight="1" thickBot="1" x14ac:dyDescent="0.45">
      <c r="A211" s="12" t="s">
        <v>84</v>
      </c>
      <c r="B211" s="12" t="s">
        <v>112</v>
      </c>
      <c r="C211" s="4" t="s">
        <v>116</v>
      </c>
      <c r="D211" s="4" t="s">
        <v>295</v>
      </c>
      <c r="E211" s="23">
        <v>2</v>
      </c>
      <c r="F211" s="24">
        <v>27</v>
      </c>
      <c r="G211" s="24">
        <v>54</v>
      </c>
      <c r="H211" s="10">
        <f t="shared" si="117"/>
        <v>3348</v>
      </c>
      <c r="I211" s="5">
        <v>47</v>
      </c>
      <c r="J211" s="17">
        <f t="shared" si="118"/>
        <v>23.5</v>
      </c>
      <c r="K211" s="7">
        <v>18</v>
      </c>
      <c r="L211" s="7">
        <v>40</v>
      </c>
      <c r="M211" s="17">
        <f t="shared" si="119"/>
        <v>9</v>
      </c>
      <c r="N211" s="17">
        <f t="shared" si="120"/>
        <v>20</v>
      </c>
      <c r="O211" s="14">
        <f t="shared" si="121"/>
        <v>0.45</v>
      </c>
      <c r="P211" s="12">
        <v>12</v>
      </c>
      <c r="Q211" s="12">
        <v>26</v>
      </c>
      <c r="R211" s="17">
        <f t="shared" si="122"/>
        <v>6</v>
      </c>
      <c r="S211" s="17">
        <f t="shared" si="123"/>
        <v>13</v>
      </c>
      <c r="T211" s="14">
        <f t="shared" si="124"/>
        <v>0.46153846153846156</v>
      </c>
      <c r="U211" s="12">
        <v>6</v>
      </c>
      <c r="V211" s="12">
        <v>14</v>
      </c>
      <c r="W211" s="17">
        <f t="shared" si="125"/>
        <v>3</v>
      </c>
      <c r="X211" s="17">
        <f t="shared" si="126"/>
        <v>7</v>
      </c>
      <c r="Y211" s="14">
        <f t="shared" si="127"/>
        <v>0.42857142857142855</v>
      </c>
      <c r="Z211" s="12">
        <v>5</v>
      </c>
      <c r="AA211" s="12">
        <v>11</v>
      </c>
      <c r="AB211" s="17">
        <f t="shared" si="128"/>
        <v>2.5</v>
      </c>
      <c r="AC211" s="17">
        <f t="shared" si="129"/>
        <v>5.5</v>
      </c>
      <c r="AD211" s="14">
        <f t="shared" si="130"/>
        <v>0.45454545454545453</v>
      </c>
      <c r="AE211" s="12">
        <v>16</v>
      </c>
      <c r="AF211" s="17">
        <f t="shared" si="131"/>
        <v>8</v>
      </c>
      <c r="AG211" s="12">
        <v>5</v>
      </c>
      <c r="AH211" s="17">
        <f t="shared" si="132"/>
        <v>2.5</v>
      </c>
      <c r="AI211" s="12">
        <v>11</v>
      </c>
      <c r="AJ211" s="17">
        <f t="shared" si="133"/>
        <v>5.5</v>
      </c>
      <c r="AK211" s="12">
        <v>4</v>
      </c>
      <c r="AL211" s="17">
        <f t="shared" si="134"/>
        <v>2</v>
      </c>
      <c r="AM211" s="12">
        <v>1</v>
      </c>
      <c r="AN211" s="17">
        <f t="shared" si="135"/>
        <v>0.5</v>
      </c>
      <c r="AO211" s="12">
        <v>2</v>
      </c>
      <c r="AP211" s="17">
        <f t="shared" si="136"/>
        <v>1</v>
      </c>
      <c r="AQ211" s="12">
        <v>5</v>
      </c>
      <c r="AR211" s="17">
        <f t="shared" si="137"/>
        <v>2.5</v>
      </c>
      <c r="AS211" s="12">
        <v>3</v>
      </c>
      <c r="AT211" s="17">
        <f t="shared" si="138"/>
        <v>1.5</v>
      </c>
      <c r="AU211" s="13"/>
      <c r="AV211" s="13"/>
      <c r="AW211" s="13"/>
      <c r="AX211" s="13"/>
      <c r="AY211" s="13"/>
      <c r="AZ211" s="13"/>
      <c r="BA211" s="13"/>
      <c r="BB211" s="13"/>
      <c r="BC211" s="13"/>
      <c r="BD211" s="35">
        <f t="shared" si="139"/>
        <v>52.40856378233719</v>
      </c>
      <c r="BE211" s="35">
        <f t="shared" si="140"/>
        <v>52.5</v>
      </c>
      <c r="BF211" s="37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9.2611329167681706</v>
      </c>
      <c r="BG211" s="14">
        <f t="shared" si="141"/>
        <v>0.35</v>
      </c>
      <c r="BH211" s="14">
        <f t="shared" si="142"/>
        <v>0.27500000000000002</v>
      </c>
      <c r="BI211" s="13">
        <f>IFERROR(((AG211*(12000/5))/((F211*60+G211)*(SUMIFS(팀공격력!X:X,팀공격력!A:A,B211,팀공격력!B:B,D211)+SUMIFS(팀수비력!X:X,팀수비력!A:A,B211,팀수비력!B:B,D211))))*100,"")</f>
        <v>1.1656030538800011</v>
      </c>
      <c r="BJ211" s="13">
        <f>IFERROR(((AI211*(12000/5))/((F211*60+G211)*(SUMIFS(팀공격력!V:V,팀공격력!A:A,B211,팀공격력!B:B,D211)+SUMIFS(팀수비력!W:W,팀수비력!A:A,B211,팀수비력!B:B,D211))))*100,"")</f>
        <v>4.8228163055034914</v>
      </c>
      <c r="BK211" s="13">
        <f>IFERROR(((AE211*(12000/5))/((F211*60+G211)*(SUMIFS(팀공격력!X:X,팀공격력!A:A,B211,팀공격력!B:B,D211)+SUMIFS(팀수비력!X:X,팀수비력!A:A,B211,팀수비력!B:B,D211))))*100,"")</f>
        <v>3.7299297724160039</v>
      </c>
      <c r="BL211" s="13">
        <f>IFERROR(100*AK211/(((((F211*60+G211)/(12000/5))*SUMIFS(팀공격력!P:P,팀공격력!A:A,B211,팀공격력!B:B,D211))-K211)),"")</f>
        <v>2.5353362489700193</v>
      </c>
      <c r="BM211" s="13">
        <f>IFERROR(100*((AM211/E211*(2400))/((F211*60+G211)*SUMIFS(팀공격력!AR:AR,팀공격력!A:A,B211,팀공격력!B:B,D211))),"")</f>
        <v>1.0083484744971127</v>
      </c>
      <c r="BN211" s="13">
        <f>IFERROR((AO211*40)/(((F211*60+G211)/60)*(SUMIFS(팀수비력!Q:Q,팀수비력!A:A,B211,팀수비력!B:B,D211)-SUMIFS(팀수비력!N:N,팀수비력!A:A,B211,팀수비력!B:B,D211)))*100,"")</f>
        <v>0.78991281337322405</v>
      </c>
      <c r="BO211" s="13">
        <f t="shared" si="143"/>
        <v>10.032102728731941</v>
      </c>
      <c r="BP211" s="13">
        <v>50</v>
      </c>
      <c r="BQ211" s="13">
        <v>0.5</v>
      </c>
      <c r="BR211" s="13">
        <v>0</v>
      </c>
      <c r="BS211" s="13">
        <v>0</v>
      </c>
      <c r="BT211" s="15" t="s">
        <v>93</v>
      </c>
      <c r="BU211" s="15"/>
      <c r="BV211" s="12" t="s">
        <v>96</v>
      </c>
      <c r="BW211" s="26"/>
      <c r="BX211" s="28"/>
      <c r="BY211" s="28"/>
      <c r="BZ211" s="26"/>
      <c r="CA211" s="26"/>
      <c r="CB211" s="26"/>
      <c r="CC211" s="31"/>
      <c r="CD211" s="31"/>
      <c r="CE211" s="31"/>
      <c r="CF211" s="33">
        <v>1</v>
      </c>
      <c r="CG211" s="33">
        <v>1</v>
      </c>
    </row>
    <row r="212" spans="1:85" ht="18" customHeight="1" thickBot="1" x14ac:dyDescent="0.45">
      <c r="A212" s="12" t="s">
        <v>84</v>
      </c>
      <c r="B212" s="12" t="s">
        <v>112</v>
      </c>
      <c r="C212" s="4" t="s">
        <v>117</v>
      </c>
      <c r="D212" s="4" t="s">
        <v>295</v>
      </c>
      <c r="E212" s="23">
        <v>9</v>
      </c>
      <c r="F212" s="24">
        <v>25</v>
      </c>
      <c r="G212" s="24">
        <v>3</v>
      </c>
      <c r="H212" s="10">
        <f t="shared" si="117"/>
        <v>13527</v>
      </c>
      <c r="I212" s="5">
        <v>134</v>
      </c>
      <c r="J212" s="17">
        <f t="shared" si="118"/>
        <v>14.888888888888889</v>
      </c>
      <c r="K212" s="7">
        <v>58</v>
      </c>
      <c r="L212" s="7">
        <v>104</v>
      </c>
      <c r="M212" s="17">
        <f t="shared" si="119"/>
        <v>6.4444444444444446</v>
      </c>
      <c r="N212" s="17">
        <f t="shared" si="120"/>
        <v>11.555555555555555</v>
      </c>
      <c r="O212" s="14">
        <f t="shared" si="121"/>
        <v>0.55769230769230771</v>
      </c>
      <c r="P212" s="12">
        <v>48</v>
      </c>
      <c r="Q212" s="12">
        <v>83</v>
      </c>
      <c r="R212" s="17">
        <f t="shared" si="122"/>
        <v>5.333333333333333</v>
      </c>
      <c r="S212" s="17">
        <f t="shared" si="123"/>
        <v>9.2222222222222214</v>
      </c>
      <c r="T212" s="14">
        <f t="shared" si="124"/>
        <v>0.57831325301204817</v>
      </c>
      <c r="U212" s="12">
        <v>10</v>
      </c>
      <c r="V212" s="12">
        <v>21</v>
      </c>
      <c r="W212" s="17">
        <f t="shared" si="125"/>
        <v>1.1111111111111112</v>
      </c>
      <c r="X212" s="17">
        <f t="shared" si="126"/>
        <v>2.3333333333333335</v>
      </c>
      <c r="Y212" s="14">
        <f t="shared" si="127"/>
        <v>0.47619047619047616</v>
      </c>
      <c r="Z212" s="12">
        <v>8</v>
      </c>
      <c r="AA212" s="12">
        <v>11</v>
      </c>
      <c r="AB212" s="17">
        <f t="shared" si="128"/>
        <v>0.88888888888888884</v>
      </c>
      <c r="AC212" s="17">
        <f t="shared" si="129"/>
        <v>1.2222222222222223</v>
      </c>
      <c r="AD212" s="14">
        <f t="shared" si="130"/>
        <v>0.72727272727272729</v>
      </c>
      <c r="AE212" s="12">
        <v>76</v>
      </c>
      <c r="AF212" s="17">
        <f t="shared" si="131"/>
        <v>8.4444444444444446</v>
      </c>
      <c r="AG212" s="12">
        <v>28</v>
      </c>
      <c r="AH212" s="17">
        <f t="shared" si="132"/>
        <v>3.1111111111111112</v>
      </c>
      <c r="AI212" s="12">
        <v>48</v>
      </c>
      <c r="AJ212" s="17">
        <f t="shared" si="133"/>
        <v>5.333333333333333</v>
      </c>
      <c r="AK212" s="12">
        <v>15</v>
      </c>
      <c r="AL212" s="17">
        <f t="shared" si="134"/>
        <v>1.6666666666666667</v>
      </c>
      <c r="AM212" s="12">
        <v>5</v>
      </c>
      <c r="AN212" s="17">
        <f t="shared" si="135"/>
        <v>0.55555555555555558</v>
      </c>
      <c r="AO212" s="12">
        <v>8</v>
      </c>
      <c r="AP212" s="17">
        <f t="shared" si="136"/>
        <v>0.88888888888888884</v>
      </c>
      <c r="AQ212" s="12">
        <v>14</v>
      </c>
      <c r="AR212" s="17">
        <f t="shared" si="137"/>
        <v>1.5555555555555556</v>
      </c>
      <c r="AS212" s="12">
        <v>20</v>
      </c>
      <c r="AT212" s="17">
        <f t="shared" si="138"/>
        <v>2.2222222222222223</v>
      </c>
      <c r="AU212" s="13"/>
      <c r="AV212" s="13"/>
      <c r="AW212" s="13"/>
      <c r="AX212" s="13"/>
      <c r="AY212" s="13"/>
      <c r="AZ212" s="13"/>
      <c r="BA212" s="13"/>
      <c r="BB212" s="13"/>
      <c r="BC212" s="13"/>
      <c r="BD212" s="35">
        <f t="shared" si="139"/>
        <v>61.558250643145897</v>
      </c>
      <c r="BE212" s="35">
        <f t="shared" si="140"/>
        <v>60.576923076923073</v>
      </c>
      <c r="BF212" s="37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25.422740500646281</v>
      </c>
      <c r="BG212" s="14">
        <f t="shared" si="141"/>
        <v>0.20192307692307693</v>
      </c>
      <c r="BH212" s="14">
        <f t="shared" si="142"/>
        <v>0.10576923076923077</v>
      </c>
      <c r="BI212" s="13">
        <f>IFERROR(((AG212*(12000/5))/((F212*60+G212)*(SUMIFS(팀공격력!X:X,팀공격력!A:A,B212,팀공격력!B:B,D212)+SUMIFS(팀수비력!X:X,팀수비력!A:A,B212,팀수비력!B:B,D212))))*100,"")</f>
        <v>7.2700128198886782</v>
      </c>
      <c r="BJ212" s="13">
        <f>IFERROR(((AI212*(12000/5))/((F212*60+G212)*(SUMIFS(팀공격력!V:V,팀공격력!A:A,B212,팀공격력!B:B,D212)+SUMIFS(팀수비력!W:W,팀수비력!A:A,B212,팀수비력!B:B,D212))))*100,"")</f>
        <v>23.439359812485122</v>
      </c>
      <c r="BK212" s="13">
        <f>IFERROR(((AE212*(12000/5))/((F212*60+G212)*(SUMIFS(팀공격력!X:X,팀공격력!A:A,B212,팀공격력!B:B,D212)+SUMIFS(팀수비력!X:X,팀수비력!A:A,B212,팀수비력!B:B,D212))))*100,"")</f>
        <v>19.73289193969784</v>
      </c>
      <c r="BL212" s="13">
        <f>IFERROR(100*AK212/(((((F212*60+G212)/(12000/5))*SUMIFS(팀공격력!P:P,팀공격력!A:A,B212,팀공격력!B:B,D212))-K212)),"")</f>
        <v>15.027801432650403</v>
      </c>
      <c r="BM212" s="13">
        <f>IFERROR(100*((AM212/E212*(2400))/((F212*60+G212)*SUMIFS(팀공격력!AR:AR,팀공격력!A:A,B212,팀공격력!B:B,D212))),"")</f>
        <v>1.2478563955852495</v>
      </c>
      <c r="BN212" s="13">
        <f>IFERROR((AO212*40)/(((F212*60+G212)/60)*(SUMIFS(팀수비력!Q:Q,팀수비력!A:A,B212,팀수비력!B:B,D212)-SUMIFS(팀수비력!N:N,팀수비력!A:A,B212,팀수비력!B:B,D212)))*100,"")</f>
        <v>3.5191325338304109</v>
      </c>
      <c r="BO212" s="13">
        <f t="shared" si="143"/>
        <v>11.396939107782481</v>
      </c>
      <c r="BP212" s="13">
        <v>54.545454545454497</v>
      </c>
      <c r="BQ212" s="13">
        <v>0.66666666666666596</v>
      </c>
      <c r="BR212" s="13">
        <v>0</v>
      </c>
      <c r="BS212" s="13">
        <v>0.11111111111111099</v>
      </c>
      <c r="BT212" s="15" t="s">
        <v>93</v>
      </c>
      <c r="BU212" s="15"/>
      <c r="BV212" s="12" t="s">
        <v>89</v>
      </c>
      <c r="BW212" s="26"/>
      <c r="BX212" s="28"/>
      <c r="BY212" s="28"/>
      <c r="BZ212" s="26"/>
      <c r="CA212" s="26"/>
      <c r="CB212" s="26"/>
      <c r="CC212" s="31"/>
      <c r="CD212" s="31"/>
      <c r="CE212" s="31"/>
      <c r="CF212" s="33">
        <v>1</v>
      </c>
      <c r="CG212" s="33">
        <v>8</v>
      </c>
    </row>
    <row r="213" spans="1:85" ht="18" customHeight="1" thickBot="1" x14ac:dyDescent="0.45">
      <c r="A213" s="12" t="s">
        <v>84</v>
      </c>
      <c r="B213" s="12" t="s">
        <v>112</v>
      </c>
      <c r="C213" s="4" t="s">
        <v>118</v>
      </c>
      <c r="D213" s="4" t="s">
        <v>295</v>
      </c>
      <c r="E213" s="23">
        <v>7</v>
      </c>
      <c r="F213" s="24">
        <v>11</v>
      </c>
      <c r="G213" s="24">
        <v>56</v>
      </c>
      <c r="H213" s="10">
        <f t="shared" si="117"/>
        <v>5012</v>
      </c>
      <c r="I213" s="5">
        <v>37</v>
      </c>
      <c r="J213" s="17">
        <f t="shared" si="118"/>
        <v>5.2857142857142856</v>
      </c>
      <c r="K213" s="7">
        <v>16</v>
      </c>
      <c r="L213" s="7">
        <v>28</v>
      </c>
      <c r="M213" s="17">
        <f t="shared" si="119"/>
        <v>2.2857142857142856</v>
      </c>
      <c r="N213" s="17">
        <f t="shared" si="120"/>
        <v>4</v>
      </c>
      <c r="O213" s="14">
        <f t="shared" si="121"/>
        <v>0.5714285714285714</v>
      </c>
      <c r="P213" s="12">
        <v>16</v>
      </c>
      <c r="Q213" s="12">
        <v>26</v>
      </c>
      <c r="R213" s="17">
        <f t="shared" si="122"/>
        <v>2.2857142857142856</v>
      </c>
      <c r="S213" s="17">
        <f t="shared" si="123"/>
        <v>3.7142857142857144</v>
      </c>
      <c r="T213" s="14">
        <f t="shared" si="124"/>
        <v>0.61538461538461542</v>
      </c>
      <c r="U213" s="12">
        <v>0</v>
      </c>
      <c r="V213" s="12">
        <v>2</v>
      </c>
      <c r="W213" s="17">
        <f t="shared" si="125"/>
        <v>0</v>
      </c>
      <c r="X213" s="17">
        <f t="shared" si="126"/>
        <v>0.2857142857142857</v>
      </c>
      <c r="Y213" s="14">
        <f t="shared" si="127"/>
        <v>0</v>
      </c>
      <c r="Z213" s="12">
        <v>5</v>
      </c>
      <c r="AA213" s="12">
        <v>9</v>
      </c>
      <c r="AB213" s="17">
        <f t="shared" si="128"/>
        <v>0.7142857142857143</v>
      </c>
      <c r="AC213" s="17">
        <f t="shared" si="129"/>
        <v>1.2857142857142858</v>
      </c>
      <c r="AD213" s="14">
        <f t="shared" si="130"/>
        <v>0.55555555555555558</v>
      </c>
      <c r="AE213" s="12">
        <v>32</v>
      </c>
      <c r="AF213" s="17">
        <f t="shared" si="131"/>
        <v>4.5714285714285712</v>
      </c>
      <c r="AG213" s="12">
        <v>15</v>
      </c>
      <c r="AH213" s="17">
        <f t="shared" si="132"/>
        <v>2.1428571428571428</v>
      </c>
      <c r="AI213" s="12">
        <v>17</v>
      </c>
      <c r="AJ213" s="17">
        <f t="shared" si="133"/>
        <v>2.4285714285714284</v>
      </c>
      <c r="AK213" s="12">
        <v>5</v>
      </c>
      <c r="AL213" s="17">
        <f t="shared" si="134"/>
        <v>0.7142857142857143</v>
      </c>
      <c r="AM213" s="12">
        <v>7</v>
      </c>
      <c r="AN213" s="17">
        <f t="shared" si="135"/>
        <v>1</v>
      </c>
      <c r="AO213" s="12">
        <v>2</v>
      </c>
      <c r="AP213" s="17">
        <f t="shared" si="136"/>
        <v>0.2857142857142857</v>
      </c>
      <c r="AQ213" s="12">
        <v>7</v>
      </c>
      <c r="AR213" s="17">
        <f t="shared" si="137"/>
        <v>1</v>
      </c>
      <c r="AS213" s="12">
        <v>11</v>
      </c>
      <c r="AT213" s="17">
        <f t="shared" si="138"/>
        <v>1.5714285714285714</v>
      </c>
      <c r="AU213" s="13"/>
      <c r="AV213" s="13"/>
      <c r="AW213" s="13"/>
      <c r="AX213" s="13"/>
      <c r="AY213" s="13"/>
      <c r="AZ213" s="13"/>
      <c r="BA213" s="13"/>
      <c r="BB213" s="13"/>
      <c r="BC213" s="13"/>
      <c r="BD213" s="35">
        <f t="shared" si="139"/>
        <v>57.884856070087608</v>
      </c>
      <c r="BE213" s="35">
        <f t="shared" si="140"/>
        <v>57.142857142857139</v>
      </c>
      <c r="BF213" s="37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16.925732123353949</v>
      </c>
      <c r="BG213" s="14">
        <f t="shared" si="141"/>
        <v>7.1428571428571425E-2</v>
      </c>
      <c r="BH213" s="14">
        <f t="shared" si="142"/>
        <v>0.32142857142857145</v>
      </c>
      <c r="BI213" s="13">
        <f>IFERROR(((AG213*(12000/5))/((F213*60+G213)*(SUMIFS(팀공격력!X:X,팀공격력!A:A,B213,팀공격력!B:B,D213)+SUMIFS(팀수비력!X:X,팀수비력!A:A,B213,팀수비력!B:B,D213))))*100,"")</f>
        <v>8.1755007494209018</v>
      </c>
      <c r="BJ213" s="13">
        <f>IFERROR(((AI213*(12000/5))/((F213*60+G213)*(SUMIFS(팀공격력!V:V,팀공격력!A:A,B213,팀공격력!B:B,D213)+SUMIFS(팀수비력!W:W,팀수비력!A:A,B213,팀수비력!B:B,D213))))*100,"")</f>
        <v>17.426067346624983</v>
      </c>
      <c r="BK213" s="13">
        <f>IFERROR(((AE213*(12000/5))/((F213*60+G213)*(SUMIFS(팀공격력!X:X,팀공격력!A:A,B213,팀공격력!B:B,D213)+SUMIFS(팀수비력!X:X,팀수비력!A:A,B213,팀수비력!B:B,D213))))*100,"")</f>
        <v>17.441068265431259</v>
      </c>
      <c r="BL213" s="13">
        <f>IFERROR(100*AK213/(((((F213*60+G213)/(12000/5))*SUMIFS(팀공격력!P:P,팀공격력!A:A,B213,팀공격력!B:B,D213))-K213)),"")</f>
        <v>8.4488002703616072</v>
      </c>
      <c r="BM213" s="13">
        <f>IFERROR(100*((AM213/E213*(2400))/((F213*60+G213)*SUMIFS(팀공격력!AR:AR,팀공격력!A:A,B213,팀공격력!B:B,D213))),"")</f>
        <v>4.7150149338216947</v>
      </c>
      <c r="BN213" s="13">
        <f>IFERROR((AO213*40)/(((F213*60+G213)/60)*(SUMIFS(팀수비력!Q:Q,팀수비력!A:A,B213,팀수비력!B:B,D213)-SUMIFS(팀수비력!N:N,팀수비력!A:A,B213,팀수비력!B:B,D213)))*100,"")</f>
        <v>1.8468073318251073</v>
      </c>
      <c r="BO213" s="13">
        <f t="shared" si="143"/>
        <v>17.967145790554415</v>
      </c>
      <c r="BP213" s="13">
        <v>100</v>
      </c>
      <c r="BQ213" s="13">
        <v>0.71428571428571397</v>
      </c>
      <c r="BR213" s="13">
        <v>0</v>
      </c>
      <c r="BS213" s="13">
        <v>0.14285714285714199</v>
      </c>
      <c r="BT213" s="15" t="s">
        <v>110</v>
      </c>
      <c r="BU213" s="15"/>
      <c r="BV213" s="12" t="s">
        <v>89</v>
      </c>
      <c r="BW213" s="26"/>
      <c r="BX213" s="28"/>
      <c r="BY213" s="28"/>
      <c r="BZ213" s="26"/>
      <c r="CA213" s="26"/>
      <c r="CB213" s="26"/>
      <c r="CC213" s="31"/>
      <c r="CD213" s="31"/>
      <c r="CE213" s="31"/>
      <c r="CF213" s="33">
        <v>0</v>
      </c>
      <c r="CG213" s="33">
        <v>7</v>
      </c>
    </row>
    <row r="214" spans="1:85" ht="18" customHeight="1" thickBot="1" x14ac:dyDescent="0.45">
      <c r="A214" s="12" t="s">
        <v>84</v>
      </c>
      <c r="B214" s="12" t="s">
        <v>112</v>
      </c>
      <c r="C214" s="4" t="s">
        <v>119</v>
      </c>
      <c r="D214" s="4" t="s">
        <v>295</v>
      </c>
      <c r="E214" s="23">
        <v>4</v>
      </c>
      <c r="F214" s="24">
        <v>11</v>
      </c>
      <c r="G214" s="24">
        <v>5</v>
      </c>
      <c r="H214" s="10">
        <f t="shared" si="117"/>
        <v>2660</v>
      </c>
      <c r="I214" s="5">
        <v>5</v>
      </c>
      <c r="J214" s="17">
        <f t="shared" si="118"/>
        <v>1.25</v>
      </c>
      <c r="K214" s="7">
        <v>2</v>
      </c>
      <c r="L214" s="7">
        <v>6</v>
      </c>
      <c r="M214" s="17">
        <f t="shared" si="119"/>
        <v>0.5</v>
      </c>
      <c r="N214" s="17">
        <f t="shared" si="120"/>
        <v>1.5</v>
      </c>
      <c r="O214" s="14">
        <f t="shared" si="121"/>
        <v>0.33333333333333331</v>
      </c>
      <c r="P214" s="12">
        <v>1</v>
      </c>
      <c r="Q214" s="12">
        <v>2</v>
      </c>
      <c r="R214" s="17">
        <f t="shared" si="122"/>
        <v>0.25</v>
      </c>
      <c r="S214" s="17">
        <f t="shared" si="123"/>
        <v>0.5</v>
      </c>
      <c r="T214" s="14">
        <f t="shared" si="124"/>
        <v>0.5</v>
      </c>
      <c r="U214" s="12">
        <v>1</v>
      </c>
      <c r="V214" s="12">
        <v>4</v>
      </c>
      <c r="W214" s="17">
        <f t="shared" si="125"/>
        <v>0.25</v>
      </c>
      <c r="X214" s="17">
        <f t="shared" si="126"/>
        <v>1</v>
      </c>
      <c r="Y214" s="14">
        <f t="shared" si="127"/>
        <v>0.25</v>
      </c>
      <c r="Z214" s="12">
        <v>0</v>
      </c>
      <c r="AA214" s="12">
        <v>0</v>
      </c>
      <c r="AB214" s="17">
        <f t="shared" si="128"/>
        <v>0</v>
      </c>
      <c r="AC214" s="17">
        <f t="shared" si="129"/>
        <v>0</v>
      </c>
      <c r="AD214" s="14" t="e">
        <f t="shared" si="130"/>
        <v>#DIV/0!</v>
      </c>
      <c r="AE214" s="12">
        <v>8</v>
      </c>
      <c r="AF214" s="17">
        <f t="shared" si="131"/>
        <v>2</v>
      </c>
      <c r="AG214" s="12">
        <v>3</v>
      </c>
      <c r="AH214" s="17">
        <f t="shared" si="132"/>
        <v>0.75</v>
      </c>
      <c r="AI214" s="12">
        <v>5</v>
      </c>
      <c r="AJ214" s="17">
        <f t="shared" si="133"/>
        <v>1.25</v>
      </c>
      <c r="AK214" s="12">
        <v>2</v>
      </c>
      <c r="AL214" s="17">
        <f t="shared" si="134"/>
        <v>0.5</v>
      </c>
      <c r="AM214" s="12">
        <v>0</v>
      </c>
      <c r="AN214" s="17">
        <f t="shared" si="135"/>
        <v>0</v>
      </c>
      <c r="AO214" s="12">
        <v>1</v>
      </c>
      <c r="AP214" s="17">
        <f t="shared" si="136"/>
        <v>0.25</v>
      </c>
      <c r="AQ214" s="12">
        <v>1</v>
      </c>
      <c r="AR214" s="17">
        <f t="shared" si="137"/>
        <v>0.25</v>
      </c>
      <c r="AS214" s="12">
        <v>6</v>
      </c>
      <c r="AT214" s="17">
        <f t="shared" si="138"/>
        <v>1.5</v>
      </c>
      <c r="AU214" s="13"/>
      <c r="AV214" s="13"/>
      <c r="AW214" s="13"/>
      <c r="AX214" s="13"/>
      <c r="AY214" s="13"/>
      <c r="AZ214" s="13"/>
      <c r="BA214" s="13"/>
      <c r="BB214" s="13"/>
      <c r="BC214" s="13"/>
      <c r="BD214" s="35">
        <f t="shared" si="139"/>
        <v>41.666666666666671</v>
      </c>
      <c r="BE214" s="35">
        <f t="shared" si="140"/>
        <v>41.666666666666671</v>
      </c>
      <c r="BF214" s="37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3.2742959581544979</v>
      </c>
      <c r="BG214" s="14">
        <f t="shared" si="141"/>
        <v>0.66666666666666663</v>
      </c>
      <c r="BH214" s="14">
        <f t="shared" si="142"/>
        <v>0</v>
      </c>
      <c r="BI214" s="13">
        <f>IFERROR(((AG214*(12000/5))/((F214*60+G214)*(SUMIFS(팀공격력!X:X,팀공격력!A:A,B214,팀공격력!B:B,D214)+SUMIFS(팀수비력!X:X,팀수비력!A:A,B214,팀수비력!B:B,D214))))*100,"")</f>
        <v>1.7604988079955988</v>
      </c>
      <c r="BJ214" s="13">
        <f>IFERROR(((AI214*(12000/5))/((F214*60+G214)*(SUMIFS(팀공격력!V:V,팀공격력!A:A,B214,팀공격력!B:B,D214)+SUMIFS(팀수비력!W:W,팀수비력!A:A,B214,팀수비력!B:B,D214))))*100,"")</f>
        <v>5.5183831137476718</v>
      </c>
      <c r="BK214" s="13">
        <f>IFERROR(((AE214*(12000/5))/((F214*60+G214)*(SUMIFS(팀공격력!X:X,팀공격력!A:A,B214,팀공격력!B:B,D214)+SUMIFS(팀수비력!X:X,팀수비력!A:A,B214,팀수비력!B:B,D214))))*100,"")</f>
        <v>4.6946634879882634</v>
      </c>
      <c r="BL214" s="13">
        <f>IFERROR(100*AK214/(((((F214*60+G214)/(12000/5))*SUMIFS(팀공격력!P:P,팀공격력!A:A,B214,팀공격력!B:B,D214))-K214)),"")</f>
        <v>2.9487652045705861</v>
      </c>
      <c r="BM214" s="13">
        <f>IFERROR(100*((AM214/E214*(2400))/((F214*60+G214)*SUMIFS(팀공격력!AR:AR,팀공격력!A:A,B214,팀공격력!B:B,D214))),"")</f>
        <v>0</v>
      </c>
      <c r="BN214" s="13">
        <f>IFERROR((AO214*40)/(((F214*60+G214)/60)*(SUMIFS(팀수비력!Q:Q,팀수비력!A:A,B214,팀수비력!B:B,D214)-SUMIFS(팀수비력!N:N,팀수비력!A:A,B214,팀수비력!B:B,D214)))*100,"")</f>
        <v>0.99422108991486979</v>
      </c>
      <c r="BO214" s="13">
        <f t="shared" si="143"/>
        <v>14.285714285714286</v>
      </c>
      <c r="BP214" s="13">
        <v>0</v>
      </c>
      <c r="BQ214" s="13">
        <v>0</v>
      </c>
      <c r="BR214" s="13">
        <v>0</v>
      </c>
      <c r="BS214" s="13">
        <v>0.75</v>
      </c>
      <c r="BT214" s="15" t="s">
        <v>88</v>
      </c>
      <c r="BU214" s="15"/>
      <c r="BV214" s="12" t="s">
        <v>96</v>
      </c>
      <c r="BW214" s="26"/>
      <c r="BX214" s="28"/>
      <c r="BY214" s="28"/>
      <c r="BZ214" s="26"/>
      <c r="CA214" s="26"/>
      <c r="CB214" s="26"/>
      <c r="CC214" s="31"/>
      <c r="CD214" s="31"/>
      <c r="CE214" s="31"/>
      <c r="CF214" s="33">
        <v>1</v>
      </c>
      <c r="CG214" s="33">
        <v>3</v>
      </c>
    </row>
    <row r="215" spans="1:85" ht="18" customHeight="1" thickBot="1" x14ac:dyDescent="0.45">
      <c r="A215" s="12" t="s">
        <v>84</v>
      </c>
      <c r="B215" s="12" t="s">
        <v>112</v>
      </c>
      <c r="C215" s="4" t="s">
        <v>121</v>
      </c>
      <c r="D215" s="4" t="s">
        <v>295</v>
      </c>
      <c r="E215" s="23">
        <v>9</v>
      </c>
      <c r="F215" s="24">
        <v>32</v>
      </c>
      <c r="G215" s="24">
        <v>2</v>
      </c>
      <c r="H215" s="10">
        <f t="shared" si="117"/>
        <v>17298</v>
      </c>
      <c r="I215" s="5">
        <v>128</v>
      </c>
      <c r="J215" s="17">
        <f t="shared" si="118"/>
        <v>14.222222222222221</v>
      </c>
      <c r="K215" s="7">
        <v>47</v>
      </c>
      <c r="L215" s="7">
        <v>127</v>
      </c>
      <c r="M215" s="17">
        <f t="shared" si="119"/>
        <v>5.2222222222222223</v>
      </c>
      <c r="N215" s="17">
        <f t="shared" si="120"/>
        <v>14.111111111111111</v>
      </c>
      <c r="O215" s="14">
        <f t="shared" si="121"/>
        <v>0.37007874015748032</v>
      </c>
      <c r="P215" s="12">
        <v>29</v>
      </c>
      <c r="Q215" s="12">
        <v>65</v>
      </c>
      <c r="R215" s="17">
        <f t="shared" si="122"/>
        <v>3.2222222222222223</v>
      </c>
      <c r="S215" s="17">
        <f t="shared" si="123"/>
        <v>7.2222222222222223</v>
      </c>
      <c r="T215" s="14">
        <f t="shared" si="124"/>
        <v>0.44615384615384618</v>
      </c>
      <c r="U215" s="12">
        <v>18</v>
      </c>
      <c r="V215" s="12">
        <v>62</v>
      </c>
      <c r="W215" s="17">
        <f t="shared" si="125"/>
        <v>2</v>
      </c>
      <c r="X215" s="17">
        <f t="shared" si="126"/>
        <v>6.8888888888888893</v>
      </c>
      <c r="Y215" s="14">
        <f t="shared" si="127"/>
        <v>0.29032258064516131</v>
      </c>
      <c r="Z215" s="12">
        <v>16</v>
      </c>
      <c r="AA215" s="12">
        <v>20</v>
      </c>
      <c r="AB215" s="17">
        <f t="shared" si="128"/>
        <v>1.7777777777777777</v>
      </c>
      <c r="AC215" s="17">
        <f t="shared" si="129"/>
        <v>2.2222222222222223</v>
      </c>
      <c r="AD215" s="14">
        <f t="shared" si="130"/>
        <v>0.8</v>
      </c>
      <c r="AE215" s="12">
        <v>26</v>
      </c>
      <c r="AF215" s="17">
        <f t="shared" si="131"/>
        <v>2.8888888888888888</v>
      </c>
      <c r="AG215" s="12">
        <v>3</v>
      </c>
      <c r="AH215" s="17">
        <f t="shared" si="132"/>
        <v>0.33333333333333331</v>
      </c>
      <c r="AI215" s="12">
        <v>23</v>
      </c>
      <c r="AJ215" s="17">
        <f t="shared" si="133"/>
        <v>2.5555555555555554</v>
      </c>
      <c r="AK215" s="12">
        <v>28</v>
      </c>
      <c r="AL215" s="17">
        <f t="shared" si="134"/>
        <v>3.1111111111111112</v>
      </c>
      <c r="AM215" s="12">
        <v>16</v>
      </c>
      <c r="AN215" s="17">
        <f t="shared" si="135"/>
        <v>1.7777777777777777</v>
      </c>
      <c r="AO215" s="12">
        <v>0</v>
      </c>
      <c r="AP215" s="17">
        <f t="shared" si="136"/>
        <v>0</v>
      </c>
      <c r="AQ215" s="12">
        <v>10</v>
      </c>
      <c r="AR215" s="17">
        <f t="shared" si="137"/>
        <v>1.1111111111111112</v>
      </c>
      <c r="AS215" s="12">
        <v>11</v>
      </c>
      <c r="AT215" s="17">
        <f t="shared" si="138"/>
        <v>1.2222222222222223</v>
      </c>
      <c r="AU215" s="13"/>
      <c r="AV215" s="13"/>
      <c r="AW215" s="13"/>
      <c r="AX215" s="13"/>
      <c r="AY215" s="13"/>
      <c r="AZ215" s="13"/>
      <c r="BA215" s="13"/>
      <c r="BB215" s="13"/>
      <c r="BC215" s="13"/>
      <c r="BD215" s="35">
        <f t="shared" si="139"/>
        <v>47.128129602356402</v>
      </c>
      <c r="BE215" s="35">
        <f t="shared" si="140"/>
        <v>44.094488188976378</v>
      </c>
      <c r="BF215" s="37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23.596396106346489</v>
      </c>
      <c r="BG215" s="14">
        <f t="shared" si="141"/>
        <v>0.48818897637795278</v>
      </c>
      <c r="BH215" s="14">
        <f t="shared" si="142"/>
        <v>0.15748031496062992</v>
      </c>
      <c r="BI215" s="13">
        <f>IFERROR(((AG215*(12000/5))/((F215*60+G215)*(SUMIFS(팀공격력!X:X,팀공격력!A:A,B215,팀공격력!B:B,D215)+SUMIFS(팀수비력!X:X,팀수비력!A:A,B215,팀수비력!B:B,D215))))*100,"")</f>
        <v>0.60912159589858128</v>
      </c>
      <c r="BJ215" s="13">
        <f>IFERROR(((AI215*(12000/5))/((F215*60+G215)*(SUMIFS(팀공격력!V:V,팀공격력!A:A,B215,팀공격력!B:B,D215)+SUMIFS(팀수비력!W:W,팀수비력!A:A,B215,팀수비력!B:B,D215))))*100,"")</f>
        <v>8.7829000754183824</v>
      </c>
      <c r="BK215" s="13">
        <f>IFERROR(((AE215*(12000/5))/((F215*60+G215)*(SUMIFS(팀공격력!X:X,팀공격력!A:A,B215,팀공격력!B:B,D215)+SUMIFS(팀수비력!X:X,팀수비력!A:A,B215,팀수비력!B:B,D215))))*100,"")</f>
        <v>5.2790538311210371</v>
      </c>
      <c r="BL215" s="13">
        <f>IFERROR(100*AK215/(((((F215*60+G215)/(12000/5))*SUMIFS(팀공격력!P:P,팀공격력!A:A,B215,팀공격력!B:B,D215))-K215)),"")</f>
        <v>18.086686906530584</v>
      </c>
      <c r="BM215" s="13">
        <f>IFERROR(100*((AM215/E215*(2400))/((F215*60+G215)*SUMIFS(팀공격력!AR:AR,팀공격력!A:A,B215,팀공격력!B:B,D215))),"")</f>
        <v>3.1226275339265417</v>
      </c>
      <c r="BN215" s="13">
        <f>IFERROR((AO215*40)/(((F215*60+G215)/60)*(SUMIFS(팀수비력!Q:Q,팀수비력!A:A,B215,팀수비력!B:B,D215)-SUMIFS(팀수비력!N:N,팀수비력!A:A,B215,팀수비력!B:B,D215)))*100,"")</f>
        <v>0</v>
      </c>
      <c r="BO215" s="13">
        <f t="shared" si="143"/>
        <v>6.8587105624142657</v>
      </c>
      <c r="BP215" s="13">
        <v>0</v>
      </c>
      <c r="BQ215" s="13">
        <v>0</v>
      </c>
      <c r="BR215" s="13">
        <v>2.4444444444444402</v>
      </c>
      <c r="BS215" s="13">
        <v>1.7777777777777699</v>
      </c>
      <c r="BT215" s="15" t="s">
        <v>110</v>
      </c>
      <c r="BU215" s="15"/>
      <c r="BV215" s="12" t="s">
        <v>91</v>
      </c>
      <c r="BW215" s="26"/>
      <c r="BX215" s="28"/>
      <c r="BY215" s="28"/>
      <c r="BZ215" s="26"/>
      <c r="CA215" s="26"/>
      <c r="CB215" s="26"/>
      <c r="CC215" s="31"/>
      <c r="CD215" s="31"/>
      <c r="CE215" s="31"/>
      <c r="CF215" s="33">
        <v>1</v>
      </c>
      <c r="CG215" s="33">
        <v>8</v>
      </c>
    </row>
    <row r="216" spans="1:85" ht="18" customHeight="1" thickBot="1" x14ac:dyDescent="0.45">
      <c r="A216" s="12" t="s">
        <v>84</v>
      </c>
      <c r="B216" s="12" t="s">
        <v>112</v>
      </c>
      <c r="C216" s="4" t="s">
        <v>123</v>
      </c>
      <c r="D216" s="4" t="s">
        <v>295</v>
      </c>
      <c r="E216" s="23">
        <v>9</v>
      </c>
      <c r="F216" s="24">
        <v>27</v>
      </c>
      <c r="G216" s="24">
        <v>36</v>
      </c>
      <c r="H216" s="10">
        <f t="shared" si="117"/>
        <v>14904</v>
      </c>
      <c r="I216" s="5">
        <v>63</v>
      </c>
      <c r="J216" s="17">
        <f t="shared" si="118"/>
        <v>7</v>
      </c>
      <c r="K216" s="7">
        <v>26</v>
      </c>
      <c r="L216" s="7">
        <v>69</v>
      </c>
      <c r="M216" s="17">
        <f t="shared" si="119"/>
        <v>2.8888888888888888</v>
      </c>
      <c r="N216" s="17">
        <f t="shared" si="120"/>
        <v>7.666666666666667</v>
      </c>
      <c r="O216" s="14">
        <f t="shared" si="121"/>
        <v>0.37681159420289856</v>
      </c>
      <c r="P216" s="12">
        <v>19</v>
      </c>
      <c r="Q216" s="12">
        <v>40</v>
      </c>
      <c r="R216" s="17">
        <f t="shared" si="122"/>
        <v>2.1111111111111112</v>
      </c>
      <c r="S216" s="17">
        <f t="shared" si="123"/>
        <v>4.4444444444444446</v>
      </c>
      <c r="T216" s="14">
        <f t="shared" si="124"/>
        <v>0.47499999999999998</v>
      </c>
      <c r="U216" s="12">
        <v>7</v>
      </c>
      <c r="V216" s="12">
        <v>29</v>
      </c>
      <c r="W216" s="17">
        <f t="shared" si="125"/>
        <v>0.77777777777777779</v>
      </c>
      <c r="X216" s="17">
        <f t="shared" si="126"/>
        <v>3.2222222222222223</v>
      </c>
      <c r="Y216" s="14">
        <f t="shared" si="127"/>
        <v>0.2413793103448276</v>
      </c>
      <c r="Z216" s="12">
        <v>4</v>
      </c>
      <c r="AA216" s="12">
        <v>10</v>
      </c>
      <c r="AB216" s="17">
        <f t="shared" si="128"/>
        <v>0.44444444444444442</v>
      </c>
      <c r="AC216" s="17">
        <f t="shared" si="129"/>
        <v>1.1111111111111112</v>
      </c>
      <c r="AD216" s="14">
        <f t="shared" si="130"/>
        <v>0.4</v>
      </c>
      <c r="AE216" s="12">
        <v>32</v>
      </c>
      <c r="AF216" s="17">
        <f t="shared" si="131"/>
        <v>3.5555555555555554</v>
      </c>
      <c r="AG216" s="12">
        <v>10</v>
      </c>
      <c r="AH216" s="17">
        <f t="shared" si="132"/>
        <v>1.1111111111111112</v>
      </c>
      <c r="AI216" s="12">
        <v>22</v>
      </c>
      <c r="AJ216" s="17">
        <f t="shared" si="133"/>
        <v>2.4444444444444446</v>
      </c>
      <c r="AK216" s="12">
        <v>16</v>
      </c>
      <c r="AL216" s="17">
        <f t="shared" si="134"/>
        <v>1.7777777777777777</v>
      </c>
      <c r="AM216" s="12">
        <v>11</v>
      </c>
      <c r="AN216" s="17">
        <f t="shared" si="135"/>
        <v>1.2222222222222223</v>
      </c>
      <c r="AO216" s="12">
        <v>0</v>
      </c>
      <c r="AP216" s="17">
        <f t="shared" si="136"/>
        <v>0</v>
      </c>
      <c r="AQ216" s="12">
        <v>12</v>
      </c>
      <c r="AR216" s="17">
        <f t="shared" si="137"/>
        <v>1.3333333333333333</v>
      </c>
      <c r="AS216" s="12">
        <v>20</v>
      </c>
      <c r="AT216" s="17">
        <f t="shared" si="138"/>
        <v>2.2222222222222223</v>
      </c>
      <c r="AU216" s="13"/>
      <c r="AV216" s="13"/>
      <c r="AW216" s="13"/>
      <c r="AX216" s="13"/>
      <c r="AY216" s="13"/>
      <c r="AZ216" s="13"/>
      <c r="BA216" s="13"/>
      <c r="BB216" s="13"/>
      <c r="BC216" s="13"/>
      <c r="BD216" s="35">
        <f t="shared" si="139"/>
        <v>42.915531335149858</v>
      </c>
      <c r="BE216" s="35">
        <f t="shared" si="140"/>
        <v>42.753623188405797</v>
      </c>
      <c r="BF216" s="37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16.041282070354736</v>
      </c>
      <c r="BG216" s="14">
        <f t="shared" si="141"/>
        <v>0.42028985507246375</v>
      </c>
      <c r="BH216" s="14">
        <f t="shared" si="142"/>
        <v>0.14492753623188406</v>
      </c>
      <c r="BI216" s="13">
        <f>IFERROR(((AG216*(12000/5))/((F216*60+G216)*(SUMIFS(팀공격력!X:X,팀공격력!A:A,B216,팀공격력!B:B,D216)+SUMIFS(팀수비력!X:X,팀수비력!A:A,B216,팀수비력!B:B,D216))))*100,"")</f>
        <v>2.3565453045834803</v>
      </c>
      <c r="BJ216" s="13">
        <f>IFERROR(((AI216*(12000/5))/((F216*60+G216)*(SUMIFS(팀공격력!V:V,팀공격력!A:A,B216,팀공격력!B:B,D216)+SUMIFS(팀수비력!W:W,팀수비력!A:A,B216,팀수비력!B:B,D216))))*100,"")</f>
        <v>9.7504764437353195</v>
      </c>
      <c r="BK216" s="13">
        <f>IFERROR(((AE216*(12000/5))/((F216*60+G216)*(SUMIFS(팀공격력!X:X,팀공격력!A:A,B216,팀공격력!B:B,D216)+SUMIFS(팀수비력!X:X,팀수비력!A:A,B216,팀수비력!B:B,D216))))*100,"")</f>
        <v>7.5409449746671378</v>
      </c>
      <c r="BL216" s="13">
        <f>IFERROR(100*AK216/(((((F216*60+G216)/(12000/5))*SUMIFS(팀공격력!P:P,팀공격력!A:A,B216,팀공격력!B:B,D216))-K216)),"")</f>
        <v>10.819583446037328</v>
      </c>
      <c r="BM216" s="13">
        <f>IFERROR(100*((AM216/E216*(2400))/((F216*60+G216)*SUMIFS(팀공격력!AR:AR,팀공격력!A:A,B216,팀공격력!B:B,D216))),"")</f>
        <v>2.4916436942283728</v>
      </c>
      <c r="BN216" s="13">
        <f>IFERROR((AO216*40)/(((F216*60+G216)/60)*(SUMIFS(팀수비력!Q:Q,팀수비력!A:A,B216,팀수비력!B:B,D216)-SUMIFS(팀수비력!N:N,팀수비력!A:A,B216,팀수비력!B:B,D216)))*100,"")</f>
        <v>0</v>
      </c>
      <c r="BO216" s="13">
        <f t="shared" si="143"/>
        <v>14.051522248243559</v>
      </c>
      <c r="BP216" s="13">
        <v>7.6923076923076898</v>
      </c>
      <c r="BQ216" s="13">
        <v>0.11111111111111099</v>
      </c>
      <c r="BR216" s="13">
        <v>0</v>
      </c>
      <c r="BS216" s="13">
        <v>1.6666666666666601</v>
      </c>
      <c r="BT216" s="15" t="s">
        <v>88</v>
      </c>
      <c r="BU216" s="15"/>
      <c r="BV216" s="12" t="s">
        <v>96</v>
      </c>
      <c r="BW216" s="26"/>
      <c r="BX216" s="28"/>
      <c r="BY216" s="28"/>
      <c r="BZ216" s="26"/>
      <c r="CA216" s="26"/>
      <c r="CB216" s="26"/>
      <c r="CC216" s="31"/>
      <c r="CD216" s="31"/>
      <c r="CE216" s="31"/>
      <c r="CF216" s="33">
        <v>1</v>
      </c>
      <c r="CG216" s="33">
        <v>8</v>
      </c>
    </row>
    <row r="217" spans="1:85" ht="18" customHeight="1" thickBot="1" x14ac:dyDescent="0.45">
      <c r="A217" s="12" t="s">
        <v>84</v>
      </c>
      <c r="B217" s="12" t="s">
        <v>112</v>
      </c>
      <c r="C217" s="4" t="s">
        <v>124</v>
      </c>
      <c r="D217" s="4" t="s">
        <v>295</v>
      </c>
      <c r="E217" s="23">
        <v>5</v>
      </c>
      <c r="F217" s="24">
        <v>9</v>
      </c>
      <c r="G217" s="24">
        <v>26</v>
      </c>
      <c r="H217" s="10">
        <f t="shared" si="117"/>
        <v>2830</v>
      </c>
      <c r="I217" s="5">
        <v>11</v>
      </c>
      <c r="J217" s="17">
        <f t="shared" si="118"/>
        <v>2.2000000000000002</v>
      </c>
      <c r="K217" s="7">
        <v>2</v>
      </c>
      <c r="L217" s="7">
        <v>12</v>
      </c>
      <c r="M217" s="17">
        <f t="shared" si="119"/>
        <v>0.4</v>
      </c>
      <c r="N217" s="17">
        <f t="shared" si="120"/>
        <v>2.4</v>
      </c>
      <c r="O217" s="14">
        <f t="shared" si="121"/>
        <v>0.16666666666666666</v>
      </c>
      <c r="P217" s="12">
        <v>0</v>
      </c>
      <c r="Q217" s="12">
        <v>3</v>
      </c>
      <c r="R217" s="17">
        <f t="shared" si="122"/>
        <v>0</v>
      </c>
      <c r="S217" s="17">
        <f t="shared" si="123"/>
        <v>0.6</v>
      </c>
      <c r="T217" s="14">
        <f t="shared" si="124"/>
        <v>0</v>
      </c>
      <c r="U217" s="12">
        <v>2</v>
      </c>
      <c r="V217" s="12">
        <v>9</v>
      </c>
      <c r="W217" s="17">
        <f t="shared" si="125"/>
        <v>0.4</v>
      </c>
      <c r="X217" s="17">
        <f t="shared" si="126"/>
        <v>1.8</v>
      </c>
      <c r="Y217" s="14">
        <f t="shared" si="127"/>
        <v>0.22222222222222221</v>
      </c>
      <c r="Z217" s="12">
        <v>5</v>
      </c>
      <c r="AA217" s="12">
        <v>5</v>
      </c>
      <c r="AB217" s="17">
        <f t="shared" si="128"/>
        <v>1</v>
      </c>
      <c r="AC217" s="17">
        <f t="shared" si="129"/>
        <v>1</v>
      </c>
      <c r="AD217" s="14">
        <f t="shared" si="130"/>
        <v>1</v>
      </c>
      <c r="AE217" s="12">
        <v>4</v>
      </c>
      <c r="AF217" s="17">
        <f t="shared" si="131"/>
        <v>0.8</v>
      </c>
      <c r="AG217" s="12">
        <v>2</v>
      </c>
      <c r="AH217" s="17">
        <f t="shared" si="132"/>
        <v>0.4</v>
      </c>
      <c r="AI217" s="12">
        <v>2</v>
      </c>
      <c r="AJ217" s="17">
        <f t="shared" si="133"/>
        <v>0.4</v>
      </c>
      <c r="AK217" s="12">
        <v>0</v>
      </c>
      <c r="AL217" s="17">
        <f t="shared" si="134"/>
        <v>0</v>
      </c>
      <c r="AM217" s="12">
        <v>0</v>
      </c>
      <c r="AN217" s="17">
        <f t="shared" si="135"/>
        <v>0</v>
      </c>
      <c r="AO217" s="12">
        <v>0</v>
      </c>
      <c r="AP217" s="17">
        <f t="shared" si="136"/>
        <v>0</v>
      </c>
      <c r="AQ217" s="12">
        <v>1</v>
      </c>
      <c r="AR217" s="17">
        <f t="shared" si="137"/>
        <v>0.2</v>
      </c>
      <c r="AS217" s="12">
        <v>6</v>
      </c>
      <c r="AT217" s="17">
        <f t="shared" si="138"/>
        <v>1.2</v>
      </c>
      <c r="AU217" s="13"/>
      <c r="AV217" s="13"/>
      <c r="AW217" s="13"/>
      <c r="AX217" s="13"/>
      <c r="AY217" s="13"/>
      <c r="AZ217" s="13"/>
      <c r="BA217" s="13"/>
      <c r="BB217" s="13"/>
      <c r="BC217" s="13"/>
      <c r="BD217" s="35">
        <f t="shared" si="139"/>
        <v>38.732394366197184</v>
      </c>
      <c r="BE217" s="35">
        <f t="shared" si="140"/>
        <v>25</v>
      </c>
      <c r="BF217" s="37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8.3535041759277302</v>
      </c>
      <c r="BG217" s="14">
        <f t="shared" si="141"/>
        <v>0.75</v>
      </c>
      <c r="BH217" s="14">
        <f t="shared" si="142"/>
        <v>0.41666666666666669</v>
      </c>
      <c r="BI217" s="13">
        <f>IFERROR(((AG217*(12000/5))/((F217*60+G217)*(SUMIFS(팀공격력!X:X,팀공격력!A:A,B217,팀공격력!B:B,D217)+SUMIFS(팀수비력!X:X,팀수비력!A:A,B217,팀수비력!B:B,D217))))*100,"")</f>
        <v>1.3789537188658105</v>
      </c>
      <c r="BJ217" s="13">
        <f>IFERROR(((AI217*(12000/5))/((F217*60+G217)*(SUMIFS(팀공격력!V:V,팀공격력!A:A,B217,팀공격력!B:B,D217)+SUMIFS(팀수비력!W:W,팀수비력!A:A,B217,팀수비력!B:B,D217))))*100,"")</f>
        <v>2.593445067591662</v>
      </c>
      <c r="BK217" s="13">
        <f>IFERROR(((AE217*(12000/5))/((F217*60+G217)*(SUMIFS(팀공격력!X:X,팀공격력!A:A,B217,팀공격력!B:B,D217)+SUMIFS(팀수비력!X:X,팀수비력!A:A,B217,팀수비력!B:B,D217))))*100,"")</f>
        <v>2.7579074377316211</v>
      </c>
      <c r="BL217" s="13">
        <f>IFERROR(100*AK217/(((((F217*60+G217)/(12000/5))*SUMIFS(팀공격력!P:P,팀공격력!A:A,B217,팀공격력!B:B,D217))-K217)),"")</f>
        <v>0</v>
      </c>
      <c r="BM217" s="13">
        <f>IFERROR(100*((AM217/E217*(2400))/((F217*60+G217)*SUMIFS(팀공격력!AR:AR,팀공격력!A:A,B217,팀공격력!B:B,D217))),"")</f>
        <v>0</v>
      </c>
      <c r="BN217" s="13">
        <f>IFERROR((AO217*40)/(((F217*60+G217)/60)*(SUMIFS(팀수비력!Q:Q,팀수비력!A:A,B217,팀수비력!B:B,D217)-SUMIFS(팀수비력!N:N,팀수비력!A:A,B217,팀수비력!B:B,D217)))*100,"")</f>
        <v>0</v>
      </c>
      <c r="BO217" s="13">
        <f t="shared" si="143"/>
        <v>6.5789473684210531</v>
      </c>
      <c r="BP217" s="13">
        <v>100</v>
      </c>
      <c r="BQ217" s="13">
        <v>0.2</v>
      </c>
      <c r="BR217" s="13">
        <v>0</v>
      </c>
      <c r="BS217" s="13">
        <v>0</v>
      </c>
      <c r="BT217" s="15" t="s">
        <v>88</v>
      </c>
      <c r="BU217" s="15"/>
      <c r="BV217" s="12" t="s">
        <v>96</v>
      </c>
      <c r="BW217" s="26"/>
      <c r="BX217" s="28"/>
      <c r="BY217" s="28"/>
      <c r="BZ217" s="26"/>
      <c r="CA217" s="26"/>
      <c r="CB217" s="26"/>
      <c r="CC217" s="31"/>
      <c r="CD217" s="31"/>
      <c r="CE217" s="31"/>
      <c r="CF217" s="33">
        <v>1</v>
      </c>
      <c r="CG217" s="33">
        <v>4</v>
      </c>
    </row>
    <row r="218" spans="1:85" ht="18" customHeight="1" thickBot="1" x14ac:dyDescent="0.45">
      <c r="A218" s="12" t="s">
        <v>84</v>
      </c>
      <c r="B218" s="12" t="s">
        <v>112</v>
      </c>
      <c r="C218" s="4" t="s">
        <v>126</v>
      </c>
      <c r="D218" s="4" t="s">
        <v>295</v>
      </c>
      <c r="E218" s="23">
        <v>3</v>
      </c>
      <c r="F218" s="24">
        <v>4</v>
      </c>
      <c r="G218" s="24">
        <v>24</v>
      </c>
      <c r="H218" s="10">
        <f t="shared" si="117"/>
        <v>792</v>
      </c>
      <c r="I218" s="5">
        <v>3</v>
      </c>
      <c r="J218" s="17">
        <f t="shared" si="118"/>
        <v>1</v>
      </c>
      <c r="K218" s="7">
        <v>1</v>
      </c>
      <c r="L218" s="7">
        <v>4</v>
      </c>
      <c r="M218" s="17">
        <f t="shared" si="119"/>
        <v>0.33333333333333331</v>
      </c>
      <c r="N218" s="17">
        <f t="shared" si="120"/>
        <v>1.3333333333333333</v>
      </c>
      <c r="O218" s="14">
        <f t="shared" si="121"/>
        <v>0.25</v>
      </c>
      <c r="P218" s="12">
        <v>0</v>
      </c>
      <c r="Q218" s="12">
        <v>0</v>
      </c>
      <c r="R218" s="17">
        <f t="shared" si="122"/>
        <v>0</v>
      </c>
      <c r="S218" s="17">
        <f t="shared" si="123"/>
        <v>0</v>
      </c>
      <c r="T218" s="14" t="e">
        <f t="shared" si="124"/>
        <v>#DIV/0!</v>
      </c>
      <c r="U218" s="12">
        <v>1</v>
      </c>
      <c r="V218" s="12">
        <v>4</v>
      </c>
      <c r="W218" s="17">
        <f t="shared" si="125"/>
        <v>0.33333333333333331</v>
      </c>
      <c r="X218" s="17">
        <f t="shared" si="126"/>
        <v>1.3333333333333333</v>
      </c>
      <c r="Y218" s="14">
        <f t="shared" si="127"/>
        <v>0.25</v>
      </c>
      <c r="Z218" s="12">
        <v>0</v>
      </c>
      <c r="AA218" s="12">
        <v>0</v>
      </c>
      <c r="AB218" s="17">
        <f t="shared" si="128"/>
        <v>0</v>
      </c>
      <c r="AC218" s="17">
        <f t="shared" si="129"/>
        <v>0</v>
      </c>
      <c r="AD218" s="14" t="e">
        <f t="shared" si="130"/>
        <v>#DIV/0!</v>
      </c>
      <c r="AE218" s="12">
        <v>0</v>
      </c>
      <c r="AF218" s="17">
        <f t="shared" si="131"/>
        <v>0</v>
      </c>
      <c r="AG218" s="12">
        <v>0</v>
      </c>
      <c r="AH218" s="17">
        <f t="shared" si="132"/>
        <v>0</v>
      </c>
      <c r="AI218" s="12">
        <v>0</v>
      </c>
      <c r="AJ218" s="17">
        <f t="shared" si="133"/>
        <v>0</v>
      </c>
      <c r="AK218" s="12">
        <v>0</v>
      </c>
      <c r="AL218" s="17">
        <f t="shared" si="134"/>
        <v>0</v>
      </c>
      <c r="AM218" s="12">
        <v>1</v>
      </c>
      <c r="AN218" s="17">
        <f t="shared" si="135"/>
        <v>0.33333333333333331</v>
      </c>
      <c r="AO218" s="12">
        <v>0</v>
      </c>
      <c r="AP218" s="17">
        <f t="shared" si="136"/>
        <v>0</v>
      </c>
      <c r="AQ218" s="12">
        <v>0</v>
      </c>
      <c r="AR218" s="17">
        <f t="shared" si="137"/>
        <v>0</v>
      </c>
      <c r="AS218" s="12">
        <v>3</v>
      </c>
      <c r="AT218" s="17">
        <f t="shared" si="138"/>
        <v>1</v>
      </c>
      <c r="AU218" s="13"/>
      <c r="AV218" s="13"/>
      <c r="AW218" s="13"/>
      <c r="AX218" s="13"/>
      <c r="AY218" s="13"/>
      <c r="AZ218" s="13"/>
      <c r="BA218" s="13"/>
      <c r="BB218" s="13"/>
      <c r="BC218" s="13"/>
      <c r="BD218" s="35">
        <f t="shared" si="139"/>
        <v>37.5</v>
      </c>
      <c r="BE218" s="35">
        <f t="shared" si="140"/>
        <v>37.5</v>
      </c>
      <c r="BF218" s="37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4.7130017579496561</v>
      </c>
      <c r="BG218" s="14">
        <f t="shared" si="141"/>
        <v>1</v>
      </c>
      <c r="BH218" s="14">
        <f t="shared" si="142"/>
        <v>0</v>
      </c>
      <c r="BI218" s="13">
        <f>IFERROR(((AG218*(12000/5))/((F218*60+G218)*(SUMIFS(팀공격력!X:X,팀공격력!A:A,B218,팀공격력!B:B,D218)+SUMIFS(팀수비력!X:X,팀수비력!A:A,B218,팀수비력!B:B,D218))))*100,"")</f>
        <v>0</v>
      </c>
      <c r="BJ218" s="13">
        <f>IFERROR(((AI218*(12000/5))/((F218*60+G218)*(SUMIFS(팀공격력!V:V,팀공격력!A:A,B218,팀공격력!B:B,D218)+SUMIFS(팀수비력!W:W,팀수비력!A:A,B218,팀수비력!B:B,D218))))*100,"")</f>
        <v>0</v>
      </c>
      <c r="BK218" s="13">
        <f>IFERROR(((AE218*(12000/5))/((F218*60+G218)*(SUMIFS(팀공격력!X:X,팀공격력!A:A,B218,팀공격력!B:B,D218)+SUMIFS(팀수비력!X:X,팀수비력!A:A,B218,팀수비력!B:B,D218))))*100,"")</f>
        <v>0</v>
      </c>
      <c r="BL218" s="13">
        <f>IFERROR(100*AK218/(((((F218*60+G218)/(12000/5))*SUMIFS(팀공격력!P:P,팀공격력!A:A,B218,팀공격력!B:B,D218))-K218)),"")</f>
        <v>0</v>
      </c>
      <c r="BM218" s="13">
        <f>IFERROR(100*((AM218/E218*(2400))/((F218*60+G218)*SUMIFS(팀공격력!AR:AR,팀공격력!A:A,B218,팀공격력!B:B,D218))),"")</f>
        <v>4.262564005828704</v>
      </c>
      <c r="BN218" s="13">
        <f>IFERROR((AO218*40)/(((F218*60+G218)/60)*(SUMIFS(팀수비력!Q:Q,팀수비력!A:A,B218,팀수비력!B:B,D218)-SUMIFS(팀수비력!N:N,팀수비력!A:A,B218,팀수비력!B:B,D218)))*100,"")</f>
        <v>0</v>
      </c>
      <c r="BO218" s="13">
        <f t="shared" si="143"/>
        <v>0</v>
      </c>
      <c r="BP218" s="13">
        <v>0</v>
      </c>
      <c r="BQ218" s="13">
        <v>0</v>
      </c>
      <c r="BR218" s="13">
        <v>0</v>
      </c>
      <c r="BS218" s="13">
        <v>0.33333333333333298</v>
      </c>
      <c r="BT218" s="15" t="s">
        <v>88</v>
      </c>
      <c r="BU218" s="15"/>
      <c r="BV218" s="12" t="s">
        <v>96</v>
      </c>
      <c r="BW218" s="26"/>
      <c r="BX218" s="28"/>
      <c r="BY218" s="28"/>
      <c r="BZ218" s="26"/>
      <c r="CA218" s="26"/>
      <c r="CB218" s="26"/>
      <c r="CC218" s="31"/>
      <c r="CD218" s="31"/>
      <c r="CE218" s="31"/>
      <c r="CF218" s="33">
        <v>0</v>
      </c>
      <c r="CG218" s="33">
        <v>3</v>
      </c>
    </row>
    <row r="219" spans="1:85" ht="18" customHeight="1" thickBot="1" x14ac:dyDescent="0.45">
      <c r="A219" s="12" t="s">
        <v>84</v>
      </c>
      <c r="B219" s="12" t="s">
        <v>112</v>
      </c>
      <c r="C219" s="4" t="s">
        <v>127</v>
      </c>
      <c r="D219" s="4" t="s">
        <v>295</v>
      </c>
      <c r="E219" s="23">
        <v>6</v>
      </c>
      <c r="F219" s="24">
        <v>6</v>
      </c>
      <c r="G219" s="24">
        <v>10</v>
      </c>
      <c r="H219" s="10">
        <f t="shared" si="117"/>
        <v>2220</v>
      </c>
      <c r="I219" s="5">
        <v>10</v>
      </c>
      <c r="J219" s="17">
        <f t="shared" si="118"/>
        <v>1.6666666666666667</v>
      </c>
      <c r="K219" s="7">
        <v>3</v>
      </c>
      <c r="L219" s="7">
        <v>9</v>
      </c>
      <c r="M219" s="17">
        <f t="shared" si="119"/>
        <v>0.5</v>
      </c>
      <c r="N219" s="17">
        <f t="shared" si="120"/>
        <v>1.5</v>
      </c>
      <c r="O219" s="14">
        <f t="shared" si="121"/>
        <v>0.33333333333333331</v>
      </c>
      <c r="P219" s="12">
        <v>2</v>
      </c>
      <c r="Q219" s="12">
        <v>4</v>
      </c>
      <c r="R219" s="17">
        <f t="shared" si="122"/>
        <v>0.33333333333333331</v>
      </c>
      <c r="S219" s="17">
        <f t="shared" si="123"/>
        <v>0.66666666666666663</v>
      </c>
      <c r="T219" s="14">
        <f t="shared" si="124"/>
        <v>0.5</v>
      </c>
      <c r="U219" s="12">
        <v>1</v>
      </c>
      <c r="V219" s="12">
        <v>5</v>
      </c>
      <c r="W219" s="17">
        <f t="shared" si="125"/>
        <v>0.16666666666666666</v>
      </c>
      <c r="X219" s="17">
        <f t="shared" si="126"/>
        <v>0.83333333333333337</v>
      </c>
      <c r="Y219" s="14">
        <f t="shared" si="127"/>
        <v>0.2</v>
      </c>
      <c r="Z219" s="12">
        <v>3</v>
      </c>
      <c r="AA219" s="12">
        <v>4</v>
      </c>
      <c r="AB219" s="17">
        <f t="shared" si="128"/>
        <v>0.5</v>
      </c>
      <c r="AC219" s="17">
        <f t="shared" si="129"/>
        <v>0.66666666666666663</v>
      </c>
      <c r="AD219" s="14">
        <f t="shared" si="130"/>
        <v>0.75</v>
      </c>
      <c r="AE219" s="12">
        <v>3</v>
      </c>
      <c r="AF219" s="17">
        <f t="shared" si="131"/>
        <v>0.5</v>
      </c>
      <c r="AG219" s="12">
        <v>2</v>
      </c>
      <c r="AH219" s="17">
        <f t="shared" si="132"/>
        <v>0.33333333333333331</v>
      </c>
      <c r="AI219" s="12">
        <v>1</v>
      </c>
      <c r="AJ219" s="17">
        <f t="shared" si="133"/>
        <v>0.16666666666666666</v>
      </c>
      <c r="AK219" s="12">
        <v>4</v>
      </c>
      <c r="AL219" s="17">
        <f t="shared" si="134"/>
        <v>0.66666666666666663</v>
      </c>
      <c r="AM219" s="12">
        <v>4</v>
      </c>
      <c r="AN219" s="17">
        <f t="shared" si="135"/>
        <v>0.66666666666666663</v>
      </c>
      <c r="AO219" s="12">
        <v>0</v>
      </c>
      <c r="AP219" s="17">
        <f t="shared" si="136"/>
        <v>0</v>
      </c>
      <c r="AQ219" s="12">
        <v>2</v>
      </c>
      <c r="AR219" s="17">
        <f t="shared" si="137"/>
        <v>0.33333333333333331</v>
      </c>
      <c r="AS219" s="12">
        <v>6</v>
      </c>
      <c r="AT219" s="17">
        <f t="shared" si="138"/>
        <v>1</v>
      </c>
      <c r="AU219" s="13"/>
      <c r="AV219" s="13"/>
      <c r="AW219" s="13"/>
      <c r="AX219" s="13"/>
      <c r="AY219" s="13"/>
      <c r="AZ219" s="13"/>
      <c r="BA219" s="13"/>
      <c r="BB219" s="13"/>
      <c r="BC219" s="13"/>
      <c r="BD219" s="35">
        <f t="shared" si="139"/>
        <v>46.468401486988846</v>
      </c>
      <c r="BE219" s="35">
        <f t="shared" si="140"/>
        <v>38.888888888888893</v>
      </c>
      <c r="BF219" s="37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10.727301514796981</v>
      </c>
      <c r="BG219" s="14">
        <f t="shared" si="141"/>
        <v>0.55555555555555558</v>
      </c>
      <c r="BH219" s="14">
        <f t="shared" si="142"/>
        <v>0.44444444444444442</v>
      </c>
      <c r="BI219" s="13">
        <f>IFERROR(((AG219*(12000/5))/((F219*60+G219)*(SUMIFS(팀공격력!X:X,팀공격력!A:A,B219,팀공격력!B:B,D219)+SUMIFS(팀수비력!X:X,팀수비력!A:A,B219,팀수비력!B:B,D219))))*100,"")</f>
        <v>2.109426499670402</v>
      </c>
      <c r="BJ219" s="13">
        <f>IFERROR(((AI219*(12000/5))/((F219*60+G219)*(SUMIFS(팀공격력!V:V,팀공격력!A:A,B219,팀공격력!B:B,D219)+SUMIFS(팀수비력!W:W,팀수비력!A:A,B219,팀수비력!B:B,D219))))*100,"")</f>
        <v>1.983635011157947</v>
      </c>
      <c r="BK219" s="13">
        <f>IFERROR(((AE219*(12000/5))/((F219*60+G219)*(SUMIFS(팀공격력!X:X,팀공격력!A:A,B219,팀공격력!B:B,D219)+SUMIFS(팀수비력!X:X,팀수비력!A:A,B219,팀수비력!B:B,D219))))*100,"")</f>
        <v>3.1641397495056034</v>
      </c>
      <c r="BL219" s="13">
        <f>IFERROR(100*AK219/(((((F219*60+G219)/(12000/5))*SUMIFS(팀공격력!P:P,팀공격력!A:A,B219,팀공격력!B:B,D219))-K219)),"")</f>
        <v>11.15760111576011</v>
      </c>
      <c r="BM219" s="13">
        <f>IFERROR(100*((AM219/E219*(2400))/((F219*60+G219)*SUMIFS(팀공격력!AR:AR,팀공격력!A:A,B219,팀공격력!B:B,D219))),"")</f>
        <v>6.0827940407501497</v>
      </c>
      <c r="BN219" s="13">
        <f>IFERROR((AO219*40)/(((F219*60+G219)/60)*(SUMIFS(팀수비력!Q:Q,팀수비력!A:A,B219,팀수비력!B:B,D219)-SUMIFS(팀수비력!N:N,팀수비력!A:A,B219,팀수비력!B:B,D219)))*100,"")</f>
        <v>0</v>
      </c>
      <c r="BO219" s="13">
        <f t="shared" si="143"/>
        <v>15.673981191222571</v>
      </c>
      <c r="BP219" s="13">
        <v>0</v>
      </c>
      <c r="BQ219" s="13">
        <v>0</v>
      </c>
      <c r="BR219" s="13">
        <v>0</v>
      </c>
      <c r="BS219" s="13">
        <v>0</v>
      </c>
      <c r="BT219" s="15" t="s">
        <v>88</v>
      </c>
      <c r="BU219" s="15"/>
      <c r="BV219" s="12" t="s">
        <v>91</v>
      </c>
      <c r="BW219" s="26"/>
      <c r="BX219" s="28"/>
      <c r="BY219" s="28"/>
      <c r="BZ219" s="26"/>
      <c r="CA219" s="26"/>
      <c r="CB219" s="26"/>
      <c r="CC219" s="31"/>
      <c r="CD219" s="31"/>
      <c r="CE219" s="31"/>
      <c r="CF219" s="33">
        <v>1</v>
      </c>
      <c r="CG219" s="33">
        <v>5</v>
      </c>
    </row>
    <row r="220" spans="1:85" ht="18" customHeight="1" thickBot="1" x14ac:dyDescent="0.45">
      <c r="A220" s="12" t="s">
        <v>84</v>
      </c>
      <c r="B220" s="12" t="s">
        <v>112</v>
      </c>
      <c r="C220" s="4" t="s">
        <v>128</v>
      </c>
      <c r="D220" s="4" t="s">
        <v>295</v>
      </c>
      <c r="E220" s="23">
        <v>9</v>
      </c>
      <c r="F220" s="24">
        <v>10</v>
      </c>
      <c r="G220" s="24">
        <v>59</v>
      </c>
      <c r="H220" s="10">
        <f t="shared" si="117"/>
        <v>5931</v>
      </c>
      <c r="I220" s="5">
        <v>19</v>
      </c>
      <c r="J220" s="17">
        <f t="shared" si="118"/>
        <v>2.1111111111111112</v>
      </c>
      <c r="K220" s="7">
        <v>6</v>
      </c>
      <c r="L220" s="7">
        <v>30</v>
      </c>
      <c r="M220" s="17">
        <f t="shared" si="119"/>
        <v>0.66666666666666663</v>
      </c>
      <c r="N220" s="17">
        <f t="shared" si="120"/>
        <v>3.3333333333333335</v>
      </c>
      <c r="O220" s="14">
        <f t="shared" si="121"/>
        <v>0.2</v>
      </c>
      <c r="P220" s="12">
        <v>1</v>
      </c>
      <c r="Q220" s="12">
        <v>6</v>
      </c>
      <c r="R220" s="17">
        <f t="shared" si="122"/>
        <v>0.1111111111111111</v>
      </c>
      <c r="S220" s="17">
        <f t="shared" si="123"/>
        <v>0.66666666666666663</v>
      </c>
      <c r="T220" s="14">
        <f t="shared" si="124"/>
        <v>0.16666666666666666</v>
      </c>
      <c r="U220" s="12">
        <v>5</v>
      </c>
      <c r="V220" s="12">
        <v>24</v>
      </c>
      <c r="W220" s="17">
        <f t="shared" si="125"/>
        <v>0.55555555555555558</v>
      </c>
      <c r="X220" s="17">
        <f t="shared" si="126"/>
        <v>2.6666666666666665</v>
      </c>
      <c r="Y220" s="14">
        <f t="shared" si="127"/>
        <v>0.20833333333333334</v>
      </c>
      <c r="Z220" s="12">
        <v>2</v>
      </c>
      <c r="AA220" s="12">
        <v>2</v>
      </c>
      <c r="AB220" s="17">
        <f t="shared" si="128"/>
        <v>0.22222222222222221</v>
      </c>
      <c r="AC220" s="17">
        <f t="shared" si="129"/>
        <v>0.22222222222222221</v>
      </c>
      <c r="AD220" s="14">
        <f t="shared" si="130"/>
        <v>1</v>
      </c>
      <c r="AE220" s="12">
        <v>14</v>
      </c>
      <c r="AF220" s="17">
        <f t="shared" si="131"/>
        <v>1.5555555555555556</v>
      </c>
      <c r="AG220" s="12">
        <v>10</v>
      </c>
      <c r="AH220" s="17">
        <f t="shared" si="132"/>
        <v>1.1111111111111112</v>
      </c>
      <c r="AI220" s="12">
        <v>4</v>
      </c>
      <c r="AJ220" s="17">
        <f t="shared" si="133"/>
        <v>0.44444444444444442</v>
      </c>
      <c r="AK220" s="12">
        <v>1</v>
      </c>
      <c r="AL220" s="17">
        <f t="shared" si="134"/>
        <v>0.1111111111111111</v>
      </c>
      <c r="AM220" s="12">
        <v>3</v>
      </c>
      <c r="AN220" s="17">
        <f t="shared" si="135"/>
        <v>0.33333333333333331</v>
      </c>
      <c r="AO220" s="12">
        <v>1</v>
      </c>
      <c r="AP220" s="17">
        <f t="shared" si="136"/>
        <v>0.1111111111111111</v>
      </c>
      <c r="AQ220" s="12">
        <v>1</v>
      </c>
      <c r="AR220" s="17">
        <f t="shared" si="137"/>
        <v>0.1111111111111111</v>
      </c>
      <c r="AS220" s="12">
        <v>9</v>
      </c>
      <c r="AT220" s="17">
        <f t="shared" si="138"/>
        <v>1</v>
      </c>
      <c r="AU220" s="13"/>
      <c r="AV220" s="13"/>
      <c r="AW220" s="13"/>
      <c r="AX220" s="13"/>
      <c r="AY220" s="13"/>
      <c r="AZ220" s="13"/>
      <c r="BA220" s="13"/>
      <c r="BB220" s="13"/>
      <c r="BC220" s="13"/>
      <c r="BD220" s="35">
        <f t="shared" si="139"/>
        <v>30.76424870466321</v>
      </c>
      <c r="BE220" s="35">
        <f t="shared" si="140"/>
        <v>28.333333333333332</v>
      </c>
      <c r="BF220" s="37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15.047849376125511</v>
      </c>
      <c r="BG220" s="14">
        <f t="shared" si="141"/>
        <v>0.8</v>
      </c>
      <c r="BH220" s="14">
        <f t="shared" si="142"/>
        <v>6.6666666666666666E-2</v>
      </c>
      <c r="BI220" s="13">
        <f>IFERROR(((AG220*(12000/5))/((F220*60+G220)*(SUMIFS(팀공격력!X:X,팀공격력!A:A,B220,팀공격력!B:B,D220)+SUMIFS(팀수비력!X:X,팀수비력!A:A,B220,팀수비력!B:B,D220))))*100,"")</f>
        <v>5.9217587623524182</v>
      </c>
      <c r="BJ220" s="13">
        <f>IFERROR(((AI220*(12000/5))/((F220*60+G220)*(SUMIFS(팀공격력!V:V,팀공격력!A:A,B220,팀공격력!B:B,D220)+SUMIFS(팀수비력!W:W,팀수비력!A:A,B220,팀수비력!B:B,D220))))*100,"")</f>
        <v>4.4549010872742967</v>
      </c>
      <c r="BK220" s="13">
        <f>IFERROR(((AE220*(12000/5))/((F220*60+G220)*(SUMIFS(팀공격력!X:X,팀공격력!A:A,B220,팀공격력!B:B,D220)+SUMIFS(팀수비력!X:X,팀수비력!A:A,B220,팀수비력!B:B,D220))))*100,"")</f>
        <v>8.2904622672933854</v>
      </c>
      <c r="BL220" s="13">
        <f>IFERROR(100*AK220/(((((F220*60+G220)/(12000/5))*SUMIFS(팀공격력!P:P,팀공격력!A:A,B220,팀공격력!B:B,D220))-K220)),"")</f>
        <v>1.582403671176517</v>
      </c>
      <c r="BM220" s="13">
        <f>IFERROR(100*((AM220/E220*(2400))/((F220*60+G220)*SUMIFS(팀공격력!AR:AR,팀공격력!A:A,B220,팀공격력!B:B,D220))),"")</f>
        <v>1.7076128945960209</v>
      </c>
      <c r="BN220" s="13">
        <f>IFERROR((AO220*40)/(((F220*60+G220)/60)*(SUMIFS(팀수비력!Q:Q,팀수비력!A:A,B220,팀수비력!B:B,D220)-SUMIFS(팀수비력!N:N,팀수비력!A:A,B220,팀수비력!B:B,D220)))*100,"")</f>
        <v>1.0032731787456577</v>
      </c>
      <c r="BO220" s="13">
        <f t="shared" si="143"/>
        <v>3.1367628607277291</v>
      </c>
      <c r="BP220" s="13">
        <v>0</v>
      </c>
      <c r="BQ220" s="13">
        <v>0</v>
      </c>
      <c r="BR220" s="13">
        <v>0</v>
      </c>
      <c r="BS220" s="13">
        <v>0.11111111111111099</v>
      </c>
      <c r="BT220" s="15" t="s">
        <v>88</v>
      </c>
      <c r="BU220" s="15"/>
      <c r="BV220" s="12" t="s">
        <v>96</v>
      </c>
      <c r="BW220" s="26"/>
      <c r="BX220" s="28"/>
      <c r="BY220" s="28"/>
      <c r="BZ220" s="26"/>
      <c r="CA220" s="26"/>
      <c r="CB220" s="26"/>
      <c r="CC220" s="31"/>
      <c r="CD220" s="31"/>
      <c r="CE220" s="31"/>
      <c r="CF220" s="33">
        <v>1</v>
      </c>
      <c r="CG220" s="33">
        <v>8</v>
      </c>
    </row>
    <row r="221" spans="1:85" ht="18" customHeight="1" thickBot="1" x14ac:dyDescent="0.45">
      <c r="A221" s="12" t="s">
        <v>84</v>
      </c>
      <c r="B221" s="12" t="s">
        <v>112</v>
      </c>
      <c r="C221" s="4" t="s">
        <v>129</v>
      </c>
      <c r="D221" s="4" t="s">
        <v>295</v>
      </c>
      <c r="E221" s="23">
        <v>9</v>
      </c>
      <c r="F221" s="24">
        <v>30</v>
      </c>
      <c r="G221" s="24">
        <v>0</v>
      </c>
      <c r="H221" s="10">
        <f t="shared" si="117"/>
        <v>16200</v>
      </c>
      <c r="I221" s="5">
        <v>68</v>
      </c>
      <c r="J221" s="17">
        <f t="shared" si="118"/>
        <v>7.5555555555555554</v>
      </c>
      <c r="K221" s="7">
        <v>22</v>
      </c>
      <c r="L221" s="7">
        <v>69</v>
      </c>
      <c r="M221" s="17">
        <f t="shared" si="119"/>
        <v>2.4444444444444446</v>
      </c>
      <c r="N221" s="17">
        <f t="shared" si="120"/>
        <v>7.666666666666667</v>
      </c>
      <c r="O221" s="14">
        <f t="shared" si="121"/>
        <v>0.3188405797101449</v>
      </c>
      <c r="P221" s="12">
        <v>10</v>
      </c>
      <c r="Q221" s="12">
        <v>29</v>
      </c>
      <c r="R221" s="17">
        <f t="shared" si="122"/>
        <v>1.1111111111111112</v>
      </c>
      <c r="S221" s="17">
        <f t="shared" si="123"/>
        <v>3.2222222222222223</v>
      </c>
      <c r="T221" s="14">
        <f t="shared" si="124"/>
        <v>0.34482758620689657</v>
      </c>
      <c r="U221" s="12">
        <v>12</v>
      </c>
      <c r="V221" s="12">
        <v>40</v>
      </c>
      <c r="W221" s="17">
        <f t="shared" si="125"/>
        <v>1.3333333333333333</v>
      </c>
      <c r="X221" s="17">
        <f t="shared" si="126"/>
        <v>4.4444444444444446</v>
      </c>
      <c r="Y221" s="14">
        <f t="shared" si="127"/>
        <v>0.3</v>
      </c>
      <c r="Z221" s="12">
        <v>12</v>
      </c>
      <c r="AA221" s="12">
        <v>15</v>
      </c>
      <c r="AB221" s="17">
        <f t="shared" si="128"/>
        <v>1.3333333333333333</v>
      </c>
      <c r="AC221" s="17">
        <f t="shared" si="129"/>
        <v>1.6666666666666667</v>
      </c>
      <c r="AD221" s="14">
        <f t="shared" si="130"/>
        <v>0.8</v>
      </c>
      <c r="AE221" s="12">
        <v>27</v>
      </c>
      <c r="AF221" s="17">
        <f t="shared" si="131"/>
        <v>3</v>
      </c>
      <c r="AG221" s="12">
        <v>9</v>
      </c>
      <c r="AH221" s="17">
        <f t="shared" si="132"/>
        <v>1</v>
      </c>
      <c r="AI221" s="12">
        <v>18</v>
      </c>
      <c r="AJ221" s="17">
        <f t="shared" si="133"/>
        <v>2</v>
      </c>
      <c r="AK221" s="12">
        <v>44</v>
      </c>
      <c r="AL221" s="17">
        <f t="shared" si="134"/>
        <v>4.8888888888888893</v>
      </c>
      <c r="AM221" s="12">
        <v>16</v>
      </c>
      <c r="AN221" s="17">
        <f t="shared" si="135"/>
        <v>1.7777777777777777</v>
      </c>
      <c r="AO221" s="12">
        <v>1</v>
      </c>
      <c r="AP221" s="17">
        <f t="shared" si="136"/>
        <v>0.1111111111111111</v>
      </c>
      <c r="AQ221" s="12">
        <v>19</v>
      </c>
      <c r="AR221" s="17">
        <f t="shared" si="137"/>
        <v>2.1111111111111112</v>
      </c>
      <c r="AS221" s="12">
        <v>24</v>
      </c>
      <c r="AT221" s="17">
        <f t="shared" si="138"/>
        <v>2.6666666666666665</v>
      </c>
      <c r="AU221" s="13"/>
      <c r="AV221" s="13"/>
      <c r="AW221" s="13"/>
      <c r="AX221" s="13"/>
      <c r="AY221" s="13"/>
      <c r="AZ221" s="13"/>
      <c r="BA221" s="13"/>
      <c r="BB221" s="13"/>
      <c r="BC221" s="13"/>
      <c r="BD221" s="35">
        <f t="shared" si="139"/>
        <v>44.973544973544975</v>
      </c>
      <c r="BE221" s="35">
        <f t="shared" si="140"/>
        <v>40.579710144927539</v>
      </c>
      <c r="BF221" s="37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16.347832097741371</v>
      </c>
      <c r="BG221" s="14">
        <f t="shared" si="141"/>
        <v>0.57971014492753625</v>
      </c>
      <c r="BH221" s="14">
        <f t="shared" si="142"/>
        <v>0.21739130434782608</v>
      </c>
      <c r="BI221" s="13">
        <f>IFERROR(((AG221*(12000/5))/((F221*60+G221)*(SUMIFS(팀공격력!X:X,팀공격력!A:A,B221,팀공격력!B:B,D221)+SUMIFS(팀수비력!X:X,팀수비력!A:A,B221,팀수비력!B:B,D221))))*100,"")</f>
        <v>1.9512195121951219</v>
      </c>
      <c r="BJ221" s="13">
        <f>IFERROR(((AI221*(12000/5))/((F221*60+G221)*(SUMIFS(팀공격력!V:V,팀공격력!A:A,B221,팀공격력!B:B,D221)+SUMIFS(팀수비력!W:W,팀수비력!A:A,B221,팀수비력!B:B,D221))))*100,"")</f>
        <v>7.3394495412844041</v>
      </c>
      <c r="BK221" s="13">
        <f>IFERROR(((AE221*(12000/5))/((F221*60+G221)*(SUMIFS(팀공격력!X:X,팀공격력!A:A,B221,팀공격력!B:B,D221)+SUMIFS(팀수비력!X:X,팀수비력!A:A,B221,팀수비력!B:B,D221))))*100,"")</f>
        <v>5.8536585365853666</v>
      </c>
      <c r="BL221" s="13">
        <f>IFERROR(100*AK221/(((((F221*60+G221)/(12000/5))*SUMIFS(팀공격력!P:P,팀공격력!A:A,B221,팀공격력!B:B,D221))-K221)),"")</f>
        <v>26.347305389221557</v>
      </c>
      <c r="BM221" s="13">
        <f>IFERROR(100*((AM221/E221*(2400))/((F221*60+G221)*SUMIFS(팀공격력!AR:AR,팀공격력!A:A,B221,팀공격력!B:B,D221))),"")</f>
        <v>3.3342722890037853</v>
      </c>
      <c r="BN221" s="13">
        <f>IFERROR((AO221*40)/(((F221*60+G221)/60)*(SUMIFS(팀수비력!Q:Q,팀수비력!A:A,B221,팀수비력!B:B,D221)-SUMIFS(팀수비력!N:N,팀수비력!A:A,B221,팀수비력!B:B,D221)))*100,"")</f>
        <v>0.3673094582185491</v>
      </c>
      <c r="BO221" s="13">
        <f t="shared" si="143"/>
        <v>20.084566596194506</v>
      </c>
      <c r="BP221" s="13">
        <v>0</v>
      </c>
      <c r="BQ221" s="13">
        <v>0</v>
      </c>
      <c r="BR221" s="13">
        <v>0.88888888888888795</v>
      </c>
      <c r="BS221" s="13">
        <v>1.3333333333333299</v>
      </c>
      <c r="BT221" s="15" t="s">
        <v>88</v>
      </c>
      <c r="BU221" s="15"/>
      <c r="BV221" s="12" t="s">
        <v>91</v>
      </c>
      <c r="BW221" s="26"/>
      <c r="BX221" s="28"/>
      <c r="BY221" s="28"/>
      <c r="BZ221" s="26"/>
      <c r="CA221" s="26"/>
      <c r="CB221" s="26"/>
      <c r="CC221" s="31"/>
      <c r="CD221" s="31"/>
      <c r="CE221" s="31"/>
      <c r="CF221" s="33">
        <v>1</v>
      </c>
      <c r="CG221" s="33">
        <v>8</v>
      </c>
    </row>
    <row r="222" spans="1:85" ht="18" customHeight="1" thickBot="1" x14ac:dyDescent="0.45">
      <c r="A222" s="12" t="s">
        <v>84</v>
      </c>
      <c r="B222" s="12" t="s">
        <v>112</v>
      </c>
      <c r="C222" s="4" t="s">
        <v>130</v>
      </c>
      <c r="D222" s="4" t="s">
        <v>295</v>
      </c>
      <c r="E222" s="23">
        <v>4</v>
      </c>
      <c r="F222" s="24">
        <v>5</v>
      </c>
      <c r="G222" s="24">
        <v>36</v>
      </c>
      <c r="H222" s="10">
        <f t="shared" si="117"/>
        <v>1344</v>
      </c>
      <c r="I222" s="5">
        <v>0</v>
      </c>
      <c r="J222" s="17">
        <f t="shared" si="118"/>
        <v>0</v>
      </c>
      <c r="K222" s="7">
        <v>0</v>
      </c>
      <c r="L222" s="7">
        <v>0</v>
      </c>
      <c r="M222" s="17">
        <f t="shared" si="119"/>
        <v>0</v>
      </c>
      <c r="N222" s="17">
        <f t="shared" si="120"/>
        <v>0</v>
      </c>
      <c r="O222" s="14" t="e">
        <f t="shared" si="121"/>
        <v>#DIV/0!</v>
      </c>
      <c r="P222" s="12">
        <v>0</v>
      </c>
      <c r="Q222" s="12">
        <v>0</v>
      </c>
      <c r="R222" s="17">
        <f t="shared" si="122"/>
        <v>0</v>
      </c>
      <c r="S222" s="17">
        <f t="shared" si="123"/>
        <v>0</v>
      </c>
      <c r="T222" s="14" t="e">
        <f t="shared" si="124"/>
        <v>#DIV/0!</v>
      </c>
      <c r="U222" s="12">
        <v>0</v>
      </c>
      <c r="V222" s="12">
        <v>0</v>
      </c>
      <c r="W222" s="17">
        <f t="shared" si="125"/>
        <v>0</v>
      </c>
      <c r="X222" s="17">
        <f t="shared" si="126"/>
        <v>0</v>
      </c>
      <c r="Y222" s="14" t="e">
        <f t="shared" si="127"/>
        <v>#DIV/0!</v>
      </c>
      <c r="Z222" s="12">
        <v>0</v>
      </c>
      <c r="AA222" s="12">
        <v>0</v>
      </c>
      <c r="AB222" s="17">
        <f t="shared" si="128"/>
        <v>0</v>
      </c>
      <c r="AC222" s="17">
        <f t="shared" si="129"/>
        <v>0</v>
      </c>
      <c r="AD222" s="14" t="e">
        <f t="shared" si="130"/>
        <v>#DIV/0!</v>
      </c>
      <c r="AE222" s="12">
        <v>3</v>
      </c>
      <c r="AF222" s="17">
        <f t="shared" si="131"/>
        <v>0.75</v>
      </c>
      <c r="AG222" s="12">
        <v>1</v>
      </c>
      <c r="AH222" s="17">
        <f t="shared" si="132"/>
        <v>0.25</v>
      </c>
      <c r="AI222" s="12">
        <v>2</v>
      </c>
      <c r="AJ222" s="17">
        <f t="shared" si="133"/>
        <v>0.5</v>
      </c>
      <c r="AK222" s="12">
        <v>1</v>
      </c>
      <c r="AL222" s="17">
        <f t="shared" si="134"/>
        <v>0.25</v>
      </c>
      <c r="AM222" s="12">
        <v>2</v>
      </c>
      <c r="AN222" s="17">
        <f t="shared" si="135"/>
        <v>0.5</v>
      </c>
      <c r="AO222" s="12">
        <v>0</v>
      </c>
      <c r="AP222" s="17">
        <f t="shared" si="136"/>
        <v>0</v>
      </c>
      <c r="AQ222" s="12">
        <v>0</v>
      </c>
      <c r="AR222" s="17">
        <f t="shared" si="137"/>
        <v>0</v>
      </c>
      <c r="AS222" s="12">
        <v>1</v>
      </c>
      <c r="AT222" s="17">
        <f t="shared" si="138"/>
        <v>0.25</v>
      </c>
      <c r="AU222" s="13"/>
      <c r="AV222" s="13"/>
      <c r="AW222" s="13"/>
      <c r="AX222" s="13"/>
      <c r="AY222" s="13"/>
      <c r="AZ222" s="13"/>
      <c r="BA222" s="13"/>
      <c r="BB222" s="13"/>
      <c r="BC222" s="13"/>
      <c r="BD222" s="35" t="str">
        <f t="shared" si="139"/>
        <v/>
      </c>
      <c r="BE222" s="35" t="str">
        <f t="shared" si="140"/>
        <v/>
      </c>
      <c r="BF222" s="37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0</v>
      </c>
      <c r="BG222" s="14" t="str">
        <f t="shared" si="141"/>
        <v/>
      </c>
      <c r="BH222" s="14" t="str">
        <f t="shared" si="142"/>
        <v/>
      </c>
      <c r="BI222" s="13">
        <f>IFERROR(((AG222*(12000/5))/((F222*60+G222)*(SUMIFS(팀공격력!X:X,팀공격력!A:A,B222,팀공격력!B:B,D222)+SUMIFS(팀수비력!X:X,팀수비력!A:A,B222,팀수비력!B:B,D222))))*100,"")</f>
        <v>1.1614401858304297</v>
      </c>
      <c r="BJ222" s="13">
        <f>IFERROR(((AI222*(12000/5))/((F222*60+G222)*(SUMIFS(팀공격력!V:V,팀공격력!A:A,B222,팀공격력!B:B,D222)+SUMIFS(팀수비력!W:W,팀수비력!A:A,B222,팀수비력!B:B,D222))))*100,"")</f>
        <v>4.3687199650502402</v>
      </c>
      <c r="BK222" s="13">
        <f>IFERROR(((AE222*(12000/5))/((F222*60+G222)*(SUMIFS(팀공격력!X:X,팀공격력!A:A,B222,팀공격력!B:B,D222)+SUMIFS(팀수비력!X:X,팀수비력!A:A,B222,팀수비력!B:B,D222))))*100,"")</f>
        <v>3.484320557491289</v>
      </c>
      <c r="BL222" s="13">
        <f>IFERROR(100*AK222/(((((F222*60+G222)/(12000/5))*SUMIFS(팀공격력!P:P,팀공격력!A:A,B222,팀공격력!B:B,D222))-K222)),"")</f>
        <v>2.8344671201814058</v>
      </c>
      <c r="BM222" s="13">
        <f>IFERROR(100*((AM222/E222*(2400))/((F222*60+G222)*SUMIFS(팀공격력!AR:AR,팀공격력!A:A,B222,팀공격력!B:B,D222))),"")</f>
        <v>5.0237361497266857</v>
      </c>
      <c r="BN222" s="13">
        <f>IFERROR((AO222*40)/(((F222*60+G222)/60)*(SUMIFS(팀수비력!Q:Q,팀수비력!A:A,B222,팀수비력!B:B,D222)-SUMIFS(팀수비력!N:N,팀수비력!A:A,B222,팀수비력!B:B,D222)))*100,"")</f>
        <v>0</v>
      </c>
      <c r="BO222" s="13" t="str">
        <f t="shared" si="143"/>
        <v/>
      </c>
      <c r="BP222" s="13">
        <v>0</v>
      </c>
      <c r="BQ222" s="13">
        <v>0</v>
      </c>
      <c r="BR222" s="13">
        <v>0</v>
      </c>
      <c r="BS222" s="13">
        <v>0</v>
      </c>
      <c r="BT222" s="15" t="s">
        <v>88</v>
      </c>
      <c r="BU222" s="15"/>
      <c r="BV222" s="12" t="s">
        <v>96</v>
      </c>
      <c r="BW222" s="26"/>
      <c r="BX222" s="28"/>
      <c r="BY222" s="28"/>
      <c r="BZ222" s="26"/>
      <c r="CA222" s="26"/>
      <c r="CB222" s="26"/>
      <c r="CC222" s="31"/>
      <c r="CD222" s="31"/>
      <c r="CE222" s="31"/>
      <c r="CF222" s="33">
        <v>0</v>
      </c>
      <c r="CG222" s="33">
        <v>4</v>
      </c>
    </row>
    <row r="223" spans="1:85" ht="18" customHeight="1" thickBot="1" x14ac:dyDescent="0.45">
      <c r="A223" s="12" t="s">
        <v>84</v>
      </c>
      <c r="B223" s="12" t="s">
        <v>112</v>
      </c>
      <c r="C223" s="4" t="s">
        <v>131</v>
      </c>
      <c r="D223" s="4" t="s">
        <v>295</v>
      </c>
      <c r="E223" s="23">
        <v>8</v>
      </c>
      <c r="F223" s="24">
        <v>7</v>
      </c>
      <c r="G223" s="24">
        <v>25</v>
      </c>
      <c r="H223" s="10">
        <f t="shared" si="117"/>
        <v>3560</v>
      </c>
      <c r="I223" s="5">
        <v>15</v>
      </c>
      <c r="J223" s="17">
        <f t="shared" si="118"/>
        <v>1.875</v>
      </c>
      <c r="K223" s="7">
        <v>6</v>
      </c>
      <c r="L223" s="7">
        <v>13</v>
      </c>
      <c r="M223" s="17">
        <f t="shared" si="119"/>
        <v>0.75</v>
      </c>
      <c r="N223" s="17">
        <f t="shared" si="120"/>
        <v>1.625</v>
      </c>
      <c r="O223" s="14">
        <f t="shared" si="121"/>
        <v>0.46153846153846156</v>
      </c>
      <c r="P223" s="12">
        <v>4</v>
      </c>
      <c r="Q223" s="12">
        <v>7</v>
      </c>
      <c r="R223" s="17">
        <f t="shared" si="122"/>
        <v>0.5</v>
      </c>
      <c r="S223" s="17">
        <f t="shared" si="123"/>
        <v>0.875</v>
      </c>
      <c r="T223" s="14">
        <f t="shared" si="124"/>
        <v>0.5714285714285714</v>
      </c>
      <c r="U223" s="12">
        <v>2</v>
      </c>
      <c r="V223" s="12">
        <v>6</v>
      </c>
      <c r="W223" s="17">
        <f t="shared" si="125"/>
        <v>0.25</v>
      </c>
      <c r="X223" s="17">
        <f t="shared" si="126"/>
        <v>0.75</v>
      </c>
      <c r="Y223" s="14">
        <f t="shared" si="127"/>
        <v>0.33333333333333331</v>
      </c>
      <c r="Z223" s="12">
        <v>1</v>
      </c>
      <c r="AA223" s="12">
        <v>4</v>
      </c>
      <c r="AB223" s="17">
        <f t="shared" si="128"/>
        <v>0.125</v>
      </c>
      <c r="AC223" s="17">
        <f t="shared" si="129"/>
        <v>0.5</v>
      </c>
      <c r="AD223" s="14">
        <f t="shared" si="130"/>
        <v>0.25</v>
      </c>
      <c r="AE223" s="12">
        <v>5</v>
      </c>
      <c r="AF223" s="17">
        <f t="shared" si="131"/>
        <v>0.625</v>
      </c>
      <c r="AG223" s="12">
        <v>2</v>
      </c>
      <c r="AH223" s="17">
        <f t="shared" si="132"/>
        <v>0.25</v>
      </c>
      <c r="AI223" s="12">
        <v>3</v>
      </c>
      <c r="AJ223" s="17">
        <f t="shared" si="133"/>
        <v>0.375</v>
      </c>
      <c r="AK223" s="12">
        <v>5</v>
      </c>
      <c r="AL223" s="17">
        <f t="shared" si="134"/>
        <v>0.625</v>
      </c>
      <c r="AM223" s="12">
        <v>0</v>
      </c>
      <c r="AN223" s="17">
        <f t="shared" si="135"/>
        <v>0</v>
      </c>
      <c r="AO223" s="12">
        <v>0</v>
      </c>
      <c r="AP223" s="17">
        <f t="shared" si="136"/>
        <v>0</v>
      </c>
      <c r="AQ223" s="12">
        <v>5</v>
      </c>
      <c r="AR223" s="17">
        <f t="shared" si="137"/>
        <v>0.625</v>
      </c>
      <c r="AS223" s="12">
        <v>14</v>
      </c>
      <c r="AT223" s="17">
        <f t="shared" si="138"/>
        <v>1.75</v>
      </c>
      <c r="AU223" s="13"/>
      <c r="AV223" s="13"/>
      <c r="AW223" s="13"/>
      <c r="AX223" s="13"/>
      <c r="AY223" s="13"/>
      <c r="AZ223" s="13"/>
      <c r="BA223" s="13"/>
      <c r="BB223" s="13"/>
      <c r="BC223" s="13"/>
      <c r="BD223" s="35">
        <f t="shared" si="139"/>
        <v>50.813008130081307</v>
      </c>
      <c r="BE223" s="35">
        <f t="shared" si="140"/>
        <v>53.846153846153847</v>
      </c>
      <c r="BF223" s="37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13.812378365500276</v>
      </c>
      <c r="BG223" s="14">
        <f t="shared" si="141"/>
        <v>0.46153846153846156</v>
      </c>
      <c r="BH223" s="14">
        <f t="shared" si="142"/>
        <v>0.30769230769230771</v>
      </c>
      <c r="BI223" s="13">
        <f>IFERROR(((AG223*(12000/5))/((F223*60+G223)*(SUMIFS(팀공격력!X:X,팀공격력!A:A,B223,팀공격력!B:B,D223)+SUMIFS(팀수비력!X:X,팀수비력!A:A,B223,팀수비력!B:B,D223))))*100,"")</f>
        <v>1.7539051795012335</v>
      </c>
      <c r="BJ223" s="13">
        <f>IFERROR(((AI223*(12000/5))/((F223*60+G223)*(SUMIFS(팀공격력!V:V,팀공격력!A:A,B223,팀공격력!B:B,D223)+SUMIFS(팀수비력!W:W,팀수비력!A:A,B223,팀수비력!B:B,D223))))*100,"")</f>
        <v>4.9479435109782495</v>
      </c>
      <c r="BK223" s="13">
        <f>IFERROR(((AE223*(12000/5))/((F223*60+G223)*(SUMIFS(팀공격력!X:X,팀공격력!A:A,B223,팀공격력!B:B,D223)+SUMIFS(팀수비력!X:X,팀수비력!A:A,B223,팀수비력!B:B,D223))))*100,"")</f>
        <v>4.3847629487530826</v>
      </c>
      <c r="BL223" s="13">
        <f>IFERROR(100*AK223/(((((F223*60+G223)/(12000/5))*SUMIFS(팀공격력!P:P,팀공격력!A:A,B223,팀공격력!B:B,D223))-K223)),"")</f>
        <v>12.277470841006751</v>
      </c>
      <c r="BM223" s="13">
        <f>IFERROR(100*((AM223/E223*(2400))/((F223*60+G223)*SUMIFS(팀공격력!AR:AR,팀공격력!A:A,B223,팀공격력!B:B,D223))),"")</f>
        <v>0</v>
      </c>
      <c r="BN223" s="13">
        <f>IFERROR((AO223*40)/(((F223*60+G223)/60)*(SUMIFS(팀수비력!Q:Q,팀수비력!A:A,B223,팀수비력!B:B,D223)-SUMIFS(팀수비력!N:N,팀수비력!A:A,B223,팀수비력!B:B,D223)))*100,"")</f>
        <v>0</v>
      </c>
      <c r="BO223" s="13">
        <f t="shared" si="143"/>
        <v>25.303643724696357</v>
      </c>
      <c r="BP223" s="13">
        <v>0</v>
      </c>
      <c r="BQ223" s="13">
        <v>0</v>
      </c>
      <c r="BR223" s="13">
        <v>0</v>
      </c>
      <c r="BS223" s="13">
        <v>0.125</v>
      </c>
      <c r="BT223" s="15" t="s">
        <v>88</v>
      </c>
      <c r="BU223" s="15"/>
      <c r="BV223" s="12" t="s">
        <v>96</v>
      </c>
      <c r="BW223" s="26"/>
      <c r="BX223" s="28"/>
      <c r="BY223" s="28"/>
      <c r="BZ223" s="26"/>
      <c r="CA223" s="26"/>
      <c r="CB223" s="26"/>
      <c r="CC223" s="31"/>
      <c r="CD223" s="31"/>
      <c r="CE223" s="31"/>
      <c r="CF223" s="33">
        <v>1</v>
      </c>
      <c r="CG223" s="33">
        <v>7</v>
      </c>
    </row>
    <row r="224" spans="1:85" ht="18" customHeight="1" thickBot="1" x14ac:dyDescent="0.45">
      <c r="A224" s="12" t="s">
        <v>84</v>
      </c>
      <c r="B224" s="12" t="s">
        <v>112</v>
      </c>
      <c r="C224" s="4" t="s">
        <v>132</v>
      </c>
      <c r="D224" s="4" t="s">
        <v>295</v>
      </c>
      <c r="E224" s="23">
        <v>1</v>
      </c>
      <c r="F224" s="24">
        <v>0</v>
      </c>
      <c r="G224" s="24">
        <v>25</v>
      </c>
      <c r="H224" s="10">
        <f t="shared" si="117"/>
        <v>25</v>
      </c>
      <c r="I224" s="5">
        <v>0</v>
      </c>
      <c r="J224" s="17">
        <f t="shared" si="118"/>
        <v>0</v>
      </c>
      <c r="K224" s="7">
        <v>0</v>
      </c>
      <c r="L224" s="7">
        <v>0</v>
      </c>
      <c r="M224" s="17">
        <f t="shared" si="119"/>
        <v>0</v>
      </c>
      <c r="N224" s="17">
        <f t="shared" si="120"/>
        <v>0</v>
      </c>
      <c r="O224" s="14" t="e">
        <f t="shared" si="121"/>
        <v>#DIV/0!</v>
      </c>
      <c r="P224" s="12">
        <v>0</v>
      </c>
      <c r="Q224" s="12">
        <v>0</v>
      </c>
      <c r="R224" s="17">
        <f t="shared" si="122"/>
        <v>0</v>
      </c>
      <c r="S224" s="17">
        <f t="shared" si="123"/>
        <v>0</v>
      </c>
      <c r="T224" s="14" t="e">
        <f t="shared" si="124"/>
        <v>#DIV/0!</v>
      </c>
      <c r="U224" s="12">
        <v>0</v>
      </c>
      <c r="V224" s="12">
        <v>0</v>
      </c>
      <c r="W224" s="17">
        <f t="shared" si="125"/>
        <v>0</v>
      </c>
      <c r="X224" s="17">
        <f t="shared" si="126"/>
        <v>0</v>
      </c>
      <c r="Y224" s="14" t="e">
        <f t="shared" si="127"/>
        <v>#DIV/0!</v>
      </c>
      <c r="Z224" s="12">
        <v>0</v>
      </c>
      <c r="AA224" s="12">
        <v>0</v>
      </c>
      <c r="AB224" s="17">
        <f t="shared" si="128"/>
        <v>0</v>
      </c>
      <c r="AC224" s="17">
        <f t="shared" si="129"/>
        <v>0</v>
      </c>
      <c r="AD224" s="14" t="e">
        <f t="shared" si="130"/>
        <v>#DIV/0!</v>
      </c>
      <c r="AE224" s="12">
        <v>0</v>
      </c>
      <c r="AF224" s="17">
        <f t="shared" si="131"/>
        <v>0</v>
      </c>
      <c r="AG224" s="12">
        <v>0</v>
      </c>
      <c r="AH224" s="17">
        <f t="shared" si="132"/>
        <v>0</v>
      </c>
      <c r="AI224" s="12">
        <v>0</v>
      </c>
      <c r="AJ224" s="17">
        <f t="shared" si="133"/>
        <v>0</v>
      </c>
      <c r="AK224" s="12">
        <v>0</v>
      </c>
      <c r="AL224" s="17">
        <f t="shared" si="134"/>
        <v>0</v>
      </c>
      <c r="AM224" s="12">
        <v>0</v>
      </c>
      <c r="AN224" s="17">
        <f t="shared" si="135"/>
        <v>0</v>
      </c>
      <c r="AO224" s="12">
        <v>0</v>
      </c>
      <c r="AP224" s="17">
        <f t="shared" si="136"/>
        <v>0</v>
      </c>
      <c r="AQ224" s="12">
        <v>0</v>
      </c>
      <c r="AR224" s="17">
        <f t="shared" si="137"/>
        <v>0</v>
      </c>
      <c r="AS224" s="12">
        <v>0</v>
      </c>
      <c r="AT224" s="17">
        <f t="shared" si="138"/>
        <v>0</v>
      </c>
      <c r="AU224" s="13"/>
      <c r="AV224" s="13"/>
      <c r="AW224" s="13"/>
      <c r="AX224" s="13"/>
      <c r="AY224" s="13"/>
      <c r="AZ224" s="13"/>
      <c r="BA224" s="13"/>
      <c r="BB224" s="13"/>
      <c r="BC224" s="13"/>
      <c r="BD224" s="35" t="str">
        <f t="shared" si="139"/>
        <v/>
      </c>
      <c r="BE224" s="35" t="str">
        <f t="shared" si="140"/>
        <v/>
      </c>
      <c r="BF224" s="37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0</v>
      </c>
      <c r="BG224" s="14" t="str">
        <f t="shared" si="141"/>
        <v/>
      </c>
      <c r="BH224" s="14" t="str">
        <f t="shared" si="142"/>
        <v/>
      </c>
      <c r="BI224" s="13">
        <f>IFERROR(((AG224*(12000/5))/((F224*60+G224)*(SUMIFS(팀공격력!X:X,팀공격력!A:A,B224,팀공격력!B:B,D224)+SUMIFS(팀수비력!X:X,팀수비력!A:A,B224,팀수비력!B:B,D224))))*100,"")</f>
        <v>0</v>
      </c>
      <c r="BJ224" s="13">
        <f>IFERROR(((AI224*(12000/5))/((F224*60+G224)*(SUMIFS(팀공격력!V:V,팀공격력!A:A,B224,팀공격력!B:B,D224)+SUMIFS(팀수비력!W:W,팀수비력!A:A,B224,팀수비력!B:B,D224))))*100,"")</f>
        <v>0</v>
      </c>
      <c r="BK224" s="13">
        <f>IFERROR(((AE224*(12000/5))/((F224*60+G224)*(SUMIFS(팀공격력!X:X,팀공격력!A:A,B224,팀공격력!B:B,D224)+SUMIFS(팀수비력!X:X,팀수비력!A:A,B224,팀수비력!B:B,D224))))*100,"")</f>
        <v>0</v>
      </c>
      <c r="BL224" s="13">
        <f>IFERROR(100*AK224/(((((F224*60+G224)/(12000/5))*SUMIFS(팀공격력!P:P,팀공격력!A:A,B224,팀공격력!B:B,D224))-K224)),"")</f>
        <v>0</v>
      </c>
      <c r="BM224" s="13">
        <f>IFERROR(100*((AM224/E224*(2400))/((F224*60+G224)*SUMIFS(팀공격력!AR:AR,팀공격력!A:A,B224,팀공격력!B:B,D224))),"")</f>
        <v>0</v>
      </c>
      <c r="BN224" s="13">
        <f>IFERROR((AO224*40)/(((F224*60+G224)/60)*(SUMIFS(팀수비력!Q:Q,팀수비력!A:A,B224,팀수비력!B:B,D224)-SUMIFS(팀수비력!N:N,팀수비력!A:A,B224,팀수비력!B:B,D224)))*100,"")</f>
        <v>0</v>
      </c>
      <c r="BO224" s="13" t="str">
        <f t="shared" si="143"/>
        <v/>
      </c>
      <c r="BP224" s="13">
        <v>0</v>
      </c>
      <c r="BQ224" s="13">
        <v>0</v>
      </c>
      <c r="BR224" s="13">
        <v>0</v>
      </c>
      <c r="BS224" s="13">
        <v>0</v>
      </c>
      <c r="BT224" s="15" t="s">
        <v>88</v>
      </c>
      <c r="BU224" s="15"/>
      <c r="BV224" s="12" t="s">
        <v>91</v>
      </c>
      <c r="BW224" s="26"/>
      <c r="BX224" s="28"/>
      <c r="BY224" s="28"/>
      <c r="BZ224" s="26"/>
      <c r="CA224" s="26"/>
      <c r="CB224" s="26"/>
      <c r="CC224" s="31"/>
      <c r="CD224" s="31"/>
      <c r="CE224" s="31"/>
      <c r="CF224" s="33">
        <v>0</v>
      </c>
      <c r="CG224" s="33">
        <v>1</v>
      </c>
    </row>
    <row r="225" spans="1:85" ht="18" customHeight="1" thickBot="1" x14ac:dyDescent="0.45">
      <c r="A225" s="12" t="s">
        <v>84</v>
      </c>
      <c r="B225" s="12" t="s">
        <v>133</v>
      </c>
      <c r="C225" s="4" t="s">
        <v>135</v>
      </c>
      <c r="D225" s="4" t="s">
        <v>295</v>
      </c>
      <c r="E225" s="23">
        <v>9</v>
      </c>
      <c r="F225" s="24">
        <v>10</v>
      </c>
      <c r="G225" s="24">
        <v>50</v>
      </c>
      <c r="H225" s="10">
        <f t="shared" si="117"/>
        <v>5850</v>
      </c>
      <c r="I225" s="5">
        <v>3</v>
      </c>
      <c r="J225" s="17">
        <f t="shared" si="118"/>
        <v>0.33333333333333331</v>
      </c>
      <c r="K225" s="7">
        <v>1</v>
      </c>
      <c r="L225" s="7">
        <v>6</v>
      </c>
      <c r="M225" s="17">
        <f t="shared" si="119"/>
        <v>0.1111111111111111</v>
      </c>
      <c r="N225" s="17">
        <f t="shared" si="120"/>
        <v>0.66666666666666663</v>
      </c>
      <c r="O225" s="14">
        <f t="shared" si="121"/>
        <v>0.16666666666666666</v>
      </c>
      <c r="P225" s="12">
        <v>0</v>
      </c>
      <c r="Q225" s="12">
        <v>3</v>
      </c>
      <c r="R225" s="17">
        <f t="shared" si="122"/>
        <v>0</v>
      </c>
      <c r="S225" s="17">
        <f t="shared" si="123"/>
        <v>0.33333333333333331</v>
      </c>
      <c r="T225" s="14">
        <f t="shared" si="124"/>
        <v>0</v>
      </c>
      <c r="U225" s="12">
        <v>1</v>
      </c>
      <c r="V225" s="12">
        <v>3</v>
      </c>
      <c r="W225" s="17">
        <f t="shared" si="125"/>
        <v>0.1111111111111111</v>
      </c>
      <c r="X225" s="17">
        <f t="shared" si="126"/>
        <v>0.33333333333333331</v>
      </c>
      <c r="Y225" s="14">
        <f t="shared" si="127"/>
        <v>0.33333333333333331</v>
      </c>
      <c r="Z225" s="12">
        <v>0</v>
      </c>
      <c r="AA225" s="12">
        <v>0</v>
      </c>
      <c r="AB225" s="17">
        <f t="shared" si="128"/>
        <v>0</v>
      </c>
      <c r="AC225" s="17">
        <f t="shared" si="129"/>
        <v>0</v>
      </c>
      <c r="AD225" s="14" t="e">
        <f t="shared" si="130"/>
        <v>#DIV/0!</v>
      </c>
      <c r="AE225" s="12">
        <v>6</v>
      </c>
      <c r="AF225" s="17">
        <f t="shared" si="131"/>
        <v>0.66666666666666663</v>
      </c>
      <c r="AG225" s="12">
        <v>1</v>
      </c>
      <c r="AH225" s="17">
        <f t="shared" si="132"/>
        <v>0.1111111111111111</v>
      </c>
      <c r="AI225" s="12">
        <v>5</v>
      </c>
      <c r="AJ225" s="17">
        <f t="shared" si="133"/>
        <v>0.55555555555555558</v>
      </c>
      <c r="AK225" s="12">
        <v>4</v>
      </c>
      <c r="AL225" s="17">
        <f t="shared" si="134"/>
        <v>0.44444444444444442</v>
      </c>
      <c r="AM225" s="12">
        <v>1</v>
      </c>
      <c r="AN225" s="17">
        <f t="shared" si="135"/>
        <v>0.1111111111111111</v>
      </c>
      <c r="AO225" s="12">
        <v>0</v>
      </c>
      <c r="AP225" s="17">
        <f t="shared" si="136"/>
        <v>0</v>
      </c>
      <c r="AQ225" s="12">
        <v>2</v>
      </c>
      <c r="AR225" s="17">
        <f t="shared" si="137"/>
        <v>0.22222222222222221</v>
      </c>
      <c r="AS225" s="12">
        <v>11</v>
      </c>
      <c r="AT225" s="17">
        <f t="shared" si="138"/>
        <v>1.2222222222222223</v>
      </c>
      <c r="AU225" s="13"/>
      <c r="AV225" s="13"/>
      <c r="AW225" s="13"/>
      <c r="AX225" s="13"/>
      <c r="AY225" s="13"/>
      <c r="AZ225" s="13"/>
      <c r="BA225" s="13"/>
      <c r="BB225" s="13"/>
      <c r="BC225" s="13"/>
      <c r="BD225" s="35">
        <f t="shared" si="139"/>
        <v>25</v>
      </c>
      <c r="BE225" s="35">
        <f t="shared" si="140"/>
        <v>25</v>
      </c>
      <c r="BF225" s="37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3.9779225299587297</v>
      </c>
      <c r="BG225" s="14">
        <f t="shared" si="141"/>
        <v>0.5</v>
      </c>
      <c r="BH225" s="14">
        <f t="shared" si="142"/>
        <v>0</v>
      </c>
      <c r="BI225" s="13">
        <f>IFERROR(((AG225*(12000/5))/((F225*60+G225)*(SUMIFS(팀공격력!X:X,팀공격력!A:A,B225,팀공격력!B:B,D225)+SUMIFS(팀수비력!X:X,팀수비력!A:A,B225,팀수비력!B:B,D225))))*100,"")</f>
        <v>0.60529634300126101</v>
      </c>
      <c r="BJ225" s="13">
        <f>IFERROR(((AI225*(12000/5))/((F225*60+G225)*(SUMIFS(팀공격력!V:V,팀공격력!A:A,B225,팀공격력!B:B,D225)+SUMIFS(팀수비력!W:W,팀수비력!A:A,B225,팀수비력!B:B,D225))))*100,"")</f>
        <v>6.6889632107023411</v>
      </c>
      <c r="BK225" s="13">
        <f>IFERROR(((AE225*(12000/5))/((F225*60+G225)*(SUMIFS(팀공격력!X:X,팀공격력!A:A,B225,팀공격력!B:B,D225)+SUMIFS(팀수비력!X:X,팀수비력!A:A,B225,팀수비력!B:B,D225))))*100,"")</f>
        <v>3.631778058007566</v>
      </c>
      <c r="BL225" s="13">
        <f>IFERROR(100*AK225/(((((F225*60+G225)/(12000/5))*SUMIFS(팀공격력!P:P,팀공격력!A:A,B225,팀공격력!B:B,D225))-K225)),"")</f>
        <v>6.0206961429915333</v>
      </c>
      <c r="BM225" s="13">
        <f>IFERROR(100*((AM225/E225*(2400))/((F225*60+G225)*SUMIFS(팀공격력!AR:AR,팀공격력!A:A,B225,팀공격력!B:B,D225))),"")</f>
        <v>0.58961893871464954</v>
      </c>
      <c r="BN225" s="13">
        <f>IFERROR((AO225*40)/(((F225*60+G225)/60)*(SUMIFS(팀수비력!Q:Q,팀수비력!A:A,B225,팀수비력!B:B,D225)-SUMIFS(팀수비력!N:N,팀수비력!A:A,B225,팀수비력!B:B,D225)))*100,"")</f>
        <v>0</v>
      </c>
      <c r="BO225" s="13">
        <f t="shared" si="143"/>
        <v>25</v>
      </c>
      <c r="BP225" s="13">
        <v>0</v>
      </c>
      <c r="BQ225" s="13">
        <v>0</v>
      </c>
      <c r="BR225" s="13">
        <v>0</v>
      </c>
      <c r="BS225" s="13">
        <v>0.77777777777777701</v>
      </c>
      <c r="BT225" s="15" t="s">
        <v>88</v>
      </c>
      <c r="BU225" s="15"/>
      <c r="BV225" s="12" t="s">
        <v>91</v>
      </c>
      <c r="BW225" s="26"/>
      <c r="BX225" s="28"/>
      <c r="BY225" s="28"/>
      <c r="BZ225" s="26"/>
      <c r="CA225" s="26"/>
      <c r="CB225" s="26"/>
      <c r="CC225" s="31"/>
      <c r="CD225" s="31"/>
      <c r="CE225" s="31"/>
      <c r="CF225" s="33">
        <v>6</v>
      </c>
      <c r="CG225" s="33">
        <v>3</v>
      </c>
    </row>
    <row r="226" spans="1:85" ht="18" customHeight="1" thickBot="1" x14ac:dyDescent="0.45">
      <c r="A226" s="12" t="s">
        <v>84</v>
      </c>
      <c r="B226" s="12" t="s">
        <v>133</v>
      </c>
      <c r="C226" s="4" t="s">
        <v>137</v>
      </c>
      <c r="D226" s="4" t="s">
        <v>295</v>
      </c>
      <c r="E226" s="23">
        <v>8</v>
      </c>
      <c r="F226" s="24">
        <v>4</v>
      </c>
      <c r="G226" s="24">
        <v>35</v>
      </c>
      <c r="H226" s="10">
        <f t="shared" si="117"/>
        <v>2200</v>
      </c>
      <c r="I226" s="5">
        <v>9</v>
      </c>
      <c r="J226" s="17">
        <f t="shared" si="118"/>
        <v>1.125</v>
      </c>
      <c r="K226" s="7">
        <v>3</v>
      </c>
      <c r="L226" s="7">
        <v>6</v>
      </c>
      <c r="M226" s="17">
        <f t="shared" si="119"/>
        <v>0.375</v>
      </c>
      <c r="N226" s="17">
        <f t="shared" si="120"/>
        <v>0.75</v>
      </c>
      <c r="O226" s="14">
        <f t="shared" si="121"/>
        <v>0.5</v>
      </c>
      <c r="P226" s="12">
        <v>0</v>
      </c>
      <c r="Q226" s="12">
        <v>1</v>
      </c>
      <c r="R226" s="17">
        <f t="shared" si="122"/>
        <v>0</v>
      </c>
      <c r="S226" s="17">
        <f t="shared" si="123"/>
        <v>0.125</v>
      </c>
      <c r="T226" s="14">
        <f t="shared" si="124"/>
        <v>0</v>
      </c>
      <c r="U226" s="12">
        <v>3</v>
      </c>
      <c r="V226" s="12">
        <v>5</v>
      </c>
      <c r="W226" s="17">
        <f t="shared" si="125"/>
        <v>0.375</v>
      </c>
      <c r="X226" s="17">
        <f t="shared" si="126"/>
        <v>0.625</v>
      </c>
      <c r="Y226" s="14">
        <f t="shared" si="127"/>
        <v>0.6</v>
      </c>
      <c r="Z226" s="12">
        <v>0</v>
      </c>
      <c r="AA226" s="12">
        <v>2</v>
      </c>
      <c r="AB226" s="17">
        <f t="shared" si="128"/>
        <v>0</v>
      </c>
      <c r="AC226" s="17">
        <f t="shared" si="129"/>
        <v>0.25</v>
      </c>
      <c r="AD226" s="14">
        <f t="shared" si="130"/>
        <v>0</v>
      </c>
      <c r="AE226" s="12">
        <v>3</v>
      </c>
      <c r="AF226" s="17">
        <f t="shared" si="131"/>
        <v>0.375</v>
      </c>
      <c r="AG226" s="12">
        <v>2</v>
      </c>
      <c r="AH226" s="17">
        <f t="shared" si="132"/>
        <v>0.25</v>
      </c>
      <c r="AI226" s="12">
        <v>1</v>
      </c>
      <c r="AJ226" s="17">
        <f t="shared" si="133"/>
        <v>0.125</v>
      </c>
      <c r="AK226" s="12">
        <v>0</v>
      </c>
      <c r="AL226" s="17">
        <f t="shared" si="134"/>
        <v>0</v>
      </c>
      <c r="AM226" s="12">
        <v>0</v>
      </c>
      <c r="AN226" s="17">
        <f t="shared" si="135"/>
        <v>0</v>
      </c>
      <c r="AO226" s="12">
        <v>2</v>
      </c>
      <c r="AP226" s="17">
        <f t="shared" si="136"/>
        <v>0.25</v>
      </c>
      <c r="AQ226" s="12">
        <v>0</v>
      </c>
      <c r="AR226" s="17">
        <f t="shared" si="137"/>
        <v>0</v>
      </c>
      <c r="AS226" s="12">
        <v>4</v>
      </c>
      <c r="AT226" s="17">
        <f t="shared" si="138"/>
        <v>0.5</v>
      </c>
      <c r="AU226" s="13"/>
      <c r="AV226" s="13"/>
      <c r="AW226" s="13"/>
      <c r="AX226" s="13"/>
      <c r="AY226" s="13"/>
      <c r="AZ226" s="13"/>
      <c r="BA226" s="13"/>
      <c r="BB226" s="13"/>
      <c r="BC226" s="13"/>
      <c r="BD226" s="35">
        <f t="shared" si="139"/>
        <v>65.406976744186053</v>
      </c>
      <c r="BE226" s="35">
        <f t="shared" si="140"/>
        <v>75</v>
      </c>
      <c r="BF226" s="37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8.0860316154433818</v>
      </c>
      <c r="BG226" s="14">
        <f t="shared" si="141"/>
        <v>0.83333333333333337</v>
      </c>
      <c r="BH226" s="14">
        <f t="shared" si="142"/>
        <v>0.33333333333333331</v>
      </c>
      <c r="BI226" s="13">
        <f>IFERROR(((AG226*(12000/5))/((F226*60+G226)*(SUMIFS(팀공격력!X:X,팀공격력!A:A,B226,팀공격력!B:B,D226)+SUMIFS(팀수비력!X:X,팀수비력!A:A,B226,팀수비력!B:B,D226))))*100,"")</f>
        <v>2.8614008941877795</v>
      </c>
      <c r="BJ226" s="13">
        <f>IFERROR(((AI226*(12000/5))/((F226*60+G226)*(SUMIFS(팀공격력!V:V,팀공격력!A:A,B226,팀공격력!B:B,D226)+SUMIFS(팀수비력!W:W,팀수비력!A:A,B226,팀수비력!B:B,D226))))*100,"")</f>
        <v>3.1620553359683794</v>
      </c>
      <c r="BK226" s="13">
        <f>IFERROR(((AE226*(12000/5))/((F226*60+G226)*(SUMIFS(팀공격력!X:X,팀공격력!A:A,B226,팀공격력!B:B,D226)+SUMIFS(팀수비력!X:X,팀수비력!A:A,B226,팀수비력!B:B,D226))))*100,"")</f>
        <v>4.2921013412816693</v>
      </c>
      <c r="BL226" s="13">
        <f>IFERROR(100*AK226/(((((F226*60+G226)/(12000/5))*SUMIFS(팀공격력!P:P,팀공격력!A:A,B226,팀공격력!B:B,D226))-K226)),"")</f>
        <v>0</v>
      </c>
      <c r="BM226" s="13">
        <f>IFERROR(100*((AM226/E226*(2400))/((F226*60+G226)*SUMIFS(팀공격력!AR:AR,팀공격력!A:A,B226,팀공격력!B:B,D226))),"")</f>
        <v>0</v>
      </c>
      <c r="BN226" s="13">
        <f>IFERROR((AO226*40)/(((F226*60+G226)/60)*(SUMIFS(팀수비력!Q:Q,팀수비력!A:A,B226,팀수비력!B:B,D226)-SUMIFS(팀수비력!N:N,팀수비력!A:A,B226,팀수비력!B:B,D226)))*100,"")</f>
        <v>4.5219029674988223</v>
      </c>
      <c r="BO226" s="13">
        <f t="shared" si="143"/>
        <v>0</v>
      </c>
      <c r="BP226" s="13">
        <v>0</v>
      </c>
      <c r="BQ226" s="13">
        <v>0</v>
      </c>
      <c r="BR226" s="13">
        <v>0</v>
      </c>
      <c r="BS226" s="13">
        <v>0</v>
      </c>
      <c r="BT226" s="15" t="s">
        <v>88</v>
      </c>
      <c r="BU226" s="15"/>
      <c r="BV226" s="12" t="s">
        <v>96</v>
      </c>
      <c r="BW226" s="26"/>
      <c r="BX226" s="28"/>
      <c r="BY226" s="28"/>
      <c r="BZ226" s="26"/>
      <c r="CA226" s="26"/>
      <c r="CB226" s="26"/>
      <c r="CC226" s="31"/>
      <c r="CD226" s="31"/>
      <c r="CE226" s="31"/>
      <c r="CF226" s="33">
        <v>5</v>
      </c>
      <c r="CG226" s="33">
        <v>3</v>
      </c>
    </row>
    <row r="227" spans="1:85" ht="18" customHeight="1" thickBot="1" x14ac:dyDescent="0.45">
      <c r="A227" s="12" t="s">
        <v>84</v>
      </c>
      <c r="B227" s="12" t="s">
        <v>133</v>
      </c>
      <c r="C227" s="4" t="s">
        <v>138</v>
      </c>
      <c r="D227" s="4" t="s">
        <v>295</v>
      </c>
      <c r="E227" s="23">
        <v>9</v>
      </c>
      <c r="F227" s="24">
        <v>9</v>
      </c>
      <c r="G227" s="24">
        <v>8</v>
      </c>
      <c r="H227" s="10">
        <f t="shared" si="117"/>
        <v>4932</v>
      </c>
      <c r="I227" s="5">
        <v>55</v>
      </c>
      <c r="J227" s="17">
        <f t="shared" si="118"/>
        <v>6.1111111111111107</v>
      </c>
      <c r="K227" s="7">
        <v>22</v>
      </c>
      <c r="L227" s="7">
        <v>41</v>
      </c>
      <c r="M227" s="17">
        <f t="shared" si="119"/>
        <v>2.4444444444444446</v>
      </c>
      <c r="N227" s="17">
        <f t="shared" si="120"/>
        <v>4.5555555555555554</v>
      </c>
      <c r="O227" s="14">
        <f t="shared" si="121"/>
        <v>0.53658536585365857</v>
      </c>
      <c r="P227" s="12">
        <v>21</v>
      </c>
      <c r="Q227" s="12">
        <v>38</v>
      </c>
      <c r="R227" s="17">
        <f t="shared" si="122"/>
        <v>2.3333333333333335</v>
      </c>
      <c r="S227" s="17">
        <f t="shared" si="123"/>
        <v>4.2222222222222223</v>
      </c>
      <c r="T227" s="14">
        <f t="shared" si="124"/>
        <v>0.55263157894736847</v>
      </c>
      <c r="U227" s="12">
        <v>1</v>
      </c>
      <c r="V227" s="12">
        <v>3</v>
      </c>
      <c r="W227" s="17">
        <f t="shared" si="125"/>
        <v>0.1111111111111111</v>
      </c>
      <c r="X227" s="17">
        <f t="shared" si="126"/>
        <v>0.33333333333333331</v>
      </c>
      <c r="Y227" s="14">
        <f t="shared" si="127"/>
        <v>0.33333333333333331</v>
      </c>
      <c r="Z227" s="12">
        <v>10</v>
      </c>
      <c r="AA227" s="12">
        <v>13</v>
      </c>
      <c r="AB227" s="17">
        <f t="shared" si="128"/>
        <v>1.1111111111111112</v>
      </c>
      <c r="AC227" s="17">
        <f t="shared" si="129"/>
        <v>1.4444444444444444</v>
      </c>
      <c r="AD227" s="14">
        <f t="shared" si="130"/>
        <v>0.76923076923076927</v>
      </c>
      <c r="AE227" s="12">
        <v>29</v>
      </c>
      <c r="AF227" s="17">
        <f t="shared" si="131"/>
        <v>3.2222222222222223</v>
      </c>
      <c r="AG227" s="12">
        <v>10</v>
      </c>
      <c r="AH227" s="17">
        <f t="shared" si="132"/>
        <v>1.1111111111111112</v>
      </c>
      <c r="AI227" s="12">
        <v>19</v>
      </c>
      <c r="AJ227" s="17">
        <f t="shared" si="133"/>
        <v>2.1111111111111112</v>
      </c>
      <c r="AK227" s="12">
        <v>2</v>
      </c>
      <c r="AL227" s="17">
        <f t="shared" si="134"/>
        <v>0.22222222222222221</v>
      </c>
      <c r="AM227" s="12">
        <v>1</v>
      </c>
      <c r="AN227" s="17">
        <f t="shared" si="135"/>
        <v>0.1111111111111111</v>
      </c>
      <c r="AO227" s="12">
        <v>1</v>
      </c>
      <c r="AP227" s="17">
        <f t="shared" si="136"/>
        <v>0.1111111111111111</v>
      </c>
      <c r="AQ227" s="12">
        <v>8</v>
      </c>
      <c r="AR227" s="17">
        <f t="shared" si="137"/>
        <v>0.88888888888888884</v>
      </c>
      <c r="AS227" s="12">
        <v>16</v>
      </c>
      <c r="AT227" s="17">
        <f t="shared" si="138"/>
        <v>1.7777777777777777</v>
      </c>
      <c r="AU227" s="13"/>
      <c r="AV227" s="13"/>
      <c r="AW227" s="13"/>
      <c r="AX227" s="13"/>
      <c r="AY227" s="13"/>
      <c r="AZ227" s="13"/>
      <c r="BA227" s="13"/>
      <c r="BB227" s="13"/>
      <c r="BC227" s="13"/>
      <c r="BD227" s="35">
        <f t="shared" si="139"/>
        <v>58.861301369863014</v>
      </c>
      <c r="BE227" s="35">
        <f t="shared" si="140"/>
        <v>54.878048780487809</v>
      </c>
      <c r="BF227" s="37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32.273437168241813</v>
      </c>
      <c r="BG227" s="14">
        <f t="shared" si="141"/>
        <v>7.3170731707317069E-2</v>
      </c>
      <c r="BH227" s="14">
        <f t="shared" si="142"/>
        <v>0.31707317073170732</v>
      </c>
      <c r="BI227" s="13">
        <f>IFERROR(((AG227*(12000/5))/((F227*60+G227)*(SUMIFS(팀공격력!X:X,팀공격력!A:A,B227,팀공격력!B:B,D227)+SUMIFS(팀수비력!X:X,팀수비력!A:A,B227,팀수비력!B:B,D227))))*100,"")</f>
        <v>7.1796099078616731</v>
      </c>
      <c r="BJ227" s="13">
        <f>IFERROR(((AI227*(12000/5))/((F227*60+G227)*(SUMIFS(팀공격력!V:V,팀공격력!A:A,B227,팀공격력!B:B,D227)+SUMIFS(팀수비력!W:W,팀수비력!A:A,B227,팀수비력!B:B,D227))))*100,"")</f>
        <v>30.149158997143765</v>
      </c>
      <c r="BK227" s="13">
        <f>IFERROR(((AE227*(12000/5))/((F227*60+G227)*(SUMIFS(팀공격력!X:X,팀공격력!A:A,B227,팀공격력!B:B,D227)+SUMIFS(팀수비력!X:X,팀수비력!A:A,B227,팀수비력!B:B,D227))))*100,"")</f>
        <v>20.82086873279885</v>
      </c>
      <c r="BL227" s="13">
        <f>IFERROR(100*AK227/(((((F227*60+G227)/(12000/5))*SUMIFS(팀공격력!P:P,팀공격력!A:A,B227,팀공격력!B:B,D227))-K227)),"")</f>
        <v>5.7380576674795583</v>
      </c>
      <c r="BM227" s="13">
        <f>IFERROR(100*((AM227/E227*(2400))/((F227*60+G227)*SUMIFS(팀공격력!AR:AR,팀공격력!A:A,B227,팀공격력!B:B,D227))),"")</f>
        <v>0.69936552949730335</v>
      </c>
      <c r="BN227" s="13">
        <f>IFERROR((AO227*40)/(((F227*60+G227)/60)*(SUMIFS(팀수비력!Q:Q,팀수비력!A:A,B227,팀수비력!B:B,D227)-SUMIFS(팀수비력!N:N,팀수비력!A:A,B227,팀수비력!B:B,D227)))*100,"")</f>
        <v>1.1346015657501607</v>
      </c>
      <c r="BO227" s="13">
        <f t="shared" si="143"/>
        <v>14.619883040935672</v>
      </c>
      <c r="BP227" s="13">
        <v>83.3333333333333</v>
      </c>
      <c r="BQ227" s="13">
        <v>1.1111111111111101</v>
      </c>
      <c r="BR227" s="13">
        <v>0</v>
      </c>
      <c r="BS227" s="13">
        <v>0.55555555555555503</v>
      </c>
      <c r="BT227" s="15" t="s">
        <v>93</v>
      </c>
      <c r="BU227" s="15"/>
      <c r="BV227" s="12" t="s">
        <v>89</v>
      </c>
      <c r="BW227" s="26"/>
      <c r="BX227" s="28"/>
      <c r="BY227" s="28"/>
      <c r="BZ227" s="26"/>
      <c r="CA227" s="26"/>
      <c r="CB227" s="26"/>
      <c r="CC227" s="31"/>
      <c r="CD227" s="31"/>
      <c r="CE227" s="31"/>
      <c r="CF227" s="33">
        <v>6</v>
      </c>
      <c r="CG227" s="33">
        <v>3</v>
      </c>
    </row>
    <row r="228" spans="1:85" ht="18" customHeight="1" thickBot="1" x14ac:dyDescent="0.45">
      <c r="A228" s="12" t="s">
        <v>84</v>
      </c>
      <c r="B228" s="12" t="s">
        <v>133</v>
      </c>
      <c r="C228" s="4" t="s">
        <v>139</v>
      </c>
      <c r="D228" s="4" t="s">
        <v>295</v>
      </c>
      <c r="E228" s="23">
        <v>9</v>
      </c>
      <c r="F228" s="24">
        <v>34</v>
      </c>
      <c r="G228" s="24">
        <v>38</v>
      </c>
      <c r="H228" s="10">
        <f t="shared" si="117"/>
        <v>18702</v>
      </c>
      <c r="I228" s="5">
        <v>103</v>
      </c>
      <c r="J228" s="17">
        <f t="shared" si="118"/>
        <v>11.444444444444445</v>
      </c>
      <c r="K228" s="7">
        <v>40</v>
      </c>
      <c r="L228" s="7">
        <v>85</v>
      </c>
      <c r="M228" s="17">
        <f t="shared" si="119"/>
        <v>4.4444444444444446</v>
      </c>
      <c r="N228" s="17">
        <f t="shared" si="120"/>
        <v>9.4444444444444446</v>
      </c>
      <c r="O228" s="14">
        <f t="shared" si="121"/>
        <v>0.47058823529411764</v>
      </c>
      <c r="P228" s="12">
        <v>30</v>
      </c>
      <c r="Q228" s="12">
        <v>59</v>
      </c>
      <c r="R228" s="17">
        <f t="shared" si="122"/>
        <v>3.3333333333333335</v>
      </c>
      <c r="S228" s="17">
        <f t="shared" si="123"/>
        <v>6.5555555555555554</v>
      </c>
      <c r="T228" s="14">
        <f t="shared" si="124"/>
        <v>0.50847457627118642</v>
      </c>
      <c r="U228" s="12">
        <v>10</v>
      </c>
      <c r="V228" s="12">
        <v>26</v>
      </c>
      <c r="W228" s="17">
        <f t="shared" si="125"/>
        <v>1.1111111111111112</v>
      </c>
      <c r="X228" s="17">
        <f t="shared" si="126"/>
        <v>2.8888888888888888</v>
      </c>
      <c r="Y228" s="14">
        <f t="shared" si="127"/>
        <v>0.38461538461538464</v>
      </c>
      <c r="Z228" s="12">
        <v>13</v>
      </c>
      <c r="AA228" s="12">
        <v>22</v>
      </c>
      <c r="AB228" s="17">
        <f t="shared" si="128"/>
        <v>1.4444444444444444</v>
      </c>
      <c r="AC228" s="17">
        <f t="shared" si="129"/>
        <v>2.4444444444444446</v>
      </c>
      <c r="AD228" s="14">
        <f t="shared" si="130"/>
        <v>0.59090909090909094</v>
      </c>
      <c r="AE228" s="12">
        <v>53</v>
      </c>
      <c r="AF228" s="17">
        <f t="shared" si="131"/>
        <v>5.8888888888888893</v>
      </c>
      <c r="AG228" s="12">
        <v>9</v>
      </c>
      <c r="AH228" s="17">
        <f t="shared" si="132"/>
        <v>1</v>
      </c>
      <c r="AI228" s="12">
        <v>44</v>
      </c>
      <c r="AJ228" s="17">
        <f t="shared" si="133"/>
        <v>4.8888888888888893</v>
      </c>
      <c r="AK228" s="12">
        <v>33</v>
      </c>
      <c r="AL228" s="17">
        <f t="shared" si="134"/>
        <v>3.6666666666666665</v>
      </c>
      <c r="AM228" s="12">
        <v>6</v>
      </c>
      <c r="AN228" s="17">
        <f t="shared" si="135"/>
        <v>0.66666666666666663</v>
      </c>
      <c r="AO228" s="12">
        <v>6</v>
      </c>
      <c r="AP228" s="17">
        <f t="shared" si="136"/>
        <v>0.66666666666666663</v>
      </c>
      <c r="AQ228" s="12">
        <v>26</v>
      </c>
      <c r="AR228" s="17">
        <f t="shared" si="137"/>
        <v>2.8888888888888888</v>
      </c>
      <c r="AS228" s="12">
        <v>27</v>
      </c>
      <c r="AT228" s="17">
        <f t="shared" si="138"/>
        <v>3</v>
      </c>
      <c r="AU228" s="13"/>
      <c r="AV228" s="13"/>
      <c r="AW228" s="13"/>
      <c r="AX228" s="13"/>
      <c r="AY228" s="13"/>
      <c r="AZ228" s="13"/>
      <c r="BA228" s="13"/>
      <c r="BB228" s="13"/>
      <c r="BC228" s="13"/>
      <c r="BD228" s="35">
        <f t="shared" si="139"/>
        <v>54.39374735952682</v>
      </c>
      <c r="BE228" s="35">
        <f t="shared" si="140"/>
        <v>52.941176470588239</v>
      </c>
      <c r="BF228" s="37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18.770223718420514</v>
      </c>
      <c r="BG228" s="14">
        <f t="shared" si="141"/>
        <v>0.30588235294117649</v>
      </c>
      <c r="BH228" s="14">
        <f t="shared" si="142"/>
        <v>0.25882352941176473</v>
      </c>
      <c r="BI228" s="13">
        <f>IFERROR(((AG228*(12000/5))/((F228*60+G228)*(SUMIFS(팀공격력!X:X,팀공격력!A:A,B228,팀공격력!B:B,D228)+SUMIFS(팀수비력!X:X,팀수비력!A:A,B228,팀수비력!B:B,D228))))*100,"")</f>
        <v>1.7040344593635115</v>
      </c>
      <c r="BJ228" s="13">
        <f>IFERROR(((AI228*(12000/5))/((F228*60+G228)*(SUMIFS(팀공격력!V:V,팀공격력!A:A,B228,팀공격력!B:B,D228)+SUMIFS(팀수비력!W:W,팀수비력!A:A,B228,팀수비력!B:B,D228))))*100,"")</f>
        <v>18.412353015022806</v>
      </c>
      <c r="BK228" s="13">
        <f>IFERROR(((AE228*(12000/5))/((F228*60+G228)*(SUMIFS(팀공격력!X:X,팀공격력!A:A,B228,팀공격력!B:B,D228)+SUMIFS(팀수비력!X:X,팀수비력!A:A,B228,팀수비력!B:B,D228))))*100,"")</f>
        <v>10.034869594029567</v>
      </c>
      <c r="BL228" s="13">
        <f>IFERROR(100*AK228/(((((F228*60+G228)/(12000/5))*SUMIFS(팀공격력!P:P,팀공격력!A:A,B228,팀공격력!B:B,D228))-K228)),"")</f>
        <v>18.79351339037829</v>
      </c>
      <c r="BM228" s="13">
        <f>IFERROR(100*((AM228/E228*(2400))/((F228*60+G228)*SUMIFS(팀공격력!AR:AR,팀공격력!A:A,B228,팀공격력!B:B,D228))),"")</f>
        <v>1.1065995481170037</v>
      </c>
      <c r="BN228" s="13">
        <f>IFERROR((AO228*40)/(((F228*60+G228)/60)*(SUMIFS(팀수비력!Q:Q,팀수비력!A:A,B228,팀수비력!B:B,D228)-SUMIFS(팀수비력!N:N,팀수비력!A:A,B228,팀수비력!B:B,D228)))*100,"")</f>
        <v>1.7952694649598306</v>
      </c>
      <c r="BO228" s="13">
        <f t="shared" si="143"/>
        <v>21.544580709313887</v>
      </c>
      <c r="BP228" s="13">
        <v>5.1282051282051198</v>
      </c>
      <c r="BQ228" s="13">
        <v>0.22222222222222199</v>
      </c>
      <c r="BR228" s="13">
        <v>4.2222222222222197</v>
      </c>
      <c r="BS228" s="13">
        <v>0</v>
      </c>
      <c r="BT228" s="15" t="s">
        <v>88</v>
      </c>
      <c r="BU228" s="15"/>
      <c r="BV228" s="12" t="s">
        <v>96</v>
      </c>
      <c r="BW228" s="26"/>
      <c r="BX228" s="28"/>
      <c r="BY228" s="28"/>
      <c r="BZ228" s="26"/>
      <c r="CA228" s="26"/>
      <c r="CB228" s="26"/>
      <c r="CC228" s="31"/>
      <c r="CD228" s="31"/>
      <c r="CE228" s="31"/>
      <c r="CF228" s="33">
        <v>6</v>
      </c>
      <c r="CG228" s="33">
        <v>3</v>
      </c>
    </row>
    <row r="229" spans="1:85" ht="18" customHeight="1" thickBot="1" x14ac:dyDescent="0.45">
      <c r="A229" s="12" t="s">
        <v>84</v>
      </c>
      <c r="B229" s="12" t="s">
        <v>133</v>
      </c>
      <c r="C229" s="4" t="s">
        <v>140</v>
      </c>
      <c r="D229" s="4" t="s">
        <v>295</v>
      </c>
      <c r="E229" s="23">
        <v>9</v>
      </c>
      <c r="F229" s="24">
        <v>30</v>
      </c>
      <c r="G229" s="24">
        <v>52</v>
      </c>
      <c r="H229" s="10">
        <f t="shared" si="117"/>
        <v>16668</v>
      </c>
      <c r="I229" s="5">
        <v>169</v>
      </c>
      <c r="J229" s="17">
        <f t="shared" si="118"/>
        <v>18.777777777777779</v>
      </c>
      <c r="K229" s="7">
        <v>71</v>
      </c>
      <c r="L229" s="7">
        <v>119</v>
      </c>
      <c r="M229" s="17">
        <f t="shared" si="119"/>
        <v>7.8888888888888893</v>
      </c>
      <c r="N229" s="17">
        <f t="shared" si="120"/>
        <v>13.222222222222221</v>
      </c>
      <c r="O229" s="14">
        <f t="shared" si="121"/>
        <v>0.59663865546218486</v>
      </c>
      <c r="P229" s="12">
        <v>67</v>
      </c>
      <c r="Q229" s="12">
        <v>110</v>
      </c>
      <c r="R229" s="17">
        <f t="shared" si="122"/>
        <v>7.4444444444444446</v>
      </c>
      <c r="S229" s="17">
        <f t="shared" si="123"/>
        <v>12.222222222222221</v>
      </c>
      <c r="T229" s="14">
        <f t="shared" si="124"/>
        <v>0.60909090909090913</v>
      </c>
      <c r="U229" s="12">
        <v>4</v>
      </c>
      <c r="V229" s="12">
        <v>9</v>
      </c>
      <c r="W229" s="17">
        <f t="shared" si="125"/>
        <v>0.44444444444444442</v>
      </c>
      <c r="X229" s="17">
        <f t="shared" si="126"/>
        <v>1</v>
      </c>
      <c r="Y229" s="14">
        <f t="shared" si="127"/>
        <v>0.44444444444444442</v>
      </c>
      <c r="Z229" s="12">
        <v>23</v>
      </c>
      <c r="AA229" s="12">
        <v>42</v>
      </c>
      <c r="AB229" s="17">
        <f t="shared" si="128"/>
        <v>2.5555555555555554</v>
      </c>
      <c r="AC229" s="17">
        <f t="shared" si="129"/>
        <v>4.666666666666667</v>
      </c>
      <c r="AD229" s="14">
        <f t="shared" si="130"/>
        <v>0.54761904761904767</v>
      </c>
      <c r="AE229" s="12">
        <v>115</v>
      </c>
      <c r="AF229" s="17">
        <f t="shared" si="131"/>
        <v>12.777777777777779</v>
      </c>
      <c r="AG229" s="12">
        <v>52</v>
      </c>
      <c r="AH229" s="17">
        <f t="shared" si="132"/>
        <v>5.7777777777777777</v>
      </c>
      <c r="AI229" s="12">
        <v>63</v>
      </c>
      <c r="AJ229" s="17">
        <f t="shared" si="133"/>
        <v>7</v>
      </c>
      <c r="AK229" s="12">
        <v>18</v>
      </c>
      <c r="AL229" s="17">
        <f t="shared" si="134"/>
        <v>2</v>
      </c>
      <c r="AM229" s="12">
        <v>5</v>
      </c>
      <c r="AN229" s="17">
        <f t="shared" si="135"/>
        <v>0.55555555555555558</v>
      </c>
      <c r="AO229" s="12">
        <v>9</v>
      </c>
      <c r="AP229" s="17">
        <f t="shared" si="136"/>
        <v>1</v>
      </c>
      <c r="AQ229" s="12">
        <v>21</v>
      </c>
      <c r="AR229" s="17">
        <f t="shared" si="137"/>
        <v>2.3333333333333335</v>
      </c>
      <c r="AS229" s="12">
        <v>23</v>
      </c>
      <c r="AT229" s="17">
        <f t="shared" si="138"/>
        <v>2.5555555555555554</v>
      </c>
      <c r="AU229" s="13"/>
      <c r="AV229" s="13"/>
      <c r="AW229" s="13"/>
      <c r="AX229" s="13"/>
      <c r="AY229" s="13"/>
      <c r="AZ229" s="13"/>
      <c r="BA229" s="13"/>
      <c r="BB229" s="13"/>
      <c r="BC229" s="13"/>
      <c r="BD229" s="35">
        <f t="shared" si="139"/>
        <v>61.463485597905155</v>
      </c>
      <c r="BE229" s="35">
        <f t="shared" si="140"/>
        <v>61.344537815126053</v>
      </c>
      <c r="BF229" s="37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27.657515905514892</v>
      </c>
      <c r="BG229" s="14">
        <f t="shared" si="141"/>
        <v>7.5630252100840331E-2</v>
      </c>
      <c r="BH229" s="14">
        <f t="shared" si="142"/>
        <v>0.35294117647058826</v>
      </c>
      <c r="BI229" s="13">
        <f>IFERROR(((AG229*(12000/5))/((F229*60+G229)*(SUMIFS(팀공격력!X:X,팀공격력!A:A,B229,팀공격력!B:B,D229)+SUMIFS(팀수비력!X:X,팀수비력!A:A,B229,팀수비력!B:B,D229))))*100,"")</f>
        <v>11.046985093651525</v>
      </c>
      <c r="BJ229" s="13">
        <f>IFERROR(((AI229*(12000/5))/((F229*60+G229)*(SUMIFS(팀공격력!V:V,팀공격력!A:A,B229,팀공격력!B:B,D229)+SUMIFS(팀수비력!W:W,팀수비력!A:A,B229,팀수비력!B:B,D229))))*100,"")</f>
        <v>29.580242276270074</v>
      </c>
      <c r="BK229" s="13">
        <f>IFERROR(((AE229*(12000/5))/((F229*60+G229)*(SUMIFS(팀공격력!X:X,팀공격력!A:A,B229,팀공격력!B:B,D229)+SUMIFS(팀수비력!X:X,팀수비력!A:A,B229,팀수비력!B:B,D229))))*100,"")</f>
        <v>24.430832418652411</v>
      </c>
      <c r="BL229" s="13">
        <f>IFERROR(100*AK229/(((((F229*60+G229)/(12000/5))*SUMIFS(팀공격력!P:P,팀공격력!A:A,B229,팀공격력!B:B,D229))-K229)),"")</f>
        <v>14.858227743613028</v>
      </c>
      <c r="BM229" s="13">
        <f>IFERROR(100*((AM229/E229*(2400))/((F229*60+G229)*SUMIFS(팀공격력!AR:AR,팀공격력!A:A,B229,팀공격력!B:B,D229))),"")</f>
        <v>1.034698461567285</v>
      </c>
      <c r="BN229" s="13">
        <f>IFERROR((AO229*40)/(((F229*60+G229)/60)*(SUMIFS(팀수비력!Q:Q,팀수비력!A:A,B229,팀수비력!B:B,D229)-SUMIFS(팀수비력!N:N,팀수비력!A:A,B229,팀수비력!B:B,D229)))*100,"")</f>
        <v>3.0215199364361736</v>
      </c>
      <c r="BO229" s="13">
        <f t="shared" si="143"/>
        <v>13.250883392226148</v>
      </c>
      <c r="BP229" s="13">
        <v>71.428571428571402</v>
      </c>
      <c r="BQ229" s="13">
        <v>2.2222222222222201</v>
      </c>
      <c r="BR229" s="13">
        <v>0.66666666666666596</v>
      </c>
      <c r="BS229" s="13">
        <v>0.33333333333333298</v>
      </c>
      <c r="BT229" s="15" t="s">
        <v>93</v>
      </c>
      <c r="BU229" s="15"/>
      <c r="BV229" s="12" t="s">
        <v>89</v>
      </c>
      <c r="BW229" s="26"/>
      <c r="BX229" s="28"/>
      <c r="BY229" s="28"/>
      <c r="BZ229" s="26"/>
      <c r="CA229" s="26"/>
      <c r="CB229" s="26"/>
      <c r="CC229" s="31"/>
      <c r="CD229" s="31"/>
      <c r="CE229" s="31"/>
      <c r="CF229" s="33">
        <v>6</v>
      </c>
      <c r="CG229" s="33">
        <v>3</v>
      </c>
    </row>
    <row r="230" spans="1:85" ht="18" customHeight="1" thickBot="1" x14ac:dyDescent="0.45">
      <c r="A230" s="12" t="s">
        <v>84</v>
      </c>
      <c r="B230" s="12" t="s">
        <v>133</v>
      </c>
      <c r="C230" s="4" t="s">
        <v>141</v>
      </c>
      <c r="D230" s="4" t="s">
        <v>295</v>
      </c>
      <c r="E230" s="23">
        <v>1</v>
      </c>
      <c r="F230" s="24">
        <v>1</v>
      </c>
      <c r="G230" s="24">
        <v>23</v>
      </c>
      <c r="H230" s="10">
        <f t="shared" si="117"/>
        <v>83</v>
      </c>
      <c r="I230" s="5">
        <v>0</v>
      </c>
      <c r="J230" s="17">
        <f t="shared" si="118"/>
        <v>0</v>
      </c>
      <c r="K230" s="7">
        <v>0</v>
      </c>
      <c r="L230" s="7">
        <v>0</v>
      </c>
      <c r="M230" s="17">
        <f t="shared" si="119"/>
        <v>0</v>
      </c>
      <c r="N230" s="17">
        <f t="shared" si="120"/>
        <v>0</v>
      </c>
      <c r="O230" s="14" t="e">
        <f t="shared" si="121"/>
        <v>#DIV/0!</v>
      </c>
      <c r="P230" s="12">
        <v>0</v>
      </c>
      <c r="Q230" s="12">
        <v>0</v>
      </c>
      <c r="R230" s="17">
        <f t="shared" si="122"/>
        <v>0</v>
      </c>
      <c r="S230" s="17">
        <f t="shared" si="123"/>
        <v>0</v>
      </c>
      <c r="T230" s="14" t="e">
        <f t="shared" si="124"/>
        <v>#DIV/0!</v>
      </c>
      <c r="U230" s="12">
        <v>0</v>
      </c>
      <c r="V230" s="12">
        <v>0</v>
      </c>
      <c r="W230" s="17">
        <f t="shared" si="125"/>
        <v>0</v>
      </c>
      <c r="X230" s="17">
        <f t="shared" si="126"/>
        <v>0</v>
      </c>
      <c r="Y230" s="14" t="e">
        <f t="shared" si="127"/>
        <v>#DIV/0!</v>
      </c>
      <c r="Z230" s="12">
        <v>0</v>
      </c>
      <c r="AA230" s="12">
        <v>0</v>
      </c>
      <c r="AB230" s="17">
        <f t="shared" si="128"/>
        <v>0</v>
      </c>
      <c r="AC230" s="17">
        <f t="shared" si="129"/>
        <v>0</v>
      </c>
      <c r="AD230" s="14" t="e">
        <f t="shared" si="130"/>
        <v>#DIV/0!</v>
      </c>
      <c r="AE230" s="12">
        <v>0</v>
      </c>
      <c r="AF230" s="17">
        <f t="shared" si="131"/>
        <v>0</v>
      </c>
      <c r="AG230" s="12">
        <v>0</v>
      </c>
      <c r="AH230" s="17">
        <f t="shared" si="132"/>
        <v>0</v>
      </c>
      <c r="AI230" s="12">
        <v>0</v>
      </c>
      <c r="AJ230" s="17">
        <f t="shared" si="133"/>
        <v>0</v>
      </c>
      <c r="AK230" s="12">
        <v>0</v>
      </c>
      <c r="AL230" s="17">
        <f t="shared" si="134"/>
        <v>0</v>
      </c>
      <c r="AM230" s="12">
        <v>0</v>
      </c>
      <c r="AN230" s="17">
        <f t="shared" si="135"/>
        <v>0</v>
      </c>
      <c r="AO230" s="12">
        <v>0</v>
      </c>
      <c r="AP230" s="17">
        <f t="shared" si="136"/>
        <v>0</v>
      </c>
      <c r="AQ230" s="12">
        <v>0</v>
      </c>
      <c r="AR230" s="17">
        <f t="shared" si="137"/>
        <v>0</v>
      </c>
      <c r="AS230" s="12">
        <v>0</v>
      </c>
      <c r="AT230" s="17">
        <f t="shared" si="138"/>
        <v>0</v>
      </c>
      <c r="AU230" s="13"/>
      <c r="AV230" s="13"/>
      <c r="AW230" s="13"/>
      <c r="AX230" s="13"/>
      <c r="AY230" s="13"/>
      <c r="AZ230" s="13"/>
      <c r="BA230" s="13"/>
      <c r="BB230" s="13"/>
      <c r="BC230" s="13"/>
      <c r="BD230" s="35" t="str">
        <f t="shared" si="139"/>
        <v/>
      </c>
      <c r="BE230" s="35" t="str">
        <f t="shared" si="140"/>
        <v/>
      </c>
      <c r="BF230" s="37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0</v>
      </c>
      <c r="BG230" s="14" t="str">
        <f t="shared" si="141"/>
        <v/>
      </c>
      <c r="BH230" s="14" t="str">
        <f t="shared" si="142"/>
        <v/>
      </c>
      <c r="BI230" s="13">
        <f>IFERROR(((AG230*(12000/5))/((F230*60+G230)*(SUMIFS(팀공격력!X:X,팀공격력!A:A,B230,팀공격력!B:B,D230)+SUMIFS(팀수비력!X:X,팀수비력!A:A,B230,팀수비력!B:B,D230))))*100,"")</f>
        <v>0</v>
      </c>
      <c r="BJ230" s="13">
        <f>IFERROR(((AI230*(12000/5))/((F230*60+G230)*(SUMIFS(팀공격력!V:V,팀공격력!A:A,B230,팀공격력!B:B,D230)+SUMIFS(팀수비력!W:W,팀수비력!A:A,B230,팀수비력!B:B,D230))))*100,"")</f>
        <v>0</v>
      </c>
      <c r="BK230" s="13">
        <f>IFERROR(((AE230*(12000/5))/((F230*60+G230)*(SUMIFS(팀공격력!X:X,팀공격력!A:A,B230,팀공격력!B:B,D230)+SUMIFS(팀수비력!X:X,팀수비력!A:A,B230,팀수비력!B:B,D230))))*100,"")</f>
        <v>0</v>
      </c>
      <c r="BL230" s="13">
        <f>IFERROR(100*AK230/(((((F230*60+G230)/(12000/5))*SUMIFS(팀공격력!P:P,팀공격력!A:A,B230,팀공격력!B:B,D230))-K230)),"")</f>
        <v>0</v>
      </c>
      <c r="BM230" s="13">
        <f>IFERROR(100*((AM230/E230*(2400))/((F230*60+G230)*SUMIFS(팀공격력!AR:AR,팀공격력!A:A,B230,팀공격력!B:B,D230))),"")</f>
        <v>0</v>
      </c>
      <c r="BN230" s="13">
        <f>IFERROR((AO230*40)/(((F230*60+G230)/60)*(SUMIFS(팀수비력!Q:Q,팀수비력!A:A,B230,팀수비력!B:B,D230)-SUMIFS(팀수비력!N:N,팀수비력!A:A,B230,팀수비력!B:B,D230)))*100,"")</f>
        <v>0</v>
      </c>
      <c r="BO230" s="13" t="str">
        <f t="shared" si="143"/>
        <v/>
      </c>
      <c r="BP230" s="13">
        <v>0</v>
      </c>
      <c r="BQ230" s="13">
        <v>0</v>
      </c>
      <c r="BR230" s="13">
        <v>0</v>
      </c>
      <c r="BS230" s="13">
        <v>0</v>
      </c>
      <c r="BT230" s="15" t="s">
        <v>88</v>
      </c>
      <c r="BU230" s="15"/>
      <c r="BV230" s="12" t="s">
        <v>96</v>
      </c>
      <c r="BW230" s="26"/>
      <c r="BX230" s="28"/>
      <c r="BY230" s="28"/>
      <c r="BZ230" s="26"/>
      <c r="CA230" s="26"/>
      <c r="CB230" s="26"/>
      <c r="CC230" s="31"/>
      <c r="CD230" s="31"/>
      <c r="CE230" s="31"/>
      <c r="CF230" s="33">
        <v>1</v>
      </c>
      <c r="CG230" s="33">
        <v>0</v>
      </c>
    </row>
    <row r="231" spans="1:85" ht="18" customHeight="1" thickBot="1" x14ac:dyDescent="0.45">
      <c r="A231" s="12" t="s">
        <v>84</v>
      </c>
      <c r="B231" s="12" t="s">
        <v>133</v>
      </c>
      <c r="C231" s="4" t="s">
        <v>142</v>
      </c>
      <c r="D231" s="4" t="s">
        <v>295</v>
      </c>
      <c r="E231" s="23">
        <v>9</v>
      </c>
      <c r="F231" s="24">
        <v>7</v>
      </c>
      <c r="G231" s="24">
        <v>49</v>
      </c>
      <c r="H231" s="10">
        <f t="shared" si="117"/>
        <v>4221</v>
      </c>
      <c r="I231" s="5">
        <v>21</v>
      </c>
      <c r="J231" s="17">
        <f t="shared" si="118"/>
        <v>2.3333333333333335</v>
      </c>
      <c r="K231" s="7">
        <v>9</v>
      </c>
      <c r="L231" s="7">
        <v>26</v>
      </c>
      <c r="M231" s="17">
        <f t="shared" si="119"/>
        <v>1</v>
      </c>
      <c r="N231" s="17">
        <f t="shared" si="120"/>
        <v>2.8888888888888888</v>
      </c>
      <c r="O231" s="14">
        <f t="shared" si="121"/>
        <v>0.34615384615384615</v>
      </c>
      <c r="P231" s="12">
        <v>8</v>
      </c>
      <c r="Q231" s="12">
        <v>20</v>
      </c>
      <c r="R231" s="17">
        <f t="shared" si="122"/>
        <v>0.88888888888888884</v>
      </c>
      <c r="S231" s="17">
        <f t="shared" si="123"/>
        <v>2.2222222222222223</v>
      </c>
      <c r="T231" s="14">
        <f t="shared" si="124"/>
        <v>0.4</v>
      </c>
      <c r="U231" s="12">
        <v>1</v>
      </c>
      <c r="V231" s="12">
        <v>6</v>
      </c>
      <c r="W231" s="17">
        <f t="shared" si="125"/>
        <v>0.1111111111111111</v>
      </c>
      <c r="X231" s="17">
        <f t="shared" si="126"/>
        <v>0.66666666666666663</v>
      </c>
      <c r="Y231" s="14">
        <f t="shared" si="127"/>
        <v>0.16666666666666666</v>
      </c>
      <c r="Z231" s="12">
        <v>2</v>
      </c>
      <c r="AA231" s="12">
        <v>3</v>
      </c>
      <c r="AB231" s="17">
        <f t="shared" si="128"/>
        <v>0.22222222222222221</v>
      </c>
      <c r="AC231" s="17">
        <f t="shared" si="129"/>
        <v>0.33333333333333331</v>
      </c>
      <c r="AD231" s="14">
        <f t="shared" si="130"/>
        <v>0.66666666666666663</v>
      </c>
      <c r="AE231" s="12">
        <v>12</v>
      </c>
      <c r="AF231" s="17">
        <f t="shared" si="131"/>
        <v>1.3333333333333333</v>
      </c>
      <c r="AG231" s="12">
        <v>5</v>
      </c>
      <c r="AH231" s="17">
        <f t="shared" si="132"/>
        <v>0.55555555555555558</v>
      </c>
      <c r="AI231" s="12">
        <v>7</v>
      </c>
      <c r="AJ231" s="17">
        <f t="shared" si="133"/>
        <v>0.77777777777777779</v>
      </c>
      <c r="AK231" s="12">
        <v>4</v>
      </c>
      <c r="AL231" s="17">
        <f t="shared" si="134"/>
        <v>0.44444444444444442</v>
      </c>
      <c r="AM231" s="12">
        <v>3</v>
      </c>
      <c r="AN231" s="17">
        <f t="shared" si="135"/>
        <v>0.33333333333333331</v>
      </c>
      <c r="AO231" s="12">
        <v>2</v>
      </c>
      <c r="AP231" s="17">
        <f t="shared" si="136"/>
        <v>0.22222222222222221</v>
      </c>
      <c r="AQ231" s="12">
        <v>5</v>
      </c>
      <c r="AR231" s="17">
        <f t="shared" si="137"/>
        <v>0.55555555555555558</v>
      </c>
      <c r="AS231" s="12">
        <v>9</v>
      </c>
      <c r="AT231" s="17">
        <f t="shared" si="138"/>
        <v>1</v>
      </c>
      <c r="AU231" s="13"/>
      <c r="AV231" s="13"/>
      <c r="AW231" s="13"/>
      <c r="AX231" s="13"/>
      <c r="AY231" s="13"/>
      <c r="AZ231" s="13"/>
      <c r="BA231" s="13"/>
      <c r="BB231" s="13"/>
      <c r="BC231" s="13"/>
      <c r="BD231" s="35">
        <f t="shared" si="139"/>
        <v>38.433382137628108</v>
      </c>
      <c r="BE231" s="35">
        <f t="shared" si="140"/>
        <v>36.538461538461533</v>
      </c>
      <c r="BF231" s="37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22.272973483308366</v>
      </c>
      <c r="BG231" s="14">
        <f t="shared" si="141"/>
        <v>0.23076923076923078</v>
      </c>
      <c r="BH231" s="14">
        <f t="shared" si="142"/>
        <v>0.11538461538461539</v>
      </c>
      <c r="BI231" s="13">
        <f>IFERROR(((AG231*(12000/5))/((F231*60+G231)*(SUMIFS(팀공격력!X:X,팀공격력!A:A,B231,팀공격력!B:B,D231)+SUMIFS(팀수비력!X:X,팀수비력!A:A,B231,팀수비력!B:B,D231))))*100,"")</f>
        <v>4.1944842532070332</v>
      </c>
      <c r="BJ231" s="13">
        <f>IFERROR(((AI231*(12000/5))/((F231*60+G231)*(SUMIFS(팀공격력!V:V,팀공격력!A:A,B231,팀공격력!B:B,D231)+SUMIFS(팀수비력!W:W,팀수비력!A:A,B231,팀수비력!B:B,D231))))*100,"")</f>
        <v>12.978585334198572</v>
      </c>
      <c r="BK231" s="13">
        <f>IFERROR(((AE231*(12000/5))/((F231*60+G231)*(SUMIFS(팀공격력!X:X,팀공격력!A:A,B231,팀공격력!B:B,D231)+SUMIFS(팀수비력!X:X,팀수비력!A:A,B231,팀수비력!B:B,D231))))*100,"")</f>
        <v>10.066762207696879</v>
      </c>
      <c r="BL231" s="13">
        <f>IFERROR(100*AK231/(((((F231*60+G231)/(12000/5))*SUMIFS(팀공격력!P:P,팀공격력!A:A,B231,팀공격력!B:B,D231))-K231)),"")</f>
        <v>10.086046584927665</v>
      </c>
      <c r="BM231" s="13">
        <f>IFERROR(100*((AM231/E231*(2400))/((F231*60+G231)*SUMIFS(팀공격력!AR:AR,팀공격력!A:A,B231,팀공격력!B:B,D231))),"")</f>
        <v>2.4515073144852169</v>
      </c>
      <c r="BN231" s="13">
        <f>IFERROR((AO231*40)/(((F231*60+G231)/60)*(SUMIFS(팀수비력!Q:Q,팀수비력!A:A,B231,팀수비력!B:B,D231)-SUMIFS(팀수비력!N:N,팀수비력!A:A,B231,팀수비력!B:B,D231)))*100,"")</f>
        <v>2.6514356419236167</v>
      </c>
      <c r="BO231" s="13">
        <f t="shared" si="143"/>
        <v>15.470297029702969</v>
      </c>
      <c r="BP231" s="13">
        <v>0</v>
      </c>
      <c r="BQ231" s="13">
        <v>0</v>
      </c>
      <c r="BR231" s="13">
        <v>0</v>
      </c>
      <c r="BS231" s="13">
        <v>0.11111111111111099</v>
      </c>
      <c r="BT231" s="15" t="s">
        <v>110</v>
      </c>
      <c r="BU231" s="15"/>
      <c r="BV231" s="12" t="s">
        <v>96</v>
      </c>
      <c r="BW231" s="26"/>
      <c r="BX231" s="28"/>
      <c r="BY231" s="28"/>
      <c r="BZ231" s="26"/>
      <c r="CA231" s="26"/>
      <c r="CB231" s="26"/>
      <c r="CC231" s="31"/>
      <c r="CD231" s="31"/>
      <c r="CE231" s="31"/>
      <c r="CF231" s="33">
        <v>6</v>
      </c>
      <c r="CG231" s="33">
        <v>3</v>
      </c>
    </row>
    <row r="232" spans="1:85" ht="18" customHeight="1" thickBot="1" x14ac:dyDescent="0.45">
      <c r="A232" s="12" t="s">
        <v>84</v>
      </c>
      <c r="B232" s="12" t="s">
        <v>133</v>
      </c>
      <c r="C232" s="4" t="s">
        <v>144</v>
      </c>
      <c r="D232" s="4" t="s">
        <v>295</v>
      </c>
      <c r="E232" s="23">
        <v>4</v>
      </c>
      <c r="F232" s="24">
        <v>5</v>
      </c>
      <c r="G232" s="24">
        <v>8</v>
      </c>
      <c r="H232" s="10">
        <f t="shared" si="117"/>
        <v>1232</v>
      </c>
      <c r="I232" s="5">
        <v>5</v>
      </c>
      <c r="J232" s="17">
        <f t="shared" si="118"/>
        <v>1.25</v>
      </c>
      <c r="K232" s="7">
        <v>1</v>
      </c>
      <c r="L232" s="7">
        <v>3</v>
      </c>
      <c r="M232" s="17">
        <f t="shared" si="119"/>
        <v>0.25</v>
      </c>
      <c r="N232" s="17">
        <f t="shared" si="120"/>
        <v>0.75</v>
      </c>
      <c r="O232" s="14">
        <f t="shared" si="121"/>
        <v>0.33333333333333331</v>
      </c>
      <c r="P232" s="12">
        <v>0</v>
      </c>
      <c r="Q232" s="12">
        <v>1</v>
      </c>
      <c r="R232" s="17">
        <f t="shared" si="122"/>
        <v>0</v>
      </c>
      <c r="S232" s="17">
        <f t="shared" si="123"/>
        <v>0.25</v>
      </c>
      <c r="T232" s="14">
        <f t="shared" si="124"/>
        <v>0</v>
      </c>
      <c r="U232" s="12">
        <v>1</v>
      </c>
      <c r="V232" s="12">
        <v>2</v>
      </c>
      <c r="W232" s="17">
        <f t="shared" si="125"/>
        <v>0.25</v>
      </c>
      <c r="X232" s="17">
        <f t="shared" si="126"/>
        <v>0.5</v>
      </c>
      <c r="Y232" s="14">
        <f t="shared" si="127"/>
        <v>0.5</v>
      </c>
      <c r="Z232" s="12">
        <v>2</v>
      </c>
      <c r="AA232" s="12">
        <v>2</v>
      </c>
      <c r="AB232" s="17">
        <f t="shared" si="128"/>
        <v>0.5</v>
      </c>
      <c r="AC232" s="17">
        <f t="shared" si="129"/>
        <v>0.5</v>
      </c>
      <c r="AD232" s="14">
        <f t="shared" si="130"/>
        <v>1</v>
      </c>
      <c r="AE232" s="12">
        <v>1</v>
      </c>
      <c r="AF232" s="17">
        <f t="shared" si="131"/>
        <v>0.25</v>
      </c>
      <c r="AG232" s="12">
        <v>1</v>
      </c>
      <c r="AH232" s="17">
        <f t="shared" si="132"/>
        <v>0.25</v>
      </c>
      <c r="AI232" s="12">
        <v>0</v>
      </c>
      <c r="AJ232" s="17">
        <f t="shared" si="133"/>
        <v>0</v>
      </c>
      <c r="AK232" s="12">
        <v>1</v>
      </c>
      <c r="AL232" s="17">
        <f t="shared" si="134"/>
        <v>0.25</v>
      </c>
      <c r="AM232" s="12">
        <v>0</v>
      </c>
      <c r="AN232" s="17">
        <f t="shared" si="135"/>
        <v>0</v>
      </c>
      <c r="AO232" s="12">
        <v>0</v>
      </c>
      <c r="AP232" s="17">
        <f t="shared" si="136"/>
        <v>0</v>
      </c>
      <c r="AQ232" s="12">
        <v>1</v>
      </c>
      <c r="AR232" s="17">
        <f t="shared" si="137"/>
        <v>0.25</v>
      </c>
      <c r="AS232" s="12">
        <v>1</v>
      </c>
      <c r="AT232" s="17">
        <f t="shared" si="138"/>
        <v>0.25</v>
      </c>
      <c r="AU232" s="13"/>
      <c r="AV232" s="13"/>
      <c r="AW232" s="13"/>
      <c r="AX232" s="13"/>
      <c r="AY232" s="13"/>
      <c r="AZ232" s="13"/>
      <c r="BA232" s="13"/>
      <c r="BB232" s="13"/>
      <c r="BC232" s="13"/>
      <c r="BD232" s="35">
        <f t="shared" si="139"/>
        <v>64.432989690721655</v>
      </c>
      <c r="BE232" s="35">
        <f t="shared" si="140"/>
        <v>50</v>
      </c>
      <c r="BF232" s="37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5.1209294906773906</v>
      </c>
      <c r="BG232" s="14">
        <f t="shared" si="141"/>
        <v>0.66666666666666663</v>
      </c>
      <c r="BH232" s="14">
        <f t="shared" si="142"/>
        <v>0.66666666666666663</v>
      </c>
      <c r="BI232" s="13">
        <f>IFERROR(((AG232*(12000/5))/((F232*60+G232)*(SUMIFS(팀공격력!X:X,팀공격력!A:A,B232,팀공격력!B:B,D232)+SUMIFS(팀수비력!X:X,팀수비력!A:A,B232,팀수비력!B:B,D232))))*100,"")</f>
        <v>1.2774111134766872</v>
      </c>
      <c r="BJ232" s="13">
        <f>IFERROR(((AI232*(12000/5))/((F232*60+G232)*(SUMIFS(팀공격력!V:V,팀공격력!A:A,B232,팀공격력!B:B,D232)+SUMIFS(팀수비력!W:W,팀수비력!A:A,B232,팀수비력!B:B,D232))))*100,"")</f>
        <v>0</v>
      </c>
      <c r="BK232" s="13">
        <f>IFERROR(((AE232*(12000/5))/((F232*60+G232)*(SUMIFS(팀공격력!X:X,팀공격력!A:A,B232,팀공격력!B:B,D232)+SUMIFS(팀수비력!X:X,팀수비력!A:A,B232,팀수비력!B:B,D232))))*100,"")</f>
        <v>1.2774111134766872</v>
      </c>
      <c r="BL232" s="13">
        <f>IFERROR(100*AK232/(((((F232*60+G232)/(12000/5))*SUMIFS(팀공격력!P:P,팀공격력!A:A,B232,팀공격력!B:B,D232))-K232)),"")</f>
        <v>3.2304958811177515</v>
      </c>
      <c r="BM232" s="13">
        <f>IFERROR(100*((AM232/E232*(2400))/((F232*60+G232)*SUMIFS(팀공격력!AR:AR,팀공격력!A:A,B232,팀공격력!B:B,D232))),"")</f>
        <v>0</v>
      </c>
      <c r="BN232" s="13">
        <f>IFERROR((AO232*40)/(((F232*60+G232)/60)*(SUMIFS(팀수비력!Q:Q,팀수비력!A:A,B232,팀수비력!B:B,D232)-SUMIFS(팀수비력!N:N,팀수비력!A:A,B232,팀수비력!B:B,D232)))*100,"")</f>
        <v>0</v>
      </c>
      <c r="BO232" s="13">
        <f t="shared" si="143"/>
        <v>20.491803278688526</v>
      </c>
      <c r="BP232" s="13">
        <v>0</v>
      </c>
      <c r="BQ232" s="13">
        <v>0</v>
      </c>
      <c r="BR232" s="13">
        <v>0</v>
      </c>
      <c r="BS232" s="13">
        <v>0</v>
      </c>
      <c r="BT232" s="15" t="s">
        <v>88</v>
      </c>
      <c r="BU232" s="15"/>
      <c r="BV232" s="12" t="s">
        <v>91</v>
      </c>
      <c r="BW232" s="26"/>
      <c r="BX232" s="28"/>
      <c r="BY232" s="28"/>
      <c r="BZ232" s="26"/>
      <c r="CA232" s="26"/>
      <c r="CB232" s="26"/>
      <c r="CC232" s="31"/>
      <c r="CD232" s="31"/>
      <c r="CE232" s="31"/>
      <c r="CF232" s="33">
        <v>3</v>
      </c>
      <c r="CG232" s="33">
        <v>1</v>
      </c>
    </row>
    <row r="233" spans="1:85" ht="18" customHeight="1" thickBot="1" x14ac:dyDescent="0.45">
      <c r="A233" s="12" t="s">
        <v>84</v>
      </c>
      <c r="B233" s="12" t="s">
        <v>133</v>
      </c>
      <c r="C233" s="4" t="s">
        <v>145</v>
      </c>
      <c r="D233" s="4" t="s">
        <v>295</v>
      </c>
      <c r="E233" s="23">
        <v>1</v>
      </c>
      <c r="F233" s="24">
        <v>1</v>
      </c>
      <c r="G233" s="24">
        <v>23</v>
      </c>
      <c r="H233" s="10">
        <f t="shared" si="117"/>
        <v>83</v>
      </c>
      <c r="I233" s="5">
        <v>0</v>
      </c>
      <c r="J233" s="17">
        <f t="shared" si="118"/>
        <v>0</v>
      </c>
      <c r="K233" s="7">
        <v>0</v>
      </c>
      <c r="L233" s="7">
        <v>0</v>
      </c>
      <c r="M233" s="17">
        <f t="shared" si="119"/>
        <v>0</v>
      </c>
      <c r="N233" s="17">
        <f t="shared" si="120"/>
        <v>0</v>
      </c>
      <c r="O233" s="14" t="e">
        <f t="shared" si="121"/>
        <v>#DIV/0!</v>
      </c>
      <c r="P233" s="12">
        <v>0</v>
      </c>
      <c r="Q233" s="12">
        <v>0</v>
      </c>
      <c r="R233" s="17">
        <f t="shared" si="122"/>
        <v>0</v>
      </c>
      <c r="S233" s="17">
        <f t="shared" si="123"/>
        <v>0</v>
      </c>
      <c r="T233" s="14" t="e">
        <f t="shared" si="124"/>
        <v>#DIV/0!</v>
      </c>
      <c r="U233" s="12">
        <v>0</v>
      </c>
      <c r="V233" s="12">
        <v>0</v>
      </c>
      <c r="W233" s="17">
        <f t="shared" si="125"/>
        <v>0</v>
      </c>
      <c r="X233" s="17">
        <f t="shared" si="126"/>
        <v>0</v>
      </c>
      <c r="Y233" s="14" t="e">
        <f t="shared" si="127"/>
        <v>#DIV/0!</v>
      </c>
      <c r="Z233" s="12">
        <v>0</v>
      </c>
      <c r="AA233" s="12">
        <v>0</v>
      </c>
      <c r="AB233" s="17">
        <f t="shared" si="128"/>
        <v>0</v>
      </c>
      <c r="AC233" s="17">
        <f t="shared" si="129"/>
        <v>0</v>
      </c>
      <c r="AD233" s="14" t="e">
        <f t="shared" si="130"/>
        <v>#DIV/0!</v>
      </c>
      <c r="AE233" s="12">
        <v>0</v>
      </c>
      <c r="AF233" s="17">
        <f t="shared" si="131"/>
        <v>0</v>
      </c>
      <c r="AG233" s="12">
        <v>0</v>
      </c>
      <c r="AH233" s="17">
        <f t="shared" si="132"/>
        <v>0</v>
      </c>
      <c r="AI233" s="12">
        <v>0</v>
      </c>
      <c r="AJ233" s="17">
        <f t="shared" si="133"/>
        <v>0</v>
      </c>
      <c r="AK233" s="12">
        <v>0</v>
      </c>
      <c r="AL233" s="17">
        <f t="shared" si="134"/>
        <v>0</v>
      </c>
      <c r="AM233" s="12">
        <v>0</v>
      </c>
      <c r="AN233" s="17">
        <f t="shared" si="135"/>
        <v>0</v>
      </c>
      <c r="AO233" s="12">
        <v>0</v>
      </c>
      <c r="AP233" s="17">
        <f t="shared" si="136"/>
        <v>0</v>
      </c>
      <c r="AQ233" s="12">
        <v>0</v>
      </c>
      <c r="AR233" s="17">
        <f t="shared" si="137"/>
        <v>0</v>
      </c>
      <c r="AS233" s="12">
        <v>1</v>
      </c>
      <c r="AT233" s="17">
        <f t="shared" si="138"/>
        <v>1</v>
      </c>
      <c r="AU233" s="13"/>
      <c r="AV233" s="13"/>
      <c r="AW233" s="13"/>
      <c r="AX233" s="13"/>
      <c r="AY233" s="13"/>
      <c r="AZ233" s="13"/>
      <c r="BA233" s="13"/>
      <c r="BB233" s="13"/>
      <c r="BC233" s="13"/>
      <c r="BD233" s="35" t="str">
        <f t="shared" si="139"/>
        <v/>
      </c>
      <c r="BE233" s="35" t="str">
        <f t="shared" si="140"/>
        <v/>
      </c>
      <c r="BF233" s="37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0</v>
      </c>
      <c r="BG233" s="14" t="str">
        <f t="shared" si="141"/>
        <v/>
      </c>
      <c r="BH233" s="14" t="str">
        <f t="shared" si="142"/>
        <v/>
      </c>
      <c r="BI233" s="13">
        <f>IFERROR(((AG233*(12000/5))/((F233*60+G233)*(SUMIFS(팀공격력!X:X,팀공격력!A:A,B233,팀공격력!B:B,D233)+SUMIFS(팀수비력!X:X,팀수비력!A:A,B233,팀수비력!B:B,D233))))*100,"")</f>
        <v>0</v>
      </c>
      <c r="BJ233" s="13">
        <f>IFERROR(((AI233*(12000/5))/((F233*60+G233)*(SUMIFS(팀공격력!V:V,팀공격력!A:A,B233,팀공격력!B:B,D233)+SUMIFS(팀수비력!W:W,팀수비력!A:A,B233,팀수비력!B:B,D233))))*100,"")</f>
        <v>0</v>
      </c>
      <c r="BK233" s="13">
        <f>IFERROR(((AE233*(12000/5))/((F233*60+G233)*(SUMIFS(팀공격력!X:X,팀공격력!A:A,B233,팀공격력!B:B,D233)+SUMIFS(팀수비력!X:X,팀수비력!A:A,B233,팀수비력!B:B,D233))))*100,"")</f>
        <v>0</v>
      </c>
      <c r="BL233" s="13">
        <f>IFERROR(100*AK233/(((((F233*60+G233)/(12000/5))*SUMIFS(팀공격력!P:P,팀공격력!A:A,B233,팀공격력!B:B,D233))-K233)),"")</f>
        <v>0</v>
      </c>
      <c r="BM233" s="13">
        <f>IFERROR(100*((AM233/E233*(2400))/((F233*60+G233)*SUMIFS(팀공격력!AR:AR,팀공격력!A:A,B233,팀공격력!B:B,D233))),"")</f>
        <v>0</v>
      </c>
      <c r="BN233" s="13">
        <f>IFERROR((AO233*40)/(((F233*60+G233)/60)*(SUMIFS(팀수비력!Q:Q,팀수비력!A:A,B233,팀수비력!B:B,D233)-SUMIFS(팀수비력!N:N,팀수비력!A:A,B233,팀수비력!B:B,D233)))*100,"")</f>
        <v>0</v>
      </c>
      <c r="BO233" s="13" t="str">
        <f t="shared" si="143"/>
        <v/>
      </c>
      <c r="BP233" s="13">
        <v>0</v>
      </c>
      <c r="BQ233" s="13">
        <v>0</v>
      </c>
      <c r="BR233" s="13">
        <v>0</v>
      </c>
      <c r="BS233" s="13">
        <v>0</v>
      </c>
      <c r="BT233" s="15" t="s">
        <v>88</v>
      </c>
      <c r="BU233" s="15"/>
      <c r="BV233" s="12" t="s">
        <v>96</v>
      </c>
      <c r="BW233" s="26"/>
      <c r="BX233" s="28"/>
      <c r="BY233" s="28"/>
      <c r="BZ233" s="26"/>
      <c r="CA233" s="26"/>
      <c r="CB233" s="26"/>
      <c r="CC233" s="31"/>
      <c r="CD233" s="31"/>
      <c r="CE233" s="31"/>
      <c r="CF233" s="33">
        <v>1</v>
      </c>
      <c r="CG233" s="33">
        <v>0</v>
      </c>
    </row>
    <row r="234" spans="1:85" ht="18" customHeight="1" thickBot="1" x14ac:dyDescent="0.45">
      <c r="A234" s="12" t="s">
        <v>84</v>
      </c>
      <c r="B234" s="12" t="s">
        <v>133</v>
      </c>
      <c r="C234" s="4" t="s">
        <v>146</v>
      </c>
      <c r="D234" s="4" t="s">
        <v>295</v>
      </c>
      <c r="E234" s="23">
        <v>4</v>
      </c>
      <c r="F234" s="24">
        <v>8</v>
      </c>
      <c r="G234" s="24">
        <v>10</v>
      </c>
      <c r="H234" s="10">
        <f t="shared" si="117"/>
        <v>1960</v>
      </c>
      <c r="I234" s="5">
        <v>4</v>
      </c>
      <c r="J234" s="17">
        <f t="shared" si="118"/>
        <v>1</v>
      </c>
      <c r="K234" s="7">
        <v>1</v>
      </c>
      <c r="L234" s="7">
        <v>6</v>
      </c>
      <c r="M234" s="17">
        <f t="shared" si="119"/>
        <v>0.25</v>
      </c>
      <c r="N234" s="17">
        <f t="shared" si="120"/>
        <v>1.5</v>
      </c>
      <c r="O234" s="14">
        <f t="shared" si="121"/>
        <v>0.16666666666666666</v>
      </c>
      <c r="P234" s="12">
        <v>1</v>
      </c>
      <c r="Q234" s="12">
        <v>5</v>
      </c>
      <c r="R234" s="17">
        <f t="shared" si="122"/>
        <v>0.25</v>
      </c>
      <c r="S234" s="17">
        <f t="shared" si="123"/>
        <v>1.25</v>
      </c>
      <c r="T234" s="14">
        <f t="shared" si="124"/>
        <v>0.2</v>
      </c>
      <c r="U234" s="12">
        <v>0</v>
      </c>
      <c r="V234" s="12">
        <v>1</v>
      </c>
      <c r="W234" s="17">
        <f t="shared" si="125"/>
        <v>0</v>
      </c>
      <c r="X234" s="17">
        <f t="shared" si="126"/>
        <v>0.25</v>
      </c>
      <c r="Y234" s="14">
        <f t="shared" si="127"/>
        <v>0</v>
      </c>
      <c r="Z234" s="12">
        <v>2</v>
      </c>
      <c r="AA234" s="12">
        <v>2</v>
      </c>
      <c r="AB234" s="17">
        <f t="shared" si="128"/>
        <v>0.5</v>
      </c>
      <c r="AC234" s="17">
        <f t="shared" si="129"/>
        <v>0.5</v>
      </c>
      <c r="AD234" s="14">
        <f t="shared" si="130"/>
        <v>1</v>
      </c>
      <c r="AE234" s="12">
        <v>1</v>
      </c>
      <c r="AF234" s="17">
        <f t="shared" si="131"/>
        <v>0.25</v>
      </c>
      <c r="AG234" s="12">
        <v>0</v>
      </c>
      <c r="AH234" s="17">
        <f t="shared" si="132"/>
        <v>0</v>
      </c>
      <c r="AI234" s="12">
        <v>1</v>
      </c>
      <c r="AJ234" s="17">
        <f t="shared" si="133"/>
        <v>0.25</v>
      </c>
      <c r="AK234" s="12">
        <v>2</v>
      </c>
      <c r="AL234" s="17">
        <f t="shared" si="134"/>
        <v>0.5</v>
      </c>
      <c r="AM234" s="12">
        <v>1</v>
      </c>
      <c r="AN234" s="17">
        <f t="shared" si="135"/>
        <v>0.25</v>
      </c>
      <c r="AO234" s="12">
        <v>0</v>
      </c>
      <c r="AP234" s="17">
        <f t="shared" si="136"/>
        <v>0</v>
      </c>
      <c r="AQ234" s="12">
        <v>0</v>
      </c>
      <c r="AR234" s="17">
        <f t="shared" si="137"/>
        <v>0</v>
      </c>
      <c r="AS234" s="12">
        <v>2</v>
      </c>
      <c r="AT234" s="17">
        <f t="shared" si="138"/>
        <v>0.5</v>
      </c>
      <c r="AU234" s="13"/>
      <c r="AV234" s="13"/>
      <c r="AW234" s="13"/>
      <c r="AX234" s="13"/>
      <c r="AY234" s="13"/>
      <c r="AZ234" s="13"/>
      <c r="BA234" s="13"/>
      <c r="BB234" s="13"/>
      <c r="BC234" s="13"/>
      <c r="BD234" s="35">
        <f t="shared" si="139"/>
        <v>29.069767441860467</v>
      </c>
      <c r="BE234" s="35">
        <f t="shared" si="140"/>
        <v>16.666666666666664</v>
      </c>
      <c r="BF234" s="37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4.5380789678508773</v>
      </c>
      <c r="BG234" s="14">
        <f t="shared" si="141"/>
        <v>0.16666666666666666</v>
      </c>
      <c r="BH234" s="14">
        <f t="shared" si="142"/>
        <v>0.33333333333333331</v>
      </c>
      <c r="BI234" s="13">
        <f>IFERROR(((AG234*(12000/5))/((F234*60+G234)*(SUMIFS(팀공격력!X:X,팀공격력!A:A,B234,팀공격력!B:B,D234)+SUMIFS(팀수비력!X:X,팀수비력!A:A,B234,팀수비력!B:B,D234))))*100,"")</f>
        <v>0</v>
      </c>
      <c r="BJ234" s="13">
        <f>IFERROR(((AI234*(12000/5))/((F234*60+G234)*(SUMIFS(팀공격력!V:V,팀공격력!A:A,B234,팀공격력!B:B,D234)+SUMIFS(팀수비력!W:W,팀수비력!A:A,B234,팀수비력!B:B,D234))))*100,"")</f>
        <v>1.7746228926353149</v>
      </c>
      <c r="BK234" s="13">
        <f>IFERROR(((AE234*(12000/5))/((F234*60+G234)*(SUMIFS(팀공격력!X:X,팀공격력!A:A,B234,팀공격력!B:B,D234)+SUMIFS(팀수비력!X:X,팀수비력!A:A,B234,팀수비력!B:B,D234))))*100,"")</f>
        <v>0.80294412847106056</v>
      </c>
      <c r="BL234" s="13">
        <f>IFERROR(100*AK234/(((((F234*60+G234)/(12000/5))*SUMIFS(팀공격력!P:P,팀공격력!A:A,B234,팀공격력!B:B,D234))-K234)),"")</f>
        <v>4.0130423877602208</v>
      </c>
      <c r="BM234" s="13">
        <f>IFERROR(100*((AM234/E234*(2400))/((F234*60+G234)*SUMIFS(팀공격력!AR:AR,팀공격력!A:A,B234,팀공격력!B:B,D234))),"")</f>
        <v>1.7598320364697451</v>
      </c>
      <c r="BN234" s="13">
        <f>IFERROR((AO234*40)/(((F234*60+G234)/60)*(SUMIFS(팀수비력!Q:Q,팀수비력!A:A,B234,팀수비력!B:B,D234)-SUMIFS(팀수비력!N:N,팀수비력!A:A,B234,팀수비력!B:B,D234)))*100,"")</f>
        <v>0</v>
      </c>
      <c r="BO234" s="13">
        <f t="shared" si="143"/>
        <v>0</v>
      </c>
      <c r="BP234" s="13">
        <v>0</v>
      </c>
      <c r="BQ234" s="13">
        <v>0</v>
      </c>
      <c r="BR234" s="13">
        <v>0</v>
      </c>
      <c r="BS234" s="13">
        <v>0.25</v>
      </c>
      <c r="BT234" s="15" t="s">
        <v>88</v>
      </c>
      <c r="BU234" s="15"/>
      <c r="BV234" s="12" t="s">
        <v>91</v>
      </c>
      <c r="BW234" s="26"/>
      <c r="BX234" s="28"/>
      <c r="BY234" s="28"/>
      <c r="BZ234" s="26"/>
      <c r="CA234" s="26"/>
      <c r="CB234" s="26"/>
      <c r="CC234" s="31"/>
      <c r="CD234" s="31"/>
      <c r="CE234" s="31"/>
      <c r="CF234" s="33">
        <v>2</v>
      </c>
      <c r="CG234" s="33">
        <v>2</v>
      </c>
    </row>
    <row r="235" spans="1:85" ht="18" customHeight="1" thickBot="1" x14ac:dyDescent="0.45">
      <c r="A235" s="12" t="s">
        <v>84</v>
      </c>
      <c r="B235" s="12" t="s">
        <v>133</v>
      </c>
      <c r="C235" s="4" t="s">
        <v>147</v>
      </c>
      <c r="D235" s="4" t="s">
        <v>295</v>
      </c>
      <c r="E235" s="23">
        <v>9</v>
      </c>
      <c r="F235" s="24">
        <v>23</v>
      </c>
      <c r="G235" s="24">
        <v>54</v>
      </c>
      <c r="H235" s="10">
        <f t="shared" si="117"/>
        <v>12906</v>
      </c>
      <c r="I235" s="5">
        <v>53</v>
      </c>
      <c r="J235" s="17">
        <f t="shared" si="118"/>
        <v>5.8888888888888893</v>
      </c>
      <c r="K235" s="7">
        <v>23</v>
      </c>
      <c r="L235" s="7">
        <v>53</v>
      </c>
      <c r="M235" s="17">
        <f t="shared" si="119"/>
        <v>2.5555555555555554</v>
      </c>
      <c r="N235" s="17">
        <f t="shared" si="120"/>
        <v>5.8888888888888893</v>
      </c>
      <c r="O235" s="14">
        <f t="shared" si="121"/>
        <v>0.43396226415094341</v>
      </c>
      <c r="P235" s="12">
        <v>23</v>
      </c>
      <c r="Q235" s="12">
        <v>53</v>
      </c>
      <c r="R235" s="17">
        <f t="shared" si="122"/>
        <v>2.5555555555555554</v>
      </c>
      <c r="S235" s="17">
        <f t="shared" si="123"/>
        <v>5.8888888888888893</v>
      </c>
      <c r="T235" s="14">
        <f t="shared" si="124"/>
        <v>0.43396226415094341</v>
      </c>
      <c r="U235" s="12">
        <v>0</v>
      </c>
      <c r="V235" s="12">
        <v>0</v>
      </c>
      <c r="W235" s="17">
        <f t="shared" si="125"/>
        <v>0</v>
      </c>
      <c r="X235" s="17">
        <f t="shared" si="126"/>
        <v>0</v>
      </c>
      <c r="Y235" s="14" t="e">
        <f t="shared" si="127"/>
        <v>#DIV/0!</v>
      </c>
      <c r="Z235" s="12">
        <v>7</v>
      </c>
      <c r="AA235" s="12">
        <v>9</v>
      </c>
      <c r="AB235" s="17">
        <f t="shared" si="128"/>
        <v>0.77777777777777779</v>
      </c>
      <c r="AC235" s="17">
        <f t="shared" si="129"/>
        <v>1</v>
      </c>
      <c r="AD235" s="14">
        <f t="shared" si="130"/>
        <v>0.77777777777777779</v>
      </c>
      <c r="AE235" s="12">
        <v>54</v>
      </c>
      <c r="AF235" s="17">
        <f t="shared" si="131"/>
        <v>6</v>
      </c>
      <c r="AG235" s="12">
        <v>13</v>
      </c>
      <c r="AH235" s="17">
        <f t="shared" si="132"/>
        <v>1.4444444444444444</v>
      </c>
      <c r="AI235" s="12">
        <v>41</v>
      </c>
      <c r="AJ235" s="17">
        <f t="shared" si="133"/>
        <v>4.5555555555555554</v>
      </c>
      <c r="AK235" s="12">
        <v>24</v>
      </c>
      <c r="AL235" s="17">
        <f t="shared" si="134"/>
        <v>2.6666666666666665</v>
      </c>
      <c r="AM235" s="12">
        <v>6</v>
      </c>
      <c r="AN235" s="17">
        <f t="shared" si="135"/>
        <v>0.66666666666666663</v>
      </c>
      <c r="AO235" s="12">
        <v>14</v>
      </c>
      <c r="AP235" s="17">
        <f t="shared" si="136"/>
        <v>1.5555555555555556</v>
      </c>
      <c r="AQ235" s="12">
        <v>16</v>
      </c>
      <c r="AR235" s="17">
        <f t="shared" si="137"/>
        <v>1.7777777777777777</v>
      </c>
      <c r="AS235" s="12">
        <v>24</v>
      </c>
      <c r="AT235" s="17">
        <f t="shared" si="138"/>
        <v>2.6666666666666665</v>
      </c>
      <c r="AU235" s="13"/>
      <c r="AV235" s="13"/>
      <c r="AW235" s="13"/>
      <c r="AX235" s="13"/>
      <c r="AY235" s="13"/>
      <c r="AZ235" s="13"/>
      <c r="BA235" s="13"/>
      <c r="BB235" s="13"/>
      <c r="BC235" s="13"/>
      <c r="BD235" s="35">
        <f t="shared" si="139"/>
        <v>46.523876404494381</v>
      </c>
      <c r="BE235" s="35">
        <f t="shared" si="140"/>
        <v>43.39622641509434</v>
      </c>
      <c r="BF235" s="37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16.444298994139018</v>
      </c>
      <c r="BG235" s="14">
        <f t="shared" si="141"/>
        <v>0</v>
      </c>
      <c r="BH235" s="14">
        <f t="shared" si="142"/>
        <v>0.16981132075471697</v>
      </c>
      <c r="BI235" s="13">
        <f>IFERROR(((AG235*(12000/5))/((F235*60+G235)*(SUMIFS(팀공격력!X:X,팀공격력!A:A,B235,팀공격력!B:B,D235)+SUMIFS(팀수비력!X:X,팀수비력!A:A,B235,팀수비력!B:B,D235))))*100,"")</f>
        <v>3.5667741271692157</v>
      </c>
      <c r="BJ235" s="13">
        <f>IFERROR(((AI235*(12000/5))/((F235*60+G235)*(SUMIFS(팀공격력!V:V,팀공격력!A:A,B235,팀공격력!B:B,D235)+SUMIFS(팀수비력!W:W,팀수비력!A:A,B235,팀수비력!B:B,D235))))*100,"")</f>
        <v>24.862045964465466</v>
      </c>
      <c r="BK235" s="13">
        <f>IFERROR(((AE235*(12000/5))/((F235*60+G235)*(SUMIFS(팀공격력!X:X,팀공격력!A:A,B235,팀공격력!B:B,D235)+SUMIFS(팀수비력!X:X,팀수비력!A:A,B235,팀수비력!B:B,D235))))*100,"")</f>
        <v>14.815830989779821</v>
      </c>
      <c r="BL235" s="13">
        <f>IFERROR(100*AK235/(((((F235*60+G235)/(12000/5))*SUMIFS(팀공격력!P:P,팀공격력!A:A,B235,팀공격력!B:B,D235))-K235)),"")</f>
        <v>19.081314225517282</v>
      </c>
      <c r="BM235" s="13">
        <f>IFERROR(100*((AM235/E235*(2400))/((F235*60+G235)*SUMIFS(팀공격력!AR:AR,팀공격력!A:A,B235,팀공격력!B:B,D235))),"")</f>
        <v>1.6035661513159927</v>
      </c>
      <c r="BN235" s="13">
        <f>IFERROR((AO235*40)/(((F235*60+G235)/60)*(SUMIFS(팀수비력!Q:Q,팀수비력!A:A,B235,팀수비력!B:B,D235)-SUMIFS(팀수비력!N:N,팀수비력!A:A,B235,팀수비력!B:B,D235)))*100,"")</f>
        <v>6.0701974982114599</v>
      </c>
      <c r="BO235" s="13">
        <f t="shared" si="143"/>
        <v>21.929824561403507</v>
      </c>
      <c r="BP235" s="13">
        <v>7.6923076923076898</v>
      </c>
      <c r="BQ235" s="13">
        <v>0.22222222222222199</v>
      </c>
      <c r="BR235" s="13">
        <v>0</v>
      </c>
      <c r="BS235" s="13">
        <v>0.22222222222222199</v>
      </c>
      <c r="BT235" s="15" t="s">
        <v>88</v>
      </c>
      <c r="BU235" s="15"/>
      <c r="BV235" s="12" t="s">
        <v>89</v>
      </c>
      <c r="BW235" s="26"/>
      <c r="BX235" s="28"/>
      <c r="BY235" s="28"/>
      <c r="BZ235" s="26"/>
      <c r="CA235" s="26"/>
      <c r="CB235" s="26"/>
      <c r="CC235" s="31"/>
      <c r="CD235" s="31"/>
      <c r="CE235" s="31"/>
      <c r="CF235" s="33">
        <v>6</v>
      </c>
      <c r="CG235" s="33">
        <v>3</v>
      </c>
    </row>
    <row r="236" spans="1:85" ht="18" customHeight="1" thickBot="1" x14ac:dyDescent="0.45">
      <c r="A236" s="12" t="s">
        <v>84</v>
      </c>
      <c r="B236" s="12" t="s">
        <v>133</v>
      </c>
      <c r="C236" s="4" t="s">
        <v>148</v>
      </c>
      <c r="D236" s="4" t="s">
        <v>295</v>
      </c>
      <c r="E236" s="23">
        <v>2</v>
      </c>
      <c r="F236" s="24">
        <v>29</v>
      </c>
      <c r="G236" s="24">
        <v>3</v>
      </c>
      <c r="H236" s="10">
        <f t="shared" si="117"/>
        <v>3486</v>
      </c>
      <c r="I236" s="5">
        <v>31</v>
      </c>
      <c r="J236" s="17">
        <f t="shared" si="118"/>
        <v>15.5</v>
      </c>
      <c r="K236" s="7">
        <v>12</v>
      </c>
      <c r="L236" s="7">
        <v>27</v>
      </c>
      <c r="M236" s="17">
        <f t="shared" si="119"/>
        <v>6</v>
      </c>
      <c r="N236" s="17">
        <f t="shared" si="120"/>
        <v>13.5</v>
      </c>
      <c r="O236" s="14">
        <f t="shared" si="121"/>
        <v>0.44444444444444442</v>
      </c>
      <c r="P236" s="12">
        <v>8</v>
      </c>
      <c r="Q236" s="12">
        <v>16</v>
      </c>
      <c r="R236" s="17">
        <f t="shared" si="122"/>
        <v>4</v>
      </c>
      <c r="S236" s="17">
        <f t="shared" si="123"/>
        <v>8</v>
      </c>
      <c r="T236" s="14">
        <f t="shared" si="124"/>
        <v>0.5</v>
      </c>
      <c r="U236" s="12">
        <v>4</v>
      </c>
      <c r="V236" s="12">
        <v>11</v>
      </c>
      <c r="W236" s="17">
        <f t="shared" si="125"/>
        <v>2</v>
      </c>
      <c r="X236" s="17">
        <f t="shared" si="126"/>
        <v>5.5</v>
      </c>
      <c r="Y236" s="14">
        <f t="shared" si="127"/>
        <v>0.36363636363636365</v>
      </c>
      <c r="Z236" s="12">
        <v>3</v>
      </c>
      <c r="AA236" s="12">
        <v>3</v>
      </c>
      <c r="AB236" s="17">
        <f t="shared" si="128"/>
        <v>1.5</v>
      </c>
      <c r="AC236" s="17">
        <f t="shared" si="129"/>
        <v>1.5</v>
      </c>
      <c r="AD236" s="14">
        <f t="shared" si="130"/>
        <v>1</v>
      </c>
      <c r="AE236" s="12">
        <v>14</v>
      </c>
      <c r="AF236" s="17">
        <f t="shared" si="131"/>
        <v>7</v>
      </c>
      <c r="AG236" s="12">
        <v>2</v>
      </c>
      <c r="AH236" s="17">
        <f t="shared" si="132"/>
        <v>1</v>
      </c>
      <c r="AI236" s="12">
        <v>12</v>
      </c>
      <c r="AJ236" s="17">
        <f t="shared" si="133"/>
        <v>6</v>
      </c>
      <c r="AK236" s="12">
        <v>8</v>
      </c>
      <c r="AL236" s="17">
        <f t="shared" si="134"/>
        <v>4</v>
      </c>
      <c r="AM236" s="12">
        <v>1</v>
      </c>
      <c r="AN236" s="17">
        <f t="shared" si="135"/>
        <v>0.5</v>
      </c>
      <c r="AO236" s="12">
        <v>2</v>
      </c>
      <c r="AP236" s="17">
        <f t="shared" si="136"/>
        <v>1</v>
      </c>
      <c r="AQ236" s="12">
        <v>5</v>
      </c>
      <c r="AR236" s="17">
        <f t="shared" si="137"/>
        <v>2.5</v>
      </c>
      <c r="AS236" s="12">
        <v>5</v>
      </c>
      <c r="AT236" s="17">
        <f t="shared" si="138"/>
        <v>2.5</v>
      </c>
      <c r="AU236" s="13"/>
      <c r="AV236" s="13"/>
      <c r="AW236" s="13"/>
      <c r="AX236" s="13"/>
      <c r="AY236" s="13"/>
      <c r="AZ236" s="13"/>
      <c r="BA236" s="13"/>
      <c r="BB236" s="13"/>
      <c r="BC236" s="13"/>
      <c r="BD236" s="35">
        <f t="shared" si="139"/>
        <v>54.7316384180791</v>
      </c>
      <c r="BE236" s="35">
        <f t="shared" si="140"/>
        <v>51.851851851851848</v>
      </c>
      <c r="BF236" s="37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6.1785603954278665</v>
      </c>
      <c r="BG236" s="14">
        <f t="shared" si="141"/>
        <v>0.40740740740740738</v>
      </c>
      <c r="BH236" s="14">
        <f t="shared" si="142"/>
        <v>0.1111111111111111</v>
      </c>
      <c r="BI236" s="13">
        <f>IFERROR(((AG236*(12000/5))/((F236*60+G236)*(SUMIFS(팀공격력!X:X,팀공격력!A:A,B236,팀공격력!B:B,D236)+SUMIFS(팀수비력!X:X,팀수비력!A:A,B236,팀수비력!B:B,D236))))*100,"")</f>
        <v>0.45145453006405012</v>
      </c>
      <c r="BJ236" s="13">
        <f>IFERROR(((AI236*(12000/5))/((F236*60+G236)*(SUMIFS(팀공격력!V:V,팀공격력!A:A,B236,팀공격력!B:B,D236)+SUMIFS(팀수비력!W:W,팀수비력!A:A,B236,팀수비력!B:B,D236))))*100,"")</f>
        <v>5.9866796378058824</v>
      </c>
      <c r="BK236" s="13">
        <f>IFERROR(((AE236*(12000/5))/((F236*60+G236)*(SUMIFS(팀공격력!X:X,팀공격력!A:A,B236,팀공격력!B:B,D236)+SUMIFS(팀수비력!X:X,팀수비력!A:A,B236,팀수비력!B:B,D236))))*100,"")</f>
        <v>3.1601817104483509</v>
      </c>
      <c r="BL236" s="13">
        <f>IFERROR(100*AK236/(((((F236*60+G236)/(12000/5))*SUMIFS(팀공격력!P:P,팀공격력!A:A,B236,팀공격력!B:B,D236))-K236)),"")</f>
        <v>4.7383189332859503</v>
      </c>
      <c r="BM236" s="13">
        <f>IFERROR(100*((AM236/E236*(2400))/((F236*60+G236)*SUMIFS(팀공격력!AR:AR,팀공격력!A:A,B236,팀공격력!B:B,D236))),"")</f>
        <v>0.98946379560547926</v>
      </c>
      <c r="BN236" s="13">
        <f>IFERROR((AO236*40)/(((F236*60+G236)/60)*(SUMIFS(팀수비력!Q:Q,팀수비력!A:A,B236,팀수비력!B:B,D236)-SUMIFS(팀수비력!N:N,팀수비력!A:A,B236,팀수비력!B:B,D236)))*100,"")</f>
        <v>0.71343850605976822</v>
      </c>
      <c r="BO236" s="13">
        <f t="shared" si="143"/>
        <v>15.006002400960384</v>
      </c>
      <c r="BP236" s="13">
        <v>0</v>
      </c>
      <c r="BQ236" s="13">
        <v>0</v>
      </c>
      <c r="BR236" s="13">
        <v>2</v>
      </c>
      <c r="BS236" s="13">
        <v>0.5</v>
      </c>
      <c r="BT236" s="15" t="s">
        <v>88</v>
      </c>
      <c r="BU236" s="15"/>
      <c r="BV236" s="12" t="s">
        <v>96</v>
      </c>
      <c r="BW236" s="26"/>
      <c r="BX236" s="28"/>
      <c r="BY236" s="28"/>
      <c r="BZ236" s="26"/>
      <c r="CA236" s="26"/>
      <c r="CB236" s="26"/>
      <c r="CC236" s="31"/>
      <c r="CD236" s="31"/>
      <c r="CE236" s="31"/>
      <c r="CF236" s="33">
        <v>1</v>
      </c>
      <c r="CG236" s="33">
        <v>1</v>
      </c>
    </row>
    <row r="237" spans="1:85" ht="18" customHeight="1" thickBot="1" x14ac:dyDescent="0.45">
      <c r="A237" s="12" t="s">
        <v>84</v>
      </c>
      <c r="B237" s="12" t="s">
        <v>133</v>
      </c>
      <c r="C237" s="4" t="s">
        <v>149</v>
      </c>
      <c r="D237" s="4" t="s">
        <v>295</v>
      </c>
      <c r="E237" s="23">
        <v>9</v>
      </c>
      <c r="F237" s="24">
        <v>32</v>
      </c>
      <c r="G237" s="24">
        <v>5</v>
      </c>
      <c r="H237" s="10">
        <f t="shared" si="117"/>
        <v>17325</v>
      </c>
      <c r="I237" s="5">
        <v>49</v>
      </c>
      <c r="J237" s="17">
        <f t="shared" si="118"/>
        <v>5.4444444444444446</v>
      </c>
      <c r="K237" s="7">
        <v>15</v>
      </c>
      <c r="L237" s="7">
        <v>51</v>
      </c>
      <c r="M237" s="17">
        <f t="shared" si="119"/>
        <v>1.6666666666666667</v>
      </c>
      <c r="N237" s="17">
        <f t="shared" si="120"/>
        <v>5.666666666666667</v>
      </c>
      <c r="O237" s="14">
        <f t="shared" si="121"/>
        <v>0.29411764705882354</v>
      </c>
      <c r="P237" s="12">
        <v>3</v>
      </c>
      <c r="Q237" s="12">
        <v>17</v>
      </c>
      <c r="R237" s="17">
        <f t="shared" si="122"/>
        <v>0.33333333333333331</v>
      </c>
      <c r="S237" s="17">
        <f t="shared" si="123"/>
        <v>1.8888888888888888</v>
      </c>
      <c r="T237" s="14">
        <f t="shared" si="124"/>
        <v>0.17647058823529413</v>
      </c>
      <c r="U237" s="12">
        <v>12</v>
      </c>
      <c r="V237" s="12">
        <v>34</v>
      </c>
      <c r="W237" s="17">
        <f t="shared" si="125"/>
        <v>1.3333333333333333</v>
      </c>
      <c r="X237" s="17">
        <f t="shared" si="126"/>
        <v>3.7777777777777777</v>
      </c>
      <c r="Y237" s="14">
        <f t="shared" si="127"/>
        <v>0.35294117647058826</v>
      </c>
      <c r="Z237" s="12">
        <v>7</v>
      </c>
      <c r="AA237" s="12">
        <v>8</v>
      </c>
      <c r="AB237" s="17">
        <f t="shared" si="128"/>
        <v>0.77777777777777779</v>
      </c>
      <c r="AC237" s="17">
        <f t="shared" si="129"/>
        <v>0.88888888888888884</v>
      </c>
      <c r="AD237" s="14">
        <f t="shared" si="130"/>
        <v>0.875</v>
      </c>
      <c r="AE237" s="12">
        <v>16</v>
      </c>
      <c r="AF237" s="17">
        <f t="shared" si="131"/>
        <v>1.7777777777777777</v>
      </c>
      <c r="AG237" s="12">
        <v>0</v>
      </c>
      <c r="AH237" s="17">
        <f t="shared" si="132"/>
        <v>0</v>
      </c>
      <c r="AI237" s="12">
        <v>16</v>
      </c>
      <c r="AJ237" s="17">
        <f t="shared" si="133"/>
        <v>1.7777777777777777</v>
      </c>
      <c r="AK237" s="12">
        <v>30</v>
      </c>
      <c r="AL237" s="17">
        <f t="shared" si="134"/>
        <v>3.3333333333333335</v>
      </c>
      <c r="AM237" s="12">
        <v>11</v>
      </c>
      <c r="AN237" s="17">
        <f t="shared" si="135"/>
        <v>1.2222222222222223</v>
      </c>
      <c r="AO237" s="12">
        <v>2</v>
      </c>
      <c r="AP237" s="17">
        <f t="shared" si="136"/>
        <v>0.22222222222222221</v>
      </c>
      <c r="AQ237" s="12">
        <v>12</v>
      </c>
      <c r="AR237" s="17">
        <f t="shared" si="137"/>
        <v>1.3333333333333333</v>
      </c>
      <c r="AS237" s="12">
        <v>29</v>
      </c>
      <c r="AT237" s="17">
        <f t="shared" si="138"/>
        <v>3.2222222222222223</v>
      </c>
      <c r="AU237" s="13"/>
      <c r="AV237" s="13"/>
      <c r="AW237" s="13"/>
      <c r="AX237" s="13"/>
      <c r="AY237" s="13"/>
      <c r="AZ237" s="13"/>
      <c r="BA237" s="13"/>
      <c r="BB237" s="13"/>
      <c r="BC237" s="13"/>
      <c r="BD237" s="35">
        <f t="shared" si="139"/>
        <v>44.937637564196628</v>
      </c>
      <c r="BE237" s="35">
        <f t="shared" si="140"/>
        <v>41.17647058823529</v>
      </c>
      <c r="BF237" s="37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11.168663269503607</v>
      </c>
      <c r="BG237" s="14">
        <f t="shared" si="141"/>
        <v>0.66666666666666663</v>
      </c>
      <c r="BH237" s="14">
        <f t="shared" si="142"/>
        <v>0.15686274509803921</v>
      </c>
      <c r="BI237" s="13">
        <f>IFERROR(((AG237*(12000/5))/((F237*60+G237)*(SUMIFS(팀공격력!X:X,팀공격력!A:A,B237,팀공격력!B:B,D237)+SUMIFS(팀수비력!X:X,팀수비력!A:A,B237,팀수비력!B:B,D237))))*100,"")</f>
        <v>0</v>
      </c>
      <c r="BJ237" s="13">
        <f>IFERROR(((AI237*(12000/5))/((F237*60+G237)*(SUMIFS(팀공격력!V:V,팀공격력!A:A,B237,팀공격력!B:B,D237)+SUMIFS(팀수비력!W:W,팀수비력!A:A,B237,팀수비력!B:B,D237))))*100,"")</f>
        <v>7.2275550536420097</v>
      </c>
      <c r="BK237" s="13">
        <f>IFERROR(((AE237*(12000/5))/((F237*60+G237)*(SUMIFS(팀공격력!X:X,팀공격력!A:A,B237,팀공격력!B:B,D237)+SUMIFS(팀수비력!X:X,팀수비력!A:A,B237,팀수비력!B:B,D237))))*100,"")</f>
        <v>3.2701724505003193</v>
      </c>
      <c r="BL237" s="13">
        <f>IFERROR(100*AK237/(((((F237*60+G237)/(12000/5))*SUMIFS(팀공격력!P:P,팀공격력!A:A,B237,팀공격력!B:B,D237))-K237)),"")</f>
        <v>16.240906783962103</v>
      </c>
      <c r="BM237" s="13">
        <f>IFERROR(100*((AM237/E237*(2400))/((F237*60+G237)*SUMIFS(팀공격력!AR:AR,팀공격력!A:A,B237,팀공격력!B:B,D237))),"")</f>
        <v>2.1900132009401272</v>
      </c>
      <c r="BN237" s="13">
        <f>IFERROR((AO237*40)/(((F237*60+G237)/60)*(SUMIFS(팀수비력!Q:Q,팀수비력!A:A,B237,팀수비력!B:B,D237)-SUMIFS(팀수비력!N:N,팀수비력!A:A,B237,팀수비력!B:B,D237)))*100,"")</f>
        <v>0.64598613821411743</v>
      </c>
      <c r="BO237" s="13">
        <f t="shared" si="143"/>
        <v>18.039687312086588</v>
      </c>
      <c r="BP237" s="13">
        <v>6.25</v>
      </c>
      <c r="BQ237" s="13">
        <v>0.22222222222222199</v>
      </c>
      <c r="BR237" s="13">
        <v>1</v>
      </c>
      <c r="BS237" s="13">
        <v>0.88888888888888795</v>
      </c>
      <c r="BT237" s="15" t="s">
        <v>88</v>
      </c>
      <c r="BU237" s="15"/>
      <c r="BV237" s="12" t="s">
        <v>91</v>
      </c>
      <c r="BW237" s="26"/>
      <c r="BX237" s="28"/>
      <c r="BY237" s="28"/>
      <c r="BZ237" s="26"/>
      <c r="CA237" s="26"/>
      <c r="CB237" s="26"/>
      <c r="CC237" s="31"/>
      <c r="CD237" s="31"/>
      <c r="CE237" s="31"/>
      <c r="CF237" s="33">
        <v>6</v>
      </c>
      <c r="CG237" s="33">
        <v>3</v>
      </c>
    </row>
    <row r="238" spans="1:85" ht="18" customHeight="1" thickBot="1" x14ac:dyDescent="0.45">
      <c r="A238" s="12" t="s">
        <v>84</v>
      </c>
      <c r="B238" s="12" t="s">
        <v>133</v>
      </c>
      <c r="C238" s="4" t="s">
        <v>150</v>
      </c>
      <c r="D238" s="4" t="s">
        <v>295</v>
      </c>
      <c r="E238" s="23">
        <v>9</v>
      </c>
      <c r="F238" s="24">
        <v>34</v>
      </c>
      <c r="G238" s="24">
        <v>0</v>
      </c>
      <c r="H238" s="10">
        <f t="shared" si="117"/>
        <v>18360</v>
      </c>
      <c r="I238" s="5">
        <v>165</v>
      </c>
      <c r="J238" s="17">
        <f t="shared" si="118"/>
        <v>18.333333333333332</v>
      </c>
      <c r="K238" s="7">
        <v>51</v>
      </c>
      <c r="L238" s="7">
        <v>126</v>
      </c>
      <c r="M238" s="17">
        <f t="shared" si="119"/>
        <v>5.666666666666667</v>
      </c>
      <c r="N238" s="17">
        <f t="shared" si="120"/>
        <v>14</v>
      </c>
      <c r="O238" s="14">
        <f t="shared" si="121"/>
        <v>0.40476190476190477</v>
      </c>
      <c r="P238" s="12">
        <v>27</v>
      </c>
      <c r="Q238" s="12">
        <v>60</v>
      </c>
      <c r="R238" s="17">
        <f t="shared" si="122"/>
        <v>3</v>
      </c>
      <c r="S238" s="17">
        <f t="shared" si="123"/>
        <v>6.666666666666667</v>
      </c>
      <c r="T238" s="14">
        <f t="shared" si="124"/>
        <v>0.45</v>
      </c>
      <c r="U238" s="12">
        <v>24</v>
      </c>
      <c r="V238" s="12">
        <v>66</v>
      </c>
      <c r="W238" s="17">
        <f t="shared" si="125"/>
        <v>2.6666666666666665</v>
      </c>
      <c r="X238" s="17">
        <f t="shared" si="126"/>
        <v>7.333333333333333</v>
      </c>
      <c r="Y238" s="14">
        <f t="shared" si="127"/>
        <v>0.36363636363636365</v>
      </c>
      <c r="Z238" s="12">
        <v>39</v>
      </c>
      <c r="AA238" s="12">
        <v>43</v>
      </c>
      <c r="AB238" s="17">
        <f t="shared" si="128"/>
        <v>4.333333333333333</v>
      </c>
      <c r="AC238" s="17">
        <f t="shared" si="129"/>
        <v>4.7777777777777777</v>
      </c>
      <c r="AD238" s="14">
        <f t="shared" si="130"/>
        <v>0.90697674418604646</v>
      </c>
      <c r="AE238" s="12">
        <v>29</v>
      </c>
      <c r="AF238" s="17">
        <f t="shared" si="131"/>
        <v>3.2222222222222223</v>
      </c>
      <c r="AG238" s="12">
        <v>1</v>
      </c>
      <c r="AH238" s="17">
        <f t="shared" si="132"/>
        <v>0.1111111111111111</v>
      </c>
      <c r="AI238" s="12">
        <v>28</v>
      </c>
      <c r="AJ238" s="17">
        <f t="shared" si="133"/>
        <v>3.1111111111111112</v>
      </c>
      <c r="AK238" s="12">
        <v>30</v>
      </c>
      <c r="AL238" s="17">
        <f t="shared" si="134"/>
        <v>3.3333333333333335</v>
      </c>
      <c r="AM238" s="12">
        <v>7</v>
      </c>
      <c r="AN238" s="17">
        <f t="shared" si="135"/>
        <v>0.77777777777777779</v>
      </c>
      <c r="AO238" s="12">
        <v>0</v>
      </c>
      <c r="AP238" s="17">
        <f t="shared" si="136"/>
        <v>0</v>
      </c>
      <c r="AQ238" s="12">
        <v>32</v>
      </c>
      <c r="AR238" s="17">
        <f t="shared" si="137"/>
        <v>3.5555555555555554</v>
      </c>
      <c r="AS238" s="12">
        <v>19</v>
      </c>
      <c r="AT238" s="17">
        <f t="shared" si="138"/>
        <v>2.1111111111111112</v>
      </c>
      <c r="AU238" s="13"/>
      <c r="AV238" s="13"/>
      <c r="AW238" s="13"/>
      <c r="AX238" s="13"/>
      <c r="AY238" s="13"/>
      <c r="AZ238" s="13"/>
      <c r="BA238" s="13"/>
      <c r="BB238" s="13"/>
      <c r="BC238" s="13"/>
      <c r="BD238" s="35">
        <f t="shared" si="139"/>
        <v>56.927960253933193</v>
      </c>
      <c r="BE238" s="35">
        <f t="shared" si="140"/>
        <v>50</v>
      </c>
      <c r="BF238" s="37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28.030216611531497</v>
      </c>
      <c r="BG238" s="14">
        <f t="shared" si="141"/>
        <v>0.52380952380952384</v>
      </c>
      <c r="BH238" s="14">
        <f t="shared" si="142"/>
        <v>0.34126984126984128</v>
      </c>
      <c r="BI238" s="13">
        <f>IFERROR(((AG238*(12000/5))/((F238*60+G238)*(SUMIFS(팀공격력!X:X,팀공격력!A:A,B238,팀공격력!B:B,D238)+SUMIFS(팀수비력!X:X,팀수비력!A:A,B238,팀수비력!B:B,D238))))*100,"")</f>
        <v>0.19286403085824494</v>
      </c>
      <c r="BJ238" s="13">
        <f>IFERROR(((AI238*(12000/5))/((F238*60+G238)*(SUMIFS(팀공격력!V:V,팀공격력!A:A,B238,팀공격력!B:B,D238)+SUMIFS(팀수비력!W:W,팀수비력!A:A,B238,팀수비력!B:B,D238))))*100,"")</f>
        <v>11.935208866155158</v>
      </c>
      <c r="BK238" s="13">
        <f>IFERROR(((AE238*(12000/5))/((F238*60+G238)*(SUMIFS(팀공격력!X:X,팀공격력!A:A,B238,팀공격력!B:B,D238)+SUMIFS(팀수비력!X:X,팀수비력!A:A,B238,팀수비력!B:B,D238))))*100,"")</f>
        <v>5.593056894889104</v>
      </c>
      <c r="BL238" s="13">
        <f>IFERROR(100*AK238/(((((F238*60+G238)/(12000/5))*SUMIFS(팀공격력!P:P,팀공격력!A:A,B238,팀공격력!B:B,D238))-K238)),"")</f>
        <v>18.674136321195142</v>
      </c>
      <c r="BM238" s="13">
        <f>IFERROR(100*((AM238/E238*(2400))/((F238*60+G238)*SUMIFS(팀공격력!AR:AR,팀공격력!A:A,B238,팀공격력!B:B,D238))),"")</f>
        <v>1.3150814564468902</v>
      </c>
      <c r="BN238" s="13">
        <f>IFERROR((AO238*40)/(((F238*60+G238)/60)*(SUMIFS(팀수비력!Q:Q,팀수비력!A:A,B238,팀수비력!B:B,D238)-SUMIFS(팀수비력!N:N,팀수비력!A:A,B238,팀수비력!B:B,D238)))*100,"")</f>
        <v>0</v>
      </c>
      <c r="BO238" s="13">
        <f t="shared" si="143"/>
        <v>18.087271082975356</v>
      </c>
      <c r="BP238" s="13">
        <v>11.4285714285714</v>
      </c>
      <c r="BQ238" s="13">
        <v>0.44444444444444398</v>
      </c>
      <c r="BR238" s="13">
        <v>4</v>
      </c>
      <c r="BS238" s="13">
        <v>0.77777777777777701</v>
      </c>
      <c r="BT238" s="15" t="s">
        <v>88</v>
      </c>
      <c r="BU238" s="15"/>
      <c r="BV238" s="12" t="s">
        <v>91</v>
      </c>
      <c r="BW238" s="26"/>
      <c r="BX238" s="28"/>
      <c r="BY238" s="28"/>
      <c r="BZ238" s="26"/>
      <c r="CA238" s="26"/>
      <c r="CB238" s="26"/>
      <c r="CC238" s="31"/>
      <c r="CD238" s="31"/>
      <c r="CE238" s="31"/>
      <c r="CF238" s="33">
        <v>6</v>
      </c>
      <c r="CG238" s="33">
        <v>3</v>
      </c>
    </row>
    <row r="239" spans="1:85" ht="18" customHeight="1" thickBot="1" x14ac:dyDescent="0.45">
      <c r="A239" s="12" t="s">
        <v>84</v>
      </c>
      <c r="B239" s="12" t="s">
        <v>152</v>
      </c>
      <c r="C239" s="4" t="s">
        <v>154</v>
      </c>
      <c r="D239" s="4" t="s">
        <v>295</v>
      </c>
      <c r="E239" s="23">
        <v>3</v>
      </c>
      <c r="F239" s="24">
        <v>3</v>
      </c>
      <c r="G239" s="24">
        <v>6</v>
      </c>
      <c r="H239" s="10">
        <f t="shared" si="117"/>
        <v>558</v>
      </c>
      <c r="I239" s="5">
        <v>0</v>
      </c>
      <c r="J239" s="17">
        <f t="shared" si="118"/>
        <v>0</v>
      </c>
      <c r="K239" s="7">
        <v>0</v>
      </c>
      <c r="L239" s="7">
        <v>0</v>
      </c>
      <c r="M239" s="17">
        <f t="shared" si="119"/>
        <v>0</v>
      </c>
      <c r="N239" s="17">
        <f t="shared" si="120"/>
        <v>0</v>
      </c>
      <c r="O239" s="14" t="e">
        <f t="shared" si="121"/>
        <v>#DIV/0!</v>
      </c>
      <c r="P239" s="12">
        <v>0</v>
      </c>
      <c r="Q239" s="12">
        <v>0</v>
      </c>
      <c r="R239" s="17">
        <f t="shared" si="122"/>
        <v>0</v>
      </c>
      <c r="S239" s="17">
        <f t="shared" si="123"/>
        <v>0</v>
      </c>
      <c r="T239" s="14" t="e">
        <f t="shared" si="124"/>
        <v>#DIV/0!</v>
      </c>
      <c r="U239" s="12">
        <v>0</v>
      </c>
      <c r="V239" s="12">
        <v>0</v>
      </c>
      <c r="W239" s="17">
        <f t="shared" si="125"/>
        <v>0</v>
      </c>
      <c r="X239" s="17">
        <f t="shared" si="126"/>
        <v>0</v>
      </c>
      <c r="Y239" s="14" t="e">
        <f t="shared" si="127"/>
        <v>#DIV/0!</v>
      </c>
      <c r="Z239" s="12">
        <v>0</v>
      </c>
      <c r="AA239" s="12">
        <v>2</v>
      </c>
      <c r="AB239" s="17">
        <f t="shared" si="128"/>
        <v>0</v>
      </c>
      <c r="AC239" s="17">
        <f t="shared" si="129"/>
        <v>0.66666666666666663</v>
      </c>
      <c r="AD239" s="14">
        <f t="shared" si="130"/>
        <v>0</v>
      </c>
      <c r="AE239" s="12">
        <v>3</v>
      </c>
      <c r="AF239" s="17">
        <f t="shared" si="131"/>
        <v>1</v>
      </c>
      <c r="AG239" s="12">
        <v>2</v>
      </c>
      <c r="AH239" s="17">
        <f t="shared" si="132"/>
        <v>0.66666666666666663</v>
      </c>
      <c r="AI239" s="12">
        <v>1</v>
      </c>
      <c r="AJ239" s="17">
        <f t="shared" si="133"/>
        <v>0.33333333333333331</v>
      </c>
      <c r="AK239" s="12">
        <v>0</v>
      </c>
      <c r="AL239" s="17">
        <f t="shared" si="134"/>
        <v>0</v>
      </c>
      <c r="AM239" s="12">
        <v>0</v>
      </c>
      <c r="AN239" s="17">
        <f t="shared" si="135"/>
        <v>0</v>
      </c>
      <c r="AO239" s="12">
        <v>0</v>
      </c>
      <c r="AP239" s="17">
        <f t="shared" si="136"/>
        <v>0</v>
      </c>
      <c r="AQ239" s="12">
        <v>0</v>
      </c>
      <c r="AR239" s="17">
        <f t="shared" si="137"/>
        <v>0</v>
      </c>
      <c r="AS239" s="12">
        <v>1</v>
      </c>
      <c r="AT239" s="17">
        <f t="shared" si="138"/>
        <v>0.33333333333333331</v>
      </c>
      <c r="AU239" s="13"/>
      <c r="AV239" s="13"/>
      <c r="AW239" s="13"/>
      <c r="AX239" s="13"/>
      <c r="AY239" s="13"/>
      <c r="AZ239" s="13"/>
      <c r="BA239" s="13"/>
      <c r="BB239" s="13"/>
      <c r="BC239" s="13"/>
      <c r="BD239" s="35">
        <f t="shared" si="139"/>
        <v>0</v>
      </c>
      <c r="BE239" s="35" t="str">
        <f t="shared" si="140"/>
        <v/>
      </c>
      <c r="BF239" s="37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1.4733532347637697</v>
      </c>
      <c r="BG239" s="14" t="str">
        <f t="shared" si="141"/>
        <v/>
      </c>
      <c r="BH239" s="14" t="str">
        <f t="shared" si="142"/>
        <v/>
      </c>
      <c r="BI239" s="13">
        <f>IFERROR(((AG239*(12000/5))/((F239*60+G239)*(SUMIFS(팀공격력!X:X,팀공격력!A:A,B239,팀공격력!B:B,D239)+SUMIFS(팀수비력!X:X,팀수비력!A:A,B239,팀수비력!B:B,D239))))*100,"")</f>
        <v>3.795066413662239</v>
      </c>
      <c r="BJ239" s="13">
        <f>IFERROR(((AI239*(12000/5))/((F239*60+G239)*(SUMIFS(팀공격력!V:V,팀공격력!A:A,B239,팀공격력!B:B,D239)+SUMIFS(팀수비력!W:W,팀수비력!A:A,B239,팀수비력!B:B,D239))))*100,"")</f>
        <v>3.9948067512234093</v>
      </c>
      <c r="BK239" s="13">
        <f>IFERROR(((AE239*(12000/5))/((F239*60+G239)*(SUMIFS(팀공격력!X:X,팀공격력!A:A,B239,팀공격력!B:B,D239)+SUMIFS(팀수비력!X:X,팀수비력!A:A,B239,팀수비력!B:B,D239))))*100,"")</f>
        <v>5.6925996204933584</v>
      </c>
      <c r="BL239" s="13">
        <f>IFERROR(100*AK239/(((((F239*60+G239)/(12000/5))*SUMIFS(팀공격력!P:P,팀공격력!A:A,B239,팀공격력!B:B,D239))-K239)),"")</f>
        <v>0</v>
      </c>
      <c r="BM239" s="13">
        <f>IFERROR(100*((AM239/E239*(2400))/((F239*60+G239)*SUMIFS(팀공격력!AR:AR,팀공격력!A:A,B239,팀공격력!B:B,D239))),"")</f>
        <v>0</v>
      </c>
      <c r="BN239" s="13">
        <f>IFERROR((AO239*40)/(((F239*60+G239)/60)*(SUMIFS(팀수비력!Q:Q,팀수비력!A:A,B239,팀수비력!B:B,D239)-SUMIFS(팀수비력!N:N,팀수비력!A:A,B239,팀수비력!B:B,D239)))*100,"")</f>
        <v>0</v>
      </c>
      <c r="BO239" s="13">
        <f t="shared" si="143"/>
        <v>0</v>
      </c>
      <c r="BP239" s="13">
        <v>50</v>
      </c>
      <c r="BQ239" s="13">
        <v>0.33333333333333298</v>
      </c>
      <c r="BR239" s="13">
        <v>0</v>
      </c>
      <c r="BS239" s="13">
        <v>0.33333333333333298</v>
      </c>
      <c r="BT239" s="15" t="s">
        <v>88</v>
      </c>
      <c r="BU239" s="15"/>
      <c r="BV239" s="12" t="s">
        <v>89</v>
      </c>
      <c r="BW239" s="26"/>
      <c r="BX239" s="28"/>
      <c r="BY239" s="28"/>
      <c r="BZ239" s="26"/>
      <c r="CA239" s="26"/>
      <c r="CB239" s="26"/>
      <c r="CC239" s="31"/>
      <c r="CD239" s="31"/>
      <c r="CE239" s="31"/>
      <c r="CF239" s="33">
        <v>2</v>
      </c>
      <c r="CG239" s="33">
        <v>1</v>
      </c>
    </row>
    <row r="240" spans="1:85" ht="18" customHeight="1" thickBot="1" x14ac:dyDescent="0.45">
      <c r="A240" s="12" t="s">
        <v>84</v>
      </c>
      <c r="B240" s="12" t="s">
        <v>152</v>
      </c>
      <c r="C240" s="4" t="s">
        <v>155</v>
      </c>
      <c r="D240" s="4" t="s">
        <v>295</v>
      </c>
      <c r="E240" s="23">
        <v>9</v>
      </c>
      <c r="F240" s="24">
        <v>30</v>
      </c>
      <c r="G240" s="24">
        <v>49</v>
      </c>
      <c r="H240" s="10">
        <f t="shared" si="117"/>
        <v>16641</v>
      </c>
      <c r="I240" s="5">
        <v>105</v>
      </c>
      <c r="J240" s="17">
        <f t="shared" si="118"/>
        <v>11.666666666666666</v>
      </c>
      <c r="K240" s="7">
        <v>41</v>
      </c>
      <c r="L240" s="7">
        <v>88</v>
      </c>
      <c r="M240" s="17">
        <f t="shared" si="119"/>
        <v>4.5555555555555554</v>
      </c>
      <c r="N240" s="17">
        <f t="shared" si="120"/>
        <v>9.7777777777777786</v>
      </c>
      <c r="O240" s="14">
        <f t="shared" si="121"/>
        <v>0.46590909090909088</v>
      </c>
      <c r="P240" s="12">
        <v>26</v>
      </c>
      <c r="Q240" s="12">
        <v>44</v>
      </c>
      <c r="R240" s="17">
        <f t="shared" si="122"/>
        <v>2.8888888888888888</v>
      </c>
      <c r="S240" s="17">
        <f t="shared" si="123"/>
        <v>4.8888888888888893</v>
      </c>
      <c r="T240" s="14">
        <f t="shared" si="124"/>
        <v>0.59090909090909094</v>
      </c>
      <c r="U240" s="12">
        <v>15</v>
      </c>
      <c r="V240" s="12">
        <v>44</v>
      </c>
      <c r="W240" s="17">
        <f t="shared" si="125"/>
        <v>1.6666666666666667</v>
      </c>
      <c r="X240" s="17">
        <f t="shared" si="126"/>
        <v>4.8888888888888893</v>
      </c>
      <c r="Y240" s="14">
        <f t="shared" si="127"/>
        <v>0.34090909090909088</v>
      </c>
      <c r="Z240" s="12">
        <v>8</v>
      </c>
      <c r="AA240" s="12">
        <v>12</v>
      </c>
      <c r="AB240" s="17">
        <f t="shared" si="128"/>
        <v>0.88888888888888884</v>
      </c>
      <c r="AC240" s="17">
        <f t="shared" si="129"/>
        <v>1.3333333333333333</v>
      </c>
      <c r="AD240" s="14">
        <f t="shared" si="130"/>
        <v>0.66666666666666663</v>
      </c>
      <c r="AE240" s="12">
        <v>21</v>
      </c>
      <c r="AF240" s="17">
        <f t="shared" si="131"/>
        <v>2.3333333333333335</v>
      </c>
      <c r="AG240" s="12">
        <v>9</v>
      </c>
      <c r="AH240" s="17">
        <f t="shared" si="132"/>
        <v>1</v>
      </c>
      <c r="AI240" s="12">
        <v>12</v>
      </c>
      <c r="AJ240" s="17">
        <f t="shared" si="133"/>
        <v>1.3333333333333333</v>
      </c>
      <c r="AK240" s="12">
        <v>36</v>
      </c>
      <c r="AL240" s="17">
        <f t="shared" si="134"/>
        <v>4</v>
      </c>
      <c r="AM240" s="12">
        <v>10</v>
      </c>
      <c r="AN240" s="17">
        <f t="shared" si="135"/>
        <v>1.1111111111111112</v>
      </c>
      <c r="AO240" s="12">
        <v>2</v>
      </c>
      <c r="AP240" s="17">
        <f t="shared" si="136"/>
        <v>0.22222222222222221</v>
      </c>
      <c r="AQ240" s="12">
        <v>19</v>
      </c>
      <c r="AR240" s="17">
        <f t="shared" si="137"/>
        <v>2.1111111111111112</v>
      </c>
      <c r="AS240" s="12">
        <v>21</v>
      </c>
      <c r="AT240" s="17">
        <f t="shared" si="138"/>
        <v>2.3333333333333335</v>
      </c>
      <c r="AU240" s="13"/>
      <c r="AV240" s="13"/>
      <c r="AW240" s="13"/>
      <c r="AX240" s="13"/>
      <c r="AY240" s="13"/>
      <c r="AZ240" s="13"/>
      <c r="BA240" s="13"/>
      <c r="BB240" s="13"/>
      <c r="BC240" s="13"/>
      <c r="BD240" s="35">
        <f t="shared" si="139"/>
        <v>56.28216123499142</v>
      </c>
      <c r="BE240" s="35">
        <f t="shared" si="140"/>
        <v>55.113636363636367</v>
      </c>
      <c r="BF240" s="37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18.91048405960553</v>
      </c>
      <c r="BG240" s="14">
        <f t="shared" si="141"/>
        <v>0.5</v>
      </c>
      <c r="BH240" s="14">
        <f t="shared" si="142"/>
        <v>0.13636363636363635</v>
      </c>
      <c r="BI240" s="13">
        <f>IFERROR(((AG240*(12000/5))/((F240*60+G240)*(SUMIFS(팀공격력!X:X,팀공격력!A:A,B240,팀공격력!B:B,D240)+SUMIFS(팀수비력!X:X,팀수비력!A:A,B240,팀수비력!B:B,D240))))*100,"")</f>
        <v>1.7179397448541343</v>
      </c>
      <c r="BJ240" s="13">
        <f>IFERROR(((AI240*(12000/5))/((F240*60+G240)*(SUMIFS(팀공격력!V:V,팀공격력!A:A,B240,팀공격력!B:B,D240)+SUMIFS(팀수비력!W:W,팀수비력!A:A,B240,팀수비력!B:B,D240))))*100,"")</f>
        <v>4.8222870030993246</v>
      </c>
      <c r="BK240" s="13">
        <f>IFERROR(((AE240*(12000/5))/((F240*60+G240)*(SUMIFS(팀공격력!X:X,팀공격력!A:A,B240,팀공격력!B:B,D240)+SUMIFS(팀수비력!X:X,팀수비력!A:A,B240,팀수비력!B:B,D240))))*100,"")</f>
        <v>4.0085260713263136</v>
      </c>
      <c r="BL240" s="13">
        <f>IFERROR(100*AK240/(((((F240*60+G240)/(12000/5))*SUMIFS(팀공격력!P:P,팀공격력!A:A,B240,팀공격력!B:B,D240))-K240)),"")</f>
        <v>21.55527280892149</v>
      </c>
      <c r="BM240" s="13">
        <f>IFERROR(100*((AM240/E240*(2400))/((F240*60+G240)*SUMIFS(팀공격력!AR:AR,팀공격력!A:A,B240,팀공격력!B:B,D240))),"")</f>
        <v>1.9638641728709956</v>
      </c>
      <c r="BN240" s="13">
        <f>IFERROR((AO240*40)/(((F240*60+G240)/60)*(SUMIFS(팀수비력!Q:Q,팀수비력!A:A,B240,팀수비력!B:B,D240)-SUMIFS(팀수비력!N:N,팀수비력!A:A,B240,팀수비력!B:B,D240)))*100,"")</f>
        <v>0.7292128754686712</v>
      </c>
      <c r="BO240" s="13">
        <f t="shared" si="143"/>
        <v>16.921980762379764</v>
      </c>
      <c r="BP240" s="13">
        <v>15.789473684210501</v>
      </c>
      <c r="BQ240" s="13">
        <v>0.33333333333333298</v>
      </c>
      <c r="BR240" s="13">
        <v>2.6666666666666599</v>
      </c>
      <c r="BS240" s="13">
        <v>1</v>
      </c>
      <c r="BT240" s="15" t="s">
        <v>88</v>
      </c>
      <c r="BU240" s="15"/>
      <c r="BV240" s="12" t="s">
        <v>91</v>
      </c>
      <c r="BW240" s="26"/>
      <c r="BX240" s="28"/>
      <c r="BY240" s="28"/>
      <c r="BZ240" s="26"/>
      <c r="CA240" s="26"/>
      <c r="CB240" s="26"/>
      <c r="CC240" s="31"/>
      <c r="CD240" s="31"/>
      <c r="CE240" s="31"/>
      <c r="CF240" s="33">
        <v>3</v>
      </c>
      <c r="CG240" s="33">
        <v>6</v>
      </c>
    </row>
    <row r="241" spans="1:85" ht="18" customHeight="1" thickBot="1" x14ac:dyDescent="0.45">
      <c r="A241" s="12" t="s">
        <v>84</v>
      </c>
      <c r="B241" s="12" t="s">
        <v>152</v>
      </c>
      <c r="C241" s="4" t="s">
        <v>157</v>
      </c>
      <c r="D241" s="4" t="s">
        <v>295</v>
      </c>
      <c r="E241" s="23">
        <v>7</v>
      </c>
      <c r="F241" s="24">
        <v>8</v>
      </c>
      <c r="G241" s="24">
        <v>36</v>
      </c>
      <c r="H241" s="10">
        <f t="shared" si="117"/>
        <v>3612</v>
      </c>
      <c r="I241" s="5">
        <v>5</v>
      </c>
      <c r="J241" s="17">
        <f t="shared" si="118"/>
        <v>0.7142857142857143</v>
      </c>
      <c r="K241" s="7">
        <v>1</v>
      </c>
      <c r="L241" s="7">
        <v>6</v>
      </c>
      <c r="M241" s="17">
        <f t="shared" si="119"/>
        <v>0.14285714285714285</v>
      </c>
      <c r="N241" s="17">
        <f t="shared" si="120"/>
        <v>0.8571428571428571</v>
      </c>
      <c r="O241" s="14">
        <f t="shared" si="121"/>
        <v>0.16666666666666666</v>
      </c>
      <c r="P241" s="12">
        <v>0</v>
      </c>
      <c r="Q241" s="12">
        <v>1</v>
      </c>
      <c r="R241" s="17">
        <f t="shared" si="122"/>
        <v>0</v>
      </c>
      <c r="S241" s="17">
        <f t="shared" si="123"/>
        <v>0.14285714285714285</v>
      </c>
      <c r="T241" s="14">
        <f t="shared" si="124"/>
        <v>0</v>
      </c>
      <c r="U241" s="12">
        <v>1</v>
      </c>
      <c r="V241" s="12">
        <v>5</v>
      </c>
      <c r="W241" s="17">
        <f t="shared" si="125"/>
        <v>0.14285714285714285</v>
      </c>
      <c r="X241" s="17">
        <f t="shared" si="126"/>
        <v>0.7142857142857143</v>
      </c>
      <c r="Y241" s="14">
        <f t="shared" si="127"/>
        <v>0.2</v>
      </c>
      <c r="Z241" s="12">
        <v>2</v>
      </c>
      <c r="AA241" s="12">
        <v>2</v>
      </c>
      <c r="AB241" s="17">
        <f t="shared" si="128"/>
        <v>0.2857142857142857</v>
      </c>
      <c r="AC241" s="17">
        <f t="shared" si="129"/>
        <v>0.2857142857142857</v>
      </c>
      <c r="AD241" s="14">
        <f t="shared" si="130"/>
        <v>1</v>
      </c>
      <c r="AE241" s="12">
        <v>10</v>
      </c>
      <c r="AF241" s="17">
        <f t="shared" si="131"/>
        <v>1.4285714285714286</v>
      </c>
      <c r="AG241" s="12">
        <v>3</v>
      </c>
      <c r="AH241" s="17">
        <f t="shared" si="132"/>
        <v>0.42857142857142855</v>
      </c>
      <c r="AI241" s="12">
        <v>7</v>
      </c>
      <c r="AJ241" s="17">
        <f t="shared" si="133"/>
        <v>1</v>
      </c>
      <c r="AK241" s="12">
        <v>2</v>
      </c>
      <c r="AL241" s="17">
        <f t="shared" si="134"/>
        <v>0.2857142857142857</v>
      </c>
      <c r="AM241" s="12">
        <v>4</v>
      </c>
      <c r="AN241" s="17">
        <f t="shared" si="135"/>
        <v>0.5714285714285714</v>
      </c>
      <c r="AO241" s="12">
        <v>0</v>
      </c>
      <c r="AP241" s="17">
        <f t="shared" si="136"/>
        <v>0</v>
      </c>
      <c r="AQ241" s="12">
        <v>2</v>
      </c>
      <c r="AR241" s="17">
        <f t="shared" si="137"/>
        <v>0.2857142857142857</v>
      </c>
      <c r="AS241" s="12">
        <v>9</v>
      </c>
      <c r="AT241" s="17">
        <f t="shared" si="138"/>
        <v>1.2857142857142858</v>
      </c>
      <c r="AU241" s="13"/>
      <c r="AV241" s="13"/>
      <c r="AW241" s="13"/>
      <c r="AX241" s="13"/>
      <c r="AY241" s="13"/>
      <c r="AZ241" s="13"/>
      <c r="BA241" s="13"/>
      <c r="BB241" s="13"/>
      <c r="BC241" s="13"/>
      <c r="BD241" s="35">
        <f t="shared" si="139"/>
        <v>36.337209302325576</v>
      </c>
      <c r="BE241" s="35">
        <f t="shared" si="140"/>
        <v>25</v>
      </c>
      <c r="BF241" s="37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5.3592055822644085</v>
      </c>
      <c r="BG241" s="14">
        <f t="shared" si="141"/>
        <v>0.83333333333333337</v>
      </c>
      <c r="BH241" s="14">
        <f t="shared" si="142"/>
        <v>0.33333333333333331</v>
      </c>
      <c r="BI241" s="13">
        <f>IFERROR(((AG241*(12000/5))/((F241*60+G241)*(SUMIFS(팀공격력!X:X,팀공격력!A:A,B241,팀공격력!B:B,D241)+SUMIFS(팀수비력!X:X,팀수비력!A:A,B241,팀수비력!B:B,D241))))*100,"")</f>
        <v>2.0519835841313268</v>
      </c>
      <c r="BJ241" s="13">
        <f>IFERROR(((AI241*(12000/5))/((F241*60+G241)*(SUMIFS(팀공격력!V:V,팀공격력!A:A,B241,팀공격력!B:B,D241)+SUMIFS(팀수비력!W:W,팀수비력!A:A,B241,팀수비력!B:B,D241))))*100,"")</f>
        <v>10.079919360645114</v>
      </c>
      <c r="BK241" s="13">
        <f>IFERROR(((AE241*(12000/5))/((F241*60+G241)*(SUMIFS(팀공격력!X:X,팀공격력!A:A,B241,팀공격력!B:B,D241)+SUMIFS(팀수비력!X:X,팀수비력!A:A,B241,팀수비력!B:B,D241))))*100,"")</f>
        <v>6.8399452804377567</v>
      </c>
      <c r="BL241" s="13">
        <f>IFERROR(100*AK241/(((((F241*60+G241)/(12000/5))*SUMIFS(팀공격력!P:P,팀공격력!A:A,B241,팀공격력!B:B,D241))-K241)),"")</f>
        <v>3.5056967572304996</v>
      </c>
      <c r="BM241" s="13">
        <f>IFERROR(100*((AM241/E241*(2400))/((F241*60+G241)*SUMIFS(팀공격력!AR:AR,팀공격력!A:A,B241,팀공격력!B:B,D241))),"")</f>
        <v>3.6191211185765479</v>
      </c>
      <c r="BN241" s="13">
        <f>IFERROR((AO241*40)/(((F241*60+G241)/60)*(SUMIFS(팀수비력!Q:Q,팀수비력!A:A,B241,팀수비력!B:B,D241)-SUMIFS(팀수비력!N:N,팀수비력!A:A,B241,팀수비력!B:B,D241)))*100,"")</f>
        <v>0</v>
      </c>
      <c r="BO241" s="13">
        <f t="shared" si="143"/>
        <v>22.522522522522525</v>
      </c>
      <c r="BP241" s="13">
        <v>0</v>
      </c>
      <c r="BQ241" s="13">
        <v>0</v>
      </c>
      <c r="BR241" s="13">
        <v>0</v>
      </c>
      <c r="BS241" s="13">
        <v>0.14285714285714199</v>
      </c>
      <c r="BT241" s="15" t="s">
        <v>88</v>
      </c>
      <c r="BU241" s="15"/>
      <c r="BV241" s="12" t="s">
        <v>91</v>
      </c>
      <c r="BW241" s="26"/>
      <c r="BX241" s="28"/>
      <c r="BY241" s="28"/>
      <c r="BZ241" s="26"/>
      <c r="CA241" s="26"/>
      <c r="CB241" s="26"/>
      <c r="CC241" s="31"/>
      <c r="CD241" s="31"/>
      <c r="CE241" s="31"/>
      <c r="CF241" s="33">
        <v>1</v>
      </c>
      <c r="CG241" s="33">
        <v>6</v>
      </c>
    </row>
    <row r="242" spans="1:85" ht="18" customHeight="1" thickBot="1" x14ac:dyDescent="0.45">
      <c r="A242" s="12" t="s">
        <v>84</v>
      </c>
      <c r="B242" s="12" t="s">
        <v>152</v>
      </c>
      <c r="C242" s="4" t="s">
        <v>158</v>
      </c>
      <c r="D242" s="4" t="s">
        <v>295</v>
      </c>
      <c r="E242" s="23">
        <v>9</v>
      </c>
      <c r="F242" s="24">
        <v>26</v>
      </c>
      <c r="G242" s="24">
        <v>39</v>
      </c>
      <c r="H242" s="10">
        <f t="shared" si="117"/>
        <v>14391</v>
      </c>
      <c r="I242" s="5">
        <v>70</v>
      </c>
      <c r="J242" s="17">
        <f t="shared" si="118"/>
        <v>7.7777777777777777</v>
      </c>
      <c r="K242" s="7">
        <v>23</v>
      </c>
      <c r="L242" s="7">
        <v>57</v>
      </c>
      <c r="M242" s="17">
        <f t="shared" si="119"/>
        <v>2.5555555555555554</v>
      </c>
      <c r="N242" s="17">
        <f t="shared" si="120"/>
        <v>6.333333333333333</v>
      </c>
      <c r="O242" s="14">
        <f t="shared" si="121"/>
        <v>0.40350877192982454</v>
      </c>
      <c r="P242" s="12">
        <v>5</v>
      </c>
      <c r="Q242" s="12">
        <v>12</v>
      </c>
      <c r="R242" s="17">
        <f t="shared" si="122"/>
        <v>0.55555555555555558</v>
      </c>
      <c r="S242" s="17">
        <f t="shared" si="123"/>
        <v>1.3333333333333333</v>
      </c>
      <c r="T242" s="14">
        <f t="shared" si="124"/>
        <v>0.41666666666666669</v>
      </c>
      <c r="U242" s="12">
        <v>18</v>
      </c>
      <c r="V242" s="12">
        <v>45</v>
      </c>
      <c r="W242" s="17">
        <f t="shared" si="125"/>
        <v>2</v>
      </c>
      <c r="X242" s="17">
        <f t="shared" si="126"/>
        <v>5</v>
      </c>
      <c r="Y242" s="14">
        <f t="shared" si="127"/>
        <v>0.4</v>
      </c>
      <c r="Z242" s="12">
        <v>6</v>
      </c>
      <c r="AA242" s="12">
        <v>8</v>
      </c>
      <c r="AB242" s="17">
        <f t="shared" si="128"/>
        <v>0.66666666666666663</v>
      </c>
      <c r="AC242" s="17">
        <f t="shared" si="129"/>
        <v>0.88888888888888884</v>
      </c>
      <c r="AD242" s="14">
        <f t="shared" si="130"/>
        <v>0.75</v>
      </c>
      <c r="AE242" s="12">
        <v>35</v>
      </c>
      <c r="AF242" s="17">
        <f t="shared" si="131"/>
        <v>3.8888888888888888</v>
      </c>
      <c r="AG242" s="12">
        <v>8</v>
      </c>
      <c r="AH242" s="17">
        <f t="shared" si="132"/>
        <v>0.88888888888888884</v>
      </c>
      <c r="AI242" s="12">
        <v>27</v>
      </c>
      <c r="AJ242" s="17">
        <f t="shared" si="133"/>
        <v>3</v>
      </c>
      <c r="AK242" s="12">
        <v>6</v>
      </c>
      <c r="AL242" s="17">
        <f t="shared" si="134"/>
        <v>0.66666666666666663</v>
      </c>
      <c r="AM242" s="12">
        <v>5</v>
      </c>
      <c r="AN242" s="17">
        <f t="shared" si="135"/>
        <v>0.55555555555555558</v>
      </c>
      <c r="AO242" s="12">
        <v>4</v>
      </c>
      <c r="AP242" s="17">
        <f t="shared" si="136"/>
        <v>0.44444444444444442</v>
      </c>
      <c r="AQ242" s="12">
        <v>3</v>
      </c>
      <c r="AR242" s="17">
        <f t="shared" si="137"/>
        <v>0.33333333333333331</v>
      </c>
      <c r="AS242" s="12">
        <v>23</v>
      </c>
      <c r="AT242" s="17">
        <f t="shared" si="138"/>
        <v>2.5555555555555554</v>
      </c>
      <c r="AU242" s="13"/>
      <c r="AV242" s="13"/>
      <c r="AW242" s="13"/>
      <c r="AX242" s="13"/>
      <c r="AY242" s="13"/>
      <c r="AZ242" s="13"/>
      <c r="BA242" s="13"/>
      <c r="BB242" s="13"/>
      <c r="BC242" s="13"/>
      <c r="BD242" s="35">
        <f t="shared" si="139"/>
        <v>57.83212161269001</v>
      </c>
      <c r="BE242" s="35">
        <f t="shared" si="140"/>
        <v>56.140350877192979</v>
      </c>
      <c r="BF242" s="37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12.370839679507224</v>
      </c>
      <c r="BG242" s="14">
        <f t="shared" si="141"/>
        <v>0.78947368421052633</v>
      </c>
      <c r="BH242" s="14">
        <f t="shared" si="142"/>
        <v>0.14035087719298245</v>
      </c>
      <c r="BI242" s="13">
        <f>IFERROR(((AG242*(12000/5))/((F242*60+G242)*(SUMIFS(팀공격력!X:X,팀공격력!A:A,B242,팀공격력!B:B,D242)+SUMIFS(팀수비력!X:X,팀수비력!A:A,B242,팀수비력!B:B,D242))))*100,"")</f>
        <v>1.765809513298753</v>
      </c>
      <c r="BJ242" s="13">
        <f>IFERROR(((AI242*(12000/5))/((F242*60+G242)*(SUMIFS(팀공격력!V:V,팀공격력!A:A,B242,팀공격력!B:B,D242)+SUMIFS(팀수비력!W:W,팀수비력!A:A,B242,팀수비력!B:B,D242))))*100,"")</f>
        <v>12.546541278701664</v>
      </c>
      <c r="BK242" s="13">
        <f>IFERROR(((AE242*(12000/5))/((F242*60+G242)*(SUMIFS(팀공격력!X:X,팀공격력!A:A,B242,팀공격력!B:B,D242)+SUMIFS(팀수비력!X:X,팀수비력!A:A,B242,팀수비력!B:B,D242))))*100,"")</f>
        <v>7.7254166206820436</v>
      </c>
      <c r="BL242" s="13">
        <f>IFERROR(100*AK242/(((((F242*60+G242)/(12000/5))*SUMIFS(팀공격력!P:P,팀공격력!A:A,B242,팀공격력!B:B,D242))-K242)),"")</f>
        <v>3.8243964624332727</v>
      </c>
      <c r="BM242" s="13">
        <f>IFERROR(100*((AM242/E242*(2400))/((F242*60+G242)*SUMIFS(팀공격력!AR:AR,팀공격력!A:A,B242,팀공격력!B:B,D242))),"")</f>
        <v>1.1354549267162197</v>
      </c>
      <c r="BN242" s="13">
        <f>IFERROR((AO242*40)/(((F242*60+G242)/60)*(SUMIFS(팀수비력!Q:Q,팀수비력!A:A,B242,팀수비력!B:B,D242)-SUMIFS(팀수비력!N:N,팀수비력!A:A,B242,팀수비력!B:B,D242)))*100,"")</f>
        <v>1.6864472879819552</v>
      </c>
      <c r="BO242" s="13">
        <f t="shared" si="143"/>
        <v>4.7229219143576824</v>
      </c>
      <c r="BP242" s="13">
        <v>6.25</v>
      </c>
      <c r="BQ242" s="13">
        <v>0.11111111111111099</v>
      </c>
      <c r="BR242" s="13">
        <v>0</v>
      </c>
      <c r="BS242" s="13">
        <v>0.44444444444444398</v>
      </c>
      <c r="BT242" s="15" t="s">
        <v>88</v>
      </c>
      <c r="BU242" s="15"/>
      <c r="BV242" s="12" t="s">
        <v>96</v>
      </c>
      <c r="BW242" s="26"/>
      <c r="BX242" s="28"/>
      <c r="BY242" s="28"/>
      <c r="BZ242" s="26"/>
      <c r="CA242" s="26"/>
      <c r="CB242" s="26"/>
      <c r="CC242" s="31"/>
      <c r="CD242" s="31"/>
      <c r="CE242" s="31"/>
      <c r="CF242" s="33">
        <v>3</v>
      </c>
      <c r="CG242" s="33">
        <v>6</v>
      </c>
    </row>
    <row r="243" spans="1:85" ht="18" customHeight="1" thickBot="1" x14ac:dyDescent="0.45">
      <c r="A243" s="12" t="s">
        <v>84</v>
      </c>
      <c r="B243" s="12" t="s">
        <v>152</v>
      </c>
      <c r="C243" s="4" t="s">
        <v>159</v>
      </c>
      <c r="D243" s="4" t="s">
        <v>295</v>
      </c>
      <c r="E243" s="23">
        <v>8</v>
      </c>
      <c r="F243" s="24">
        <v>10</v>
      </c>
      <c r="G243" s="24">
        <v>18</v>
      </c>
      <c r="H243" s="10">
        <f t="shared" si="117"/>
        <v>4944</v>
      </c>
      <c r="I243" s="5">
        <v>24</v>
      </c>
      <c r="J243" s="17">
        <f t="shared" si="118"/>
        <v>3</v>
      </c>
      <c r="K243" s="7">
        <v>9</v>
      </c>
      <c r="L243" s="7">
        <v>29</v>
      </c>
      <c r="M243" s="17">
        <f t="shared" si="119"/>
        <v>1.125</v>
      </c>
      <c r="N243" s="17">
        <f t="shared" si="120"/>
        <v>3.625</v>
      </c>
      <c r="O243" s="14">
        <f t="shared" si="121"/>
        <v>0.31034482758620691</v>
      </c>
      <c r="P243" s="12">
        <v>5</v>
      </c>
      <c r="Q243" s="12">
        <v>17</v>
      </c>
      <c r="R243" s="17">
        <f t="shared" si="122"/>
        <v>0.625</v>
      </c>
      <c r="S243" s="17">
        <f t="shared" si="123"/>
        <v>2.125</v>
      </c>
      <c r="T243" s="14">
        <f t="shared" si="124"/>
        <v>0.29411764705882354</v>
      </c>
      <c r="U243" s="12">
        <v>4</v>
      </c>
      <c r="V243" s="12">
        <v>12</v>
      </c>
      <c r="W243" s="17">
        <f t="shared" si="125"/>
        <v>0.5</v>
      </c>
      <c r="X243" s="17">
        <f t="shared" si="126"/>
        <v>1.5</v>
      </c>
      <c r="Y243" s="14">
        <f t="shared" si="127"/>
        <v>0.33333333333333331</v>
      </c>
      <c r="Z243" s="12">
        <v>2</v>
      </c>
      <c r="AA243" s="12">
        <v>6</v>
      </c>
      <c r="AB243" s="17">
        <f t="shared" si="128"/>
        <v>0.25</v>
      </c>
      <c r="AC243" s="17">
        <f t="shared" si="129"/>
        <v>0.75</v>
      </c>
      <c r="AD243" s="14">
        <f t="shared" si="130"/>
        <v>0.33333333333333331</v>
      </c>
      <c r="AE243" s="12">
        <v>25</v>
      </c>
      <c r="AF243" s="17">
        <f t="shared" si="131"/>
        <v>3.125</v>
      </c>
      <c r="AG243" s="12">
        <v>1</v>
      </c>
      <c r="AH243" s="17">
        <f t="shared" si="132"/>
        <v>0.125</v>
      </c>
      <c r="AI243" s="12">
        <v>24</v>
      </c>
      <c r="AJ243" s="17">
        <f t="shared" si="133"/>
        <v>3</v>
      </c>
      <c r="AK243" s="12">
        <v>15</v>
      </c>
      <c r="AL243" s="17">
        <f t="shared" si="134"/>
        <v>1.875</v>
      </c>
      <c r="AM243" s="12">
        <v>1</v>
      </c>
      <c r="AN243" s="17">
        <f t="shared" si="135"/>
        <v>0.125</v>
      </c>
      <c r="AO243" s="12">
        <v>0</v>
      </c>
      <c r="AP243" s="17">
        <f t="shared" si="136"/>
        <v>0</v>
      </c>
      <c r="AQ243" s="12">
        <v>6</v>
      </c>
      <c r="AR243" s="17">
        <f t="shared" si="137"/>
        <v>0.75</v>
      </c>
      <c r="AS243" s="12">
        <v>8</v>
      </c>
      <c r="AT243" s="17">
        <f t="shared" si="138"/>
        <v>1</v>
      </c>
      <c r="AU243" s="13"/>
      <c r="AV243" s="13"/>
      <c r="AW243" s="13"/>
      <c r="AX243" s="13"/>
      <c r="AY243" s="13"/>
      <c r="AZ243" s="13"/>
      <c r="BA243" s="13"/>
      <c r="BB243" s="13"/>
      <c r="BC243" s="13"/>
      <c r="BD243" s="35">
        <f t="shared" si="139"/>
        <v>37.926675094816687</v>
      </c>
      <c r="BE243" s="35">
        <f t="shared" si="140"/>
        <v>37.931034482758619</v>
      </c>
      <c r="BF243" s="37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18.966984647526004</v>
      </c>
      <c r="BG243" s="14">
        <f t="shared" si="141"/>
        <v>0.41379310344827586</v>
      </c>
      <c r="BH243" s="14">
        <f t="shared" si="142"/>
        <v>0.20689655172413793</v>
      </c>
      <c r="BI243" s="13">
        <f>IFERROR(((AG243*(12000/5))/((F243*60+G243)*(SUMIFS(팀공격력!X:X,팀공격력!A:A,B243,팀공격력!B:B,D243)+SUMIFS(팀수비력!X:X,팀수비력!A:A,B243,팀수비력!B:B,D243))))*100,"")</f>
        <v>0.57110222729868643</v>
      </c>
      <c r="BJ243" s="13">
        <f>IFERROR(((AI243*(12000/5))/((F243*60+G243)*(SUMIFS(팀공격력!V:V,팀공격력!A:A,B243,팀공격력!B:B,D243)+SUMIFS(팀수비력!W:W,팀수비력!A:A,B243,팀수비력!B:B,D243))))*100,"")</f>
        <v>28.855691484565209</v>
      </c>
      <c r="BK243" s="13">
        <f>IFERROR(((AE243*(12000/5))/((F243*60+G243)*(SUMIFS(팀공격력!X:X,팀공격력!A:A,B243,팀공격력!B:B,D243)+SUMIFS(팀수비력!X:X,팀수비력!A:A,B243,팀수비력!B:B,D243))))*100,"")</f>
        <v>14.277555682467161</v>
      </c>
      <c r="BL243" s="13">
        <f>IFERROR(100*AK243/(((((F243*60+G243)/(12000/5))*SUMIFS(팀공격력!P:P,팀공격력!A:A,B243,팀공격력!B:B,D243))-K243)),"")</f>
        <v>24.783147459727385</v>
      </c>
      <c r="BM243" s="13">
        <f>IFERROR(100*((AM243/E243*(2400))/((F243*60+G243)*SUMIFS(팀공격력!AR:AR,팀공격력!A:A,B243,팀공격력!B:B,D243))),"")</f>
        <v>0.66101666061379916</v>
      </c>
      <c r="BN243" s="13">
        <f>IFERROR((AO243*40)/(((F243*60+G243)/60)*(SUMIFS(팀수비력!Q:Q,팀수비력!A:A,B243,팀수비력!B:B,D243)-SUMIFS(팀수비력!N:N,팀수비력!A:A,B243,팀수비력!B:B,D243)))*100,"")</f>
        <v>0</v>
      </c>
      <c r="BO243" s="13">
        <f t="shared" si="143"/>
        <v>15.94048884165781</v>
      </c>
      <c r="BP243" s="13">
        <v>62.5</v>
      </c>
      <c r="BQ243" s="13">
        <v>0.625</v>
      </c>
      <c r="BR243" s="13">
        <v>0</v>
      </c>
      <c r="BS243" s="13">
        <v>0.375</v>
      </c>
      <c r="BT243" s="15" t="s">
        <v>93</v>
      </c>
      <c r="BU243" s="15"/>
      <c r="BV243" s="12" t="s">
        <v>89</v>
      </c>
      <c r="BW243" s="26"/>
      <c r="BX243" s="28"/>
      <c r="BY243" s="28"/>
      <c r="BZ243" s="26"/>
      <c r="CA243" s="26"/>
      <c r="CB243" s="26"/>
      <c r="CC243" s="31"/>
      <c r="CD243" s="31"/>
      <c r="CE243" s="31"/>
      <c r="CF243" s="33">
        <v>3</v>
      </c>
      <c r="CG243" s="33">
        <v>5</v>
      </c>
    </row>
    <row r="244" spans="1:85" ht="18" customHeight="1" thickBot="1" x14ac:dyDescent="0.45">
      <c r="A244" s="12" t="s">
        <v>84</v>
      </c>
      <c r="B244" s="12" t="s">
        <v>152</v>
      </c>
      <c r="C244" s="4" t="s">
        <v>160</v>
      </c>
      <c r="D244" s="4" t="s">
        <v>295</v>
      </c>
      <c r="E244" s="23">
        <v>2</v>
      </c>
      <c r="F244" s="24">
        <v>2</v>
      </c>
      <c r="G244" s="24">
        <v>13</v>
      </c>
      <c r="H244" s="10">
        <f t="shared" si="117"/>
        <v>266</v>
      </c>
      <c r="I244" s="5">
        <v>7</v>
      </c>
      <c r="J244" s="17">
        <f t="shared" si="118"/>
        <v>3.5</v>
      </c>
      <c r="K244" s="7">
        <v>3</v>
      </c>
      <c r="L244" s="7">
        <v>4</v>
      </c>
      <c r="M244" s="17">
        <f t="shared" si="119"/>
        <v>1.5</v>
      </c>
      <c r="N244" s="17">
        <f t="shared" si="120"/>
        <v>2</v>
      </c>
      <c r="O244" s="14">
        <f t="shared" si="121"/>
        <v>0.75</v>
      </c>
      <c r="P244" s="12">
        <v>2</v>
      </c>
      <c r="Q244" s="12">
        <v>3</v>
      </c>
      <c r="R244" s="17">
        <f t="shared" si="122"/>
        <v>1</v>
      </c>
      <c r="S244" s="17">
        <f t="shared" si="123"/>
        <v>1.5</v>
      </c>
      <c r="T244" s="14">
        <f t="shared" si="124"/>
        <v>0.66666666666666663</v>
      </c>
      <c r="U244" s="12">
        <v>1</v>
      </c>
      <c r="V244" s="12">
        <v>1</v>
      </c>
      <c r="W244" s="17">
        <f t="shared" si="125"/>
        <v>0.5</v>
      </c>
      <c r="X244" s="17">
        <f t="shared" si="126"/>
        <v>0.5</v>
      </c>
      <c r="Y244" s="14">
        <f t="shared" si="127"/>
        <v>1</v>
      </c>
      <c r="Z244" s="12">
        <v>0</v>
      </c>
      <c r="AA244" s="12">
        <v>0</v>
      </c>
      <c r="AB244" s="17">
        <f t="shared" si="128"/>
        <v>0</v>
      </c>
      <c r="AC244" s="17">
        <f t="shared" si="129"/>
        <v>0</v>
      </c>
      <c r="AD244" s="14" t="e">
        <f t="shared" si="130"/>
        <v>#DIV/0!</v>
      </c>
      <c r="AE244" s="12">
        <v>0</v>
      </c>
      <c r="AF244" s="17">
        <f t="shared" si="131"/>
        <v>0</v>
      </c>
      <c r="AG244" s="12">
        <v>0</v>
      </c>
      <c r="AH244" s="17">
        <f t="shared" si="132"/>
        <v>0</v>
      </c>
      <c r="AI244" s="12">
        <v>0</v>
      </c>
      <c r="AJ244" s="17">
        <f t="shared" si="133"/>
        <v>0</v>
      </c>
      <c r="AK244" s="12">
        <v>0</v>
      </c>
      <c r="AL244" s="17">
        <f t="shared" si="134"/>
        <v>0</v>
      </c>
      <c r="AM244" s="12">
        <v>0</v>
      </c>
      <c r="AN244" s="17">
        <f t="shared" si="135"/>
        <v>0</v>
      </c>
      <c r="AO244" s="12">
        <v>0</v>
      </c>
      <c r="AP244" s="17">
        <f t="shared" si="136"/>
        <v>0</v>
      </c>
      <c r="AQ244" s="12">
        <v>0</v>
      </c>
      <c r="AR244" s="17">
        <f t="shared" si="137"/>
        <v>0</v>
      </c>
      <c r="AS244" s="12">
        <v>0</v>
      </c>
      <c r="AT244" s="17">
        <f t="shared" si="138"/>
        <v>0</v>
      </c>
      <c r="AU244" s="13"/>
      <c r="AV244" s="13"/>
      <c r="AW244" s="13"/>
      <c r="AX244" s="13"/>
      <c r="AY244" s="13"/>
      <c r="AZ244" s="13"/>
      <c r="BA244" s="13"/>
      <c r="BB244" s="13"/>
      <c r="BC244" s="13"/>
      <c r="BD244" s="35">
        <f t="shared" si="139"/>
        <v>87.5</v>
      </c>
      <c r="BE244" s="35">
        <f t="shared" si="140"/>
        <v>87.5</v>
      </c>
      <c r="BF244" s="37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9.3658134540690767</v>
      </c>
      <c r="BG244" s="14">
        <f t="shared" si="141"/>
        <v>0.25</v>
      </c>
      <c r="BH244" s="14">
        <f t="shared" si="142"/>
        <v>0</v>
      </c>
      <c r="BI244" s="13">
        <f>IFERROR(((AG244*(12000/5))/((F244*60+G244)*(SUMIFS(팀공격력!X:X,팀공격력!A:A,B244,팀공격력!B:B,D244)+SUMIFS(팀수비력!X:X,팀수비력!A:A,B244,팀수비력!B:B,D244))))*100,"")</f>
        <v>0</v>
      </c>
      <c r="BJ244" s="13">
        <f>IFERROR(((AI244*(12000/5))/((F244*60+G244)*(SUMIFS(팀공격력!V:V,팀공격력!A:A,B244,팀공격력!B:B,D244)+SUMIFS(팀수비력!W:W,팀수비력!A:A,B244,팀수비력!B:B,D244))))*100,"")</f>
        <v>0</v>
      </c>
      <c r="BK244" s="13">
        <f>IFERROR(((AE244*(12000/5))/((F244*60+G244)*(SUMIFS(팀공격력!X:X,팀공격력!A:A,B244,팀공격력!B:B,D244)+SUMIFS(팀수비력!X:X,팀수비력!A:A,B244,팀수비력!B:B,D244))))*100,"")</f>
        <v>0</v>
      </c>
      <c r="BL244" s="13">
        <f>IFERROR(100*AK244/(((((F244*60+G244)/(12000/5))*SUMIFS(팀공격력!P:P,팀공격력!A:A,B244,팀공격력!B:B,D244))-K244)),"")</f>
        <v>0</v>
      </c>
      <c r="BM244" s="13">
        <f>IFERROR(100*((AM244/E244*(2400))/((F244*60+G244)*SUMIFS(팀공격력!AR:AR,팀공격력!A:A,B244,팀공격력!B:B,D244))),"")</f>
        <v>0</v>
      </c>
      <c r="BN244" s="13">
        <f>IFERROR((AO244*40)/(((F244*60+G244)/60)*(SUMIFS(팀수비력!Q:Q,팀수비력!A:A,B244,팀수비력!B:B,D244)-SUMIFS(팀수비력!N:N,팀수비력!A:A,B244,팀수비력!B:B,D244)))*100,"")</f>
        <v>0</v>
      </c>
      <c r="BO244" s="13">
        <f t="shared" si="143"/>
        <v>0</v>
      </c>
      <c r="BP244" s="13">
        <v>0</v>
      </c>
      <c r="BQ244" s="13">
        <v>0</v>
      </c>
      <c r="BR244" s="13">
        <v>0</v>
      </c>
      <c r="BS244" s="13">
        <v>0</v>
      </c>
      <c r="BT244" s="15" t="s">
        <v>88</v>
      </c>
      <c r="BU244" s="15"/>
      <c r="BV244" s="12" t="s">
        <v>91</v>
      </c>
      <c r="BW244" s="26"/>
      <c r="BX244" s="28"/>
      <c r="BY244" s="28"/>
      <c r="BZ244" s="26"/>
      <c r="CA244" s="26"/>
      <c r="CB244" s="26"/>
      <c r="CC244" s="31"/>
      <c r="CD244" s="31"/>
      <c r="CE244" s="31"/>
      <c r="CF244" s="33">
        <v>2</v>
      </c>
      <c r="CG244" s="33">
        <v>0</v>
      </c>
    </row>
    <row r="245" spans="1:85" ht="18" customHeight="1" thickBot="1" x14ac:dyDescent="0.45">
      <c r="A245" s="12" t="s">
        <v>84</v>
      </c>
      <c r="B245" s="12" t="s">
        <v>152</v>
      </c>
      <c r="C245" s="4" t="s">
        <v>162</v>
      </c>
      <c r="D245" s="4" t="s">
        <v>295</v>
      </c>
      <c r="E245" s="23">
        <v>4</v>
      </c>
      <c r="F245" s="24">
        <v>28</v>
      </c>
      <c r="G245" s="24">
        <v>46</v>
      </c>
      <c r="H245" s="10">
        <f t="shared" si="117"/>
        <v>6904</v>
      </c>
      <c r="I245" s="5">
        <v>44</v>
      </c>
      <c r="J245" s="17">
        <f t="shared" si="118"/>
        <v>11</v>
      </c>
      <c r="K245" s="7">
        <v>16</v>
      </c>
      <c r="L245" s="7">
        <v>42</v>
      </c>
      <c r="M245" s="17">
        <f t="shared" si="119"/>
        <v>4</v>
      </c>
      <c r="N245" s="17">
        <f t="shared" si="120"/>
        <v>10.5</v>
      </c>
      <c r="O245" s="14">
        <f t="shared" si="121"/>
        <v>0.38095238095238093</v>
      </c>
      <c r="P245" s="12">
        <v>12</v>
      </c>
      <c r="Q245" s="12">
        <v>21</v>
      </c>
      <c r="R245" s="17">
        <f t="shared" si="122"/>
        <v>3</v>
      </c>
      <c r="S245" s="17">
        <f t="shared" si="123"/>
        <v>5.25</v>
      </c>
      <c r="T245" s="14">
        <f t="shared" si="124"/>
        <v>0.5714285714285714</v>
      </c>
      <c r="U245" s="12">
        <v>4</v>
      </c>
      <c r="V245" s="12">
        <v>21</v>
      </c>
      <c r="W245" s="17">
        <f t="shared" si="125"/>
        <v>1</v>
      </c>
      <c r="X245" s="17">
        <f t="shared" si="126"/>
        <v>5.25</v>
      </c>
      <c r="Y245" s="14">
        <f t="shared" si="127"/>
        <v>0.19047619047619047</v>
      </c>
      <c r="Z245" s="12">
        <v>8</v>
      </c>
      <c r="AA245" s="12">
        <v>8</v>
      </c>
      <c r="AB245" s="17">
        <f t="shared" si="128"/>
        <v>2</v>
      </c>
      <c r="AC245" s="17">
        <f t="shared" si="129"/>
        <v>2</v>
      </c>
      <c r="AD245" s="14">
        <f t="shared" si="130"/>
        <v>1</v>
      </c>
      <c r="AE245" s="12">
        <v>16</v>
      </c>
      <c r="AF245" s="17">
        <f t="shared" si="131"/>
        <v>4</v>
      </c>
      <c r="AG245" s="12">
        <v>4</v>
      </c>
      <c r="AH245" s="17">
        <f t="shared" si="132"/>
        <v>1</v>
      </c>
      <c r="AI245" s="12">
        <v>12</v>
      </c>
      <c r="AJ245" s="17">
        <f t="shared" si="133"/>
        <v>3</v>
      </c>
      <c r="AK245" s="12">
        <v>5</v>
      </c>
      <c r="AL245" s="17">
        <f t="shared" si="134"/>
        <v>1.25</v>
      </c>
      <c r="AM245" s="12">
        <v>7</v>
      </c>
      <c r="AN245" s="17">
        <f t="shared" si="135"/>
        <v>1.75</v>
      </c>
      <c r="AO245" s="12">
        <v>2</v>
      </c>
      <c r="AP245" s="17">
        <f t="shared" si="136"/>
        <v>0.5</v>
      </c>
      <c r="AQ245" s="12">
        <v>6</v>
      </c>
      <c r="AR245" s="17">
        <f t="shared" si="137"/>
        <v>1.5</v>
      </c>
      <c r="AS245" s="12">
        <v>15</v>
      </c>
      <c r="AT245" s="17">
        <f t="shared" si="138"/>
        <v>3.75</v>
      </c>
      <c r="AU245" s="13"/>
      <c r="AV245" s="13"/>
      <c r="AW245" s="13"/>
      <c r="AX245" s="13"/>
      <c r="AY245" s="13"/>
      <c r="AZ245" s="13"/>
      <c r="BA245" s="13"/>
      <c r="BB245" s="13"/>
      <c r="BC245" s="13"/>
      <c r="BD245" s="35">
        <f t="shared" si="139"/>
        <v>48.33040421792618</v>
      </c>
      <c r="BE245" s="35">
        <f t="shared" si="140"/>
        <v>42.857142857142854</v>
      </c>
      <c r="BF245" s="37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9.2954884584927537</v>
      </c>
      <c r="BG245" s="14">
        <f t="shared" si="141"/>
        <v>0.5</v>
      </c>
      <c r="BH245" s="14">
        <f t="shared" si="142"/>
        <v>0.19047619047619047</v>
      </c>
      <c r="BI245" s="13">
        <f>IFERROR(((AG245*(12000/5))/((F245*60+G245)*(SUMIFS(팀공격력!X:X,팀공격력!A:A,B245,팀공격력!B:B,D245)+SUMIFS(팀수비력!X:X,팀수비력!A:A,B245,팀수비력!B:B,D245))))*100,"")</f>
        <v>0.81794015404539566</v>
      </c>
      <c r="BJ245" s="13">
        <f>IFERROR(((AI245*(12000/5))/((F245*60+G245)*(SUMIFS(팀공격력!V:V,팀공격력!A:A,B245,팀공격력!B:B,D245)+SUMIFS(팀수비력!W:W,팀수비력!A:A,B245,팀수비력!B:B,D245))))*100,"")</f>
        <v>5.1659378150235513</v>
      </c>
      <c r="BK245" s="13">
        <f>IFERROR(((AE245*(12000/5))/((F245*60+G245)*(SUMIFS(팀공격력!X:X,팀공격력!A:A,B245,팀공격력!B:B,D245)+SUMIFS(팀수비력!X:X,팀수비력!A:A,B245,팀수비력!B:B,D245))))*100,"")</f>
        <v>3.2717606161815826</v>
      </c>
      <c r="BL245" s="13">
        <f>IFERROR(100*AK245/(((((F245*60+G245)/(12000/5))*SUMIFS(팀공격력!P:P,팀공격력!A:A,B245,팀공격력!B:B,D245))-K245)),"")</f>
        <v>2.8062298302230957</v>
      </c>
      <c r="BM245" s="13">
        <f>IFERROR(100*((AM245/E245*(2400))/((F245*60+G245)*SUMIFS(팀공격력!AR:AR,팀공격력!A:A,B245,팀공격력!B:B,D245))),"")</f>
        <v>3.3135087761475028</v>
      </c>
      <c r="BN245" s="13">
        <f>IFERROR((AO245*40)/(((F245*60+G245)/60)*(SUMIFS(팀수비력!Q:Q,팀수비력!A:A,B245,팀수비력!B:B,D245)-SUMIFS(팀수비력!N:N,팀수비력!A:A,B245,팀수비력!B:B,D245)))*100,"")</f>
        <v>0.78117879880740038</v>
      </c>
      <c r="BO245" s="13">
        <f t="shared" si="143"/>
        <v>11.645962732919253</v>
      </c>
      <c r="BP245" s="13">
        <v>0</v>
      </c>
      <c r="BQ245" s="13">
        <v>0</v>
      </c>
      <c r="BR245" s="13">
        <v>0.75</v>
      </c>
      <c r="BS245" s="13">
        <v>1.25</v>
      </c>
      <c r="BT245" s="15" t="s">
        <v>88</v>
      </c>
      <c r="BU245" s="15"/>
      <c r="BV245" s="12" t="s">
        <v>96</v>
      </c>
      <c r="BW245" s="26"/>
      <c r="BX245" s="28"/>
      <c r="BY245" s="28"/>
      <c r="BZ245" s="26"/>
      <c r="CA245" s="26"/>
      <c r="CB245" s="26"/>
      <c r="CC245" s="31"/>
      <c r="CD245" s="31"/>
      <c r="CE245" s="31"/>
      <c r="CF245" s="33">
        <v>1</v>
      </c>
      <c r="CG245" s="33">
        <v>3</v>
      </c>
    </row>
    <row r="246" spans="1:85" ht="18" customHeight="1" thickBot="1" x14ac:dyDescent="0.45">
      <c r="A246" s="12" t="s">
        <v>84</v>
      </c>
      <c r="B246" s="12" t="s">
        <v>152</v>
      </c>
      <c r="C246" s="4" t="s">
        <v>163</v>
      </c>
      <c r="D246" s="4" t="s">
        <v>295</v>
      </c>
      <c r="E246" s="23">
        <v>9</v>
      </c>
      <c r="F246" s="24">
        <v>27</v>
      </c>
      <c r="G246" s="24">
        <v>48</v>
      </c>
      <c r="H246" s="10">
        <f t="shared" si="117"/>
        <v>15012</v>
      </c>
      <c r="I246" s="5">
        <v>116</v>
      </c>
      <c r="J246" s="17">
        <f t="shared" si="118"/>
        <v>12.888888888888889</v>
      </c>
      <c r="K246" s="7">
        <v>40</v>
      </c>
      <c r="L246" s="7">
        <v>83</v>
      </c>
      <c r="M246" s="17">
        <f t="shared" si="119"/>
        <v>4.4444444444444446</v>
      </c>
      <c r="N246" s="17">
        <f t="shared" si="120"/>
        <v>9.2222222222222214</v>
      </c>
      <c r="O246" s="14">
        <f t="shared" si="121"/>
        <v>0.48192771084337349</v>
      </c>
      <c r="P246" s="12">
        <v>28</v>
      </c>
      <c r="Q246" s="12">
        <v>48</v>
      </c>
      <c r="R246" s="17">
        <f t="shared" si="122"/>
        <v>3.1111111111111112</v>
      </c>
      <c r="S246" s="17">
        <f t="shared" si="123"/>
        <v>5.333333333333333</v>
      </c>
      <c r="T246" s="14">
        <f t="shared" si="124"/>
        <v>0.58333333333333337</v>
      </c>
      <c r="U246" s="12">
        <v>12</v>
      </c>
      <c r="V246" s="12">
        <v>35</v>
      </c>
      <c r="W246" s="17">
        <f t="shared" si="125"/>
        <v>1.3333333333333333</v>
      </c>
      <c r="X246" s="17">
        <f t="shared" si="126"/>
        <v>3.8888888888888888</v>
      </c>
      <c r="Y246" s="14">
        <f t="shared" si="127"/>
        <v>0.34285714285714286</v>
      </c>
      <c r="Z246" s="12">
        <v>24</v>
      </c>
      <c r="AA246" s="12">
        <v>31</v>
      </c>
      <c r="AB246" s="17">
        <f t="shared" si="128"/>
        <v>2.6666666666666665</v>
      </c>
      <c r="AC246" s="17">
        <f t="shared" si="129"/>
        <v>3.4444444444444446</v>
      </c>
      <c r="AD246" s="14">
        <f t="shared" si="130"/>
        <v>0.77419354838709675</v>
      </c>
      <c r="AE246" s="12">
        <v>30</v>
      </c>
      <c r="AF246" s="17">
        <f t="shared" si="131"/>
        <v>3.3333333333333335</v>
      </c>
      <c r="AG246" s="12">
        <v>2</v>
      </c>
      <c r="AH246" s="17">
        <f t="shared" si="132"/>
        <v>0.22222222222222221</v>
      </c>
      <c r="AI246" s="12">
        <v>28</v>
      </c>
      <c r="AJ246" s="17">
        <f t="shared" si="133"/>
        <v>3.1111111111111112</v>
      </c>
      <c r="AK246" s="12">
        <v>11</v>
      </c>
      <c r="AL246" s="17">
        <f t="shared" si="134"/>
        <v>1.2222222222222223</v>
      </c>
      <c r="AM246" s="12">
        <v>4</v>
      </c>
      <c r="AN246" s="17">
        <f t="shared" si="135"/>
        <v>0.44444444444444442</v>
      </c>
      <c r="AO246" s="12">
        <v>3</v>
      </c>
      <c r="AP246" s="17">
        <f t="shared" si="136"/>
        <v>0.33333333333333331</v>
      </c>
      <c r="AQ246" s="12">
        <v>7</v>
      </c>
      <c r="AR246" s="17">
        <f t="shared" si="137"/>
        <v>0.77777777777777779</v>
      </c>
      <c r="AS246" s="12">
        <v>23</v>
      </c>
      <c r="AT246" s="17">
        <f t="shared" si="138"/>
        <v>2.5555555555555554</v>
      </c>
      <c r="AU246" s="13"/>
      <c r="AV246" s="13"/>
      <c r="AW246" s="13"/>
      <c r="AX246" s="13"/>
      <c r="AY246" s="13"/>
      <c r="AZ246" s="13"/>
      <c r="BA246" s="13"/>
      <c r="BB246" s="13"/>
      <c r="BC246" s="13"/>
      <c r="BD246" s="35">
        <f t="shared" si="139"/>
        <v>60.016556291390735</v>
      </c>
      <c r="BE246" s="35">
        <f t="shared" si="140"/>
        <v>55.421686746987952</v>
      </c>
      <c r="BF246" s="37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19.349444926334325</v>
      </c>
      <c r="BG246" s="14">
        <f t="shared" si="141"/>
        <v>0.42168674698795183</v>
      </c>
      <c r="BH246" s="14">
        <f t="shared" si="142"/>
        <v>0.37349397590361444</v>
      </c>
      <c r="BI246" s="13">
        <f>IFERROR(((AG246*(12000/5))/((F246*60+G246)*(SUMIFS(팀공격력!X:X,팀공격력!A:A,B246,팀공격력!B:B,D246)+SUMIFS(팀수비력!X:X,팀수비력!A:A,B246,팀수비력!B:B,D246))))*100,"")</f>
        <v>0.42319085907744391</v>
      </c>
      <c r="BJ246" s="13">
        <f>IFERROR(((AI246*(12000/5))/((F246*60+G246)*(SUMIFS(팀공격력!V:V,팀공격력!A:A,B246,팀공격력!B:B,D246)+SUMIFS(팀수비력!W:W,팀수비력!A:A,B246,팀수비력!B:B,D246))))*100,"")</f>
        <v>12.472993741229926</v>
      </c>
      <c r="BK246" s="13">
        <f>IFERROR(((AE246*(12000/5))/((F246*60+G246)*(SUMIFS(팀공격력!X:X,팀공격력!A:A,B246,팀공격력!B:B,D246)+SUMIFS(팀수비력!X:X,팀수비력!A:A,B246,팀수비력!B:B,D246))))*100,"")</f>
        <v>6.3478628861616588</v>
      </c>
      <c r="BL246" s="13">
        <f>IFERROR(100*AK246/(((((F246*60+G246)/(12000/5))*SUMIFS(팀공격력!P:P,팀공격력!A:A,B246,팀공격력!B:B,D246))-K246)),"")</f>
        <v>7.4500507958008813</v>
      </c>
      <c r="BM246" s="13">
        <f>IFERROR(100*((AM246/E246*(2400))/((F246*60+G246)*SUMIFS(팀공격력!AR:AR,팀공격력!A:A,B246,팀공격력!B:B,D246))),"")</f>
        <v>0.87078773516510066</v>
      </c>
      <c r="BN246" s="13">
        <f>IFERROR((AO246*40)/(((F246*60+G246)/60)*(SUMIFS(팀수비력!Q:Q,팀수비력!A:A,B246,팀수비력!B:B,D246)-SUMIFS(팀수비력!N:N,팀수비력!A:A,B246,팀수비력!B:B,D246)))*100,"")</f>
        <v>1.2125131355589684</v>
      </c>
      <c r="BO246" s="13">
        <f t="shared" si="143"/>
        <v>6.7541489772288692</v>
      </c>
      <c r="BP246" s="13">
        <v>0</v>
      </c>
      <c r="BQ246" s="13">
        <v>0</v>
      </c>
      <c r="BR246" s="13">
        <v>1.7777777777777699</v>
      </c>
      <c r="BS246" s="13">
        <v>1</v>
      </c>
      <c r="BT246" s="15" t="s">
        <v>110</v>
      </c>
      <c r="BU246" s="15"/>
      <c r="BV246" s="12" t="s">
        <v>96</v>
      </c>
      <c r="BW246" s="26"/>
      <c r="BX246" s="28"/>
      <c r="BY246" s="28"/>
      <c r="BZ246" s="26"/>
      <c r="CA246" s="26"/>
      <c r="CB246" s="26"/>
      <c r="CC246" s="31"/>
      <c r="CD246" s="31"/>
      <c r="CE246" s="31"/>
      <c r="CF246" s="33">
        <v>3</v>
      </c>
      <c r="CG246" s="33">
        <v>6</v>
      </c>
    </row>
    <row r="247" spans="1:85" ht="18" customHeight="1" thickBot="1" x14ac:dyDescent="0.45">
      <c r="A247" s="12" t="s">
        <v>84</v>
      </c>
      <c r="B247" s="12" t="s">
        <v>152</v>
      </c>
      <c r="C247" s="4" t="s">
        <v>166</v>
      </c>
      <c r="D247" s="4" t="s">
        <v>295</v>
      </c>
      <c r="E247" s="23">
        <v>9</v>
      </c>
      <c r="F247" s="24">
        <v>20</v>
      </c>
      <c r="G247" s="24">
        <v>38</v>
      </c>
      <c r="H247" s="10">
        <f t="shared" si="117"/>
        <v>11142</v>
      </c>
      <c r="I247" s="5">
        <v>65</v>
      </c>
      <c r="J247" s="17">
        <f t="shared" si="118"/>
        <v>7.2222222222222223</v>
      </c>
      <c r="K247" s="7">
        <v>23</v>
      </c>
      <c r="L247" s="7">
        <v>53</v>
      </c>
      <c r="M247" s="17">
        <f t="shared" si="119"/>
        <v>2.5555555555555554</v>
      </c>
      <c r="N247" s="17">
        <f t="shared" si="120"/>
        <v>5.8888888888888893</v>
      </c>
      <c r="O247" s="14">
        <f t="shared" si="121"/>
        <v>0.43396226415094341</v>
      </c>
      <c r="P247" s="12">
        <v>14</v>
      </c>
      <c r="Q247" s="12">
        <v>23</v>
      </c>
      <c r="R247" s="17">
        <f t="shared" si="122"/>
        <v>1.5555555555555556</v>
      </c>
      <c r="S247" s="17">
        <f t="shared" si="123"/>
        <v>2.5555555555555554</v>
      </c>
      <c r="T247" s="14">
        <f t="shared" si="124"/>
        <v>0.60869565217391308</v>
      </c>
      <c r="U247" s="12">
        <v>9</v>
      </c>
      <c r="V247" s="12">
        <v>30</v>
      </c>
      <c r="W247" s="17">
        <f t="shared" si="125"/>
        <v>1</v>
      </c>
      <c r="X247" s="17">
        <f t="shared" si="126"/>
        <v>3.3333333333333335</v>
      </c>
      <c r="Y247" s="14">
        <f t="shared" si="127"/>
        <v>0.3</v>
      </c>
      <c r="Z247" s="12">
        <v>10</v>
      </c>
      <c r="AA247" s="12">
        <v>12</v>
      </c>
      <c r="AB247" s="17">
        <f t="shared" si="128"/>
        <v>1.1111111111111112</v>
      </c>
      <c r="AC247" s="17">
        <f t="shared" si="129"/>
        <v>1.3333333333333333</v>
      </c>
      <c r="AD247" s="14">
        <f t="shared" si="130"/>
        <v>0.83333333333333337</v>
      </c>
      <c r="AE247" s="12">
        <v>24</v>
      </c>
      <c r="AF247" s="17">
        <f t="shared" si="131"/>
        <v>2.6666666666666665</v>
      </c>
      <c r="AG247" s="12">
        <v>6</v>
      </c>
      <c r="AH247" s="17">
        <f t="shared" si="132"/>
        <v>0.66666666666666663</v>
      </c>
      <c r="AI247" s="12">
        <v>18</v>
      </c>
      <c r="AJ247" s="17">
        <f t="shared" si="133"/>
        <v>2</v>
      </c>
      <c r="AK247" s="12">
        <v>11</v>
      </c>
      <c r="AL247" s="17">
        <f t="shared" si="134"/>
        <v>1.2222222222222223</v>
      </c>
      <c r="AM247" s="12">
        <v>3</v>
      </c>
      <c r="AN247" s="17">
        <f t="shared" si="135"/>
        <v>0.33333333333333331</v>
      </c>
      <c r="AO247" s="12">
        <v>4</v>
      </c>
      <c r="AP247" s="17">
        <f t="shared" si="136"/>
        <v>0.44444444444444442</v>
      </c>
      <c r="AQ247" s="12">
        <v>9</v>
      </c>
      <c r="AR247" s="17">
        <f t="shared" si="137"/>
        <v>1</v>
      </c>
      <c r="AS247" s="12">
        <v>17</v>
      </c>
      <c r="AT247" s="17">
        <f t="shared" si="138"/>
        <v>1.8888888888888888</v>
      </c>
      <c r="AU247" s="13"/>
      <c r="AV247" s="13"/>
      <c r="AW247" s="13"/>
      <c r="AX247" s="13"/>
      <c r="AY247" s="13"/>
      <c r="AZ247" s="13"/>
      <c r="BA247" s="13"/>
      <c r="BB247" s="13"/>
      <c r="BC247" s="13"/>
      <c r="BD247" s="35">
        <f t="shared" si="139"/>
        <v>55.765271105010292</v>
      </c>
      <c r="BE247" s="35">
        <f t="shared" si="140"/>
        <v>51.886792452830186</v>
      </c>
      <c r="BF247" s="37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16.923979519838259</v>
      </c>
      <c r="BG247" s="14">
        <f t="shared" si="141"/>
        <v>0.56603773584905659</v>
      </c>
      <c r="BH247" s="14">
        <f t="shared" si="142"/>
        <v>0.22641509433962265</v>
      </c>
      <c r="BI247" s="13">
        <f>IFERROR(((AG247*(12000/5))/((F247*60+G247)*(SUMIFS(팀공격력!X:X,팀공격력!A:A,B247,팀공격력!B:B,D247)+SUMIFS(팀수비력!X:X,팀수비력!A:A,B247,팀수비력!B:B,D247))))*100,"")</f>
        <v>1.7105388197282145</v>
      </c>
      <c r="BJ247" s="13">
        <f>IFERROR(((AI247*(12000/5))/((F247*60+G247)*(SUMIFS(팀공격력!V:V,팀공격력!A:A,B247,팀공격력!B:B,D247)+SUMIFS(팀수비력!W:W,팀수비력!A:A,B247,팀수비력!B:B,D247))))*100,"")</f>
        <v>10.80340307196767</v>
      </c>
      <c r="BK247" s="13">
        <f>IFERROR(((AE247*(12000/5))/((F247*60+G247)*(SUMIFS(팀공격력!X:X,팀공격력!A:A,B247,팀공격력!B:B,D247)+SUMIFS(팀수비력!X:X,팀수비력!A:A,B247,팀수비력!B:B,D247))))*100,"")</f>
        <v>6.8421552789128581</v>
      </c>
      <c r="BL247" s="13">
        <f>IFERROR(100*AK247/(((((F247*60+G247)/(12000/5))*SUMIFS(팀공격력!P:P,팀공격력!A:A,B247,팀공격력!B:B,D247))-K247)),"")</f>
        <v>9.4603311115889053</v>
      </c>
      <c r="BM247" s="13">
        <f>IFERROR(100*((AM247/E247*(2400))/((F247*60+G247)*SUMIFS(팀공격력!AR:AR,팀공격력!A:A,B247,팀공격력!B:B,D247))),"")</f>
        <v>0.87993170976699597</v>
      </c>
      <c r="BN247" s="13">
        <f>IFERROR((AO247*40)/(((F247*60+G247)/60)*(SUMIFS(팀수비력!Q:Q,팀수비력!A:A,B247,팀수비력!B:B,D247)-SUMIFS(팀수비력!N:N,팀수비력!A:A,B247,팀수비력!B:B,D247)))*100,"")</f>
        <v>2.1782142273692617</v>
      </c>
      <c r="BO247" s="13">
        <f t="shared" si="143"/>
        <v>13.376932223543401</v>
      </c>
      <c r="BP247" s="13">
        <v>0</v>
      </c>
      <c r="BQ247" s="13">
        <v>0</v>
      </c>
      <c r="BR247" s="13">
        <v>0.66666666666666596</v>
      </c>
      <c r="BS247" s="13">
        <v>0.88888888888888795</v>
      </c>
      <c r="BT247" s="15" t="s">
        <v>88</v>
      </c>
      <c r="BU247" s="15"/>
      <c r="BV247" s="12" t="s">
        <v>91</v>
      </c>
      <c r="BW247" s="26"/>
      <c r="BX247" s="28"/>
      <c r="BY247" s="28"/>
      <c r="BZ247" s="26"/>
      <c r="CA247" s="26"/>
      <c r="CB247" s="26"/>
      <c r="CC247" s="31"/>
      <c r="CD247" s="31"/>
      <c r="CE247" s="31"/>
      <c r="CF247" s="33">
        <v>3</v>
      </c>
      <c r="CG247" s="33">
        <v>6</v>
      </c>
    </row>
    <row r="248" spans="1:85" ht="18" customHeight="1" thickBot="1" x14ac:dyDescent="0.45">
      <c r="A248" s="12" t="s">
        <v>84</v>
      </c>
      <c r="B248" s="12" t="s">
        <v>152</v>
      </c>
      <c r="C248" s="4" t="s">
        <v>167</v>
      </c>
      <c r="D248" s="4" t="s">
        <v>295</v>
      </c>
      <c r="E248" s="23">
        <v>7</v>
      </c>
      <c r="F248" s="24">
        <v>14</v>
      </c>
      <c r="G248" s="24">
        <v>18</v>
      </c>
      <c r="H248" s="10">
        <f t="shared" si="117"/>
        <v>6006</v>
      </c>
      <c r="I248" s="5">
        <v>27</v>
      </c>
      <c r="J248" s="17">
        <f t="shared" si="118"/>
        <v>3.8571428571428572</v>
      </c>
      <c r="K248" s="7">
        <v>7</v>
      </c>
      <c r="L248" s="7">
        <v>26</v>
      </c>
      <c r="M248" s="17">
        <f t="shared" si="119"/>
        <v>1</v>
      </c>
      <c r="N248" s="17">
        <f t="shared" si="120"/>
        <v>3.7142857142857144</v>
      </c>
      <c r="O248" s="14">
        <f t="shared" si="121"/>
        <v>0.26923076923076922</v>
      </c>
      <c r="P248" s="12">
        <v>2</v>
      </c>
      <c r="Q248" s="12">
        <v>12</v>
      </c>
      <c r="R248" s="17">
        <f t="shared" si="122"/>
        <v>0.2857142857142857</v>
      </c>
      <c r="S248" s="17">
        <f t="shared" si="123"/>
        <v>1.7142857142857142</v>
      </c>
      <c r="T248" s="14">
        <f t="shared" si="124"/>
        <v>0.16666666666666666</v>
      </c>
      <c r="U248" s="12">
        <v>5</v>
      </c>
      <c r="V248" s="12">
        <v>14</v>
      </c>
      <c r="W248" s="17">
        <f t="shared" si="125"/>
        <v>0.7142857142857143</v>
      </c>
      <c r="X248" s="17">
        <f t="shared" si="126"/>
        <v>2</v>
      </c>
      <c r="Y248" s="14">
        <f t="shared" si="127"/>
        <v>0.35714285714285715</v>
      </c>
      <c r="Z248" s="12">
        <v>8</v>
      </c>
      <c r="AA248" s="12">
        <v>8</v>
      </c>
      <c r="AB248" s="17">
        <f t="shared" si="128"/>
        <v>1.1428571428571428</v>
      </c>
      <c r="AC248" s="17">
        <f t="shared" si="129"/>
        <v>1.1428571428571428</v>
      </c>
      <c r="AD248" s="14">
        <f t="shared" si="130"/>
        <v>1</v>
      </c>
      <c r="AE248" s="12">
        <v>9</v>
      </c>
      <c r="AF248" s="17">
        <f t="shared" si="131"/>
        <v>1.2857142857142858</v>
      </c>
      <c r="AG248" s="12">
        <v>2</v>
      </c>
      <c r="AH248" s="17">
        <f t="shared" si="132"/>
        <v>0.2857142857142857</v>
      </c>
      <c r="AI248" s="12">
        <v>7</v>
      </c>
      <c r="AJ248" s="17">
        <f t="shared" si="133"/>
        <v>1</v>
      </c>
      <c r="AK248" s="12">
        <v>9</v>
      </c>
      <c r="AL248" s="17">
        <f t="shared" si="134"/>
        <v>1.2857142857142858</v>
      </c>
      <c r="AM248" s="12">
        <v>5</v>
      </c>
      <c r="AN248" s="17">
        <f t="shared" si="135"/>
        <v>0.7142857142857143</v>
      </c>
      <c r="AO248" s="12">
        <v>0</v>
      </c>
      <c r="AP248" s="17">
        <f t="shared" si="136"/>
        <v>0</v>
      </c>
      <c r="AQ248" s="12">
        <v>7</v>
      </c>
      <c r="AR248" s="17">
        <f t="shared" si="137"/>
        <v>1</v>
      </c>
      <c r="AS248" s="12">
        <v>6</v>
      </c>
      <c r="AT248" s="17">
        <f t="shared" si="138"/>
        <v>0.8571428571428571</v>
      </c>
      <c r="AU248" s="13"/>
      <c r="AV248" s="13"/>
      <c r="AW248" s="13"/>
      <c r="AX248" s="13"/>
      <c r="AY248" s="13"/>
      <c r="AZ248" s="13"/>
      <c r="BA248" s="13"/>
      <c r="BB248" s="13"/>
      <c r="BC248" s="13"/>
      <c r="BD248" s="35">
        <f t="shared" si="139"/>
        <v>45.731707317073173</v>
      </c>
      <c r="BE248" s="35">
        <f t="shared" si="140"/>
        <v>36.538461538461533</v>
      </c>
      <c r="BF248" s="37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13.255027528136988</v>
      </c>
      <c r="BG248" s="14">
        <f t="shared" si="141"/>
        <v>0.53846153846153844</v>
      </c>
      <c r="BH248" s="14">
        <f t="shared" si="142"/>
        <v>0.30769230769230771</v>
      </c>
      <c r="BI248" s="13">
        <f>IFERROR(((AG248*(12000/5))/((F248*60+G248)*(SUMIFS(팀공격력!X:X,팀공격력!A:A,B248,팀공격력!B:B,D248)+SUMIFS(팀수비력!X:X,팀수비력!A:A,B248,팀수비력!B:B,D248))))*100,"")</f>
        <v>0.82270670505964616</v>
      </c>
      <c r="BJ248" s="13">
        <f>IFERROR(((AI248*(12000/5))/((F248*60+G248)*(SUMIFS(팀공격력!V:V,팀공격력!A:A,B248,팀공격력!B:B,D248)+SUMIFS(팀수비력!W:W,팀수비력!A:A,B248,팀수비력!B:B,D248))))*100,"")</f>
        <v>6.0620494057026564</v>
      </c>
      <c r="BK248" s="13">
        <f>IFERROR(((AE248*(12000/5))/((F248*60+G248)*(SUMIFS(팀공격력!X:X,팀공격력!A:A,B248,팀공격력!B:B,D248)+SUMIFS(팀수비력!X:X,팀수비력!A:A,B248,팀수비력!B:B,D248))))*100,"")</f>
        <v>3.7021801727684078</v>
      </c>
      <c r="BL248" s="13">
        <f>IFERROR(100*AK248/(((((F248*60+G248)/(12000/5))*SUMIFS(팀공격력!P:P,팀공격력!A:A,B248,팀공격력!B:B,D248))-K248)),"")</f>
        <v>10.05305780508238</v>
      </c>
      <c r="BM248" s="13">
        <f>IFERROR(100*((AM248/E248*(2400))/((F248*60+G248)*SUMIFS(팀공격력!AR:AR,팀공격력!A:A,B248,팀공격력!B:B,D248))),"")</f>
        <v>2.7206679737550972</v>
      </c>
      <c r="BN248" s="13">
        <f>IFERROR((AO248*40)/(((F248*60+G248)/60)*(SUMIFS(팀수비력!Q:Q,팀수비력!A:A,B248,팀수비력!B:B,D248)-SUMIFS(팀수비력!N:N,팀수비력!A:A,B248,팀수비력!B:B,D248)))*100,"")</f>
        <v>0</v>
      </c>
      <c r="BO248" s="13">
        <f t="shared" si="143"/>
        <v>19.167579408543265</v>
      </c>
      <c r="BP248" s="13">
        <v>0</v>
      </c>
      <c r="BQ248" s="13">
        <v>0</v>
      </c>
      <c r="BR248" s="13">
        <v>0.85714285714285698</v>
      </c>
      <c r="BS248" s="13">
        <v>0.71428571428571397</v>
      </c>
      <c r="BT248" s="15" t="s">
        <v>88</v>
      </c>
      <c r="BU248" s="15"/>
      <c r="BV248" s="12" t="s">
        <v>91</v>
      </c>
      <c r="BW248" s="26"/>
      <c r="BX248" s="28"/>
      <c r="BY248" s="28"/>
      <c r="BZ248" s="26"/>
      <c r="CA248" s="26"/>
      <c r="CB248" s="26"/>
      <c r="CC248" s="31"/>
      <c r="CD248" s="31"/>
      <c r="CE248" s="31"/>
      <c r="CF248" s="33">
        <v>3</v>
      </c>
      <c r="CG248" s="33">
        <v>4</v>
      </c>
    </row>
    <row r="249" spans="1:85" ht="18" customHeight="1" thickBot="1" x14ac:dyDescent="0.45">
      <c r="A249" s="12" t="s">
        <v>84</v>
      </c>
      <c r="B249" s="12" t="s">
        <v>152</v>
      </c>
      <c r="C249" s="4" t="s">
        <v>168</v>
      </c>
      <c r="D249" s="4" t="s">
        <v>295</v>
      </c>
      <c r="E249" s="23">
        <v>8</v>
      </c>
      <c r="F249" s="24">
        <v>35</v>
      </c>
      <c r="G249" s="24">
        <v>51</v>
      </c>
      <c r="H249" s="10">
        <f t="shared" si="117"/>
        <v>17208</v>
      </c>
      <c r="I249" s="5">
        <v>215</v>
      </c>
      <c r="J249" s="17">
        <f t="shared" si="118"/>
        <v>26.875</v>
      </c>
      <c r="K249" s="7">
        <v>95</v>
      </c>
      <c r="L249" s="7">
        <v>208</v>
      </c>
      <c r="M249" s="17">
        <f t="shared" si="119"/>
        <v>11.875</v>
      </c>
      <c r="N249" s="17">
        <f t="shared" si="120"/>
        <v>26</v>
      </c>
      <c r="O249" s="14">
        <f t="shared" si="121"/>
        <v>0.45673076923076922</v>
      </c>
      <c r="P249" s="12">
        <v>87</v>
      </c>
      <c r="Q249" s="12">
        <v>169</v>
      </c>
      <c r="R249" s="17">
        <f t="shared" si="122"/>
        <v>10.875</v>
      </c>
      <c r="S249" s="17">
        <f t="shared" si="123"/>
        <v>21.125</v>
      </c>
      <c r="T249" s="14">
        <f t="shared" si="124"/>
        <v>0.51479289940828399</v>
      </c>
      <c r="U249" s="12">
        <v>8</v>
      </c>
      <c r="V249" s="12">
        <v>39</v>
      </c>
      <c r="W249" s="17">
        <f t="shared" si="125"/>
        <v>1</v>
      </c>
      <c r="X249" s="17">
        <f t="shared" si="126"/>
        <v>4.875</v>
      </c>
      <c r="Y249" s="14">
        <f t="shared" si="127"/>
        <v>0.20512820512820512</v>
      </c>
      <c r="Z249" s="12">
        <v>17</v>
      </c>
      <c r="AA249" s="12">
        <v>22</v>
      </c>
      <c r="AB249" s="17">
        <f t="shared" si="128"/>
        <v>2.125</v>
      </c>
      <c r="AC249" s="17">
        <f t="shared" si="129"/>
        <v>2.75</v>
      </c>
      <c r="AD249" s="14">
        <f t="shared" si="130"/>
        <v>0.77272727272727271</v>
      </c>
      <c r="AE249" s="12">
        <v>118</v>
      </c>
      <c r="AF249" s="17">
        <f t="shared" si="131"/>
        <v>14.75</v>
      </c>
      <c r="AG249" s="12">
        <v>31</v>
      </c>
      <c r="AH249" s="17">
        <f t="shared" si="132"/>
        <v>3.875</v>
      </c>
      <c r="AI249" s="12">
        <v>87</v>
      </c>
      <c r="AJ249" s="17">
        <f t="shared" si="133"/>
        <v>10.875</v>
      </c>
      <c r="AK249" s="12">
        <v>39</v>
      </c>
      <c r="AL249" s="17">
        <f t="shared" si="134"/>
        <v>4.875</v>
      </c>
      <c r="AM249" s="12">
        <v>8</v>
      </c>
      <c r="AN249" s="17">
        <f t="shared" si="135"/>
        <v>1</v>
      </c>
      <c r="AO249" s="12">
        <v>6</v>
      </c>
      <c r="AP249" s="17">
        <f t="shared" si="136"/>
        <v>0.75</v>
      </c>
      <c r="AQ249" s="12">
        <v>25</v>
      </c>
      <c r="AR249" s="17">
        <f t="shared" si="137"/>
        <v>3.125</v>
      </c>
      <c r="AS249" s="12">
        <v>15</v>
      </c>
      <c r="AT249" s="17">
        <f t="shared" si="138"/>
        <v>1.875</v>
      </c>
      <c r="AU249" s="13"/>
      <c r="AV249" s="13"/>
      <c r="AW249" s="13"/>
      <c r="AX249" s="13"/>
      <c r="AY249" s="13"/>
      <c r="AZ249" s="13"/>
      <c r="BA249" s="13"/>
      <c r="BB249" s="13"/>
      <c r="BC249" s="13"/>
      <c r="BD249" s="35">
        <f t="shared" si="139"/>
        <v>49.384417493568542</v>
      </c>
      <c r="BE249" s="35">
        <f t="shared" si="140"/>
        <v>47.596153846153847</v>
      </c>
      <c r="BF249" s="37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35.134253370694246</v>
      </c>
      <c r="BG249" s="14">
        <f t="shared" si="141"/>
        <v>0.1875</v>
      </c>
      <c r="BH249" s="14">
        <f t="shared" si="142"/>
        <v>0.10576923076923077</v>
      </c>
      <c r="BI249" s="13">
        <f>IFERROR(((AG249*(12000/5))/((F249*60+G249)*(SUMIFS(팀공격력!X:X,팀공격력!A:A,B249,팀공격력!B:B,D249)+SUMIFS(팀수비력!X:X,팀수비력!A:A,B249,팀수비력!B:B,D249))))*100,"")</f>
        <v>5.0865534498318157</v>
      </c>
      <c r="BJ249" s="13">
        <f>IFERROR(((AI249*(12000/5))/((F249*60+G249)*(SUMIFS(팀공격력!V:V,팀공격력!A:A,B249,팀공격력!B:B,D249)+SUMIFS(팀수비력!W:W,팀수비력!A:A,B249,팀수비력!B:B,D249))))*100,"")</f>
        <v>30.052981333471507</v>
      </c>
      <c r="BK249" s="13">
        <f>IFERROR(((AE249*(12000/5))/((F249*60+G249)*(SUMIFS(팀공격력!X:X,팀공격력!A:A,B249,팀공격력!B:B,D249)+SUMIFS(팀수비력!X:X,팀수비력!A:A,B249,팀수비력!B:B,D249))))*100,"")</f>
        <v>19.361719583230784</v>
      </c>
      <c r="BL249" s="13">
        <f>IFERROR(100*AK249/(((((F249*60+G249)/(12000/5))*SUMIFS(팀공격력!P:P,팀공격력!A:A,B249,팀공격력!B:B,D249))-K249)),"")</f>
        <v>26.532868441193976</v>
      </c>
      <c r="BM249" s="13">
        <f>IFERROR(100*((AM249/E249*(2400))/((F249*60+G249)*SUMIFS(팀공격력!AR:AR,팀공격력!A:A,B249,팀공격력!B:B,D249))),"")</f>
        <v>1.519324207380113</v>
      </c>
      <c r="BN249" s="13">
        <f>IFERROR((AO249*40)/(((F249*60+G249)/60)*(SUMIFS(팀수비력!Q:Q,팀수비력!A:A,B249,팀수비력!B:B,D249)-SUMIFS(팀수비력!N:N,팀수비력!A:A,B249,팀수비력!B:B,D249)))*100,"")</f>
        <v>1.8804945700719289</v>
      </c>
      <c r="BO249" s="13">
        <f t="shared" si="143"/>
        <v>10.301631778473711</v>
      </c>
      <c r="BP249" s="13">
        <v>55.5555555555555</v>
      </c>
      <c r="BQ249" s="13">
        <v>1.25</v>
      </c>
      <c r="BR249" s="13">
        <v>0.125</v>
      </c>
      <c r="BS249" s="13">
        <v>0.75</v>
      </c>
      <c r="BT249" s="15" t="s">
        <v>93</v>
      </c>
      <c r="BU249" s="15"/>
      <c r="BV249" s="12" t="s">
        <v>89</v>
      </c>
      <c r="BW249" s="26"/>
      <c r="BX249" s="28"/>
      <c r="BY249" s="28"/>
      <c r="BZ249" s="26"/>
      <c r="CA249" s="26"/>
      <c r="CB249" s="26"/>
      <c r="CC249" s="31"/>
      <c r="CD249" s="31"/>
      <c r="CE249" s="31"/>
      <c r="CF249" s="33">
        <v>3</v>
      </c>
      <c r="CG249" s="33">
        <v>5</v>
      </c>
    </row>
    <row r="250" spans="1:85" ht="18" customHeight="1" thickBot="1" x14ac:dyDescent="0.45">
      <c r="A250" s="12" t="s">
        <v>84</v>
      </c>
      <c r="B250" s="12" t="s">
        <v>152</v>
      </c>
      <c r="C250" s="4" t="s">
        <v>169</v>
      </c>
      <c r="D250" s="4" t="s">
        <v>295</v>
      </c>
      <c r="E250" s="23">
        <v>9</v>
      </c>
      <c r="F250" s="24">
        <v>16</v>
      </c>
      <c r="G250" s="24">
        <v>9</v>
      </c>
      <c r="H250" s="10">
        <f t="shared" si="117"/>
        <v>8721</v>
      </c>
      <c r="I250" s="5">
        <v>23</v>
      </c>
      <c r="J250" s="17">
        <f t="shared" si="118"/>
        <v>2.5555555555555554</v>
      </c>
      <c r="K250" s="7">
        <v>8</v>
      </c>
      <c r="L250" s="7">
        <v>16</v>
      </c>
      <c r="M250" s="17">
        <f t="shared" si="119"/>
        <v>0.88888888888888884</v>
      </c>
      <c r="N250" s="17">
        <f t="shared" si="120"/>
        <v>1.7777777777777777</v>
      </c>
      <c r="O250" s="14">
        <f t="shared" si="121"/>
        <v>0.5</v>
      </c>
      <c r="P250" s="12">
        <v>7</v>
      </c>
      <c r="Q250" s="12">
        <v>13</v>
      </c>
      <c r="R250" s="17">
        <f t="shared" si="122"/>
        <v>0.77777777777777779</v>
      </c>
      <c r="S250" s="17">
        <f t="shared" si="123"/>
        <v>1.4444444444444444</v>
      </c>
      <c r="T250" s="14">
        <f t="shared" si="124"/>
        <v>0.53846153846153844</v>
      </c>
      <c r="U250" s="12">
        <v>1</v>
      </c>
      <c r="V250" s="12">
        <v>3</v>
      </c>
      <c r="W250" s="17">
        <f t="shared" si="125"/>
        <v>0.1111111111111111</v>
      </c>
      <c r="X250" s="17">
        <f t="shared" si="126"/>
        <v>0.33333333333333331</v>
      </c>
      <c r="Y250" s="14">
        <f t="shared" si="127"/>
        <v>0.33333333333333331</v>
      </c>
      <c r="Z250" s="12">
        <v>6</v>
      </c>
      <c r="AA250" s="12">
        <v>7</v>
      </c>
      <c r="AB250" s="17">
        <f t="shared" si="128"/>
        <v>0.66666666666666663</v>
      </c>
      <c r="AC250" s="17">
        <f t="shared" si="129"/>
        <v>0.77777777777777779</v>
      </c>
      <c r="AD250" s="14">
        <f t="shared" si="130"/>
        <v>0.8571428571428571</v>
      </c>
      <c r="AE250" s="12">
        <v>25</v>
      </c>
      <c r="AF250" s="17">
        <f t="shared" si="131"/>
        <v>2.7777777777777777</v>
      </c>
      <c r="AG250" s="12">
        <v>12</v>
      </c>
      <c r="AH250" s="17">
        <f t="shared" si="132"/>
        <v>1.3333333333333333</v>
      </c>
      <c r="AI250" s="12">
        <v>13</v>
      </c>
      <c r="AJ250" s="17">
        <f t="shared" si="133"/>
        <v>1.4444444444444444</v>
      </c>
      <c r="AK250" s="12">
        <v>5</v>
      </c>
      <c r="AL250" s="17">
        <f t="shared" si="134"/>
        <v>0.55555555555555558</v>
      </c>
      <c r="AM250" s="12">
        <v>2</v>
      </c>
      <c r="AN250" s="17">
        <f t="shared" si="135"/>
        <v>0.22222222222222221</v>
      </c>
      <c r="AO250" s="12">
        <v>1</v>
      </c>
      <c r="AP250" s="17">
        <f t="shared" si="136"/>
        <v>0.1111111111111111</v>
      </c>
      <c r="AQ250" s="12">
        <v>4</v>
      </c>
      <c r="AR250" s="17">
        <f t="shared" si="137"/>
        <v>0.44444444444444442</v>
      </c>
      <c r="AS250" s="12">
        <v>15</v>
      </c>
      <c r="AT250" s="17">
        <f t="shared" si="138"/>
        <v>1.6666666666666667</v>
      </c>
      <c r="AU250" s="13"/>
      <c r="AV250" s="13"/>
      <c r="AW250" s="13"/>
      <c r="AX250" s="13"/>
      <c r="AY250" s="13"/>
      <c r="AZ250" s="13"/>
      <c r="BA250" s="13"/>
      <c r="BB250" s="13"/>
      <c r="BC250" s="13"/>
      <c r="BD250" s="35">
        <f t="shared" si="139"/>
        <v>60.272536687631032</v>
      </c>
      <c r="BE250" s="35">
        <f t="shared" si="140"/>
        <v>53.125</v>
      </c>
      <c r="BF250" s="37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7.4173569688205871</v>
      </c>
      <c r="BG250" s="14">
        <f t="shared" si="141"/>
        <v>0.1875</v>
      </c>
      <c r="BH250" s="14">
        <f t="shared" si="142"/>
        <v>0.4375</v>
      </c>
      <c r="BI250" s="13">
        <f>IFERROR(((AG250*(12000/5))/((F250*60+G250)*(SUMIFS(팀공격력!X:X,팀공격력!A:A,B250,팀공격력!B:B,D250)+SUMIFS(팀수비력!X:X,팀수비력!A:A,B250,팀수비력!B:B,D250))))*100,"")</f>
        <v>4.3707885631032592</v>
      </c>
      <c r="BJ250" s="13">
        <f>IFERROR(((AI250*(12000/5))/((F250*60+G250)*(SUMIFS(팀공격력!V:V,팀공격력!A:A,B250,팀공격력!B:B,D250)+SUMIFS(팀수비력!W:W,팀수비력!A:A,B250,팀수비력!B:B,D250))))*100,"")</f>
        <v>9.9684651439197154</v>
      </c>
      <c r="BK250" s="13">
        <f>IFERROR(((AE250*(12000/5))/((F250*60+G250)*(SUMIFS(팀공격력!X:X,팀공격력!A:A,B250,팀공격력!B:B,D250)+SUMIFS(팀수비력!X:X,팀수비력!A:A,B250,팀수비력!B:B,D250))))*100,"")</f>
        <v>9.1058095064651248</v>
      </c>
      <c r="BL250" s="13">
        <f>IFERROR(100*AK250/(((((F250*60+G250)/(12000/5))*SUMIFS(팀공격력!P:P,팀공격력!A:A,B250,팀공격력!B:B,D250))-K250)),"")</f>
        <v>4.9498824402920425</v>
      </c>
      <c r="BM250" s="13">
        <f>IFERROR(100*((AM250/E250*(2400))/((F250*60+G250)*SUMIFS(팀공격력!AR:AR,팀공격력!A:A,B250,팀공격력!B:B,D250))),"")</f>
        <v>0.74947055843931254</v>
      </c>
      <c r="BN250" s="13">
        <f>IFERROR((AO250*40)/(((F250*60+G250)/60)*(SUMIFS(팀수비력!Q:Q,팀수비력!A:A,B250,팀수비력!B:B,D250)-SUMIFS(팀수비력!N:N,팀수비력!A:A,B250,팀수비력!B:B,D250)))*100,"")</f>
        <v>0.69572477128048149</v>
      </c>
      <c r="BO250" s="13">
        <f t="shared" si="143"/>
        <v>17.331022530329292</v>
      </c>
      <c r="BP250" s="13">
        <v>60</v>
      </c>
      <c r="BQ250" s="13">
        <v>0.66666666666666596</v>
      </c>
      <c r="BR250" s="13">
        <v>0</v>
      </c>
      <c r="BS250" s="13">
        <v>0.55555555555555503</v>
      </c>
      <c r="BT250" s="15" t="s">
        <v>88</v>
      </c>
      <c r="BU250" s="15"/>
      <c r="BV250" s="12" t="s">
        <v>96</v>
      </c>
      <c r="BW250" s="26"/>
      <c r="BX250" s="28"/>
      <c r="BY250" s="28"/>
      <c r="BZ250" s="26"/>
      <c r="CA250" s="26"/>
      <c r="CB250" s="26"/>
      <c r="CC250" s="31"/>
      <c r="CD250" s="31"/>
      <c r="CE250" s="31"/>
      <c r="CF250" s="33">
        <v>3</v>
      </c>
      <c r="CG250" s="33">
        <v>6</v>
      </c>
    </row>
    <row r="251" spans="1:85" ht="18" customHeight="1" thickBot="1" x14ac:dyDescent="0.45">
      <c r="A251" s="12" t="s">
        <v>84</v>
      </c>
      <c r="B251" s="12" t="s">
        <v>152</v>
      </c>
      <c r="C251" s="4" t="s">
        <v>170</v>
      </c>
      <c r="D251" s="4" t="s">
        <v>295</v>
      </c>
      <c r="E251" s="23">
        <v>8</v>
      </c>
      <c r="F251" s="24">
        <v>11</v>
      </c>
      <c r="G251" s="24">
        <v>40</v>
      </c>
      <c r="H251" s="10">
        <f t="shared" si="117"/>
        <v>5600</v>
      </c>
      <c r="I251" s="5">
        <v>14</v>
      </c>
      <c r="J251" s="17">
        <f t="shared" si="118"/>
        <v>1.75</v>
      </c>
      <c r="K251" s="7">
        <v>4</v>
      </c>
      <c r="L251" s="7">
        <v>11</v>
      </c>
      <c r="M251" s="17">
        <f t="shared" si="119"/>
        <v>0.5</v>
      </c>
      <c r="N251" s="17">
        <f t="shared" si="120"/>
        <v>1.375</v>
      </c>
      <c r="O251" s="14">
        <f t="shared" si="121"/>
        <v>0.36363636363636365</v>
      </c>
      <c r="P251" s="12">
        <v>2</v>
      </c>
      <c r="Q251" s="12">
        <v>4</v>
      </c>
      <c r="R251" s="17">
        <f t="shared" si="122"/>
        <v>0.25</v>
      </c>
      <c r="S251" s="17">
        <f t="shared" si="123"/>
        <v>0.5</v>
      </c>
      <c r="T251" s="14">
        <f t="shared" si="124"/>
        <v>0.5</v>
      </c>
      <c r="U251" s="12">
        <v>2</v>
      </c>
      <c r="V251" s="12">
        <v>7</v>
      </c>
      <c r="W251" s="17">
        <f t="shared" si="125"/>
        <v>0.25</v>
      </c>
      <c r="X251" s="17">
        <f t="shared" si="126"/>
        <v>0.875</v>
      </c>
      <c r="Y251" s="14">
        <f t="shared" si="127"/>
        <v>0.2857142857142857</v>
      </c>
      <c r="Z251" s="12">
        <v>4</v>
      </c>
      <c r="AA251" s="12">
        <v>4</v>
      </c>
      <c r="AB251" s="17">
        <f t="shared" si="128"/>
        <v>0.5</v>
      </c>
      <c r="AC251" s="17">
        <f t="shared" si="129"/>
        <v>0.5</v>
      </c>
      <c r="AD251" s="14">
        <f t="shared" si="130"/>
        <v>1</v>
      </c>
      <c r="AE251" s="12">
        <v>16</v>
      </c>
      <c r="AF251" s="17">
        <f t="shared" si="131"/>
        <v>2</v>
      </c>
      <c r="AG251" s="12">
        <v>6</v>
      </c>
      <c r="AH251" s="17">
        <f t="shared" si="132"/>
        <v>0.75</v>
      </c>
      <c r="AI251" s="12">
        <v>10</v>
      </c>
      <c r="AJ251" s="17">
        <f t="shared" si="133"/>
        <v>1.25</v>
      </c>
      <c r="AK251" s="12">
        <v>7</v>
      </c>
      <c r="AL251" s="17">
        <f t="shared" si="134"/>
        <v>0.875</v>
      </c>
      <c r="AM251" s="12">
        <v>10</v>
      </c>
      <c r="AN251" s="17">
        <f t="shared" si="135"/>
        <v>1.25</v>
      </c>
      <c r="AO251" s="12">
        <v>0</v>
      </c>
      <c r="AP251" s="17">
        <f t="shared" si="136"/>
        <v>0</v>
      </c>
      <c r="AQ251" s="12">
        <v>6</v>
      </c>
      <c r="AR251" s="17">
        <f t="shared" si="137"/>
        <v>0.75</v>
      </c>
      <c r="AS251" s="12">
        <v>11</v>
      </c>
      <c r="AT251" s="17">
        <f t="shared" si="138"/>
        <v>1.375</v>
      </c>
      <c r="AU251" s="13"/>
      <c r="AV251" s="13"/>
      <c r="AW251" s="13"/>
      <c r="AX251" s="13"/>
      <c r="AY251" s="13"/>
      <c r="AZ251" s="13"/>
      <c r="BA251" s="13"/>
      <c r="BB251" s="13"/>
      <c r="BC251" s="13"/>
      <c r="BD251" s="35">
        <f t="shared" si="139"/>
        <v>54.858934169278996</v>
      </c>
      <c r="BE251" s="35">
        <f t="shared" si="140"/>
        <v>45.454545454545453</v>
      </c>
      <c r="BF251" s="37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8.3458763689209512</v>
      </c>
      <c r="BG251" s="14">
        <f t="shared" si="141"/>
        <v>0.63636363636363635</v>
      </c>
      <c r="BH251" s="14">
        <f t="shared" si="142"/>
        <v>0.36363636363636365</v>
      </c>
      <c r="BI251" s="13">
        <f>IFERROR(((AG251*(12000/5))/((F251*60+G251)*(SUMIFS(팀공격력!X:X,팀공격력!A:A,B251,팀공격력!B:B,D251)+SUMIFS(팀수비력!X:X,팀수비력!A:A,B251,팀수비력!B:B,D251))))*100,"")</f>
        <v>3.0252100840336134</v>
      </c>
      <c r="BJ251" s="13">
        <f>IFERROR(((AI251*(12000/5))/((F251*60+G251)*(SUMIFS(팀공격력!V:V,팀공격력!A:A,B251,팀공격력!B:B,D251)+SUMIFS(팀수비력!W:W,팀수비력!A:A,B251,팀수비력!B:B,D251))))*100,"")</f>
        <v>10.614772224679346</v>
      </c>
      <c r="BK251" s="13">
        <f>IFERROR(((AE251*(12000/5))/((F251*60+G251)*(SUMIFS(팀공격력!X:X,팀공격력!A:A,B251,팀공격력!B:B,D251)+SUMIFS(팀수비력!X:X,팀수비력!A:A,B251,팀수비력!B:B,D251))))*100,"")</f>
        <v>8.0672268907563023</v>
      </c>
      <c r="BL251" s="13">
        <f>IFERROR(100*AK251/(((((F251*60+G251)/(12000/5))*SUMIFS(팀공격력!P:P,팀공격력!A:A,B251,팀공격력!B:B,D251))-K251)),"")</f>
        <v>9.3645484949832785</v>
      </c>
      <c r="BM251" s="13">
        <f>IFERROR(100*((AM251/E251*(2400))/((F251*60+G251)*SUMIFS(팀공격력!AR:AR,팀공격력!A:A,B251,팀공격력!B:B,D251))),"")</f>
        <v>5.8358328037046849</v>
      </c>
      <c r="BN251" s="13">
        <f>IFERROR((AO251*40)/(((F251*60+G251)/60)*(SUMIFS(팀수비력!Q:Q,팀수비력!A:A,B251,팀수비력!B:B,D251)-SUMIFS(팀수비력!N:N,팀수비력!A:A,B251,팀수비력!B:B,D251)))*100,"")</f>
        <v>0</v>
      </c>
      <c r="BO251" s="13">
        <f t="shared" si="143"/>
        <v>31.982942430703627</v>
      </c>
      <c r="BP251" s="13">
        <v>0</v>
      </c>
      <c r="BQ251" s="13">
        <v>0</v>
      </c>
      <c r="BR251" s="13">
        <v>0.375</v>
      </c>
      <c r="BS251" s="13">
        <v>0.625</v>
      </c>
      <c r="BT251" s="15" t="s">
        <v>88</v>
      </c>
      <c r="BU251" s="15"/>
      <c r="BV251" s="12" t="s">
        <v>91</v>
      </c>
      <c r="BW251" s="26"/>
      <c r="BX251" s="28"/>
      <c r="BY251" s="28"/>
      <c r="BZ251" s="26"/>
      <c r="CA251" s="26"/>
      <c r="CB251" s="26"/>
      <c r="CC251" s="31"/>
      <c r="CD251" s="31"/>
      <c r="CE251" s="31"/>
      <c r="CF251" s="33">
        <v>3</v>
      </c>
      <c r="CG251" s="33">
        <v>5</v>
      </c>
    </row>
    <row r="252" spans="1:85" ht="18" customHeight="1" thickBot="1" x14ac:dyDescent="0.45">
      <c r="A252" s="12" t="s">
        <v>84</v>
      </c>
      <c r="B252" s="12" t="s">
        <v>172</v>
      </c>
      <c r="C252" s="4" t="s">
        <v>173</v>
      </c>
      <c r="D252" s="4" t="s">
        <v>295</v>
      </c>
      <c r="E252" s="23">
        <v>2</v>
      </c>
      <c r="F252" s="24">
        <v>2</v>
      </c>
      <c r="G252" s="24">
        <v>24</v>
      </c>
      <c r="H252" s="10">
        <f t="shared" si="117"/>
        <v>288</v>
      </c>
      <c r="I252" s="5">
        <v>0</v>
      </c>
      <c r="J252" s="17">
        <f t="shared" si="118"/>
        <v>0</v>
      </c>
      <c r="K252" s="7">
        <v>0</v>
      </c>
      <c r="L252" s="7">
        <v>2</v>
      </c>
      <c r="M252" s="17">
        <f t="shared" si="119"/>
        <v>0</v>
      </c>
      <c r="N252" s="17">
        <f t="shared" si="120"/>
        <v>1</v>
      </c>
      <c r="O252" s="14">
        <f t="shared" si="121"/>
        <v>0</v>
      </c>
      <c r="P252" s="12">
        <v>0</v>
      </c>
      <c r="Q252" s="12">
        <v>2</v>
      </c>
      <c r="R252" s="17">
        <f t="shared" si="122"/>
        <v>0</v>
      </c>
      <c r="S252" s="17">
        <f t="shared" si="123"/>
        <v>1</v>
      </c>
      <c r="T252" s="14">
        <f t="shared" si="124"/>
        <v>0</v>
      </c>
      <c r="U252" s="12">
        <v>0</v>
      </c>
      <c r="V252" s="12">
        <v>0</v>
      </c>
      <c r="W252" s="17">
        <f t="shared" si="125"/>
        <v>0</v>
      </c>
      <c r="X252" s="17">
        <f t="shared" si="126"/>
        <v>0</v>
      </c>
      <c r="Y252" s="14" t="e">
        <f t="shared" si="127"/>
        <v>#DIV/0!</v>
      </c>
      <c r="Z252" s="12">
        <v>0</v>
      </c>
      <c r="AA252" s="12">
        <v>0</v>
      </c>
      <c r="AB252" s="17">
        <f t="shared" si="128"/>
        <v>0</v>
      </c>
      <c r="AC252" s="17">
        <f t="shared" si="129"/>
        <v>0</v>
      </c>
      <c r="AD252" s="14" t="e">
        <f t="shared" si="130"/>
        <v>#DIV/0!</v>
      </c>
      <c r="AE252" s="12">
        <v>0</v>
      </c>
      <c r="AF252" s="17">
        <f t="shared" si="131"/>
        <v>0</v>
      </c>
      <c r="AG252" s="12">
        <v>0</v>
      </c>
      <c r="AH252" s="17">
        <f t="shared" si="132"/>
        <v>0</v>
      </c>
      <c r="AI252" s="12">
        <v>0</v>
      </c>
      <c r="AJ252" s="17">
        <f t="shared" si="133"/>
        <v>0</v>
      </c>
      <c r="AK252" s="12">
        <v>0</v>
      </c>
      <c r="AL252" s="17">
        <f t="shared" si="134"/>
        <v>0</v>
      </c>
      <c r="AM252" s="12">
        <v>0</v>
      </c>
      <c r="AN252" s="17">
        <f t="shared" si="135"/>
        <v>0</v>
      </c>
      <c r="AO252" s="12">
        <v>0</v>
      </c>
      <c r="AP252" s="17">
        <f t="shared" si="136"/>
        <v>0</v>
      </c>
      <c r="AQ252" s="12">
        <v>0</v>
      </c>
      <c r="AR252" s="17">
        <f t="shared" si="137"/>
        <v>0</v>
      </c>
      <c r="AS252" s="12">
        <v>0</v>
      </c>
      <c r="AT252" s="17">
        <f t="shared" si="138"/>
        <v>0</v>
      </c>
      <c r="AU252" s="13"/>
      <c r="AV252" s="13"/>
      <c r="AW252" s="13"/>
      <c r="AX252" s="13"/>
      <c r="AY252" s="13"/>
      <c r="AZ252" s="13"/>
      <c r="BA252" s="13"/>
      <c r="BB252" s="13"/>
      <c r="BC252" s="13"/>
      <c r="BD252" s="35">
        <f t="shared" si="139"/>
        <v>0</v>
      </c>
      <c r="BE252" s="35">
        <f t="shared" si="140"/>
        <v>0</v>
      </c>
      <c r="BF252" s="37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4.4943012260453745</v>
      </c>
      <c r="BG252" s="14">
        <f t="shared" si="141"/>
        <v>0</v>
      </c>
      <c r="BH252" s="14">
        <f t="shared" si="142"/>
        <v>0</v>
      </c>
      <c r="BI252" s="13">
        <f>IFERROR(((AG252*(12000/5))/((F252*60+G252)*(SUMIFS(팀공격력!X:X,팀공격력!A:A,B252,팀공격력!B:B,D252)+SUMIFS(팀수비력!X:X,팀수비력!A:A,B252,팀수비력!B:B,D252))))*100,"")</f>
        <v>0</v>
      </c>
      <c r="BJ252" s="13">
        <f>IFERROR(((AI252*(12000/5))/((F252*60+G252)*(SUMIFS(팀공격력!V:V,팀공격력!A:A,B252,팀공격력!B:B,D252)+SUMIFS(팀수비력!W:W,팀수비력!A:A,B252,팀수비력!B:B,D252))))*100,"")</f>
        <v>0</v>
      </c>
      <c r="BK252" s="13">
        <f>IFERROR(((AE252*(12000/5))/((F252*60+G252)*(SUMIFS(팀공격력!X:X,팀공격력!A:A,B252,팀공격력!B:B,D252)+SUMIFS(팀수비력!X:X,팀수비력!A:A,B252,팀수비력!B:B,D252))))*100,"")</f>
        <v>0</v>
      </c>
      <c r="BL252" s="13">
        <f>IFERROR(100*AK252/(((((F252*60+G252)/(12000/5))*SUMIFS(팀공격력!P:P,팀공격력!A:A,B252,팀공격력!B:B,D252))-K252)),"")</f>
        <v>0</v>
      </c>
      <c r="BM252" s="13">
        <f>IFERROR(100*((AM252/E252*(2400))/((F252*60+G252)*SUMIFS(팀공격력!AR:AR,팀공격력!A:A,B252,팀공격력!B:B,D252))),"")</f>
        <v>0</v>
      </c>
      <c r="BN252" s="13">
        <f>IFERROR((AO252*40)/(((F252*60+G252)/60)*(SUMIFS(팀수비력!Q:Q,팀수비력!A:A,B252,팀수비력!B:B,D252)-SUMIFS(팀수비력!N:N,팀수비력!A:A,B252,팀수비력!B:B,D252)))*100,"")</f>
        <v>0</v>
      </c>
      <c r="BO252" s="13">
        <f t="shared" si="143"/>
        <v>0</v>
      </c>
      <c r="BP252" s="13">
        <v>0</v>
      </c>
      <c r="BQ252" s="13">
        <v>0</v>
      </c>
      <c r="BR252" s="13">
        <v>0</v>
      </c>
      <c r="BS252" s="13">
        <v>0</v>
      </c>
      <c r="BT252" s="15" t="s">
        <v>88</v>
      </c>
      <c r="BU252" s="15"/>
      <c r="BV252" s="12" t="s">
        <v>89</v>
      </c>
      <c r="BW252" s="26"/>
      <c r="BX252" s="28"/>
      <c r="BY252" s="28"/>
      <c r="BZ252" s="26"/>
      <c r="CA252" s="26"/>
      <c r="CB252" s="26"/>
      <c r="CC252" s="31"/>
      <c r="CD252" s="31"/>
      <c r="CE252" s="31"/>
      <c r="CF252" s="33">
        <v>0</v>
      </c>
      <c r="CG252" s="33">
        <v>2</v>
      </c>
    </row>
    <row r="253" spans="1:85" ht="18" customHeight="1" thickBot="1" x14ac:dyDescent="0.45">
      <c r="A253" s="12" t="s">
        <v>84</v>
      </c>
      <c r="B253" s="12" t="s">
        <v>172</v>
      </c>
      <c r="C253" s="4" t="s">
        <v>175</v>
      </c>
      <c r="D253" s="4" t="s">
        <v>295</v>
      </c>
      <c r="E253" s="23">
        <v>4</v>
      </c>
      <c r="F253" s="24">
        <v>4</v>
      </c>
      <c r="G253" s="24">
        <v>11</v>
      </c>
      <c r="H253" s="10">
        <f t="shared" si="117"/>
        <v>1004</v>
      </c>
      <c r="I253" s="5">
        <v>3</v>
      </c>
      <c r="J253" s="17">
        <f t="shared" si="118"/>
        <v>0.75</v>
      </c>
      <c r="K253" s="7">
        <v>1</v>
      </c>
      <c r="L253" s="7">
        <v>4</v>
      </c>
      <c r="M253" s="17">
        <f t="shared" si="119"/>
        <v>0.25</v>
      </c>
      <c r="N253" s="17">
        <f t="shared" si="120"/>
        <v>1</v>
      </c>
      <c r="O253" s="14">
        <f t="shared" si="121"/>
        <v>0.25</v>
      </c>
      <c r="P253" s="12">
        <v>1</v>
      </c>
      <c r="Q253" s="12">
        <v>4</v>
      </c>
      <c r="R253" s="17">
        <f t="shared" si="122"/>
        <v>0.25</v>
      </c>
      <c r="S253" s="17">
        <f t="shared" si="123"/>
        <v>1</v>
      </c>
      <c r="T253" s="14">
        <f t="shared" si="124"/>
        <v>0.25</v>
      </c>
      <c r="U253" s="12">
        <v>0</v>
      </c>
      <c r="V253" s="12">
        <v>0</v>
      </c>
      <c r="W253" s="17">
        <f t="shared" si="125"/>
        <v>0</v>
      </c>
      <c r="X253" s="17">
        <f t="shared" si="126"/>
        <v>0</v>
      </c>
      <c r="Y253" s="14" t="e">
        <f t="shared" si="127"/>
        <v>#DIV/0!</v>
      </c>
      <c r="Z253" s="12">
        <v>1</v>
      </c>
      <c r="AA253" s="12">
        <v>2</v>
      </c>
      <c r="AB253" s="17">
        <f t="shared" si="128"/>
        <v>0.25</v>
      </c>
      <c r="AC253" s="17">
        <f t="shared" si="129"/>
        <v>0.5</v>
      </c>
      <c r="AD253" s="14">
        <f t="shared" si="130"/>
        <v>0.5</v>
      </c>
      <c r="AE253" s="12">
        <v>6</v>
      </c>
      <c r="AF253" s="17">
        <f t="shared" si="131"/>
        <v>1.5</v>
      </c>
      <c r="AG253" s="12">
        <v>4</v>
      </c>
      <c r="AH253" s="17">
        <f t="shared" si="132"/>
        <v>1</v>
      </c>
      <c r="AI253" s="12">
        <v>2</v>
      </c>
      <c r="AJ253" s="17">
        <f t="shared" si="133"/>
        <v>0.5</v>
      </c>
      <c r="AK253" s="12">
        <v>0</v>
      </c>
      <c r="AL253" s="17">
        <f t="shared" si="134"/>
        <v>0</v>
      </c>
      <c r="AM253" s="12">
        <v>1</v>
      </c>
      <c r="AN253" s="17">
        <f t="shared" si="135"/>
        <v>0.25</v>
      </c>
      <c r="AO253" s="12">
        <v>0</v>
      </c>
      <c r="AP253" s="17">
        <f t="shared" si="136"/>
        <v>0</v>
      </c>
      <c r="AQ253" s="12">
        <v>1</v>
      </c>
      <c r="AR253" s="17">
        <f t="shared" si="137"/>
        <v>0.25</v>
      </c>
      <c r="AS253" s="12">
        <v>3</v>
      </c>
      <c r="AT253" s="17">
        <f t="shared" si="138"/>
        <v>0.75</v>
      </c>
      <c r="AU253" s="13"/>
      <c r="AV253" s="13"/>
      <c r="AW253" s="13"/>
      <c r="AX253" s="13"/>
      <c r="AY253" s="13"/>
      <c r="AZ253" s="13"/>
      <c r="BA253" s="13"/>
      <c r="BB253" s="13"/>
      <c r="BC253" s="13"/>
      <c r="BD253" s="35">
        <f t="shared" si="139"/>
        <v>30.737704918032787</v>
      </c>
      <c r="BE253" s="35">
        <f t="shared" si="140"/>
        <v>25</v>
      </c>
      <c r="BF253" s="37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7.5805074384803577</v>
      </c>
      <c r="BG253" s="14">
        <f t="shared" si="141"/>
        <v>0</v>
      </c>
      <c r="BH253" s="14">
        <f t="shared" si="142"/>
        <v>0.5</v>
      </c>
      <c r="BI253" s="13">
        <f>IFERROR(((AG253*(12000/5))/((F253*60+G253)*(SUMIFS(팀공격력!X:X,팀공격력!A:A,B253,팀공격력!B:B,D253)+SUMIFS(팀수비력!X:X,팀수비력!A:A,B253,팀수비력!B:B,D253))))*100,"")</f>
        <v>6.1195219123505975</v>
      </c>
      <c r="BJ253" s="13">
        <f>IFERROR(((AI253*(12000/5))/((F253*60+G253)*(SUMIFS(팀공격력!V:V,팀공격력!A:A,B253,팀공격력!B:B,D253)+SUMIFS(팀수비력!W:W,팀수비력!A:A,B253,팀수비력!B:B,D253))))*100,"")</f>
        <v>6.032651727474958</v>
      </c>
      <c r="BK253" s="13">
        <f>IFERROR(((AE253*(12000/5))/((F253*60+G253)*(SUMIFS(팀공격력!X:X,팀공격력!A:A,B253,팀공격력!B:B,D253)+SUMIFS(팀수비력!X:X,팀수비력!A:A,B253,팀수비력!B:B,D253))))*100,"")</f>
        <v>9.1792828685258971</v>
      </c>
      <c r="BL253" s="13">
        <f>IFERROR(100*AK253/(((((F253*60+G253)/(12000/5))*SUMIFS(팀공격력!P:P,팀공격력!A:A,B253,팀공격력!B:B,D253))-K253)),"")</f>
        <v>0</v>
      </c>
      <c r="BM253" s="13">
        <f>IFERROR(100*((AM253/E253*(2400))/((F253*60+G253)*SUMIFS(팀공격력!AR:AR,팀공격력!A:A,B253,팀공격력!B:B,D253))),"")</f>
        <v>3.2841682636582492</v>
      </c>
      <c r="BN253" s="13">
        <f>IFERROR((AO253*40)/(((F253*60+G253)/60)*(SUMIFS(팀수비력!Q:Q,팀수비력!A:A,B253,팀수비력!B:B,D253)-SUMIFS(팀수비력!N:N,팀수비력!A:A,B253,팀수비력!B:B,D253)))*100,"")</f>
        <v>0</v>
      </c>
      <c r="BO253" s="13">
        <f t="shared" si="143"/>
        <v>17.006802721088437</v>
      </c>
      <c r="BP253" s="13">
        <v>0</v>
      </c>
      <c r="BQ253" s="13">
        <v>0</v>
      </c>
      <c r="BR253" s="13">
        <v>0</v>
      </c>
      <c r="BS253" s="13">
        <v>0</v>
      </c>
      <c r="BT253" s="15" t="s">
        <v>88</v>
      </c>
      <c r="BU253" s="15"/>
      <c r="BV253" s="12" t="s">
        <v>89</v>
      </c>
      <c r="BW253" s="26"/>
      <c r="BX253" s="28"/>
      <c r="BY253" s="28"/>
      <c r="BZ253" s="26"/>
      <c r="CA253" s="26"/>
      <c r="CB253" s="26"/>
      <c r="CC253" s="31"/>
      <c r="CD253" s="31"/>
      <c r="CE253" s="31"/>
      <c r="CF253" s="33">
        <v>1</v>
      </c>
      <c r="CG253" s="33">
        <v>3</v>
      </c>
    </row>
    <row r="254" spans="1:85" ht="18" customHeight="1" thickBot="1" x14ac:dyDescent="0.45">
      <c r="A254" s="12" t="s">
        <v>84</v>
      </c>
      <c r="B254" s="12" t="s">
        <v>172</v>
      </c>
      <c r="C254" s="4" t="s">
        <v>177</v>
      </c>
      <c r="D254" s="4" t="s">
        <v>295</v>
      </c>
      <c r="E254" s="23">
        <v>9</v>
      </c>
      <c r="F254" s="24">
        <v>23</v>
      </c>
      <c r="G254" s="24">
        <v>39</v>
      </c>
      <c r="H254" s="10">
        <f t="shared" si="117"/>
        <v>12771</v>
      </c>
      <c r="I254" s="5">
        <v>163</v>
      </c>
      <c r="J254" s="17">
        <f t="shared" si="118"/>
        <v>18.111111111111111</v>
      </c>
      <c r="K254" s="7">
        <v>59</v>
      </c>
      <c r="L254" s="7">
        <v>133</v>
      </c>
      <c r="M254" s="17">
        <f t="shared" si="119"/>
        <v>6.5555555555555554</v>
      </c>
      <c r="N254" s="17">
        <f t="shared" si="120"/>
        <v>14.777777777777779</v>
      </c>
      <c r="O254" s="14">
        <f t="shared" si="121"/>
        <v>0.44360902255639095</v>
      </c>
      <c r="P254" s="12">
        <v>41</v>
      </c>
      <c r="Q254" s="12">
        <v>88</v>
      </c>
      <c r="R254" s="17">
        <f t="shared" si="122"/>
        <v>4.5555555555555554</v>
      </c>
      <c r="S254" s="17">
        <f t="shared" si="123"/>
        <v>9.7777777777777786</v>
      </c>
      <c r="T254" s="14">
        <f t="shared" si="124"/>
        <v>0.46590909090909088</v>
      </c>
      <c r="U254" s="12">
        <v>18</v>
      </c>
      <c r="V254" s="12">
        <v>45</v>
      </c>
      <c r="W254" s="17">
        <f t="shared" si="125"/>
        <v>2</v>
      </c>
      <c r="X254" s="17">
        <f t="shared" si="126"/>
        <v>5</v>
      </c>
      <c r="Y254" s="14">
        <f t="shared" si="127"/>
        <v>0.4</v>
      </c>
      <c r="Z254" s="12">
        <v>27</v>
      </c>
      <c r="AA254" s="12">
        <v>35</v>
      </c>
      <c r="AB254" s="17">
        <f t="shared" si="128"/>
        <v>3</v>
      </c>
      <c r="AC254" s="17">
        <f t="shared" si="129"/>
        <v>3.8888888888888888</v>
      </c>
      <c r="AD254" s="14">
        <f t="shared" si="130"/>
        <v>0.77142857142857146</v>
      </c>
      <c r="AE254" s="12">
        <v>66</v>
      </c>
      <c r="AF254" s="17">
        <f t="shared" si="131"/>
        <v>7.333333333333333</v>
      </c>
      <c r="AG254" s="12">
        <v>11</v>
      </c>
      <c r="AH254" s="17">
        <f t="shared" si="132"/>
        <v>1.2222222222222223</v>
      </c>
      <c r="AI254" s="12">
        <v>55</v>
      </c>
      <c r="AJ254" s="17">
        <f t="shared" si="133"/>
        <v>6.1111111111111107</v>
      </c>
      <c r="AK254" s="12">
        <v>8</v>
      </c>
      <c r="AL254" s="17">
        <f t="shared" si="134"/>
        <v>0.88888888888888884</v>
      </c>
      <c r="AM254" s="12">
        <v>9</v>
      </c>
      <c r="AN254" s="17">
        <f t="shared" si="135"/>
        <v>1</v>
      </c>
      <c r="AO254" s="12">
        <v>9</v>
      </c>
      <c r="AP254" s="17">
        <f t="shared" si="136"/>
        <v>1</v>
      </c>
      <c r="AQ254" s="12">
        <v>9</v>
      </c>
      <c r="AR254" s="17">
        <f t="shared" si="137"/>
        <v>1</v>
      </c>
      <c r="AS254" s="12">
        <v>13</v>
      </c>
      <c r="AT254" s="17">
        <f t="shared" si="138"/>
        <v>1.4444444444444444</v>
      </c>
      <c r="AU254" s="13"/>
      <c r="AV254" s="13"/>
      <c r="AW254" s="13"/>
      <c r="AX254" s="13"/>
      <c r="AY254" s="13"/>
      <c r="AZ254" s="13"/>
      <c r="BA254" s="13"/>
      <c r="BB254" s="13"/>
      <c r="BC254" s="13"/>
      <c r="BD254" s="35">
        <f t="shared" si="139"/>
        <v>54.919137466307276</v>
      </c>
      <c r="BE254" s="35">
        <f t="shared" si="140"/>
        <v>51.127819548872175</v>
      </c>
      <c r="BF254" s="37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35.893598967249488</v>
      </c>
      <c r="BG254" s="14">
        <f t="shared" si="141"/>
        <v>0.33834586466165412</v>
      </c>
      <c r="BH254" s="14">
        <f t="shared" si="142"/>
        <v>0.26315789473684209</v>
      </c>
      <c r="BI254" s="13">
        <f>IFERROR(((AG254*(12000/5))/((F254*60+G254)*(SUMIFS(팀공격력!X:X,팀공격력!A:A,B254,팀공격력!B:B,D254)+SUMIFS(팀수비력!X:X,팀수비력!A:A,B254,팀수비력!B:B,D254))))*100,"")</f>
        <v>2.9767441860465116</v>
      </c>
      <c r="BJ254" s="13">
        <f>IFERROR(((AI254*(12000/5))/((F254*60+G254)*(SUMIFS(팀공격력!V:V,팀공격력!A:A,B254,팀공격력!B:B,D254)+SUMIFS(팀수비력!W:W,팀수비력!A:A,B254,팀수비력!B:B,D254))))*100,"")</f>
        <v>29.344875651089431</v>
      </c>
      <c r="BK254" s="13">
        <f>IFERROR(((AE254*(12000/5))/((F254*60+G254)*(SUMIFS(팀공격력!X:X,팀공격력!A:A,B254,팀공격력!B:B,D254)+SUMIFS(팀수비력!X:X,팀수비력!A:A,B254,팀수비력!B:B,D254))))*100,"")</f>
        <v>17.86046511627907</v>
      </c>
      <c r="BL254" s="13">
        <f>IFERROR(100*AK254/(((((F254*60+G254)/(12000/5))*SUMIFS(팀공격력!P:P,팀공격력!A:A,B254,팀공격력!B:B,D254))-K254)),"")</f>
        <v>8.4985459519035391</v>
      </c>
      <c r="BM254" s="13">
        <f>IFERROR(100*((AM254/E254*(2400))/((F254*60+G254)*SUMIFS(팀공격력!AR:AR,팀공격력!A:A,B254,팀공격력!B:B,D254))),"")</f>
        <v>2.3236821259428346</v>
      </c>
      <c r="BN254" s="13">
        <f>IFERROR((AO254*40)/(((F254*60+G254)/60)*(SUMIFS(팀수비력!Q:Q,팀수비력!A:A,B254,팀수비력!B:B,D254)-SUMIFS(팀수비력!N:N,팀수비력!A:A,B254,팀수비력!B:B,D254)))*100,"")</f>
        <v>4.059196617336152</v>
      </c>
      <c r="BO254" s="13">
        <f t="shared" si="143"/>
        <v>5.7179161372299872</v>
      </c>
      <c r="BP254" s="13">
        <v>68.75</v>
      </c>
      <c r="BQ254" s="13">
        <v>1.2222222222222201</v>
      </c>
      <c r="BR254" s="13">
        <v>1.2222222222222201</v>
      </c>
      <c r="BS254" s="13">
        <v>0.88888888888888795</v>
      </c>
      <c r="BT254" s="15" t="s">
        <v>93</v>
      </c>
      <c r="BU254" s="15"/>
      <c r="BV254" s="12" t="s">
        <v>96</v>
      </c>
      <c r="BW254" s="26"/>
      <c r="BX254" s="28"/>
      <c r="BY254" s="28"/>
      <c r="BZ254" s="26"/>
      <c r="CA254" s="26"/>
      <c r="CB254" s="26"/>
      <c r="CC254" s="31"/>
      <c r="CD254" s="31"/>
      <c r="CE254" s="31"/>
      <c r="CF254" s="33">
        <v>4</v>
      </c>
      <c r="CG254" s="33">
        <v>5</v>
      </c>
    </row>
    <row r="255" spans="1:85" ht="18" customHeight="1" thickBot="1" x14ac:dyDescent="0.45">
      <c r="A255" s="12" t="s">
        <v>84</v>
      </c>
      <c r="B255" s="12" t="s">
        <v>172</v>
      </c>
      <c r="C255" s="4" t="s">
        <v>178</v>
      </c>
      <c r="D255" s="4" t="s">
        <v>295</v>
      </c>
      <c r="E255" s="23">
        <v>9</v>
      </c>
      <c r="F255" s="24">
        <v>15</v>
      </c>
      <c r="G255" s="24">
        <v>39</v>
      </c>
      <c r="H255" s="10">
        <f t="shared" si="117"/>
        <v>8451</v>
      </c>
      <c r="I255" s="5">
        <v>21</v>
      </c>
      <c r="J255" s="17">
        <f t="shared" si="118"/>
        <v>2.3333333333333335</v>
      </c>
      <c r="K255" s="7">
        <v>8</v>
      </c>
      <c r="L255" s="7">
        <v>26</v>
      </c>
      <c r="M255" s="17">
        <f t="shared" si="119"/>
        <v>0.88888888888888884</v>
      </c>
      <c r="N255" s="17">
        <f t="shared" si="120"/>
        <v>2.8888888888888888</v>
      </c>
      <c r="O255" s="14">
        <f t="shared" si="121"/>
        <v>0.30769230769230771</v>
      </c>
      <c r="P255" s="12">
        <v>6</v>
      </c>
      <c r="Q255" s="12">
        <v>11</v>
      </c>
      <c r="R255" s="17">
        <f t="shared" si="122"/>
        <v>0.66666666666666663</v>
      </c>
      <c r="S255" s="17">
        <f t="shared" si="123"/>
        <v>1.2222222222222223</v>
      </c>
      <c r="T255" s="14">
        <f t="shared" si="124"/>
        <v>0.54545454545454541</v>
      </c>
      <c r="U255" s="12">
        <v>2</v>
      </c>
      <c r="V255" s="12">
        <v>15</v>
      </c>
      <c r="W255" s="17">
        <f t="shared" si="125"/>
        <v>0.22222222222222221</v>
      </c>
      <c r="X255" s="17">
        <f t="shared" si="126"/>
        <v>1.6666666666666667</v>
      </c>
      <c r="Y255" s="14">
        <f t="shared" si="127"/>
        <v>0.13333333333333333</v>
      </c>
      <c r="Z255" s="12">
        <v>3</v>
      </c>
      <c r="AA255" s="12">
        <v>4</v>
      </c>
      <c r="AB255" s="17">
        <f t="shared" si="128"/>
        <v>0.33333333333333331</v>
      </c>
      <c r="AC255" s="17">
        <f t="shared" si="129"/>
        <v>0.44444444444444442</v>
      </c>
      <c r="AD255" s="14">
        <f t="shared" si="130"/>
        <v>0.75</v>
      </c>
      <c r="AE255" s="12">
        <v>18</v>
      </c>
      <c r="AF255" s="17">
        <f t="shared" si="131"/>
        <v>2</v>
      </c>
      <c r="AG255" s="12">
        <v>14</v>
      </c>
      <c r="AH255" s="17">
        <f t="shared" si="132"/>
        <v>1.5555555555555556</v>
      </c>
      <c r="AI255" s="12">
        <v>4</v>
      </c>
      <c r="AJ255" s="17">
        <f t="shared" si="133"/>
        <v>0.44444444444444442</v>
      </c>
      <c r="AK255" s="12">
        <v>9</v>
      </c>
      <c r="AL255" s="17">
        <f t="shared" si="134"/>
        <v>1</v>
      </c>
      <c r="AM255" s="12">
        <v>5</v>
      </c>
      <c r="AN255" s="17">
        <f t="shared" si="135"/>
        <v>0.55555555555555558</v>
      </c>
      <c r="AO255" s="12">
        <v>2</v>
      </c>
      <c r="AP255" s="17">
        <f t="shared" si="136"/>
        <v>0.22222222222222221</v>
      </c>
      <c r="AQ255" s="12">
        <v>5</v>
      </c>
      <c r="AR255" s="17">
        <f t="shared" si="137"/>
        <v>0.55555555555555558</v>
      </c>
      <c r="AS255" s="12">
        <v>15</v>
      </c>
      <c r="AT255" s="17">
        <f t="shared" si="138"/>
        <v>1.6666666666666667</v>
      </c>
      <c r="AU255" s="13"/>
      <c r="AV255" s="13"/>
      <c r="AW255" s="13"/>
      <c r="AX255" s="13"/>
      <c r="AY255" s="13"/>
      <c r="AZ255" s="13"/>
      <c r="BA255" s="13"/>
      <c r="BB255" s="13"/>
      <c r="BC255" s="13"/>
      <c r="BD255" s="35">
        <f t="shared" si="139"/>
        <v>37.824207492795388</v>
      </c>
      <c r="BE255" s="35">
        <f t="shared" si="140"/>
        <v>34.615384615384613</v>
      </c>
      <c r="BF255" s="37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11.289454939188232</v>
      </c>
      <c r="BG255" s="14">
        <f t="shared" si="141"/>
        <v>0.57692307692307687</v>
      </c>
      <c r="BH255" s="14">
        <f t="shared" si="142"/>
        <v>0.15384615384615385</v>
      </c>
      <c r="BI255" s="13">
        <f>IFERROR(((AG255*(12000/5))/((F255*60+G255)*(SUMIFS(팀공격력!X:X,팀공격력!A:A,B255,팀공격력!B:B,D255)+SUMIFS(팀수비력!X:X,팀수비력!A:A,B255,팀수비력!B:B,D255))))*100,"")</f>
        <v>5.7252396166134183</v>
      </c>
      <c r="BJ255" s="13">
        <f>IFERROR(((AI255*(12000/5))/((F255*60+G255)*(SUMIFS(팀공격력!V:V,팀공격력!A:A,B255,팀공격력!B:B,D255)+SUMIFS(팀수비력!W:W,팀수비력!A:A,B255,팀수비력!B:B,D255))))*100,"")</f>
        <v>3.2251237137299564</v>
      </c>
      <c r="BK255" s="13">
        <f>IFERROR(((AE255*(12000/5))/((F255*60+G255)*(SUMIFS(팀공격력!X:X,팀공격력!A:A,B255,팀공격력!B:B,D255)+SUMIFS(팀수비력!X:X,팀수비력!A:A,B255,팀수비력!B:B,D255))))*100,"")</f>
        <v>7.361022364217253</v>
      </c>
      <c r="BL255" s="13">
        <f>IFERROR(100*AK255/(((((F255*60+G255)/(12000/5))*SUMIFS(팀공격력!P:P,팀공격력!A:A,B255,팀공격력!B:B,D255))-K255)),"")</f>
        <v>9.6428140945799363</v>
      </c>
      <c r="BM255" s="13">
        <f>IFERROR(100*((AM255/E255*(2400))/((F255*60+G255)*SUMIFS(팀공격력!AR:AR,팀공격력!A:A,B255,팀공격력!B:B,D255))),"")</f>
        <v>1.9508371415884997</v>
      </c>
      <c r="BN255" s="13">
        <f>IFERROR((AO255*40)/(((F255*60+G255)/60)*(SUMIFS(팀수비력!Q:Q,팀수비력!A:A,B255,팀수비력!B:B,D255)-SUMIFS(팀수비력!N:N,팀수비력!A:A,B255,팀수비력!B:B,D255)))*100,"")</f>
        <v>1.3631522896698616</v>
      </c>
      <c r="BO255" s="13">
        <f t="shared" si="143"/>
        <v>15.26251526251526</v>
      </c>
      <c r="BP255" s="13">
        <v>7.1428571428571397</v>
      </c>
      <c r="BQ255" s="13">
        <v>0.11111111111111099</v>
      </c>
      <c r="BR255" s="13">
        <v>0</v>
      </c>
      <c r="BS255" s="13">
        <v>0.22222222222222199</v>
      </c>
      <c r="BT255" s="15" t="s">
        <v>88</v>
      </c>
      <c r="BU255" s="15"/>
      <c r="BV255" s="12" t="s">
        <v>96</v>
      </c>
      <c r="BW255" s="26"/>
      <c r="BX255" s="28"/>
      <c r="BY255" s="28"/>
      <c r="BZ255" s="26"/>
      <c r="CA255" s="26"/>
      <c r="CB255" s="26"/>
      <c r="CC255" s="31"/>
      <c r="CD255" s="31"/>
      <c r="CE255" s="31"/>
      <c r="CF255" s="33">
        <v>4</v>
      </c>
      <c r="CG255" s="33">
        <v>5</v>
      </c>
    </row>
    <row r="256" spans="1:85" ht="18" customHeight="1" thickBot="1" x14ac:dyDescent="0.45">
      <c r="A256" s="12" t="s">
        <v>84</v>
      </c>
      <c r="B256" s="12" t="s">
        <v>172</v>
      </c>
      <c r="C256" s="4" t="s">
        <v>179</v>
      </c>
      <c r="D256" s="4" t="s">
        <v>295</v>
      </c>
      <c r="E256" s="23">
        <v>9</v>
      </c>
      <c r="F256" s="24">
        <v>18</v>
      </c>
      <c r="G256" s="24">
        <v>55</v>
      </c>
      <c r="H256" s="10">
        <f t="shared" si="117"/>
        <v>10215</v>
      </c>
      <c r="I256" s="5">
        <v>54</v>
      </c>
      <c r="J256" s="17">
        <f t="shared" si="118"/>
        <v>6</v>
      </c>
      <c r="K256" s="7">
        <v>21</v>
      </c>
      <c r="L256" s="7">
        <v>55</v>
      </c>
      <c r="M256" s="17">
        <f t="shared" si="119"/>
        <v>2.3333333333333335</v>
      </c>
      <c r="N256" s="17">
        <f t="shared" si="120"/>
        <v>6.1111111111111107</v>
      </c>
      <c r="O256" s="14">
        <f t="shared" si="121"/>
        <v>0.38181818181818183</v>
      </c>
      <c r="P256" s="12">
        <v>11</v>
      </c>
      <c r="Q256" s="12">
        <v>26</v>
      </c>
      <c r="R256" s="17">
        <f t="shared" si="122"/>
        <v>1.2222222222222223</v>
      </c>
      <c r="S256" s="17">
        <f t="shared" si="123"/>
        <v>2.8888888888888888</v>
      </c>
      <c r="T256" s="14">
        <f t="shared" si="124"/>
        <v>0.42307692307692307</v>
      </c>
      <c r="U256" s="12">
        <v>10</v>
      </c>
      <c r="V256" s="12">
        <v>29</v>
      </c>
      <c r="W256" s="17">
        <f t="shared" si="125"/>
        <v>1.1111111111111112</v>
      </c>
      <c r="X256" s="17">
        <f t="shared" si="126"/>
        <v>3.2222222222222223</v>
      </c>
      <c r="Y256" s="14">
        <f t="shared" si="127"/>
        <v>0.34482758620689657</v>
      </c>
      <c r="Z256" s="12">
        <v>2</v>
      </c>
      <c r="AA256" s="12">
        <v>2</v>
      </c>
      <c r="AB256" s="17">
        <f t="shared" si="128"/>
        <v>0.22222222222222221</v>
      </c>
      <c r="AC256" s="17">
        <f t="shared" si="129"/>
        <v>0.22222222222222221</v>
      </c>
      <c r="AD256" s="14">
        <f t="shared" si="130"/>
        <v>1</v>
      </c>
      <c r="AE256" s="12">
        <v>13</v>
      </c>
      <c r="AF256" s="17">
        <f t="shared" si="131"/>
        <v>1.4444444444444444</v>
      </c>
      <c r="AG256" s="12">
        <v>3</v>
      </c>
      <c r="AH256" s="17">
        <f t="shared" si="132"/>
        <v>0.33333333333333331</v>
      </c>
      <c r="AI256" s="12">
        <v>10</v>
      </c>
      <c r="AJ256" s="17">
        <f t="shared" si="133"/>
        <v>1.1111111111111112</v>
      </c>
      <c r="AK256" s="12">
        <v>15</v>
      </c>
      <c r="AL256" s="17">
        <f t="shared" si="134"/>
        <v>1.6666666666666667</v>
      </c>
      <c r="AM256" s="12">
        <v>9</v>
      </c>
      <c r="AN256" s="17">
        <f t="shared" si="135"/>
        <v>1</v>
      </c>
      <c r="AO256" s="12">
        <v>2</v>
      </c>
      <c r="AP256" s="17">
        <f t="shared" si="136"/>
        <v>0.22222222222222221</v>
      </c>
      <c r="AQ256" s="12">
        <v>11</v>
      </c>
      <c r="AR256" s="17">
        <f t="shared" si="137"/>
        <v>1.2222222222222223</v>
      </c>
      <c r="AS256" s="12">
        <v>12</v>
      </c>
      <c r="AT256" s="17">
        <f t="shared" si="138"/>
        <v>1.3333333333333333</v>
      </c>
      <c r="AU256" s="13"/>
      <c r="AV256" s="13"/>
      <c r="AW256" s="13"/>
      <c r="AX256" s="13"/>
      <c r="AY256" s="13"/>
      <c r="AZ256" s="13"/>
      <c r="BA256" s="13"/>
      <c r="BB256" s="13"/>
      <c r="BC256" s="13"/>
      <c r="BD256" s="35">
        <f t="shared" si="139"/>
        <v>48.317823908375082</v>
      </c>
      <c r="BE256" s="35">
        <f t="shared" si="140"/>
        <v>47.272727272727273</v>
      </c>
      <c r="BF256" s="37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19.067558019250974</v>
      </c>
      <c r="BG256" s="14">
        <f t="shared" si="141"/>
        <v>0.52727272727272723</v>
      </c>
      <c r="BH256" s="14">
        <f t="shared" si="142"/>
        <v>3.6363636363636362E-2</v>
      </c>
      <c r="BI256" s="13">
        <f>IFERROR(((AG256*(12000/5))/((F256*60+G256)*(SUMIFS(팀공격력!X:X,팀공격력!A:A,B256,팀공격력!B:B,D256)+SUMIFS(팀수비력!X:X,팀수비력!A:A,B256,팀수비력!B:B,D256))))*100,"")</f>
        <v>1.014977973568282</v>
      </c>
      <c r="BJ256" s="13">
        <f>IFERROR(((AI256*(12000/5))/((F256*60+G256)*(SUMIFS(팀공격력!V:V,팀공격력!A:A,B256,팀공격력!B:B,D256)+SUMIFS(팀수비력!W:W,팀수비력!A:A,B256,팀수비력!B:B,D256))))*100,"")</f>
        <v>6.6704651259745136</v>
      </c>
      <c r="BK256" s="13">
        <f>IFERROR(((AE256*(12000/5))/((F256*60+G256)*(SUMIFS(팀공격력!X:X,팀공격력!A:A,B256,팀공격력!B:B,D256)+SUMIFS(팀수비력!X:X,팀수비력!A:A,B256,팀수비력!B:B,D256))))*100,"")</f>
        <v>4.3982378854625557</v>
      </c>
      <c r="BL256" s="13">
        <f>IFERROR(100*AK256/(((((F256*60+G256)/(12000/5))*SUMIFS(팀공격력!P:P,팀공격력!A:A,B256,팀공격력!B:B,D256))-K256)),"")</f>
        <v>14.780448750846796</v>
      </c>
      <c r="BM256" s="13">
        <f>IFERROR(100*((AM256/E256*(2400))/((F256*60+G256)*SUMIFS(팀공격력!AR:AR,팀공격력!A:A,B256,팀공격력!B:B,D256))),"")</f>
        <v>2.9051144816853585</v>
      </c>
      <c r="BN256" s="13">
        <f>IFERROR((AO256*40)/(((F256*60+G256)/60)*(SUMIFS(팀수비력!Q:Q,팀수비력!A:A,B256,팀수비력!B:B,D256)-SUMIFS(팀수비력!N:N,팀수비력!A:A,B256,팀수비력!B:B,D256)))*100,"")</f>
        <v>1.1277533039647578</v>
      </c>
      <c r="BO256" s="13">
        <f t="shared" si="143"/>
        <v>16.447368421052634</v>
      </c>
      <c r="BP256" s="13">
        <v>6.25</v>
      </c>
      <c r="BQ256" s="13">
        <v>0.11111111111111099</v>
      </c>
      <c r="BR256" s="13">
        <v>0.44444444444444398</v>
      </c>
      <c r="BS256" s="13">
        <v>0.77777777777777701</v>
      </c>
      <c r="BT256" s="15" t="s">
        <v>88</v>
      </c>
      <c r="BU256" s="15"/>
      <c r="BV256" s="12" t="s">
        <v>91</v>
      </c>
      <c r="BW256" s="26"/>
      <c r="BX256" s="28"/>
      <c r="BY256" s="28"/>
      <c r="BZ256" s="26"/>
      <c r="CA256" s="26"/>
      <c r="CB256" s="26"/>
      <c r="CC256" s="31"/>
      <c r="CD256" s="31"/>
      <c r="CE256" s="31"/>
      <c r="CF256" s="33">
        <v>4</v>
      </c>
      <c r="CG256" s="33">
        <v>5</v>
      </c>
    </row>
    <row r="257" spans="1:85" ht="18" customHeight="1" thickBot="1" x14ac:dyDescent="0.45">
      <c r="A257" s="12" t="s">
        <v>84</v>
      </c>
      <c r="B257" s="12" t="s">
        <v>172</v>
      </c>
      <c r="C257" s="4" t="s">
        <v>181</v>
      </c>
      <c r="D257" s="4" t="s">
        <v>295</v>
      </c>
      <c r="E257" s="23">
        <v>9</v>
      </c>
      <c r="F257" s="24">
        <v>17</v>
      </c>
      <c r="G257" s="24">
        <v>41</v>
      </c>
      <c r="H257" s="10">
        <f t="shared" si="117"/>
        <v>9549</v>
      </c>
      <c r="I257" s="5">
        <v>69</v>
      </c>
      <c r="J257" s="17">
        <f t="shared" si="118"/>
        <v>7.666666666666667</v>
      </c>
      <c r="K257" s="7">
        <v>23</v>
      </c>
      <c r="L257" s="7">
        <v>50</v>
      </c>
      <c r="M257" s="17">
        <f t="shared" si="119"/>
        <v>2.5555555555555554</v>
      </c>
      <c r="N257" s="17">
        <f t="shared" si="120"/>
        <v>5.5555555555555554</v>
      </c>
      <c r="O257" s="14">
        <f t="shared" si="121"/>
        <v>0.46</v>
      </c>
      <c r="P257" s="12">
        <v>1</v>
      </c>
      <c r="Q257" s="12">
        <v>2</v>
      </c>
      <c r="R257" s="17">
        <f t="shared" si="122"/>
        <v>0.1111111111111111</v>
      </c>
      <c r="S257" s="17">
        <f t="shared" si="123"/>
        <v>0.22222222222222221</v>
      </c>
      <c r="T257" s="14">
        <f t="shared" si="124"/>
        <v>0.5</v>
      </c>
      <c r="U257" s="12">
        <v>22</v>
      </c>
      <c r="V257" s="12">
        <v>48</v>
      </c>
      <c r="W257" s="17">
        <f t="shared" si="125"/>
        <v>2.4444444444444446</v>
      </c>
      <c r="X257" s="17">
        <f t="shared" si="126"/>
        <v>5.333333333333333</v>
      </c>
      <c r="Y257" s="14">
        <f t="shared" si="127"/>
        <v>0.45833333333333331</v>
      </c>
      <c r="Z257" s="12">
        <v>1</v>
      </c>
      <c r="AA257" s="12">
        <v>1</v>
      </c>
      <c r="AB257" s="17">
        <f t="shared" si="128"/>
        <v>0.1111111111111111</v>
      </c>
      <c r="AC257" s="17">
        <f t="shared" si="129"/>
        <v>0.1111111111111111</v>
      </c>
      <c r="AD257" s="14">
        <f t="shared" si="130"/>
        <v>1</v>
      </c>
      <c r="AE257" s="12">
        <v>15</v>
      </c>
      <c r="AF257" s="17">
        <f t="shared" si="131"/>
        <v>1.6666666666666667</v>
      </c>
      <c r="AG257" s="12">
        <v>7</v>
      </c>
      <c r="AH257" s="17">
        <f t="shared" si="132"/>
        <v>0.77777777777777779</v>
      </c>
      <c r="AI257" s="12">
        <v>8</v>
      </c>
      <c r="AJ257" s="17">
        <f t="shared" si="133"/>
        <v>0.88888888888888884</v>
      </c>
      <c r="AK257" s="12">
        <v>10</v>
      </c>
      <c r="AL257" s="17">
        <f t="shared" si="134"/>
        <v>1.1111111111111112</v>
      </c>
      <c r="AM257" s="12">
        <v>5</v>
      </c>
      <c r="AN257" s="17">
        <f t="shared" si="135"/>
        <v>0.55555555555555558</v>
      </c>
      <c r="AO257" s="12">
        <v>1</v>
      </c>
      <c r="AP257" s="17">
        <f t="shared" si="136"/>
        <v>0.1111111111111111</v>
      </c>
      <c r="AQ257" s="12">
        <v>1</v>
      </c>
      <c r="AR257" s="17">
        <f t="shared" si="137"/>
        <v>0.1111111111111111</v>
      </c>
      <c r="AS257" s="12">
        <v>6</v>
      </c>
      <c r="AT257" s="17">
        <f t="shared" si="138"/>
        <v>0.66666666666666663</v>
      </c>
      <c r="AU257" s="13"/>
      <c r="AV257" s="13"/>
      <c r="AW257" s="13"/>
      <c r="AX257" s="13"/>
      <c r="AY257" s="13"/>
      <c r="AZ257" s="13"/>
      <c r="BA257" s="13"/>
      <c r="BB257" s="13"/>
      <c r="BC257" s="13"/>
      <c r="BD257" s="35">
        <f t="shared" si="139"/>
        <v>68.398096748612218</v>
      </c>
      <c r="BE257" s="35">
        <f t="shared" si="140"/>
        <v>68</v>
      </c>
      <c r="BF257" s="37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15.688457648331511</v>
      </c>
      <c r="BG257" s="14">
        <f t="shared" si="141"/>
        <v>0.96</v>
      </c>
      <c r="BH257" s="14">
        <f t="shared" si="142"/>
        <v>0.02</v>
      </c>
      <c r="BI257" s="13">
        <f>IFERROR(((AG257*(12000/5))/((F257*60+G257)*(SUMIFS(팀공격력!X:X,팀공격력!A:A,B257,팀공격력!B:B,D257)+SUMIFS(팀수비력!X:X,팀수비력!A:A,B257,팀수비력!B:B,D257))))*100,"")</f>
        <v>2.5334590009425071</v>
      </c>
      <c r="BJ257" s="13">
        <f>IFERROR(((AI257*(12000/5))/((F257*60+G257)*(SUMIFS(팀공격력!V:V,팀공격력!A:A,B257,팀공격력!B:B,D257)+SUMIFS(팀수비력!W:W,팀수비력!A:A,B257,팀수비력!B:B,D257))))*100,"")</f>
        <v>5.7085601643589614</v>
      </c>
      <c r="BK257" s="13">
        <f>IFERROR(((AE257*(12000/5))/((F257*60+G257)*(SUMIFS(팀공격력!X:X,팀공격력!A:A,B257,팀공격력!B:B,D257)+SUMIFS(팀수비력!X:X,팀수비력!A:A,B257,팀수비력!B:B,D257))))*100,"")</f>
        <v>5.4288407163053716</v>
      </c>
      <c r="BL257" s="13">
        <f>IFERROR(100*AK257/(((((F257*60+G257)/(12000/5))*SUMIFS(팀공격력!P:P,팀공격력!A:A,B257,팀공격력!B:B,D257))-K257)),"")</f>
        <v>10.929011516445886</v>
      </c>
      <c r="BM257" s="13">
        <f>IFERROR(100*((AM257/E257*(2400))/((F257*60+G257)*SUMIFS(팀공격력!AR:AR,팀공격력!A:A,B257,팀공격력!B:B,D257))),"")</f>
        <v>1.7265184504727626</v>
      </c>
      <c r="BN257" s="13">
        <f>IFERROR((AO257*40)/(((F257*60+G257)/60)*(SUMIFS(팀수비력!Q:Q,팀수비력!A:A,B257,팀수비력!B:B,D257)-SUMIFS(팀수비력!N:N,팀수비력!A:A,B257,팀수비력!B:B,D257)))*100,"")</f>
        <v>0.60320452403393032</v>
      </c>
      <c r="BO257" s="13">
        <f t="shared" si="143"/>
        <v>1.9440124416796269</v>
      </c>
      <c r="BP257" s="13">
        <v>0</v>
      </c>
      <c r="BQ257" s="13">
        <v>0</v>
      </c>
      <c r="BR257" s="13">
        <v>1</v>
      </c>
      <c r="BS257" s="13">
        <v>0.33333333333333298</v>
      </c>
      <c r="BT257" s="15" t="s">
        <v>88</v>
      </c>
      <c r="BU257" s="15"/>
      <c r="BV257" s="12" t="s">
        <v>96</v>
      </c>
      <c r="BW257" s="26"/>
      <c r="BX257" s="28"/>
      <c r="BY257" s="28"/>
      <c r="BZ257" s="26"/>
      <c r="CA257" s="26"/>
      <c r="CB257" s="26"/>
      <c r="CC257" s="31"/>
      <c r="CD257" s="31"/>
      <c r="CE257" s="31"/>
      <c r="CF257" s="33">
        <v>4</v>
      </c>
      <c r="CG257" s="33">
        <v>5</v>
      </c>
    </row>
    <row r="258" spans="1:85" ht="18" customHeight="1" thickBot="1" x14ac:dyDescent="0.45">
      <c r="A258" s="12" t="s">
        <v>84</v>
      </c>
      <c r="B258" s="12" t="s">
        <v>172</v>
      </c>
      <c r="C258" s="4" t="s">
        <v>182</v>
      </c>
      <c r="D258" s="4" t="s">
        <v>295</v>
      </c>
      <c r="E258" s="23">
        <v>9</v>
      </c>
      <c r="F258" s="24">
        <v>25</v>
      </c>
      <c r="G258" s="24">
        <v>25</v>
      </c>
      <c r="H258" s="10">
        <f t="shared" ref="H258:H321" si="144">(F258*60+G258)*E258</f>
        <v>13725</v>
      </c>
      <c r="I258" s="5">
        <v>71</v>
      </c>
      <c r="J258" s="17">
        <f t="shared" ref="J258:J321" si="145">I258/$E258</f>
        <v>7.8888888888888893</v>
      </c>
      <c r="K258" s="7">
        <v>25</v>
      </c>
      <c r="L258" s="7">
        <v>74</v>
      </c>
      <c r="M258" s="17">
        <f t="shared" ref="M258:M321" si="146">K258/$E258</f>
        <v>2.7777777777777777</v>
      </c>
      <c r="N258" s="17">
        <f t="shared" ref="N258:N321" si="147">L258/$E258</f>
        <v>8.2222222222222214</v>
      </c>
      <c r="O258" s="14">
        <f t="shared" ref="O258:O321" si="148">K258/L258</f>
        <v>0.33783783783783783</v>
      </c>
      <c r="P258" s="12">
        <v>17</v>
      </c>
      <c r="Q258" s="12">
        <v>44</v>
      </c>
      <c r="R258" s="17">
        <f t="shared" ref="R258:R321" si="149">P258/$E258</f>
        <v>1.8888888888888888</v>
      </c>
      <c r="S258" s="17">
        <f t="shared" ref="S258:S321" si="150">Q258/$E258</f>
        <v>4.8888888888888893</v>
      </c>
      <c r="T258" s="14">
        <f t="shared" ref="T258:T321" si="151">P258/Q258</f>
        <v>0.38636363636363635</v>
      </c>
      <c r="U258" s="12">
        <v>8</v>
      </c>
      <c r="V258" s="12">
        <v>30</v>
      </c>
      <c r="W258" s="17">
        <f t="shared" ref="W258:W321" si="152">U258/$E258</f>
        <v>0.88888888888888884</v>
      </c>
      <c r="X258" s="17">
        <f t="shared" ref="X258:X321" si="153">V258/$E258</f>
        <v>3.3333333333333335</v>
      </c>
      <c r="Y258" s="14">
        <f t="shared" ref="Y258:Y321" si="154">U258/V258</f>
        <v>0.26666666666666666</v>
      </c>
      <c r="Z258" s="12">
        <v>13</v>
      </c>
      <c r="AA258" s="12">
        <v>15</v>
      </c>
      <c r="AB258" s="17">
        <f t="shared" ref="AB258:AB321" si="155">Z258/$E258</f>
        <v>1.4444444444444444</v>
      </c>
      <c r="AC258" s="17">
        <f t="shared" ref="AC258:AC321" si="156">AA258/$E258</f>
        <v>1.6666666666666667</v>
      </c>
      <c r="AD258" s="14">
        <f t="shared" ref="AD258:AD321" si="157">Z258/AA258</f>
        <v>0.8666666666666667</v>
      </c>
      <c r="AE258" s="12">
        <v>36</v>
      </c>
      <c r="AF258" s="17">
        <f t="shared" ref="AF258:AF321" si="158">AE258/$E258</f>
        <v>4</v>
      </c>
      <c r="AG258" s="12">
        <v>5</v>
      </c>
      <c r="AH258" s="17">
        <f t="shared" ref="AH258:AH321" si="159">AG258/$E258</f>
        <v>0.55555555555555558</v>
      </c>
      <c r="AI258" s="12">
        <v>31</v>
      </c>
      <c r="AJ258" s="17">
        <f t="shared" ref="AJ258:AJ321" si="160">AI258/$E258</f>
        <v>3.4444444444444446</v>
      </c>
      <c r="AK258" s="12">
        <v>26</v>
      </c>
      <c r="AL258" s="17">
        <f t="shared" ref="AL258:AL321" si="161">AK258/$E258</f>
        <v>2.8888888888888888</v>
      </c>
      <c r="AM258" s="12">
        <v>10</v>
      </c>
      <c r="AN258" s="17">
        <f t="shared" ref="AN258:AN321" si="162">AM258/$E258</f>
        <v>1.1111111111111112</v>
      </c>
      <c r="AO258" s="12">
        <v>0</v>
      </c>
      <c r="AP258" s="17">
        <f t="shared" ref="AP258:AP321" si="163">AO258/$E258</f>
        <v>0</v>
      </c>
      <c r="AQ258" s="12">
        <v>20</v>
      </c>
      <c r="AR258" s="17">
        <f t="shared" ref="AR258:AR321" si="164">AQ258/$E258</f>
        <v>2.2222222222222223</v>
      </c>
      <c r="AS258" s="12">
        <v>18</v>
      </c>
      <c r="AT258" s="17">
        <f t="shared" ref="AT258:AT321" si="165">AS258/$E258</f>
        <v>2</v>
      </c>
      <c r="AU258" s="13"/>
      <c r="AV258" s="13"/>
      <c r="AW258" s="13"/>
      <c r="AX258" s="13"/>
      <c r="AY258" s="13"/>
      <c r="AZ258" s="13"/>
      <c r="BA258" s="13"/>
      <c r="BB258" s="13"/>
      <c r="BC258" s="13"/>
      <c r="BD258" s="35">
        <f t="shared" ref="BD258:BD321" si="166">IFERROR((I258/(2*(L258+(0.44*AA258))))*100,"")</f>
        <v>44.044665012406952</v>
      </c>
      <c r="BE258" s="35">
        <f t="shared" ref="BE258:BE321" si="167">IFERROR(((P258+(1.5*U258))/L258)*100,"")</f>
        <v>39.189189189189186</v>
      </c>
      <c r="BF258" s="37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21.346309928191381</v>
      </c>
      <c r="BG258" s="14">
        <f t="shared" ref="BG258:BG321" si="168">IFERROR(V258/L258,"")</f>
        <v>0.40540540540540543</v>
      </c>
      <c r="BH258" s="14">
        <f t="shared" ref="BH258:BH321" si="169">IFERROR(AA258/L258,"")</f>
        <v>0.20270270270270271</v>
      </c>
      <c r="BI258" s="13">
        <f>IFERROR(((AG258*(12000/5))/((F258*60+G258)*(SUMIFS(팀공격력!X:X,팀공격력!A:A,B258,팀공격력!B:B,D258)+SUMIFS(팀수비력!X:X,팀수비력!A:A,B258,팀수비력!B:B,D258))))*100,"")</f>
        <v>1.2590163934426228</v>
      </c>
      <c r="BJ258" s="13">
        <f>IFERROR(((AI258*(12000/5))/((F258*60+G258)*(SUMIFS(팀공격력!V:V,팀공격력!A:A,B258,팀공격력!B:B,D258)+SUMIFS(팀수비력!W:W,팀수비력!A:A,B258,팀수비력!B:B,D258))))*100,"")</f>
        <v>15.390184620158246</v>
      </c>
      <c r="BK258" s="13">
        <f>IFERROR(((AE258*(12000/5))/((F258*60+G258)*(SUMIFS(팀공격력!X:X,팀공격력!A:A,B258,팀공격력!B:B,D258)+SUMIFS(팀수비력!X:X,팀수비력!A:A,B258,팀수비력!B:B,D258))))*100,"")</f>
        <v>9.0649180327868848</v>
      </c>
      <c r="BL258" s="13">
        <f>IFERROR(100*AK258/(((((F258*60+G258)/(12000/5))*SUMIFS(팀공격력!P:P,팀공격력!A:A,B258,팀공격력!B:B,D258))-K258)),"")</f>
        <v>18.628255839988061</v>
      </c>
      <c r="BM258" s="13">
        <f>IFERROR(100*((AM258/E258*(2400))/((F258*60+G258)*SUMIFS(팀공격력!AR:AR,팀공격력!A:A,B258,팀공격력!B:B,D258))),"")</f>
        <v>2.4024079684611168</v>
      </c>
      <c r="BN258" s="13">
        <f>IFERROR((AO258*40)/(((F258*60+G258)/60)*(SUMIFS(팀수비력!Q:Q,팀수비력!A:A,B258,팀수비력!B:B,D258)-SUMIFS(팀수비력!N:N,팀수비력!A:A,B258,팀수비력!B:B,D258)))*100,"")</f>
        <v>0</v>
      </c>
      <c r="BO258" s="13">
        <f t="shared" ref="BO258:BO321" si="170">IFERROR(100*AQ258/(L258+0.44*AA258+AQ258),"")</f>
        <v>19.880715705765407</v>
      </c>
      <c r="BP258" s="13">
        <v>11.1111111111111</v>
      </c>
      <c r="BQ258" s="13">
        <v>0.11111111111111099</v>
      </c>
      <c r="BR258" s="13">
        <v>1.3333333333333299</v>
      </c>
      <c r="BS258" s="13">
        <v>0.22222222222222199</v>
      </c>
      <c r="BT258" s="15" t="s">
        <v>88</v>
      </c>
      <c r="BU258" s="15"/>
      <c r="BV258" s="12" t="s">
        <v>91</v>
      </c>
      <c r="BW258" s="26"/>
      <c r="BX258" s="28"/>
      <c r="BY258" s="28"/>
      <c r="BZ258" s="26"/>
      <c r="CA258" s="26"/>
      <c r="CB258" s="26"/>
      <c r="CC258" s="31"/>
      <c r="CD258" s="31"/>
      <c r="CE258" s="31"/>
      <c r="CF258" s="33">
        <v>4</v>
      </c>
      <c r="CG258" s="33">
        <v>5</v>
      </c>
    </row>
    <row r="259" spans="1:85" ht="18" customHeight="1" thickBot="1" x14ac:dyDescent="0.45">
      <c r="A259" s="12" t="s">
        <v>84</v>
      </c>
      <c r="B259" s="12" t="s">
        <v>172</v>
      </c>
      <c r="C259" s="4" t="s">
        <v>183</v>
      </c>
      <c r="D259" s="4" t="s">
        <v>295</v>
      </c>
      <c r="E259" s="23">
        <v>1</v>
      </c>
      <c r="F259" s="24">
        <v>16</v>
      </c>
      <c r="G259" s="24">
        <v>4</v>
      </c>
      <c r="H259" s="10">
        <f t="shared" si="144"/>
        <v>964</v>
      </c>
      <c r="I259" s="5">
        <v>10</v>
      </c>
      <c r="J259" s="17">
        <f t="shared" si="145"/>
        <v>10</v>
      </c>
      <c r="K259" s="7">
        <v>3</v>
      </c>
      <c r="L259" s="7">
        <v>8</v>
      </c>
      <c r="M259" s="17">
        <f t="shared" si="146"/>
        <v>3</v>
      </c>
      <c r="N259" s="17">
        <f t="shared" si="147"/>
        <v>8</v>
      </c>
      <c r="O259" s="14">
        <f t="shared" si="148"/>
        <v>0.375</v>
      </c>
      <c r="P259" s="12">
        <v>3</v>
      </c>
      <c r="Q259" s="12">
        <v>8</v>
      </c>
      <c r="R259" s="17">
        <f t="shared" si="149"/>
        <v>3</v>
      </c>
      <c r="S259" s="17">
        <f t="shared" si="150"/>
        <v>8</v>
      </c>
      <c r="T259" s="14">
        <f t="shared" si="151"/>
        <v>0.375</v>
      </c>
      <c r="U259" s="12">
        <v>0</v>
      </c>
      <c r="V259" s="12">
        <v>0</v>
      </c>
      <c r="W259" s="17">
        <f t="shared" si="152"/>
        <v>0</v>
      </c>
      <c r="X259" s="17">
        <f t="shared" si="153"/>
        <v>0</v>
      </c>
      <c r="Y259" s="14" t="e">
        <f t="shared" si="154"/>
        <v>#DIV/0!</v>
      </c>
      <c r="Z259" s="12">
        <v>4</v>
      </c>
      <c r="AA259" s="12">
        <v>6</v>
      </c>
      <c r="AB259" s="17">
        <f t="shared" si="155"/>
        <v>4</v>
      </c>
      <c r="AC259" s="17">
        <f t="shared" si="156"/>
        <v>6</v>
      </c>
      <c r="AD259" s="14">
        <f t="shared" si="157"/>
        <v>0.66666666666666663</v>
      </c>
      <c r="AE259" s="12">
        <v>9</v>
      </c>
      <c r="AF259" s="17">
        <f t="shared" si="158"/>
        <v>9</v>
      </c>
      <c r="AG259" s="12">
        <v>6</v>
      </c>
      <c r="AH259" s="17">
        <f t="shared" si="159"/>
        <v>6</v>
      </c>
      <c r="AI259" s="12">
        <v>3</v>
      </c>
      <c r="AJ259" s="17">
        <f t="shared" si="160"/>
        <v>3</v>
      </c>
      <c r="AK259" s="12">
        <v>1</v>
      </c>
      <c r="AL259" s="17">
        <f t="shared" si="161"/>
        <v>1</v>
      </c>
      <c r="AM259" s="12">
        <v>0</v>
      </c>
      <c r="AN259" s="17">
        <f t="shared" si="162"/>
        <v>0</v>
      </c>
      <c r="AO259" s="12">
        <v>0</v>
      </c>
      <c r="AP259" s="17">
        <f t="shared" si="163"/>
        <v>0</v>
      </c>
      <c r="AQ259" s="12">
        <v>0</v>
      </c>
      <c r="AR259" s="17">
        <f t="shared" si="164"/>
        <v>0</v>
      </c>
      <c r="AS259" s="12">
        <v>1</v>
      </c>
      <c r="AT259" s="17">
        <f t="shared" si="165"/>
        <v>1</v>
      </c>
      <c r="AU259" s="13"/>
      <c r="AV259" s="13"/>
      <c r="AW259" s="13"/>
      <c r="AX259" s="13"/>
      <c r="AY259" s="13"/>
      <c r="AZ259" s="13"/>
      <c r="BA259" s="13"/>
      <c r="BB259" s="13"/>
      <c r="BC259" s="13"/>
      <c r="BD259" s="35">
        <f t="shared" si="166"/>
        <v>46.992481203007522</v>
      </c>
      <c r="BE259" s="35">
        <f t="shared" si="167"/>
        <v>37.5</v>
      </c>
      <c r="BF259" s="37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3.5715708332456857</v>
      </c>
      <c r="BG259" s="14">
        <f t="shared" si="168"/>
        <v>0</v>
      </c>
      <c r="BH259" s="14">
        <f t="shared" si="169"/>
        <v>0.75</v>
      </c>
      <c r="BI259" s="13">
        <f>IFERROR(((AG259*(12000/5))/((F259*60+G259)*(SUMIFS(팀공격력!X:X,팀공격력!A:A,B259,팀공격력!B:B,D259)+SUMIFS(팀수비력!X:X,팀수비력!A:A,B259,팀수비력!B:B,D259))))*100,"")</f>
        <v>2.3900414937759336</v>
      </c>
      <c r="BJ259" s="13">
        <f>IFERROR(((AI259*(12000/5))/((F259*60+G259)*(SUMIFS(팀공격력!V:V,팀공격력!A:A,B259,팀공격력!B:B,D259)+SUMIFS(팀수비력!W:W,팀수비력!A:A,B259,팀수비력!B:B,D259))))*100,"")</f>
        <v>2.3561134599526157</v>
      </c>
      <c r="BK259" s="13">
        <f>IFERROR(((AE259*(12000/5))/((F259*60+G259)*(SUMIFS(팀공격력!X:X,팀공격력!A:A,B259,팀공격력!B:B,D259)+SUMIFS(팀수비력!X:X,팀수비력!A:A,B259,팀수비력!B:B,D259))))*100,"")</f>
        <v>3.5850622406639006</v>
      </c>
      <c r="BL259" s="13">
        <f>IFERROR(100*AK259/(((((F259*60+G259)/(12000/5))*SUMIFS(팀공격력!P:P,팀공격력!A:A,B259,팀공격력!B:B,D259))-K259)),"")</f>
        <v>0.98978868011679511</v>
      </c>
      <c r="BM259" s="13">
        <f>IFERROR(100*((AM259/E259*(2400))/((F259*60+G259)*SUMIFS(팀공격력!AR:AR,팀공격력!A:A,B259,팀공격력!B:B,D259))),"")</f>
        <v>0</v>
      </c>
      <c r="BN259" s="13">
        <f>IFERROR((AO259*40)/(((F259*60+G259)/60)*(SUMIFS(팀수비력!Q:Q,팀수비력!A:A,B259,팀수비력!B:B,D259)-SUMIFS(팀수비력!N:N,팀수비력!A:A,B259,팀수비력!B:B,D259)))*100,"")</f>
        <v>0</v>
      </c>
      <c r="BO259" s="13">
        <f t="shared" si="170"/>
        <v>0</v>
      </c>
      <c r="BP259" s="13">
        <v>0</v>
      </c>
      <c r="BQ259" s="13">
        <v>0</v>
      </c>
      <c r="BR259" s="13">
        <v>0</v>
      </c>
      <c r="BS259" s="13">
        <v>0</v>
      </c>
      <c r="BT259" s="15" t="s">
        <v>88</v>
      </c>
      <c r="BU259" s="15"/>
      <c r="BV259" s="12" t="s">
        <v>96</v>
      </c>
      <c r="BW259" s="26"/>
      <c r="BX259" s="28"/>
      <c r="BY259" s="28"/>
      <c r="BZ259" s="26"/>
      <c r="CA259" s="26"/>
      <c r="CB259" s="26"/>
      <c r="CC259" s="31"/>
      <c r="CD259" s="31"/>
      <c r="CE259" s="31"/>
      <c r="CF259" s="33">
        <v>1</v>
      </c>
      <c r="CG259" s="33">
        <v>0</v>
      </c>
    </row>
    <row r="260" spans="1:85" ht="18" customHeight="1" thickBot="1" x14ac:dyDescent="0.45">
      <c r="A260" s="12" t="s">
        <v>84</v>
      </c>
      <c r="B260" s="12" t="s">
        <v>172</v>
      </c>
      <c r="C260" s="4" t="s">
        <v>184</v>
      </c>
      <c r="D260" s="4" t="s">
        <v>295</v>
      </c>
      <c r="E260" s="23">
        <v>1</v>
      </c>
      <c r="F260" s="24">
        <v>1</v>
      </c>
      <c r="G260" s="24">
        <v>29</v>
      </c>
      <c r="H260" s="10">
        <f t="shared" si="144"/>
        <v>89</v>
      </c>
      <c r="I260" s="5">
        <v>0</v>
      </c>
      <c r="J260" s="17">
        <f t="shared" si="145"/>
        <v>0</v>
      </c>
      <c r="K260" s="7">
        <v>0</v>
      </c>
      <c r="L260" s="7">
        <v>0</v>
      </c>
      <c r="M260" s="17">
        <f t="shared" si="146"/>
        <v>0</v>
      </c>
      <c r="N260" s="17">
        <f t="shared" si="147"/>
        <v>0</v>
      </c>
      <c r="O260" s="14" t="e">
        <f t="shared" si="148"/>
        <v>#DIV/0!</v>
      </c>
      <c r="P260" s="12">
        <v>0</v>
      </c>
      <c r="Q260" s="12">
        <v>0</v>
      </c>
      <c r="R260" s="17">
        <f t="shared" si="149"/>
        <v>0</v>
      </c>
      <c r="S260" s="17">
        <f t="shared" si="150"/>
        <v>0</v>
      </c>
      <c r="T260" s="14" t="e">
        <f t="shared" si="151"/>
        <v>#DIV/0!</v>
      </c>
      <c r="U260" s="12">
        <v>0</v>
      </c>
      <c r="V260" s="12">
        <v>0</v>
      </c>
      <c r="W260" s="17">
        <f t="shared" si="152"/>
        <v>0</v>
      </c>
      <c r="X260" s="17">
        <f t="shared" si="153"/>
        <v>0</v>
      </c>
      <c r="Y260" s="14" t="e">
        <f t="shared" si="154"/>
        <v>#DIV/0!</v>
      </c>
      <c r="Z260" s="12">
        <v>0</v>
      </c>
      <c r="AA260" s="12">
        <v>0</v>
      </c>
      <c r="AB260" s="17">
        <f t="shared" si="155"/>
        <v>0</v>
      </c>
      <c r="AC260" s="17">
        <f t="shared" si="156"/>
        <v>0</v>
      </c>
      <c r="AD260" s="14" t="e">
        <f t="shared" si="157"/>
        <v>#DIV/0!</v>
      </c>
      <c r="AE260" s="12">
        <v>0</v>
      </c>
      <c r="AF260" s="17">
        <f t="shared" si="158"/>
        <v>0</v>
      </c>
      <c r="AG260" s="12">
        <v>0</v>
      </c>
      <c r="AH260" s="17">
        <f t="shared" si="159"/>
        <v>0</v>
      </c>
      <c r="AI260" s="12">
        <v>0</v>
      </c>
      <c r="AJ260" s="17">
        <f t="shared" si="160"/>
        <v>0</v>
      </c>
      <c r="AK260" s="12">
        <v>0</v>
      </c>
      <c r="AL260" s="17">
        <f t="shared" si="161"/>
        <v>0</v>
      </c>
      <c r="AM260" s="12">
        <v>0</v>
      </c>
      <c r="AN260" s="17">
        <f t="shared" si="162"/>
        <v>0</v>
      </c>
      <c r="AO260" s="12">
        <v>0</v>
      </c>
      <c r="AP260" s="17">
        <f t="shared" si="163"/>
        <v>0</v>
      </c>
      <c r="AQ260" s="12">
        <v>0</v>
      </c>
      <c r="AR260" s="17">
        <f t="shared" si="164"/>
        <v>0</v>
      </c>
      <c r="AS260" s="12">
        <v>0</v>
      </c>
      <c r="AT260" s="17">
        <f t="shared" si="165"/>
        <v>0</v>
      </c>
      <c r="AU260" s="13"/>
      <c r="AV260" s="13"/>
      <c r="AW260" s="13"/>
      <c r="AX260" s="13"/>
      <c r="AY260" s="13"/>
      <c r="AZ260" s="13"/>
      <c r="BA260" s="13"/>
      <c r="BB260" s="13"/>
      <c r="BC260" s="13"/>
      <c r="BD260" s="35" t="str">
        <f t="shared" si="166"/>
        <v/>
      </c>
      <c r="BE260" s="35" t="str">
        <f t="shared" si="167"/>
        <v/>
      </c>
      <c r="BF260" s="37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0</v>
      </c>
      <c r="BG260" s="14" t="str">
        <f t="shared" si="168"/>
        <v/>
      </c>
      <c r="BH260" s="14" t="str">
        <f t="shared" si="169"/>
        <v/>
      </c>
      <c r="BI260" s="13">
        <f>IFERROR(((AG260*(12000/5))/((F260*60+G260)*(SUMIFS(팀공격력!X:X,팀공격력!A:A,B260,팀공격력!B:B,D260)+SUMIFS(팀수비력!X:X,팀수비력!A:A,B260,팀수비력!B:B,D260))))*100,"")</f>
        <v>0</v>
      </c>
      <c r="BJ260" s="13">
        <f>IFERROR(((AI260*(12000/5))/((F260*60+G260)*(SUMIFS(팀공격력!V:V,팀공격력!A:A,B260,팀공격력!B:B,D260)+SUMIFS(팀수비력!W:W,팀수비력!A:A,B260,팀수비력!B:B,D260))))*100,"")</f>
        <v>0</v>
      </c>
      <c r="BK260" s="13">
        <f>IFERROR(((AE260*(12000/5))/((F260*60+G260)*(SUMIFS(팀공격력!X:X,팀공격력!A:A,B260,팀공격력!B:B,D260)+SUMIFS(팀수비력!X:X,팀수비력!A:A,B260,팀수비력!B:B,D260))))*100,"")</f>
        <v>0</v>
      </c>
      <c r="BL260" s="13">
        <f>IFERROR(100*AK260/(((((F260*60+G260)/(12000/5))*SUMIFS(팀공격력!P:P,팀공격력!A:A,B260,팀공격력!B:B,D260))-K260)),"")</f>
        <v>0</v>
      </c>
      <c r="BM260" s="13">
        <f>IFERROR(100*((AM260/E260*(2400))/((F260*60+G260)*SUMIFS(팀공격력!AR:AR,팀공격력!A:A,B260,팀공격력!B:B,D260))),"")</f>
        <v>0</v>
      </c>
      <c r="BN260" s="13">
        <f>IFERROR((AO260*40)/(((F260*60+G260)/60)*(SUMIFS(팀수비력!Q:Q,팀수비력!A:A,B260,팀수비력!B:B,D260)-SUMIFS(팀수비력!N:N,팀수비력!A:A,B260,팀수비력!B:B,D260)))*100,"")</f>
        <v>0</v>
      </c>
      <c r="BO260" s="13" t="str">
        <f t="shared" si="170"/>
        <v/>
      </c>
      <c r="BP260" s="13">
        <v>0</v>
      </c>
      <c r="BQ260" s="13">
        <v>0</v>
      </c>
      <c r="BR260" s="13">
        <v>0</v>
      </c>
      <c r="BS260" s="13">
        <v>0</v>
      </c>
      <c r="BT260" s="15" t="s">
        <v>88</v>
      </c>
      <c r="BU260" s="15"/>
      <c r="BV260" s="12" t="s">
        <v>96</v>
      </c>
      <c r="BW260" s="26"/>
      <c r="BX260" s="28"/>
      <c r="BY260" s="28"/>
      <c r="BZ260" s="26"/>
      <c r="CA260" s="26"/>
      <c r="CB260" s="26"/>
      <c r="CC260" s="31"/>
      <c r="CD260" s="31"/>
      <c r="CE260" s="31"/>
      <c r="CF260" s="33">
        <v>0</v>
      </c>
      <c r="CG260" s="33">
        <v>1</v>
      </c>
    </row>
    <row r="261" spans="1:85" ht="18" customHeight="1" thickBot="1" x14ac:dyDescent="0.45">
      <c r="A261" s="12" t="s">
        <v>84</v>
      </c>
      <c r="B261" s="12" t="s">
        <v>172</v>
      </c>
      <c r="C261" s="4" t="s">
        <v>185</v>
      </c>
      <c r="D261" s="4" t="s">
        <v>295</v>
      </c>
      <c r="E261" s="23">
        <v>9</v>
      </c>
      <c r="F261" s="24">
        <v>26</v>
      </c>
      <c r="G261" s="24">
        <v>19</v>
      </c>
      <c r="H261" s="10">
        <f t="shared" si="144"/>
        <v>14211</v>
      </c>
      <c r="I261" s="5">
        <v>87</v>
      </c>
      <c r="J261" s="17">
        <f t="shared" si="145"/>
        <v>9.6666666666666661</v>
      </c>
      <c r="K261" s="7">
        <v>35</v>
      </c>
      <c r="L261" s="7">
        <v>64</v>
      </c>
      <c r="M261" s="17">
        <f t="shared" si="146"/>
        <v>3.8888888888888888</v>
      </c>
      <c r="N261" s="17">
        <f t="shared" si="147"/>
        <v>7.1111111111111107</v>
      </c>
      <c r="O261" s="14">
        <f t="shared" si="148"/>
        <v>0.546875</v>
      </c>
      <c r="P261" s="12">
        <v>18</v>
      </c>
      <c r="Q261" s="12">
        <v>32</v>
      </c>
      <c r="R261" s="17">
        <f t="shared" si="149"/>
        <v>2</v>
      </c>
      <c r="S261" s="17">
        <f t="shared" si="150"/>
        <v>3.5555555555555554</v>
      </c>
      <c r="T261" s="14">
        <f t="shared" si="151"/>
        <v>0.5625</v>
      </c>
      <c r="U261" s="12">
        <v>17</v>
      </c>
      <c r="V261" s="12">
        <v>32</v>
      </c>
      <c r="W261" s="17">
        <f t="shared" si="152"/>
        <v>1.8888888888888888</v>
      </c>
      <c r="X261" s="17">
        <f t="shared" si="153"/>
        <v>3.5555555555555554</v>
      </c>
      <c r="Y261" s="14">
        <f t="shared" si="154"/>
        <v>0.53125</v>
      </c>
      <c r="Z261" s="12">
        <v>0</v>
      </c>
      <c r="AA261" s="12">
        <v>0</v>
      </c>
      <c r="AB261" s="17">
        <f t="shared" si="155"/>
        <v>0</v>
      </c>
      <c r="AC261" s="17">
        <f t="shared" si="156"/>
        <v>0</v>
      </c>
      <c r="AD261" s="14" t="e">
        <f t="shared" si="157"/>
        <v>#DIV/0!</v>
      </c>
      <c r="AE261" s="12">
        <v>26</v>
      </c>
      <c r="AF261" s="17">
        <f t="shared" si="158"/>
        <v>2.8888888888888888</v>
      </c>
      <c r="AG261" s="12">
        <v>4</v>
      </c>
      <c r="AH261" s="17">
        <f t="shared" si="159"/>
        <v>0.44444444444444442</v>
      </c>
      <c r="AI261" s="12">
        <v>22</v>
      </c>
      <c r="AJ261" s="17">
        <f t="shared" si="160"/>
        <v>2.4444444444444446</v>
      </c>
      <c r="AK261" s="12">
        <v>28</v>
      </c>
      <c r="AL261" s="17">
        <f t="shared" si="161"/>
        <v>3.1111111111111112</v>
      </c>
      <c r="AM261" s="12">
        <v>15</v>
      </c>
      <c r="AN261" s="17">
        <f t="shared" si="162"/>
        <v>1.6666666666666667</v>
      </c>
      <c r="AO261" s="12">
        <v>7</v>
      </c>
      <c r="AP261" s="17">
        <f t="shared" si="163"/>
        <v>0.77777777777777779</v>
      </c>
      <c r="AQ261" s="12">
        <v>16</v>
      </c>
      <c r="AR261" s="17">
        <f t="shared" si="164"/>
        <v>1.7777777777777777</v>
      </c>
      <c r="AS261" s="12">
        <v>28</v>
      </c>
      <c r="AT261" s="17">
        <f t="shared" si="165"/>
        <v>3.1111111111111112</v>
      </c>
      <c r="AU261" s="13"/>
      <c r="AV261" s="13"/>
      <c r="AW261" s="13"/>
      <c r="AX261" s="13"/>
      <c r="AY261" s="13"/>
      <c r="AZ261" s="13"/>
      <c r="BA261" s="13"/>
      <c r="BB261" s="13"/>
      <c r="BC261" s="13"/>
      <c r="BD261" s="35">
        <f t="shared" si="166"/>
        <v>67.96875</v>
      </c>
      <c r="BE261" s="35">
        <f t="shared" si="167"/>
        <v>67.96875</v>
      </c>
      <c r="BF261" s="37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16.394664383800734</v>
      </c>
      <c r="BG261" s="14">
        <f t="shared" si="168"/>
        <v>0.5</v>
      </c>
      <c r="BH261" s="14">
        <f t="shared" si="169"/>
        <v>0</v>
      </c>
      <c r="BI261" s="13">
        <f>IFERROR(((AG261*(12000/5))/((F261*60+G261)*(SUMIFS(팀공격력!X:X,팀공격력!A:A,B261,팀공격력!B:B,D261)+SUMIFS(팀수비력!X:X,팀수비력!A:A,B261,팀수비력!B:B,D261))))*100,"")</f>
        <v>0.97276757441418626</v>
      </c>
      <c r="BJ261" s="13">
        <f>IFERROR(((AI261*(12000/5))/((F261*60+G261)*(SUMIFS(팀공격력!V:V,팀공격력!A:A,B261,팀공격력!B:B,D261)+SUMIFS(팀수비력!W:W,팀수비력!A:A,B261,팀수비력!B:B,D261))))*100,"")</f>
        <v>10.54854428091093</v>
      </c>
      <c r="BK261" s="13">
        <f>IFERROR(((AE261*(12000/5))/((F261*60+G261)*(SUMIFS(팀공격력!X:X,팀공격력!A:A,B261,팀공격력!B:B,D261)+SUMIFS(팀수비력!X:X,팀수비력!A:A,B261,팀수비력!B:B,D261))))*100,"")</f>
        <v>6.3229892336922093</v>
      </c>
      <c r="BL261" s="13">
        <f>IFERROR(100*AK261/(((((F261*60+G261)/(12000/5))*SUMIFS(팀공격력!P:P,팀공격력!A:A,B261,팀공격력!B:B,D261))-K261)),"")</f>
        <v>20.679404605475732</v>
      </c>
      <c r="BM261" s="13">
        <f>IFERROR(100*((AM261/E261*(2400))/((F261*60+G261)*SUMIFS(팀공격력!AR:AR,팀공격력!A:A,B261,팀공격력!B:B,D261))),"")</f>
        <v>3.4803725318903127</v>
      </c>
      <c r="BN261" s="13">
        <f>IFERROR((AO261*40)/(((F261*60+G261)/60)*(SUMIFS(팀수비력!Q:Q,팀수비력!A:A,B261,팀수비력!B:B,D261)-SUMIFS(팀수비력!N:N,팀수비력!A:A,B261,팀수비력!B:B,D261)))*100,"")</f>
        <v>2.8372387587080432</v>
      </c>
      <c r="BO261" s="13">
        <f t="shared" si="170"/>
        <v>20</v>
      </c>
      <c r="BP261" s="13">
        <v>11.764705882352899</v>
      </c>
      <c r="BQ261" s="13">
        <v>0.22222222222222199</v>
      </c>
      <c r="BR261" s="13">
        <v>0.66666666666666596</v>
      </c>
      <c r="BS261" s="13">
        <v>0.55555555555555503</v>
      </c>
      <c r="BT261" s="15" t="s">
        <v>110</v>
      </c>
      <c r="BU261" s="15"/>
      <c r="BV261" s="12" t="s">
        <v>96</v>
      </c>
      <c r="BW261" s="26"/>
      <c r="BX261" s="28"/>
      <c r="BY261" s="28"/>
      <c r="BZ261" s="26"/>
      <c r="CA261" s="26"/>
      <c r="CB261" s="26"/>
      <c r="CC261" s="31"/>
      <c r="CD261" s="31"/>
      <c r="CE261" s="31"/>
      <c r="CF261" s="33">
        <v>4</v>
      </c>
      <c r="CG261" s="33">
        <v>5</v>
      </c>
    </row>
    <row r="262" spans="1:85" ht="18" customHeight="1" thickBot="1" x14ac:dyDescent="0.45">
      <c r="A262" s="12" t="s">
        <v>84</v>
      </c>
      <c r="B262" s="12" t="s">
        <v>172</v>
      </c>
      <c r="C262" s="4" t="s">
        <v>186</v>
      </c>
      <c r="D262" s="4" t="s">
        <v>295</v>
      </c>
      <c r="E262" s="23">
        <v>1</v>
      </c>
      <c r="F262" s="24">
        <v>6</v>
      </c>
      <c r="G262" s="24">
        <v>3</v>
      </c>
      <c r="H262" s="10">
        <f t="shared" si="144"/>
        <v>363</v>
      </c>
      <c r="I262" s="5">
        <v>0</v>
      </c>
      <c r="J262" s="17">
        <f t="shared" si="145"/>
        <v>0</v>
      </c>
      <c r="K262" s="7">
        <v>0</v>
      </c>
      <c r="L262" s="7">
        <v>1</v>
      </c>
      <c r="M262" s="17">
        <f t="shared" si="146"/>
        <v>0</v>
      </c>
      <c r="N262" s="17">
        <f t="shared" si="147"/>
        <v>1</v>
      </c>
      <c r="O262" s="14">
        <f t="shared" si="148"/>
        <v>0</v>
      </c>
      <c r="P262" s="12">
        <v>0</v>
      </c>
      <c r="Q262" s="12">
        <v>1</v>
      </c>
      <c r="R262" s="17">
        <f t="shared" si="149"/>
        <v>0</v>
      </c>
      <c r="S262" s="17">
        <f t="shared" si="150"/>
        <v>1</v>
      </c>
      <c r="T262" s="14">
        <f t="shared" si="151"/>
        <v>0</v>
      </c>
      <c r="U262" s="12">
        <v>0</v>
      </c>
      <c r="V262" s="12">
        <v>0</v>
      </c>
      <c r="W262" s="17">
        <f t="shared" si="152"/>
        <v>0</v>
      </c>
      <c r="X262" s="17">
        <f t="shared" si="153"/>
        <v>0</v>
      </c>
      <c r="Y262" s="14" t="e">
        <f t="shared" si="154"/>
        <v>#DIV/0!</v>
      </c>
      <c r="Z262" s="12">
        <v>0</v>
      </c>
      <c r="AA262" s="12">
        <v>0</v>
      </c>
      <c r="AB262" s="17">
        <f t="shared" si="155"/>
        <v>0</v>
      </c>
      <c r="AC262" s="17">
        <f t="shared" si="156"/>
        <v>0</v>
      </c>
      <c r="AD262" s="14" t="e">
        <f t="shared" si="157"/>
        <v>#DIV/0!</v>
      </c>
      <c r="AE262" s="12">
        <v>1</v>
      </c>
      <c r="AF262" s="17">
        <f t="shared" si="158"/>
        <v>1</v>
      </c>
      <c r="AG262" s="12">
        <v>1</v>
      </c>
      <c r="AH262" s="17">
        <f t="shared" si="159"/>
        <v>1</v>
      </c>
      <c r="AI262" s="12">
        <v>0</v>
      </c>
      <c r="AJ262" s="17">
        <f t="shared" si="160"/>
        <v>0</v>
      </c>
      <c r="AK262" s="12">
        <v>0</v>
      </c>
      <c r="AL262" s="17">
        <f t="shared" si="161"/>
        <v>0</v>
      </c>
      <c r="AM262" s="12">
        <v>0</v>
      </c>
      <c r="AN262" s="17">
        <f t="shared" si="162"/>
        <v>0</v>
      </c>
      <c r="AO262" s="12">
        <v>0</v>
      </c>
      <c r="AP262" s="17">
        <f t="shared" si="163"/>
        <v>0</v>
      </c>
      <c r="AQ262" s="12">
        <v>0</v>
      </c>
      <c r="AR262" s="17">
        <f t="shared" si="164"/>
        <v>0</v>
      </c>
      <c r="AS262" s="12">
        <v>1</v>
      </c>
      <c r="AT262" s="17">
        <f t="shared" si="165"/>
        <v>1</v>
      </c>
      <c r="AU262" s="13"/>
      <c r="AV262" s="13"/>
      <c r="AW262" s="13"/>
      <c r="AX262" s="13"/>
      <c r="AY262" s="13"/>
      <c r="AZ262" s="13"/>
      <c r="BA262" s="13"/>
      <c r="BB262" s="13"/>
      <c r="BC262" s="13"/>
      <c r="BD262" s="35">
        <f t="shared" si="166"/>
        <v>0</v>
      </c>
      <c r="BE262" s="35">
        <f t="shared" si="167"/>
        <v>0</v>
      </c>
      <c r="BF262" s="37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0.89143164814123144</v>
      </c>
      <c r="BG262" s="14">
        <f t="shared" si="168"/>
        <v>0</v>
      </c>
      <c r="BH262" s="14">
        <f t="shared" si="169"/>
        <v>0</v>
      </c>
      <c r="BI262" s="13">
        <f>IFERROR(((AG262*(12000/5))/((F262*60+G262)*(SUMIFS(팀공격력!X:X,팀공격력!A:A,B262,팀공격력!B:B,D262)+SUMIFS(팀수비력!X:X,팀수비력!A:A,B262,팀수비력!B:B,D262))))*100,"")</f>
        <v>1.0578512396694215</v>
      </c>
      <c r="BJ262" s="13">
        <f>IFERROR(((AI262*(12000/5))/((F262*60+G262)*(SUMIFS(팀공격력!V:V,팀공격력!A:A,B262,팀공격력!B:B,D262)+SUMIFS(팀수비력!W:W,팀수비력!A:A,B262,팀수비력!B:B,D262))))*100,"")</f>
        <v>0</v>
      </c>
      <c r="BK262" s="13">
        <f>IFERROR(((AE262*(12000/5))/((F262*60+G262)*(SUMIFS(팀공격력!X:X,팀공격력!A:A,B262,팀공격력!B:B,D262)+SUMIFS(팀수비력!X:X,팀수비력!A:A,B262,팀수비력!B:B,D262))))*100,"")</f>
        <v>1.0578512396694215</v>
      </c>
      <c r="BL262" s="13">
        <f>IFERROR(100*AK262/(((((F262*60+G262)/(12000/5))*SUMIFS(팀공격력!P:P,팀공격력!A:A,B262,팀공격력!B:B,D262))-K262)),"")</f>
        <v>0</v>
      </c>
      <c r="BM262" s="13">
        <f>IFERROR(100*((AM262/E262*(2400))/((F262*60+G262)*SUMIFS(팀공격력!AR:AR,팀공격력!A:A,B262,팀공격력!B:B,D262))),"")</f>
        <v>0</v>
      </c>
      <c r="BN262" s="13">
        <f>IFERROR((AO262*40)/(((F262*60+G262)/60)*(SUMIFS(팀수비력!Q:Q,팀수비력!A:A,B262,팀수비력!B:B,D262)-SUMIFS(팀수비력!N:N,팀수비력!A:A,B262,팀수비력!B:B,D262)))*100,"")</f>
        <v>0</v>
      </c>
      <c r="BO262" s="13">
        <f t="shared" si="170"/>
        <v>0</v>
      </c>
      <c r="BP262" s="13">
        <v>0</v>
      </c>
      <c r="BQ262" s="13">
        <v>0</v>
      </c>
      <c r="BR262" s="13">
        <v>0</v>
      </c>
      <c r="BS262" s="13">
        <v>0</v>
      </c>
      <c r="BT262" s="15" t="s">
        <v>88</v>
      </c>
      <c r="BU262" s="15"/>
      <c r="BV262" s="12" t="s">
        <v>91</v>
      </c>
      <c r="BW262" s="26"/>
      <c r="BX262" s="28"/>
      <c r="BY262" s="28"/>
      <c r="BZ262" s="26"/>
      <c r="CA262" s="26"/>
      <c r="CB262" s="26"/>
      <c r="CC262" s="31"/>
      <c r="CD262" s="31"/>
      <c r="CE262" s="31"/>
      <c r="CF262" s="33">
        <v>0</v>
      </c>
      <c r="CG262" s="33">
        <v>1</v>
      </c>
    </row>
    <row r="263" spans="1:85" ht="18" customHeight="1" thickBot="1" x14ac:dyDescent="0.45">
      <c r="A263" s="12" t="s">
        <v>84</v>
      </c>
      <c r="B263" s="12" t="s">
        <v>172</v>
      </c>
      <c r="C263" s="4" t="s">
        <v>187</v>
      </c>
      <c r="D263" s="4" t="s">
        <v>295</v>
      </c>
      <c r="E263" s="23">
        <v>9</v>
      </c>
      <c r="F263" s="24">
        <v>19</v>
      </c>
      <c r="G263" s="24">
        <v>54</v>
      </c>
      <c r="H263" s="10">
        <f t="shared" si="144"/>
        <v>10746</v>
      </c>
      <c r="I263" s="5">
        <v>43</v>
      </c>
      <c r="J263" s="17">
        <f t="shared" si="145"/>
        <v>4.7777777777777777</v>
      </c>
      <c r="K263" s="7">
        <v>15</v>
      </c>
      <c r="L263" s="7">
        <v>37</v>
      </c>
      <c r="M263" s="17">
        <f t="shared" si="146"/>
        <v>1.6666666666666667</v>
      </c>
      <c r="N263" s="17">
        <f t="shared" si="147"/>
        <v>4.1111111111111107</v>
      </c>
      <c r="O263" s="14">
        <f t="shared" si="148"/>
        <v>0.40540540540540543</v>
      </c>
      <c r="P263" s="12">
        <v>4</v>
      </c>
      <c r="Q263" s="12">
        <v>11</v>
      </c>
      <c r="R263" s="17">
        <f t="shared" si="149"/>
        <v>0.44444444444444442</v>
      </c>
      <c r="S263" s="17">
        <f t="shared" si="150"/>
        <v>1.2222222222222223</v>
      </c>
      <c r="T263" s="14">
        <f t="shared" si="151"/>
        <v>0.36363636363636365</v>
      </c>
      <c r="U263" s="12">
        <v>11</v>
      </c>
      <c r="V263" s="12">
        <v>26</v>
      </c>
      <c r="W263" s="17">
        <f t="shared" si="152"/>
        <v>1.2222222222222223</v>
      </c>
      <c r="X263" s="17">
        <f t="shared" si="153"/>
        <v>2.8888888888888888</v>
      </c>
      <c r="Y263" s="14">
        <f t="shared" si="154"/>
        <v>0.42307692307692307</v>
      </c>
      <c r="Z263" s="12">
        <v>2</v>
      </c>
      <c r="AA263" s="12">
        <v>3</v>
      </c>
      <c r="AB263" s="17">
        <f t="shared" si="155"/>
        <v>0.22222222222222221</v>
      </c>
      <c r="AC263" s="17">
        <f t="shared" si="156"/>
        <v>0.33333333333333331</v>
      </c>
      <c r="AD263" s="14">
        <f t="shared" si="157"/>
        <v>0.66666666666666663</v>
      </c>
      <c r="AE263" s="12">
        <v>12</v>
      </c>
      <c r="AF263" s="17">
        <f t="shared" si="158"/>
        <v>1.3333333333333333</v>
      </c>
      <c r="AG263" s="12">
        <v>1</v>
      </c>
      <c r="AH263" s="17">
        <f t="shared" si="159"/>
        <v>0.1111111111111111</v>
      </c>
      <c r="AI263" s="12">
        <v>11</v>
      </c>
      <c r="AJ263" s="17">
        <f t="shared" si="160"/>
        <v>1.2222222222222223</v>
      </c>
      <c r="AK263" s="12">
        <v>17</v>
      </c>
      <c r="AL263" s="17">
        <f t="shared" si="161"/>
        <v>1.8888888888888888</v>
      </c>
      <c r="AM263" s="12">
        <v>4</v>
      </c>
      <c r="AN263" s="17">
        <f t="shared" si="162"/>
        <v>0.44444444444444442</v>
      </c>
      <c r="AO263" s="12">
        <v>1</v>
      </c>
      <c r="AP263" s="17">
        <f t="shared" si="163"/>
        <v>0.1111111111111111</v>
      </c>
      <c r="AQ263" s="12">
        <v>7</v>
      </c>
      <c r="AR263" s="17">
        <f t="shared" si="164"/>
        <v>0.77777777777777779</v>
      </c>
      <c r="AS263" s="12">
        <v>22</v>
      </c>
      <c r="AT263" s="17">
        <f t="shared" si="165"/>
        <v>2.4444444444444446</v>
      </c>
      <c r="AU263" s="13"/>
      <c r="AV263" s="13"/>
      <c r="AW263" s="13"/>
      <c r="AX263" s="13"/>
      <c r="AY263" s="13"/>
      <c r="AZ263" s="13"/>
      <c r="BA263" s="13"/>
      <c r="BB263" s="13"/>
      <c r="BC263" s="13"/>
      <c r="BD263" s="35">
        <f t="shared" si="166"/>
        <v>56.106471816283921</v>
      </c>
      <c r="BE263" s="35">
        <f t="shared" si="167"/>
        <v>55.405405405405403</v>
      </c>
      <c r="BF263" s="37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12.282315471218677</v>
      </c>
      <c r="BG263" s="14">
        <f t="shared" si="168"/>
        <v>0.70270270270270274</v>
      </c>
      <c r="BH263" s="14">
        <f t="shared" si="169"/>
        <v>8.1081081081081086E-2</v>
      </c>
      <c r="BI263" s="13">
        <f>IFERROR(((AG263*(12000/5))/((F263*60+G263)*(SUMIFS(팀공격력!X:X,팀공격력!A:A,B263,팀공격력!B:B,D263)+SUMIFS(팀수비력!X:X,팀수비력!A:A,B263,팀수비력!B:B,D263))))*100,"")</f>
        <v>0.32160804020100503</v>
      </c>
      <c r="BJ263" s="13">
        <f>IFERROR(((AI263*(12000/5))/((F263*60+G263)*(SUMIFS(팀공격력!V:V,팀공격력!A:A,B263,팀공격력!B:B,D263)+SUMIFS(팀수비력!W:W,팀수비력!A:A,B263,팀수비력!B:B,D263))))*100,"")</f>
        <v>6.9749377803845727</v>
      </c>
      <c r="BK263" s="13">
        <f>IFERROR(((AE263*(12000/5))/((F263*60+G263)*(SUMIFS(팀공격력!X:X,팀공격력!A:A,B263,팀공격력!B:B,D263)+SUMIFS(팀수비력!X:X,팀수비력!A:A,B263,팀수비력!B:B,D263))))*100,"")</f>
        <v>3.8592964824120606</v>
      </c>
      <c r="BL263" s="13">
        <f>IFERROR(100*AK263/(((((F263*60+G263)/(12000/5))*SUMIFS(팀공격력!P:P,팀공격력!A:A,B263,팀공격력!B:B,D263))-K263)),"")</f>
        <v>14.931600096616236</v>
      </c>
      <c r="BM263" s="13">
        <f>IFERROR(100*((AM263/E263*(2400))/((F263*60+G263)*SUMIFS(팀공격력!AR:AR,팀공격력!A:A,B263,팀공격력!B:B,D263))),"")</f>
        <v>1.2273608549089452</v>
      </c>
      <c r="BN263" s="13">
        <f>IFERROR((AO263*40)/(((F263*60+G263)/60)*(SUMIFS(팀수비력!Q:Q,팀수비력!A:A,B263,팀수비력!B:B,D263)-SUMIFS(팀수비력!N:N,팀수비력!A:A,B263,팀수비력!B:B,D263)))*100,"")</f>
        <v>0.53601340033500844</v>
      </c>
      <c r="BO263" s="13">
        <f t="shared" si="170"/>
        <v>15.445719329214475</v>
      </c>
      <c r="BP263" s="13">
        <v>0</v>
      </c>
      <c r="BQ263" s="13">
        <v>0</v>
      </c>
      <c r="BR263" s="13">
        <v>1.2222222222222201</v>
      </c>
      <c r="BS263" s="13">
        <v>0.66666666666666596</v>
      </c>
      <c r="BT263" s="15" t="s">
        <v>88</v>
      </c>
      <c r="BU263" s="15"/>
      <c r="BV263" s="12" t="s">
        <v>91</v>
      </c>
      <c r="BW263" s="26"/>
      <c r="BX263" s="28"/>
      <c r="BY263" s="28"/>
      <c r="BZ263" s="26"/>
      <c r="CA263" s="26"/>
      <c r="CB263" s="26"/>
      <c r="CC263" s="31"/>
      <c r="CD263" s="31"/>
      <c r="CE263" s="31"/>
      <c r="CF263" s="33">
        <v>4</v>
      </c>
      <c r="CG263" s="33">
        <v>5</v>
      </c>
    </row>
    <row r="264" spans="1:85" ht="18" customHeight="1" thickBot="1" x14ac:dyDescent="0.45">
      <c r="A264" s="12" t="s">
        <v>84</v>
      </c>
      <c r="B264" s="12" t="s">
        <v>172</v>
      </c>
      <c r="C264" s="4" t="s">
        <v>188</v>
      </c>
      <c r="D264" s="4" t="s">
        <v>295</v>
      </c>
      <c r="E264" s="23">
        <v>9</v>
      </c>
      <c r="F264" s="24">
        <v>22</v>
      </c>
      <c r="G264" s="24">
        <v>2</v>
      </c>
      <c r="H264" s="10">
        <f t="shared" si="144"/>
        <v>11898</v>
      </c>
      <c r="I264" s="5">
        <v>46</v>
      </c>
      <c r="J264" s="17">
        <f t="shared" si="145"/>
        <v>5.1111111111111107</v>
      </c>
      <c r="K264" s="7">
        <v>16</v>
      </c>
      <c r="L264" s="7">
        <v>38</v>
      </c>
      <c r="M264" s="17">
        <f t="shared" si="146"/>
        <v>1.7777777777777777</v>
      </c>
      <c r="N264" s="17">
        <f t="shared" si="147"/>
        <v>4.2222222222222223</v>
      </c>
      <c r="O264" s="14">
        <f t="shared" si="148"/>
        <v>0.42105263157894735</v>
      </c>
      <c r="P264" s="12">
        <v>3</v>
      </c>
      <c r="Q264" s="12">
        <v>8</v>
      </c>
      <c r="R264" s="17">
        <f t="shared" si="149"/>
        <v>0.33333333333333331</v>
      </c>
      <c r="S264" s="17">
        <f t="shared" si="150"/>
        <v>0.88888888888888884</v>
      </c>
      <c r="T264" s="14">
        <f t="shared" si="151"/>
        <v>0.375</v>
      </c>
      <c r="U264" s="12">
        <v>13</v>
      </c>
      <c r="V264" s="12">
        <v>30</v>
      </c>
      <c r="W264" s="17">
        <f t="shared" si="152"/>
        <v>1.4444444444444444</v>
      </c>
      <c r="X264" s="17">
        <f t="shared" si="153"/>
        <v>3.3333333333333335</v>
      </c>
      <c r="Y264" s="14">
        <f t="shared" si="154"/>
        <v>0.43333333333333335</v>
      </c>
      <c r="Z264" s="12">
        <v>1</v>
      </c>
      <c r="AA264" s="12">
        <v>2</v>
      </c>
      <c r="AB264" s="17">
        <f t="shared" si="155"/>
        <v>0.1111111111111111</v>
      </c>
      <c r="AC264" s="17">
        <f t="shared" si="156"/>
        <v>0.22222222222222221</v>
      </c>
      <c r="AD264" s="14">
        <f t="shared" si="157"/>
        <v>0.5</v>
      </c>
      <c r="AE264" s="12">
        <v>24</v>
      </c>
      <c r="AF264" s="17">
        <f t="shared" si="158"/>
        <v>2.6666666666666665</v>
      </c>
      <c r="AG264" s="12">
        <v>7</v>
      </c>
      <c r="AH264" s="17">
        <f t="shared" si="159"/>
        <v>0.77777777777777779</v>
      </c>
      <c r="AI264" s="12">
        <v>17</v>
      </c>
      <c r="AJ264" s="17">
        <f t="shared" si="160"/>
        <v>1.8888888888888888</v>
      </c>
      <c r="AK264" s="12">
        <v>14</v>
      </c>
      <c r="AL264" s="17">
        <f t="shared" si="161"/>
        <v>1.5555555555555556</v>
      </c>
      <c r="AM264" s="12">
        <v>0</v>
      </c>
      <c r="AN264" s="17">
        <f t="shared" si="162"/>
        <v>0</v>
      </c>
      <c r="AO264" s="12">
        <v>1</v>
      </c>
      <c r="AP264" s="17">
        <f t="shared" si="163"/>
        <v>0.1111111111111111</v>
      </c>
      <c r="AQ264" s="12">
        <v>7</v>
      </c>
      <c r="AR264" s="17">
        <f t="shared" si="164"/>
        <v>0.77777777777777779</v>
      </c>
      <c r="AS264" s="12">
        <v>21</v>
      </c>
      <c r="AT264" s="17">
        <f t="shared" si="165"/>
        <v>2.3333333333333335</v>
      </c>
      <c r="AU264" s="13"/>
      <c r="AV264" s="13"/>
      <c r="AW264" s="13"/>
      <c r="AX264" s="13"/>
      <c r="AY264" s="13"/>
      <c r="AZ264" s="13"/>
      <c r="BA264" s="13"/>
      <c r="BB264" s="13"/>
      <c r="BC264" s="13"/>
      <c r="BD264" s="35">
        <f t="shared" si="166"/>
        <v>59.156378600823047</v>
      </c>
      <c r="BE264" s="35">
        <f t="shared" si="167"/>
        <v>59.210526315789465</v>
      </c>
      <c r="BF264" s="37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11.230177683864786</v>
      </c>
      <c r="BG264" s="14">
        <f t="shared" si="168"/>
        <v>0.78947368421052633</v>
      </c>
      <c r="BH264" s="14">
        <f t="shared" si="169"/>
        <v>5.2631578947368418E-2</v>
      </c>
      <c r="BI264" s="13">
        <f>IFERROR(((AG264*(12000/5))/((F264*60+G264)*(SUMIFS(팀공격력!X:X,팀공격력!A:A,B264,팀공격력!B:B,D264)+SUMIFS(팀수비력!X:X,팀수비력!A:A,B264,팀수비력!B:B,D264))))*100,"")</f>
        <v>2.0332829046898637</v>
      </c>
      <c r="BJ264" s="13">
        <f>IFERROR(((AI264*(12000/5))/((F264*60+G264)*(SUMIFS(팀공격력!V:V,팀공격력!A:A,B264,팀공격력!B:B,D264)+SUMIFS(팀수비력!W:W,팀수비력!A:A,B264,팀수비력!B:B,D264))))*100,"")</f>
        <v>9.7357507266019834</v>
      </c>
      <c r="BK264" s="13">
        <f>IFERROR(((AE264*(12000/5))/((F264*60+G264)*(SUMIFS(팀공격력!X:X,팀공격력!A:A,B264,팀공격력!B:B,D264)+SUMIFS(팀수비력!X:X,팀수비력!A:A,B264,팀수비력!B:B,D264))))*100,"")</f>
        <v>6.97125567322239</v>
      </c>
      <c r="BL264" s="13">
        <f>IFERROR(100*AK264/(((((F264*60+G264)/(12000/5))*SUMIFS(팀공격력!P:P,팀공격력!A:A,B264,팀공격력!B:B,D264))-K264)),"")</f>
        <v>11.052704294107199</v>
      </c>
      <c r="BM264" s="13">
        <f>IFERROR(100*((AM264/E264*(2400))/((F264*60+G264)*SUMIFS(팀공격력!AR:AR,팀공격력!A:A,B264,팀공격력!B:B,D264))),"")</f>
        <v>0</v>
      </c>
      <c r="BN264" s="13">
        <f>IFERROR((AO264*40)/(((F264*60+G264)/60)*(SUMIFS(팀수비력!Q:Q,팀수비력!A:A,B264,팀수비력!B:B,D264)-SUMIFS(팀수비력!N:N,팀수비력!A:A,B264,팀수비력!B:B,D264)))*100,"")</f>
        <v>0.48411497730711039</v>
      </c>
      <c r="BO264" s="13">
        <f t="shared" si="170"/>
        <v>15.257192676547515</v>
      </c>
      <c r="BP264" s="13">
        <v>11.1111111111111</v>
      </c>
      <c r="BQ264" s="13">
        <v>0.11111111111111099</v>
      </c>
      <c r="BR264" s="13">
        <v>0</v>
      </c>
      <c r="BS264" s="13">
        <v>0.55555555555555503</v>
      </c>
      <c r="BT264" s="15" t="s">
        <v>88</v>
      </c>
      <c r="BU264" s="15"/>
      <c r="BV264" s="12" t="s">
        <v>96</v>
      </c>
      <c r="BW264" s="26"/>
      <c r="BX264" s="28"/>
      <c r="BY264" s="28"/>
      <c r="BZ264" s="26"/>
      <c r="CA264" s="26"/>
      <c r="CB264" s="26"/>
      <c r="CC264" s="31"/>
      <c r="CD264" s="31"/>
      <c r="CE264" s="31"/>
      <c r="CF264" s="33">
        <v>4</v>
      </c>
      <c r="CG264" s="33">
        <v>5</v>
      </c>
    </row>
    <row r="265" spans="1:85" ht="18" customHeight="1" thickBot="1" x14ac:dyDescent="0.45">
      <c r="A265" s="12" t="s">
        <v>84</v>
      </c>
      <c r="B265" s="12" t="s">
        <v>172</v>
      </c>
      <c r="C265" s="4" t="s">
        <v>189</v>
      </c>
      <c r="D265" s="4" t="s">
        <v>295</v>
      </c>
      <c r="E265" s="23">
        <v>9</v>
      </c>
      <c r="F265" s="24">
        <v>16</v>
      </c>
      <c r="G265" s="24">
        <v>21</v>
      </c>
      <c r="H265" s="10">
        <f t="shared" si="144"/>
        <v>8829</v>
      </c>
      <c r="I265" s="5">
        <v>126</v>
      </c>
      <c r="J265" s="17">
        <f t="shared" si="145"/>
        <v>14</v>
      </c>
      <c r="K265" s="7">
        <v>46</v>
      </c>
      <c r="L265" s="7">
        <v>83</v>
      </c>
      <c r="M265" s="17">
        <f t="shared" si="146"/>
        <v>5.1111111111111107</v>
      </c>
      <c r="N265" s="17">
        <f t="shared" si="147"/>
        <v>9.2222222222222214</v>
      </c>
      <c r="O265" s="14">
        <f t="shared" si="148"/>
        <v>0.55421686746987953</v>
      </c>
      <c r="P265" s="12">
        <v>44</v>
      </c>
      <c r="Q265" s="12">
        <v>79</v>
      </c>
      <c r="R265" s="17">
        <f t="shared" si="149"/>
        <v>4.8888888888888893</v>
      </c>
      <c r="S265" s="17">
        <f t="shared" si="150"/>
        <v>8.7777777777777786</v>
      </c>
      <c r="T265" s="14">
        <f t="shared" si="151"/>
        <v>0.55696202531645567</v>
      </c>
      <c r="U265" s="12">
        <v>2</v>
      </c>
      <c r="V265" s="12">
        <v>4</v>
      </c>
      <c r="W265" s="17">
        <f t="shared" si="152"/>
        <v>0.22222222222222221</v>
      </c>
      <c r="X265" s="17">
        <f t="shared" si="153"/>
        <v>0.44444444444444442</v>
      </c>
      <c r="Y265" s="14">
        <f t="shared" si="154"/>
        <v>0.5</v>
      </c>
      <c r="Z265" s="12">
        <v>32</v>
      </c>
      <c r="AA265" s="12">
        <v>46</v>
      </c>
      <c r="AB265" s="17">
        <f t="shared" si="155"/>
        <v>3.5555555555555554</v>
      </c>
      <c r="AC265" s="17">
        <f t="shared" si="156"/>
        <v>5.1111111111111107</v>
      </c>
      <c r="AD265" s="14">
        <f t="shared" si="157"/>
        <v>0.69565217391304346</v>
      </c>
      <c r="AE265" s="12">
        <v>64</v>
      </c>
      <c r="AF265" s="17">
        <f t="shared" si="158"/>
        <v>7.1111111111111107</v>
      </c>
      <c r="AG265" s="12">
        <v>14</v>
      </c>
      <c r="AH265" s="17">
        <f t="shared" si="159"/>
        <v>1.5555555555555556</v>
      </c>
      <c r="AI265" s="12">
        <v>50</v>
      </c>
      <c r="AJ265" s="17">
        <f t="shared" si="160"/>
        <v>5.5555555555555554</v>
      </c>
      <c r="AK265" s="12">
        <v>14</v>
      </c>
      <c r="AL265" s="17">
        <f t="shared" si="161"/>
        <v>1.5555555555555556</v>
      </c>
      <c r="AM265" s="12">
        <v>9</v>
      </c>
      <c r="AN265" s="17">
        <f t="shared" si="162"/>
        <v>1</v>
      </c>
      <c r="AO265" s="12">
        <v>2</v>
      </c>
      <c r="AP265" s="17">
        <f t="shared" si="163"/>
        <v>0.22222222222222221</v>
      </c>
      <c r="AQ265" s="12">
        <v>17</v>
      </c>
      <c r="AR265" s="17">
        <f t="shared" si="164"/>
        <v>1.8888888888888888</v>
      </c>
      <c r="AS265" s="12">
        <v>22</v>
      </c>
      <c r="AT265" s="17">
        <f t="shared" si="165"/>
        <v>2.4444444444444446</v>
      </c>
      <c r="AU265" s="13"/>
      <c r="AV265" s="13"/>
      <c r="AW265" s="13"/>
      <c r="AX265" s="13"/>
      <c r="AY265" s="13"/>
      <c r="AZ265" s="13"/>
      <c r="BA265" s="13"/>
      <c r="BB265" s="13"/>
      <c r="BC265" s="13"/>
      <c r="BD265" s="35">
        <f t="shared" si="166"/>
        <v>61.022859356838431</v>
      </c>
      <c r="BE265" s="35">
        <f t="shared" si="167"/>
        <v>56.626506024096393</v>
      </c>
      <c r="BF265" s="37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39.662002159243734</v>
      </c>
      <c r="BG265" s="14">
        <f t="shared" si="168"/>
        <v>4.8192771084337352E-2</v>
      </c>
      <c r="BH265" s="14">
        <f t="shared" si="169"/>
        <v>0.55421686746987953</v>
      </c>
      <c r="BI265" s="13">
        <f>IFERROR(((AG265*(12000/5))/((F265*60+G265)*(SUMIFS(팀공격력!X:X,팀공격력!A:A,B265,팀공격력!B:B,D265)+SUMIFS(팀수비력!X:X,팀수비력!A:A,B265,팀수비력!B:B,D265))))*100,"")</f>
        <v>5.480122324159022</v>
      </c>
      <c r="BJ265" s="13">
        <f>IFERROR(((AI265*(12000/5))/((F265*60+G265)*(SUMIFS(팀공격력!V:V,팀공격력!A:A,B265,팀공격력!B:B,D265)+SUMIFS(팀수비력!W:W,팀수비력!A:A,B265,팀수비력!B:B,D265))))*100,"")</f>
        <v>38.588062782778145</v>
      </c>
      <c r="BK265" s="13">
        <f>IFERROR(((AE265*(12000/5))/((F265*60+G265)*(SUMIFS(팀공격력!X:X,팀공격력!A:A,B265,팀공격력!B:B,D265)+SUMIFS(팀수비력!X:X,팀수비력!A:A,B265,팀수비력!B:B,D265))))*100,"")</f>
        <v>25.051987767584098</v>
      </c>
      <c r="BL265" s="13">
        <f>IFERROR(100*AK265/(((((F265*60+G265)/(12000/5))*SUMIFS(팀공격력!P:P,팀공격력!A:A,B265,팀공격력!B:B,D265))-K265)),"")</f>
        <v>23.385463428893576</v>
      </c>
      <c r="BM265" s="13">
        <f>IFERROR(100*((AM265/E265*(2400))/((F265*60+G265)*SUMIFS(팀공격력!AR:AR,팀공격력!A:A,B265,팀공격력!B:B,D265))),"")</f>
        <v>3.3611671118377999</v>
      </c>
      <c r="BN265" s="13">
        <f>IFERROR((AO265*40)/(((F265*60+G265)/60)*(SUMIFS(팀수비력!Q:Q,팀수비력!A:A,B265,팀수비력!B:B,D265)-SUMIFS(팀수비력!N:N,팀수비력!A:A,B265,팀수비력!B:B,D265)))*100,"")</f>
        <v>1.3047910295616716</v>
      </c>
      <c r="BO265" s="13">
        <f t="shared" si="170"/>
        <v>14.138389886892881</v>
      </c>
      <c r="BP265" s="13">
        <v>88.8888888888888</v>
      </c>
      <c r="BQ265" s="13">
        <v>0.88888888888888795</v>
      </c>
      <c r="BR265" s="13">
        <v>0</v>
      </c>
      <c r="BS265" s="13">
        <v>0.77777777777777701</v>
      </c>
      <c r="BT265" s="15" t="s">
        <v>93</v>
      </c>
      <c r="BU265" s="15"/>
      <c r="BV265" s="12" t="s">
        <v>89</v>
      </c>
      <c r="BW265" s="26"/>
      <c r="BX265" s="28"/>
      <c r="BY265" s="28"/>
      <c r="BZ265" s="26"/>
      <c r="CA265" s="26"/>
      <c r="CB265" s="26"/>
      <c r="CC265" s="31"/>
      <c r="CD265" s="31"/>
      <c r="CE265" s="31"/>
      <c r="CF265" s="33">
        <v>4</v>
      </c>
      <c r="CG265" s="33">
        <v>5</v>
      </c>
    </row>
    <row r="266" spans="1:85" ht="18" customHeight="1" thickBot="1" x14ac:dyDescent="0.45">
      <c r="A266" s="12" t="s">
        <v>84</v>
      </c>
      <c r="B266" s="12" t="s">
        <v>172</v>
      </c>
      <c r="C266" s="4" t="s">
        <v>190</v>
      </c>
      <c r="D266" s="4" t="s">
        <v>295</v>
      </c>
      <c r="E266" s="23">
        <v>5</v>
      </c>
      <c r="F266" s="24">
        <v>19</v>
      </c>
      <c r="G266" s="24">
        <v>58</v>
      </c>
      <c r="H266" s="10">
        <f t="shared" si="144"/>
        <v>5990</v>
      </c>
      <c r="I266" s="5">
        <v>26</v>
      </c>
      <c r="J266" s="17">
        <f t="shared" si="145"/>
        <v>5.2</v>
      </c>
      <c r="K266" s="7">
        <v>8</v>
      </c>
      <c r="L266" s="7">
        <v>20</v>
      </c>
      <c r="M266" s="17">
        <f t="shared" si="146"/>
        <v>1.6</v>
      </c>
      <c r="N266" s="17">
        <f t="shared" si="147"/>
        <v>4</v>
      </c>
      <c r="O266" s="14">
        <f t="shared" si="148"/>
        <v>0.4</v>
      </c>
      <c r="P266" s="12">
        <v>2</v>
      </c>
      <c r="Q266" s="12">
        <v>5</v>
      </c>
      <c r="R266" s="17">
        <f t="shared" si="149"/>
        <v>0.4</v>
      </c>
      <c r="S266" s="17">
        <f t="shared" si="150"/>
        <v>1</v>
      </c>
      <c r="T266" s="14">
        <f t="shared" si="151"/>
        <v>0.4</v>
      </c>
      <c r="U266" s="12">
        <v>6</v>
      </c>
      <c r="V266" s="12">
        <v>15</v>
      </c>
      <c r="W266" s="17">
        <f t="shared" si="152"/>
        <v>1.2</v>
      </c>
      <c r="X266" s="17">
        <f t="shared" si="153"/>
        <v>3</v>
      </c>
      <c r="Y266" s="14">
        <f t="shared" si="154"/>
        <v>0.4</v>
      </c>
      <c r="Z266" s="12">
        <v>4</v>
      </c>
      <c r="AA266" s="12">
        <v>6</v>
      </c>
      <c r="AB266" s="17">
        <f t="shared" si="155"/>
        <v>0.8</v>
      </c>
      <c r="AC266" s="17">
        <f t="shared" si="156"/>
        <v>1.2</v>
      </c>
      <c r="AD266" s="14">
        <f t="shared" si="157"/>
        <v>0.66666666666666663</v>
      </c>
      <c r="AE266" s="12">
        <v>5</v>
      </c>
      <c r="AF266" s="17">
        <f t="shared" si="158"/>
        <v>1</v>
      </c>
      <c r="AG266" s="12">
        <v>1</v>
      </c>
      <c r="AH266" s="17">
        <f t="shared" si="159"/>
        <v>0.2</v>
      </c>
      <c r="AI266" s="12">
        <v>4</v>
      </c>
      <c r="AJ266" s="17">
        <f t="shared" si="160"/>
        <v>0.8</v>
      </c>
      <c r="AK266" s="12">
        <v>13</v>
      </c>
      <c r="AL266" s="17">
        <f t="shared" si="161"/>
        <v>2.6</v>
      </c>
      <c r="AM266" s="12">
        <v>2</v>
      </c>
      <c r="AN266" s="17">
        <f t="shared" si="162"/>
        <v>0.4</v>
      </c>
      <c r="AO266" s="12">
        <v>1</v>
      </c>
      <c r="AP266" s="17">
        <f t="shared" si="163"/>
        <v>0.2</v>
      </c>
      <c r="AQ266" s="12">
        <v>5</v>
      </c>
      <c r="AR266" s="17">
        <f t="shared" si="164"/>
        <v>1</v>
      </c>
      <c r="AS266" s="12">
        <v>13</v>
      </c>
      <c r="AT266" s="17">
        <f t="shared" si="165"/>
        <v>2.6</v>
      </c>
      <c r="AU266" s="13"/>
      <c r="AV266" s="13"/>
      <c r="AW266" s="13"/>
      <c r="AX266" s="13"/>
      <c r="AY266" s="13"/>
      <c r="AZ266" s="13"/>
      <c r="BA266" s="13"/>
      <c r="BB266" s="13"/>
      <c r="BC266" s="13"/>
      <c r="BD266" s="35">
        <f t="shared" si="166"/>
        <v>57.420494699646639</v>
      </c>
      <c r="BE266" s="35">
        <f t="shared" si="167"/>
        <v>55.000000000000007</v>
      </c>
      <c r="BF266" s="37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7.4657921401739396</v>
      </c>
      <c r="BG266" s="14">
        <f t="shared" si="168"/>
        <v>0.75</v>
      </c>
      <c r="BH266" s="14">
        <f t="shared" si="169"/>
        <v>0.3</v>
      </c>
      <c r="BI266" s="13">
        <f>IFERROR(((AG266*(12000/5))/((F266*60+G266)*(SUMIFS(팀공격력!X:X,팀공격력!A:A,B266,팀공격력!B:B,D266)+SUMIFS(팀수비력!X:X,팀수비력!A:A,B266,팀수비력!B:B,D266))))*100,"")</f>
        <v>0.32053422370617696</v>
      </c>
      <c r="BJ266" s="13">
        <f>IFERROR(((AI266*(12000/5))/((F266*60+G266)*(SUMIFS(팀공격력!V:V,팀공격력!A:A,B266,팀공격력!B:B,D266)+SUMIFS(팀수비력!W:W,팀수비력!A:A,B266,팀수비력!B:B,D266))))*100,"")</f>
        <v>2.5278724267048656</v>
      </c>
      <c r="BK266" s="13">
        <f>IFERROR(((AE266*(12000/5))/((F266*60+G266)*(SUMIFS(팀공격력!X:X,팀공격력!A:A,B266,팀공격력!B:B,D266)+SUMIFS(팀수비력!X:X,팀수비력!A:A,B266,팀수비력!B:B,D266))))*100,"")</f>
        <v>1.6026711185308846</v>
      </c>
      <c r="BL266" s="13">
        <f>IFERROR(100*AK266/(((((F266*60+G266)/(12000/5))*SUMIFS(팀공격력!P:P,팀공격력!A:A,B266,팀공격력!B:B,D266))-K266)),"")</f>
        <v>10.71862911481988</v>
      </c>
      <c r="BM266" s="13">
        <f>IFERROR(100*((AM266/E266*(2400))/((F266*60+G266)*SUMIFS(팀공격력!AR:AR,팀공격력!A:A,B266,팀공격력!B:B,D266))),"")</f>
        <v>1.1009365398039672</v>
      </c>
      <c r="BN266" s="13">
        <f>IFERROR((AO266*40)/(((F266*60+G266)/60)*(SUMIFS(팀수비력!Q:Q,팀수비력!A:A,B266,팀수비력!B:B,D266)-SUMIFS(팀수비력!N:N,팀수비력!A:A,B266,팀수비력!B:B,D266)))*100,"")</f>
        <v>0.53422370617696169</v>
      </c>
      <c r="BO266" s="13">
        <f t="shared" si="170"/>
        <v>18.089725036179448</v>
      </c>
      <c r="BP266" s="13">
        <v>0</v>
      </c>
      <c r="BQ266" s="13">
        <v>0</v>
      </c>
      <c r="BR266" s="13">
        <v>1.6</v>
      </c>
      <c r="BS266" s="13">
        <v>0.4</v>
      </c>
      <c r="BT266" s="15" t="s">
        <v>88</v>
      </c>
      <c r="BU266" s="15"/>
      <c r="BV266" s="12" t="s">
        <v>91</v>
      </c>
      <c r="BW266" s="26"/>
      <c r="BX266" s="28"/>
      <c r="BY266" s="28"/>
      <c r="BZ266" s="26"/>
      <c r="CA266" s="26"/>
      <c r="CB266" s="26"/>
      <c r="CC266" s="31"/>
      <c r="CD266" s="31"/>
      <c r="CE266" s="31"/>
      <c r="CF266" s="33">
        <v>2</v>
      </c>
      <c r="CG266" s="33">
        <v>3</v>
      </c>
    </row>
    <row r="267" spans="1:85" ht="18" customHeight="1" thickBot="1" x14ac:dyDescent="0.45">
      <c r="A267" s="12" t="s">
        <v>84</v>
      </c>
      <c r="B267" s="12" t="s">
        <v>192</v>
      </c>
      <c r="C267" s="4" t="s">
        <v>194</v>
      </c>
      <c r="D267" s="4" t="s">
        <v>295</v>
      </c>
      <c r="E267" s="23">
        <v>1</v>
      </c>
      <c r="F267" s="24">
        <v>0</v>
      </c>
      <c r="G267" s="24">
        <v>10</v>
      </c>
      <c r="H267" s="10">
        <f t="shared" si="144"/>
        <v>10</v>
      </c>
      <c r="I267" s="5">
        <v>0</v>
      </c>
      <c r="J267" s="17">
        <f t="shared" si="145"/>
        <v>0</v>
      </c>
      <c r="K267" s="7">
        <v>0</v>
      </c>
      <c r="L267" s="7">
        <v>0</v>
      </c>
      <c r="M267" s="17">
        <f t="shared" si="146"/>
        <v>0</v>
      </c>
      <c r="N267" s="17">
        <f t="shared" si="147"/>
        <v>0</v>
      </c>
      <c r="O267" s="14" t="e">
        <f t="shared" si="148"/>
        <v>#DIV/0!</v>
      </c>
      <c r="P267" s="12">
        <v>0</v>
      </c>
      <c r="Q267" s="12">
        <v>0</v>
      </c>
      <c r="R267" s="17">
        <f t="shared" si="149"/>
        <v>0</v>
      </c>
      <c r="S267" s="17">
        <f t="shared" si="150"/>
        <v>0</v>
      </c>
      <c r="T267" s="14" t="e">
        <f t="shared" si="151"/>
        <v>#DIV/0!</v>
      </c>
      <c r="U267" s="12">
        <v>0</v>
      </c>
      <c r="V267" s="12">
        <v>0</v>
      </c>
      <c r="W267" s="17">
        <f t="shared" si="152"/>
        <v>0</v>
      </c>
      <c r="X267" s="17">
        <f t="shared" si="153"/>
        <v>0</v>
      </c>
      <c r="Y267" s="14" t="e">
        <f t="shared" si="154"/>
        <v>#DIV/0!</v>
      </c>
      <c r="Z267" s="12">
        <v>0</v>
      </c>
      <c r="AA267" s="12">
        <v>0</v>
      </c>
      <c r="AB267" s="17">
        <f t="shared" si="155"/>
        <v>0</v>
      </c>
      <c r="AC267" s="17">
        <f t="shared" si="156"/>
        <v>0</v>
      </c>
      <c r="AD267" s="14" t="e">
        <f t="shared" si="157"/>
        <v>#DIV/0!</v>
      </c>
      <c r="AE267" s="12">
        <v>0</v>
      </c>
      <c r="AF267" s="17">
        <f t="shared" si="158"/>
        <v>0</v>
      </c>
      <c r="AG267" s="12">
        <v>0</v>
      </c>
      <c r="AH267" s="17">
        <f t="shared" si="159"/>
        <v>0</v>
      </c>
      <c r="AI267" s="12">
        <v>0</v>
      </c>
      <c r="AJ267" s="17">
        <f t="shared" si="160"/>
        <v>0</v>
      </c>
      <c r="AK267" s="12">
        <v>0</v>
      </c>
      <c r="AL267" s="17">
        <f t="shared" si="161"/>
        <v>0</v>
      </c>
      <c r="AM267" s="12">
        <v>0</v>
      </c>
      <c r="AN267" s="17">
        <f t="shared" si="162"/>
        <v>0</v>
      </c>
      <c r="AO267" s="12">
        <v>0</v>
      </c>
      <c r="AP267" s="17">
        <f t="shared" si="163"/>
        <v>0</v>
      </c>
      <c r="AQ267" s="12">
        <v>0</v>
      </c>
      <c r="AR267" s="17">
        <f t="shared" si="164"/>
        <v>0</v>
      </c>
      <c r="AS267" s="12">
        <v>0</v>
      </c>
      <c r="AT267" s="17">
        <f t="shared" si="165"/>
        <v>0</v>
      </c>
      <c r="AU267" s="13"/>
      <c r="AV267" s="13"/>
      <c r="AW267" s="13"/>
      <c r="AX267" s="13"/>
      <c r="AY267" s="13"/>
      <c r="AZ267" s="13"/>
      <c r="BA267" s="13"/>
      <c r="BB267" s="13"/>
      <c r="BC267" s="13"/>
      <c r="BD267" s="35" t="str">
        <f t="shared" si="166"/>
        <v/>
      </c>
      <c r="BE267" s="35" t="str">
        <f t="shared" si="167"/>
        <v/>
      </c>
      <c r="BF267" s="37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0</v>
      </c>
      <c r="BG267" s="14" t="str">
        <f t="shared" si="168"/>
        <v/>
      </c>
      <c r="BH267" s="14" t="str">
        <f t="shared" si="169"/>
        <v/>
      </c>
      <c r="BI267" s="13">
        <f>IFERROR(((AG267*(12000/5))/((F267*60+G267)*(SUMIFS(팀공격력!X:X,팀공격력!A:A,B267,팀공격력!B:B,D267)+SUMIFS(팀수비력!X:X,팀수비력!A:A,B267,팀수비력!B:B,D267))))*100,"")</f>
        <v>0</v>
      </c>
      <c r="BJ267" s="13">
        <f>IFERROR(((AI267*(12000/5))/((F267*60+G267)*(SUMIFS(팀공격력!V:V,팀공격력!A:A,B267,팀공격력!B:B,D267)+SUMIFS(팀수비력!W:W,팀수비력!A:A,B267,팀수비력!B:B,D267))))*100,"")</f>
        <v>0</v>
      </c>
      <c r="BK267" s="13">
        <f>IFERROR(((AE267*(12000/5))/((F267*60+G267)*(SUMIFS(팀공격력!X:X,팀공격력!A:A,B267,팀공격력!B:B,D267)+SUMIFS(팀수비력!X:X,팀수비력!A:A,B267,팀수비력!B:B,D267))))*100,"")</f>
        <v>0</v>
      </c>
      <c r="BL267" s="13">
        <f>IFERROR(100*AK267/(((((F267*60+G267)/(12000/5))*SUMIFS(팀공격력!P:P,팀공격력!A:A,B267,팀공격력!B:B,D267))-K267)),"")</f>
        <v>0</v>
      </c>
      <c r="BM267" s="13">
        <f>IFERROR(100*((AM267/E267*(2400))/((F267*60+G267)*SUMIFS(팀공격력!AR:AR,팀공격력!A:A,B267,팀공격력!B:B,D267))),"")</f>
        <v>0</v>
      </c>
      <c r="BN267" s="13">
        <f>IFERROR((AO267*40)/(((F267*60+G267)/60)*(SUMIFS(팀수비력!Q:Q,팀수비력!A:A,B267,팀수비력!B:B,D267)-SUMIFS(팀수비력!N:N,팀수비력!A:A,B267,팀수비력!B:B,D267)))*100,"")</f>
        <v>0</v>
      </c>
      <c r="BO267" s="13" t="str">
        <f t="shared" si="170"/>
        <v/>
      </c>
      <c r="BP267" s="13">
        <v>0</v>
      </c>
      <c r="BQ267" s="13">
        <v>0</v>
      </c>
      <c r="BR267" s="13">
        <v>0</v>
      </c>
      <c r="BS267" s="13">
        <v>0</v>
      </c>
      <c r="BT267" s="15" t="s">
        <v>88</v>
      </c>
      <c r="BU267" s="15"/>
      <c r="BV267" s="12" t="s">
        <v>91</v>
      </c>
      <c r="BW267" s="26"/>
      <c r="BX267" s="28"/>
      <c r="BY267" s="28"/>
      <c r="BZ267" s="26"/>
      <c r="CA267" s="26"/>
      <c r="CB267" s="26"/>
      <c r="CC267" s="31"/>
      <c r="CD267" s="31"/>
      <c r="CE267" s="31"/>
      <c r="CF267" s="33">
        <v>1</v>
      </c>
      <c r="CG267" s="33">
        <v>0</v>
      </c>
    </row>
    <row r="268" spans="1:85" ht="18" customHeight="1" thickBot="1" x14ac:dyDescent="0.45">
      <c r="A268" s="12" t="s">
        <v>84</v>
      </c>
      <c r="B268" s="12" t="s">
        <v>192</v>
      </c>
      <c r="C268" s="4" t="s">
        <v>195</v>
      </c>
      <c r="D268" s="4" t="s">
        <v>295</v>
      </c>
      <c r="E268" s="23">
        <v>9</v>
      </c>
      <c r="F268" s="24">
        <v>28</v>
      </c>
      <c r="G268" s="24">
        <v>41</v>
      </c>
      <c r="H268" s="10">
        <f t="shared" si="144"/>
        <v>15489</v>
      </c>
      <c r="I268" s="5">
        <v>108</v>
      </c>
      <c r="J268" s="17">
        <f t="shared" si="145"/>
        <v>12</v>
      </c>
      <c r="K268" s="7">
        <v>37</v>
      </c>
      <c r="L268" s="7">
        <v>96</v>
      </c>
      <c r="M268" s="17">
        <f t="shared" si="146"/>
        <v>4.1111111111111107</v>
      </c>
      <c r="N268" s="17">
        <f t="shared" si="147"/>
        <v>10.666666666666666</v>
      </c>
      <c r="O268" s="14">
        <f t="shared" si="148"/>
        <v>0.38541666666666669</v>
      </c>
      <c r="P268" s="12">
        <v>26</v>
      </c>
      <c r="Q268" s="12">
        <v>55</v>
      </c>
      <c r="R268" s="17">
        <f t="shared" si="149"/>
        <v>2.8888888888888888</v>
      </c>
      <c r="S268" s="17">
        <f t="shared" si="150"/>
        <v>6.1111111111111107</v>
      </c>
      <c r="T268" s="14">
        <f t="shared" si="151"/>
        <v>0.47272727272727272</v>
      </c>
      <c r="U268" s="12">
        <v>11</v>
      </c>
      <c r="V268" s="12">
        <v>41</v>
      </c>
      <c r="W268" s="17">
        <f t="shared" si="152"/>
        <v>1.2222222222222223</v>
      </c>
      <c r="X268" s="17">
        <f t="shared" si="153"/>
        <v>4.5555555555555554</v>
      </c>
      <c r="Y268" s="14">
        <f t="shared" si="154"/>
        <v>0.26829268292682928</v>
      </c>
      <c r="Z268" s="12">
        <v>23</v>
      </c>
      <c r="AA268" s="12">
        <v>26</v>
      </c>
      <c r="AB268" s="17">
        <f t="shared" si="155"/>
        <v>2.5555555555555554</v>
      </c>
      <c r="AC268" s="17">
        <f t="shared" si="156"/>
        <v>2.8888888888888888</v>
      </c>
      <c r="AD268" s="14">
        <f t="shared" si="157"/>
        <v>0.88461538461538458</v>
      </c>
      <c r="AE268" s="12">
        <v>28</v>
      </c>
      <c r="AF268" s="17">
        <f t="shared" si="158"/>
        <v>3.1111111111111112</v>
      </c>
      <c r="AG268" s="12">
        <v>8</v>
      </c>
      <c r="AH268" s="17">
        <f t="shared" si="159"/>
        <v>0.88888888888888884</v>
      </c>
      <c r="AI268" s="12">
        <v>20</v>
      </c>
      <c r="AJ268" s="17">
        <f t="shared" si="160"/>
        <v>2.2222222222222223</v>
      </c>
      <c r="AK268" s="12">
        <v>40</v>
      </c>
      <c r="AL268" s="17">
        <f t="shared" si="161"/>
        <v>4.4444444444444446</v>
      </c>
      <c r="AM268" s="12">
        <v>18</v>
      </c>
      <c r="AN268" s="17">
        <f t="shared" si="162"/>
        <v>2</v>
      </c>
      <c r="AO268" s="12">
        <v>3</v>
      </c>
      <c r="AP268" s="17">
        <f t="shared" si="163"/>
        <v>0.33333333333333331</v>
      </c>
      <c r="AQ268" s="12">
        <v>17</v>
      </c>
      <c r="AR268" s="17">
        <f t="shared" si="164"/>
        <v>1.8888888888888888</v>
      </c>
      <c r="AS268" s="12">
        <v>11</v>
      </c>
      <c r="AT268" s="17">
        <f t="shared" si="165"/>
        <v>1.2222222222222223</v>
      </c>
      <c r="AU268" s="13"/>
      <c r="AV268" s="13"/>
      <c r="AW268" s="13"/>
      <c r="AX268" s="13"/>
      <c r="AY268" s="13"/>
      <c r="AZ268" s="13"/>
      <c r="BA268" s="13"/>
      <c r="BB268" s="13"/>
      <c r="BC268" s="13"/>
      <c r="BD268" s="35">
        <f t="shared" si="166"/>
        <v>50.260610573343264</v>
      </c>
      <c r="BE268" s="35">
        <f t="shared" si="167"/>
        <v>44.270833333333329</v>
      </c>
      <c r="BF268" s="37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22.733221035329784</v>
      </c>
      <c r="BG268" s="14">
        <f t="shared" si="168"/>
        <v>0.42708333333333331</v>
      </c>
      <c r="BH268" s="14">
        <f t="shared" si="169"/>
        <v>0.27083333333333331</v>
      </c>
      <c r="BI268" s="13">
        <f>IFERROR(((AG268*(12000/5))/((F268*60+G268)*(SUMIFS(팀공격력!X:X,팀공격력!A:A,B268,팀공격력!B:B,D268)+SUMIFS(팀수비력!X:X,팀수비력!A:A,B268,팀수비력!B:B,D268))))*100,"")</f>
        <v>1.7269821167403931</v>
      </c>
      <c r="BJ268" s="13">
        <f>IFERROR(((AI268*(12000/5))/((F268*60+G268)*(SUMIFS(팀공격력!V:V,팀공격력!A:A,B268,팀공격력!B:B,D268)+SUMIFS(팀수비력!W:W,팀수비력!A:A,B268,팀수비력!B:B,D268))))*100,"")</f>
        <v>8.3505273010051955</v>
      </c>
      <c r="BK268" s="13">
        <f>IFERROR(((AE268*(12000/5))/((F268*60+G268)*(SUMIFS(팀공격력!X:X,팀공격력!A:A,B268,팀공격력!B:B,D268)+SUMIFS(팀수비력!X:X,팀수비력!A:A,B268,팀수비력!B:B,D268))))*100,"")</f>
        <v>6.0444374085913761</v>
      </c>
      <c r="BL268" s="13">
        <f>IFERROR(100*AK268/(((((F268*60+G268)/(12000/5))*SUMIFS(팀공격력!P:P,팀공격력!A:A,B268,팀공격력!B:B,D268))-K268)),"")</f>
        <v>29.765688223019421</v>
      </c>
      <c r="BM268" s="13">
        <f>IFERROR(100*((AM268/E268*(2400))/((F268*60+G268)*SUMIFS(팀공격력!AR:AR,팀공격력!A:A,B268,팀공격력!B:B,D268))),"")</f>
        <v>3.9778541303025801</v>
      </c>
      <c r="BN268" s="13">
        <f>IFERROR((AO268*40)/(((F268*60+G268)/60)*(SUMIFS(팀수비력!Q:Q,팀수비력!A:A,B268,팀수비력!B:B,D268)-SUMIFS(팀수비력!N:N,팀수비력!A:A,B268,팀수비력!B:B,D268)))*100,"")</f>
        <v>1.1784828669869303</v>
      </c>
      <c r="BO268" s="13">
        <f t="shared" si="170"/>
        <v>13.66120218579235</v>
      </c>
      <c r="BP268" s="13">
        <v>6.6666666666666599</v>
      </c>
      <c r="BQ268" s="13">
        <v>0.11111111111111099</v>
      </c>
      <c r="BR268" s="13">
        <v>2.1111111111111098</v>
      </c>
      <c r="BS268" s="13">
        <v>1.3333333333333299</v>
      </c>
      <c r="BT268" s="15" t="s">
        <v>88</v>
      </c>
      <c r="BU268" s="15"/>
      <c r="BV268" s="12" t="s">
        <v>91</v>
      </c>
      <c r="BW268" s="26"/>
      <c r="BX268" s="28"/>
      <c r="BY268" s="28"/>
      <c r="BZ268" s="26"/>
      <c r="CA268" s="26"/>
      <c r="CB268" s="26"/>
      <c r="CC268" s="31"/>
      <c r="CD268" s="31"/>
      <c r="CE268" s="31"/>
      <c r="CF268" s="33">
        <v>6</v>
      </c>
      <c r="CG268" s="33">
        <v>3</v>
      </c>
    </row>
    <row r="269" spans="1:85" ht="18" customHeight="1" thickBot="1" x14ac:dyDescent="0.45">
      <c r="A269" s="12" t="s">
        <v>84</v>
      </c>
      <c r="B269" s="12" t="s">
        <v>192</v>
      </c>
      <c r="C269" s="4" t="s">
        <v>197</v>
      </c>
      <c r="D269" s="4" t="s">
        <v>295</v>
      </c>
      <c r="E269" s="23">
        <v>9</v>
      </c>
      <c r="F269" s="24">
        <v>17</v>
      </c>
      <c r="G269" s="24">
        <v>45</v>
      </c>
      <c r="H269" s="10">
        <f t="shared" si="144"/>
        <v>9585</v>
      </c>
      <c r="I269" s="5">
        <v>104</v>
      </c>
      <c r="J269" s="17">
        <f t="shared" si="145"/>
        <v>11.555555555555555</v>
      </c>
      <c r="K269" s="7">
        <v>35</v>
      </c>
      <c r="L269" s="7">
        <v>108</v>
      </c>
      <c r="M269" s="17">
        <f t="shared" si="146"/>
        <v>3.8888888888888888</v>
      </c>
      <c r="N269" s="17">
        <f t="shared" si="147"/>
        <v>12</v>
      </c>
      <c r="O269" s="14">
        <f t="shared" si="148"/>
        <v>0.32407407407407407</v>
      </c>
      <c r="P269" s="12">
        <v>26</v>
      </c>
      <c r="Q269" s="12">
        <v>65</v>
      </c>
      <c r="R269" s="17">
        <f t="shared" si="149"/>
        <v>2.8888888888888888</v>
      </c>
      <c r="S269" s="17">
        <f t="shared" si="150"/>
        <v>7.2222222222222223</v>
      </c>
      <c r="T269" s="14">
        <f t="shared" si="151"/>
        <v>0.4</v>
      </c>
      <c r="U269" s="12">
        <v>9</v>
      </c>
      <c r="V269" s="12">
        <v>43</v>
      </c>
      <c r="W269" s="17">
        <f t="shared" si="152"/>
        <v>1</v>
      </c>
      <c r="X269" s="17">
        <f t="shared" si="153"/>
        <v>4.7777777777777777</v>
      </c>
      <c r="Y269" s="14">
        <f t="shared" si="154"/>
        <v>0.20930232558139536</v>
      </c>
      <c r="Z269" s="12">
        <v>25</v>
      </c>
      <c r="AA269" s="12">
        <v>31</v>
      </c>
      <c r="AB269" s="17">
        <f t="shared" si="155"/>
        <v>2.7777777777777777</v>
      </c>
      <c r="AC269" s="17">
        <f t="shared" si="156"/>
        <v>3.4444444444444446</v>
      </c>
      <c r="AD269" s="14">
        <f t="shared" si="157"/>
        <v>0.80645161290322576</v>
      </c>
      <c r="AE269" s="12">
        <v>31</v>
      </c>
      <c r="AF269" s="17">
        <f t="shared" si="158"/>
        <v>3.4444444444444446</v>
      </c>
      <c r="AG269" s="12">
        <v>6</v>
      </c>
      <c r="AH269" s="17">
        <f t="shared" si="159"/>
        <v>0.66666666666666663</v>
      </c>
      <c r="AI269" s="12">
        <v>25</v>
      </c>
      <c r="AJ269" s="17">
        <f t="shared" si="160"/>
        <v>2.7777777777777777</v>
      </c>
      <c r="AK269" s="12">
        <v>14</v>
      </c>
      <c r="AL269" s="17">
        <f t="shared" si="161"/>
        <v>1.5555555555555556</v>
      </c>
      <c r="AM269" s="12">
        <v>7</v>
      </c>
      <c r="AN269" s="17">
        <f t="shared" si="162"/>
        <v>0.77777777777777779</v>
      </c>
      <c r="AO269" s="12">
        <v>3</v>
      </c>
      <c r="AP269" s="17">
        <f t="shared" si="163"/>
        <v>0.33333333333333331</v>
      </c>
      <c r="AQ269" s="12">
        <v>10</v>
      </c>
      <c r="AR269" s="17">
        <f t="shared" si="164"/>
        <v>1.1111111111111112</v>
      </c>
      <c r="AS269" s="12">
        <v>11</v>
      </c>
      <c r="AT269" s="17">
        <f t="shared" si="165"/>
        <v>1.2222222222222223</v>
      </c>
      <c r="AU269" s="13"/>
      <c r="AV269" s="13"/>
      <c r="AW269" s="13"/>
      <c r="AX269" s="13"/>
      <c r="AY269" s="13"/>
      <c r="AZ269" s="13"/>
      <c r="BA269" s="13"/>
      <c r="BB269" s="13"/>
      <c r="BC269" s="13"/>
      <c r="BD269" s="35">
        <f t="shared" si="166"/>
        <v>42.74909569220651</v>
      </c>
      <c r="BE269" s="35">
        <f t="shared" si="167"/>
        <v>36.574074074074076</v>
      </c>
      <c r="BF269" s="37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38.861549089127081</v>
      </c>
      <c r="BG269" s="14">
        <f t="shared" si="168"/>
        <v>0.39814814814814814</v>
      </c>
      <c r="BH269" s="14">
        <f t="shared" si="169"/>
        <v>0.28703703703703703</v>
      </c>
      <c r="BI269" s="13">
        <f>IFERROR(((AG269*(12000/5))/((F269*60+G269)*(SUMIFS(팀공격력!X:X,팀공격력!A:A,B269,팀공격력!B:B,D269)+SUMIFS(팀수비력!X:X,팀수비력!A:A,B269,팀수비력!B:B,D269))))*100,"")</f>
        <v>2.0930536781057865</v>
      </c>
      <c r="BJ269" s="13">
        <f>IFERROR(((AI269*(12000/5))/((F269*60+G269)*(SUMIFS(팀공격력!V:V,팀공격력!A:A,B269,팀공격력!B:B,D269)+SUMIFS(팀수비력!W:W,팀수비력!A:A,B269,팀수비력!B:B,D269))))*100,"")</f>
        <v>16.867673104495235</v>
      </c>
      <c r="BK269" s="13">
        <f>IFERROR(((AE269*(12000/5))/((F269*60+G269)*(SUMIFS(팀공격력!X:X,팀공격력!A:A,B269,팀공격력!B:B,D269)+SUMIFS(팀수비력!X:X,팀수비력!A:A,B269,팀수비력!B:B,D269))))*100,"")</f>
        <v>10.81411067021323</v>
      </c>
      <c r="BL269" s="13">
        <f>IFERROR(100*AK269/(((((F269*60+G269)/(12000/5))*SUMIFS(팀공격력!P:P,팀공격력!A:A,B269,팀공격력!B:B,D269))-K269)),"")</f>
        <v>19.70270032544639</v>
      </c>
      <c r="BM269" s="13">
        <f>IFERROR(100*((AM269/E269*(2400))/((F269*60+G269)*SUMIFS(팀공격력!AR:AR,팀공격력!A:A,B269,팀공격력!B:B,D269))),"")</f>
        <v>2.4998022278432543</v>
      </c>
      <c r="BN269" s="13">
        <f>IFERROR((AO269*40)/(((F269*60+G269)/60)*(SUMIFS(팀수비력!Q:Q,팀수비력!A:A,B269,팀수비력!B:B,D269)-SUMIFS(팀수비력!N:N,팀수비력!A:A,B269,팀수비력!B:B,D269)))*100,"")</f>
        <v>1.9043840507835748</v>
      </c>
      <c r="BO269" s="13">
        <f t="shared" si="170"/>
        <v>7.5964752354907334</v>
      </c>
      <c r="BP269" s="13">
        <v>25</v>
      </c>
      <c r="BQ269" s="13">
        <v>0.22222222222222199</v>
      </c>
      <c r="BR269" s="13">
        <v>0.44444444444444398</v>
      </c>
      <c r="BS269" s="13">
        <v>0.11111111111111099</v>
      </c>
      <c r="BT269" s="15" t="s">
        <v>93</v>
      </c>
      <c r="BU269" s="15"/>
      <c r="BV269" s="12" t="s">
        <v>96</v>
      </c>
      <c r="BW269" s="26"/>
      <c r="BX269" s="28"/>
      <c r="BY269" s="28"/>
      <c r="BZ269" s="26"/>
      <c r="CA269" s="26"/>
      <c r="CB269" s="26"/>
      <c r="CC269" s="31"/>
      <c r="CD269" s="31"/>
      <c r="CE269" s="31"/>
      <c r="CF269" s="33">
        <v>6</v>
      </c>
      <c r="CG269" s="33">
        <v>3</v>
      </c>
    </row>
    <row r="270" spans="1:85" ht="18" customHeight="1" thickBot="1" x14ac:dyDescent="0.45">
      <c r="A270" s="12" t="s">
        <v>84</v>
      </c>
      <c r="B270" s="12" t="s">
        <v>192</v>
      </c>
      <c r="C270" s="4" t="s">
        <v>198</v>
      </c>
      <c r="D270" s="4" t="s">
        <v>295</v>
      </c>
      <c r="E270" s="23">
        <v>9</v>
      </c>
      <c r="F270" s="24">
        <v>20</v>
      </c>
      <c r="G270" s="24">
        <v>44</v>
      </c>
      <c r="H270" s="10">
        <f t="shared" si="144"/>
        <v>11196</v>
      </c>
      <c r="I270" s="5">
        <v>32</v>
      </c>
      <c r="J270" s="17">
        <f t="shared" si="145"/>
        <v>3.5555555555555554</v>
      </c>
      <c r="K270" s="7">
        <v>10</v>
      </c>
      <c r="L270" s="7">
        <v>35</v>
      </c>
      <c r="M270" s="17">
        <f t="shared" si="146"/>
        <v>1.1111111111111112</v>
      </c>
      <c r="N270" s="17">
        <f t="shared" si="147"/>
        <v>3.8888888888888888</v>
      </c>
      <c r="O270" s="14">
        <f t="shared" si="148"/>
        <v>0.2857142857142857</v>
      </c>
      <c r="P270" s="12">
        <v>0</v>
      </c>
      <c r="Q270" s="12">
        <v>4</v>
      </c>
      <c r="R270" s="17">
        <f t="shared" si="149"/>
        <v>0</v>
      </c>
      <c r="S270" s="17">
        <f t="shared" si="150"/>
        <v>0.44444444444444442</v>
      </c>
      <c r="T270" s="14">
        <f t="shared" si="151"/>
        <v>0</v>
      </c>
      <c r="U270" s="12">
        <v>10</v>
      </c>
      <c r="V270" s="12">
        <v>31</v>
      </c>
      <c r="W270" s="17">
        <f t="shared" si="152"/>
        <v>1.1111111111111112</v>
      </c>
      <c r="X270" s="17">
        <f t="shared" si="153"/>
        <v>3.4444444444444446</v>
      </c>
      <c r="Y270" s="14">
        <f t="shared" si="154"/>
        <v>0.32258064516129031</v>
      </c>
      <c r="Z270" s="12">
        <v>2</v>
      </c>
      <c r="AA270" s="12">
        <v>4</v>
      </c>
      <c r="AB270" s="17">
        <f t="shared" si="155"/>
        <v>0.22222222222222221</v>
      </c>
      <c r="AC270" s="17">
        <f t="shared" si="156"/>
        <v>0.44444444444444442</v>
      </c>
      <c r="AD270" s="14">
        <f t="shared" si="157"/>
        <v>0.5</v>
      </c>
      <c r="AE270" s="12">
        <v>34</v>
      </c>
      <c r="AF270" s="17">
        <f t="shared" si="158"/>
        <v>3.7777777777777777</v>
      </c>
      <c r="AG270" s="12">
        <v>13</v>
      </c>
      <c r="AH270" s="17">
        <f t="shared" si="159"/>
        <v>1.4444444444444444</v>
      </c>
      <c r="AI270" s="12">
        <v>21</v>
      </c>
      <c r="AJ270" s="17">
        <f t="shared" si="160"/>
        <v>2.3333333333333335</v>
      </c>
      <c r="AK270" s="12">
        <v>10</v>
      </c>
      <c r="AL270" s="17">
        <f t="shared" si="161"/>
        <v>1.1111111111111112</v>
      </c>
      <c r="AM270" s="12">
        <v>7</v>
      </c>
      <c r="AN270" s="17">
        <f t="shared" si="162"/>
        <v>0.77777777777777779</v>
      </c>
      <c r="AO270" s="12">
        <v>2</v>
      </c>
      <c r="AP270" s="17">
        <f t="shared" si="163"/>
        <v>0.22222222222222221</v>
      </c>
      <c r="AQ270" s="12">
        <v>6</v>
      </c>
      <c r="AR270" s="17">
        <f t="shared" si="164"/>
        <v>0.66666666666666663</v>
      </c>
      <c r="AS270" s="12">
        <v>20</v>
      </c>
      <c r="AT270" s="17">
        <f t="shared" si="165"/>
        <v>2.2222222222222223</v>
      </c>
      <c r="AU270" s="13"/>
      <c r="AV270" s="13"/>
      <c r="AW270" s="13"/>
      <c r="AX270" s="13"/>
      <c r="AY270" s="13"/>
      <c r="AZ270" s="13"/>
      <c r="BA270" s="13"/>
      <c r="BB270" s="13"/>
      <c r="BC270" s="13"/>
      <c r="BD270" s="35">
        <f t="shared" si="166"/>
        <v>43.525571273122956</v>
      </c>
      <c r="BE270" s="35">
        <f t="shared" si="167"/>
        <v>42.857142857142854</v>
      </c>
      <c r="BF270" s="37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10.806850876241171</v>
      </c>
      <c r="BG270" s="14">
        <f t="shared" si="168"/>
        <v>0.88571428571428568</v>
      </c>
      <c r="BH270" s="14">
        <f t="shared" si="169"/>
        <v>0.11428571428571428</v>
      </c>
      <c r="BI270" s="13">
        <f>IFERROR(((AG270*(12000/5))/((F270*60+G270)*(SUMIFS(팀공격력!X:X,팀공격력!A:A,B270,팀공격력!B:B,D270)+SUMIFS(팀수비력!X:X,팀수비력!A:A,B270,팀수비력!B:B,D270))))*100,"")</f>
        <v>3.882412670602172</v>
      </c>
      <c r="BJ270" s="13">
        <f>IFERROR(((AI270*(12000/5))/((F270*60+G270)*(SUMIFS(팀공격력!V:V,팀공격력!A:A,B270,팀공격력!B:B,D270)+SUMIFS(팀수비력!W:W,팀수비력!A:A,B270,팀수비력!B:B,D270))))*100,"")</f>
        <v>12.130080674663535</v>
      </c>
      <c r="BK270" s="13">
        <f>IFERROR(((AE270*(12000/5))/((F270*60+G270)*(SUMIFS(팀공격력!X:X,팀공격력!A:A,B270,팀공격력!B:B,D270)+SUMIFS(팀수비력!X:X,팀수비력!A:A,B270,팀수비력!B:B,D270))))*100,"")</f>
        <v>10.15400236926722</v>
      </c>
      <c r="BL270" s="13">
        <f>IFERROR(100*AK270/(((((F270*60+G270)/(12000/5))*SUMIFS(팀공격력!P:P,팀공격력!A:A,B270,팀공격력!B:B,D270))-K270)),"")</f>
        <v>8.7810446516120546</v>
      </c>
      <c r="BM270" s="13">
        <f>IFERROR(100*((AM270/E270*(2400))/((F270*60+G270)*SUMIFS(팀공격력!AR:AR,팀공격력!A:A,B270,팀공격력!B:B,D270))),"")</f>
        <v>2.1401039973095384</v>
      </c>
      <c r="BN270" s="13">
        <f>IFERROR((AO270*40)/(((F270*60+G270)/60)*(SUMIFS(팀수비력!Q:Q,팀수비력!A:A,B270,팀수비력!B:B,D270)-SUMIFS(팀수비력!N:N,팀수비력!A:A,B270,팀수비력!B:B,D270)))*100,"")</f>
        <v>1.0869072958652235</v>
      </c>
      <c r="BO270" s="13">
        <f t="shared" si="170"/>
        <v>14.031805425631433</v>
      </c>
      <c r="BP270" s="13">
        <v>0</v>
      </c>
      <c r="BQ270" s="13">
        <v>0</v>
      </c>
      <c r="BR270" s="13">
        <v>0</v>
      </c>
      <c r="BS270" s="13">
        <v>0.77777777777777701</v>
      </c>
      <c r="BT270" s="15" t="s">
        <v>88</v>
      </c>
      <c r="BU270" s="15"/>
      <c r="BV270" s="12" t="s">
        <v>96</v>
      </c>
      <c r="BW270" s="26"/>
      <c r="BX270" s="28"/>
      <c r="BY270" s="28"/>
      <c r="BZ270" s="26"/>
      <c r="CA270" s="26"/>
      <c r="CB270" s="26"/>
      <c r="CC270" s="31"/>
      <c r="CD270" s="31"/>
      <c r="CE270" s="31"/>
      <c r="CF270" s="33">
        <v>6</v>
      </c>
      <c r="CG270" s="33">
        <v>3</v>
      </c>
    </row>
    <row r="271" spans="1:85" ht="18" customHeight="1" thickBot="1" x14ac:dyDescent="0.45">
      <c r="A271" s="12" t="s">
        <v>84</v>
      </c>
      <c r="B271" s="12" t="s">
        <v>192</v>
      </c>
      <c r="C271" s="4" t="s">
        <v>199</v>
      </c>
      <c r="D271" s="4" t="s">
        <v>295</v>
      </c>
      <c r="E271" s="23">
        <v>9</v>
      </c>
      <c r="F271" s="24">
        <v>28</v>
      </c>
      <c r="G271" s="24">
        <v>4</v>
      </c>
      <c r="H271" s="10">
        <f t="shared" si="144"/>
        <v>15156</v>
      </c>
      <c r="I271" s="5">
        <v>66</v>
      </c>
      <c r="J271" s="17">
        <f t="shared" si="145"/>
        <v>7.333333333333333</v>
      </c>
      <c r="K271" s="7">
        <v>22</v>
      </c>
      <c r="L271" s="7">
        <v>65</v>
      </c>
      <c r="M271" s="17">
        <f t="shared" si="146"/>
        <v>2.4444444444444446</v>
      </c>
      <c r="N271" s="17">
        <f t="shared" si="147"/>
        <v>7.2222222222222223</v>
      </c>
      <c r="O271" s="14">
        <f t="shared" si="148"/>
        <v>0.33846153846153848</v>
      </c>
      <c r="P271" s="12">
        <v>17</v>
      </c>
      <c r="Q271" s="12">
        <v>39</v>
      </c>
      <c r="R271" s="17">
        <f t="shared" si="149"/>
        <v>1.8888888888888888</v>
      </c>
      <c r="S271" s="17">
        <f t="shared" si="150"/>
        <v>4.333333333333333</v>
      </c>
      <c r="T271" s="14">
        <f t="shared" si="151"/>
        <v>0.4358974358974359</v>
      </c>
      <c r="U271" s="12">
        <v>5</v>
      </c>
      <c r="V271" s="12">
        <v>26</v>
      </c>
      <c r="W271" s="17">
        <f t="shared" si="152"/>
        <v>0.55555555555555558</v>
      </c>
      <c r="X271" s="17">
        <f t="shared" si="153"/>
        <v>2.8888888888888888</v>
      </c>
      <c r="Y271" s="14">
        <f t="shared" si="154"/>
        <v>0.19230769230769232</v>
      </c>
      <c r="Z271" s="12">
        <v>17</v>
      </c>
      <c r="AA271" s="12">
        <v>18</v>
      </c>
      <c r="AB271" s="17">
        <f t="shared" si="155"/>
        <v>1.8888888888888888</v>
      </c>
      <c r="AC271" s="17">
        <f t="shared" si="156"/>
        <v>2</v>
      </c>
      <c r="AD271" s="14">
        <f t="shared" si="157"/>
        <v>0.94444444444444442</v>
      </c>
      <c r="AE271" s="12">
        <v>43</v>
      </c>
      <c r="AF271" s="17">
        <f t="shared" si="158"/>
        <v>4.7777777777777777</v>
      </c>
      <c r="AG271" s="12">
        <v>17</v>
      </c>
      <c r="AH271" s="17">
        <f t="shared" si="159"/>
        <v>1.8888888888888888</v>
      </c>
      <c r="AI271" s="12">
        <v>26</v>
      </c>
      <c r="AJ271" s="17">
        <f t="shared" si="160"/>
        <v>2.8888888888888888</v>
      </c>
      <c r="AK271" s="12">
        <v>15</v>
      </c>
      <c r="AL271" s="17">
        <f t="shared" si="161"/>
        <v>1.6666666666666667</v>
      </c>
      <c r="AM271" s="12">
        <v>3</v>
      </c>
      <c r="AN271" s="17">
        <f t="shared" si="162"/>
        <v>0.33333333333333331</v>
      </c>
      <c r="AO271" s="12">
        <v>1</v>
      </c>
      <c r="AP271" s="17">
        <f t="shared" si="163"/>
        <v>0.1111111111111111</v>
      </c>
      <c r="AQ271" s="12">
        <v>7</v>
      </c>
      <c r="AR271" s="17">
        <f t="shared" si="164"/>
        <v>0.77777777777777779</v>
      </c>
      <c r="AS271" s="12">
        <v>24</v>
      </c>
      <c r="AT271" s="17">
        <f t="shared" si="165"/>
        <v>2.6666666666666665</v>
      </c>
      <c r="AU271" s="13"/>
      <c r="AV271" s="13"/>
      <c r="AW271" s="13"/>
      <c r="AX271" s="13"/>
      <c r="AY271" s="13"/>
      <c r="AZ271" s="13"/>
      <c r="BA271" s="13"/>
      <c r="BB271" s="13"/>
      <c r="BC271" s="13"/>
      <c r="BD271" s="35">
        <f t="shared" si="166"/>
        <v>45.255074053757546</v>
      </c>
      <c r="BE271" s="35">
        <f t="shared" si="167"/>
        <v>37.692307692307693</v>
      </c>
      <c r="BF271" s="37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14.920907242937959</v>
      </c>
      <c r="BG271" s="14">
        <f t="shared" si="168"/>
        <v>0.4</v>
      </c>
      <c r="BH271" s="14">
        <f t="shared" si="169"/>
        <v>0.27692307692307694</v>
      </c>
      <c r="BI271" s="13">
        <f>IFERROR(((AG271*(12000/5))/((F271*60+G271)*(SUMIFS(팀공격력!X:X,팀공격력!A:A,B271,팀공격력!B:B,D271)+SUMIFS(팀수비력!X:X,팀수비력!A:A,B271,팀수비력!B:B,D271))))*100,"")</f>
        <v>3.7504688086010747</v>
      </c>
      <c r="BJ271" s="13">
        <f>IFERROR(((AI271*(12000/5))/((F271*60+G271)*(SUMIFS(팀공격력!V:V,팀공격력!A:A,B271,팀공격력!B:B,D271)+SUMIFS(팀수비력!W:W,팀수비력!A:A,B271,팀수비력!B:B,D271))))*100,"")</f>
        <v>11.094201146400785</v>
      </c>
      <c r="BK271" s="13">
        <f>IFERROR(((AE271*(12000/5))/((F271*60+G271)*(SUMIFS(팀공격력!X:X,팀공격력!A:A,B271,팀공격력!B:B,D271)+SUMIFS(팀수비력!X:X,팀수비력!A:A,B271,팀수비력!B:B,D271))))*100,"")</f>
        <v>9.4864799276380136</v>
      </c>
      <c r="BL271" s="13">
        <f>IFERROR(100*AK271/(((((F271*60+G271)/(12000/5))*SUMIFS(팀공격력!P:P,팀공격력!A:A,B271,팀공격력!B:B,D271))-K271)),"")</f>
        <v>10.295244740845812</v>
      </c>
      <c r="BM271" s="13">
        <f>IFERROR(100*((AM271/E271*(2400))/((F271*60+G271)*SUMIFS(팀공격력!AR:AR,팀공격력!A:A,B271,팀공격력!B:B,D271))),"")</f>
        <v>0.67754225635894105</v>
      </c>
      <c r="BN271" s="13">
        <f>IFERROR((AO271*40)/(((F271*60+G271)/60)*(SUMIFS(팀수비력!Q:Q,팀수비력!A:A,B271,팀수비력!B:B,D271)-SUMIFS(팀수비력!N:N,팀수비력!A:A,B271,팀수비력!B:B,D271)))*100,"")</f>
        <v>0.40145863303335461</v>
      </c>
      <c r="BO271" s="13">
        <f t="shared" si="170"/>
        <v>8.7587587587587592</v>
      </c>
      <c r="BP271" s="13">
        <v>0</v>
      </c>
      <c r="BQ271" s="13">
        <v>0</v>
      </c>
      <c r="BR271" s="13">
        <v>0.33333333333333298</v>
      </c>
      <c r="BS271" s="13">
        <v>0.77777777777777701</v>
      </c>
      <c r="BT271" s="15" t="s">
        <v>88</v>
      </c>
      <c r="BU271" s="15"/>
      <c r="BV271" s="12" t="s">
        <v>96</v>
      </c>
      <c r="BW271" s="26"/>
      <c r="BX271" s="28"/>
      <c r="BY271" s="28"/>
      <c r="BZ271" s="26"/>
      <c r="CA271" s="26"/>
      <c r="CB271" s="26"/>
      <c r="CC271" s="31"/>
      <c r="CD271" s="31"/>
      <c r="CE271" s="31"/>
      <c r="CF271" s="33">
        <v>6</v>
      </c>
      <c r="CG271" s="33">
        <v>3</v>
      </c>
    </row>
    <row r="272" spans="1:85" ht="18" customHeight="1" thickBot="1" x14ac:dyDescent="0.45">
      <c r="A272" s="12" t="s">
        <v>84</v>
      </c>
      <c r="B272" s="12" t="s">
        <v>192</v>
      </c>
      <c r="C272" s="4" t="s">
        <v>202</v>
      </c>
      <c r="D272" s="4" t="s">
        <v>295</v>
      </c>
      <c r="E272" s="23">
        <v>9</v>
      </c>
      <c r="F272" s="24">
        <v>26</v>
      </c>
      <c r="G272" s="24">
        <v>7</v>
      </c>
      <c r="H272" s="10">
        <f t="shared" si="144"/>
        <v>14103</v>
      </c>
      <c r="I272" s="5">
        <v>73</v>
      </c>
      <c r="J272" s="17">
        <f t="shared" si="145"/>
        <v>8.1111111111111107</v>
      </c>
      <c r="K272" s="7">
        <v>27</v>
      </c>
      <c r="L272" s="7">
        <v>59</v>
      </c>
      <c r="M272" s="17">
        <f t="shared" si="146"/>
        <v>3</v>
      </c>
      <c r="N272" s="17">
        <f t="shared" si="147"/>
        <v>6.5555555555555554</v>
      </c>
      <c r="O272" s="14">
        <f t="shared" si="148"/>
        <v>0.4576271186440678</v>
      </c>
      <c r="P272" s="12">
        <v>14</v>
      </c>
      <c r="Q272" s="12">
        <v>25</v>
      </c>
      <c r="R272" s="17">
        <f t="shared" si="149"/>
        <v>1.5555555555555556</v>
      </c>
      <c r="S272" s="17">
        <f t="shared" si="150"/>
        <v>2.7777777777777777</v>
      </c>
      <c r="T272" s="14">
        <f t="shared" si="151"/>
        <v>0.56000000000000005</v>
      </c>
      <c r="U272" s="12">
        <v>13</v>
      </c>
      <c r="V272" s="12">
        <v>34</v>
      </c>
      <c r="W272" s="17">
        <f t="shared" si="152"/>
        <v>1.4444444444444444</v>
      </c>
      <c r="X272" s="17">
        <f t="shared" si="153"/>
        <v>3.7777777777777777</v>
      </c>
      <c r="Y272" s="14">
        <f t="shared" si="154"/>
        <v>0.38235294117647056</v>
      </c>
      <c r="Z272" s="12">
        <v>6</v>
      </c>
      <c r="AA272" s="12">
        <v>6</v>
      </c>
      <c r="AB272" s="17">
        <f t="shared" si="155"/>
        <v>0.66666666666666663</v>
      </c>
      <c r="AC272" s="17">
        <f t="shared" si="156"/>
        <v>0.66666666666666663</v>
      </c>
      <c r="AD272" s="14">
        <f t="shared" si="157"/>
        <v>1</v>
      </c>
      <c r="AE272" s="12">
        <v>52</v>
      </c>
      <c r="AF272" s="17">
        <f t="shared" si="158"/>
        <v>5.7777777777777777</v>
      </c>
      <c r="AG272" s="12">
        <v>17</v>
      </c>
      <c r="AH272" s="17">
        <f t="shared" si="159"/>
        <v>1.8888888888888888</v>
      </c>
      <c r="AI272" s="12">
        <v>35</v>
      </c>
      <c r="AJ272" s="17">
        <f t="shared" si="160"/>
        <v>3.8888888888888888</v>
      </c>
      <c r="AK272" s="12">
        <v>22</v>
      </c>
      <c r="AL272" s="17">
        <f t="shared" si="161"/>
        <v>2.4444444444444446</v>
      </c>
      <c r="AM272" s="12">
        <v>6</v>
      </c>
      <c r="AN272" s="17">
        <f t="shared" si="162"/>
        <v>0.66666666666666663</v>
      </c>
      <c r="AO272" s="12">
        <v>2</v>
      </c>
      <c r="AP272" s="17">
        <f t="shared" si="163"/>
        <v>0.22222222222222221</v>
      </c>
      <c r="AQ272" s="12">
        <v>10</v>
      </c>
      <c r="AR272" s="17">
        <f t="shared" si="164"/>
        <v>1.1111111111111112</v>
      </c>
      <c r="AS272" s="12">
        <v>17</v>
      </c>
      <c r="AT272" s="17">
        <f t="shared" si="165"/>
        <v>1.8888888888888888</v>
      </c>
      <c r="AU272" s="13"/>
      <c r="AV272" s="13"/>
      <c r="AW272" s="13"/>
      <c r="AX272" s="13"/>
      <c r="AY272" s="13"/>
      <c r="AZ272" s="13"/>
      <c r="BA272" s="13"/>
      <c r="BB272" s="13"/>
      <c r="BC272" s="13"/>
      <c r="BD272" s="35">
        <f t="shared" si="166"/>
        <v>59.214795587280989</v>
      </c>
      <c r="BE272" s="35">
        <f t="shared" si="167"/>
        <v>56.779661016949156</v>
      </c>
      <c r="BF272" s="37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14.373694934442922</v>
      </c>
      <c r="BG272" s="14">
        <f t="shared" si="168"/>
        <v>0.57627118644067798</v>
      </c>
      <c r="BH272" s="14">
        <f t="shared" si="169"/>
        <v>0.10169491525423729</v>
      </c>
      <c r="BI272" s="13">
        <f>IFERROR(((AG272*(12000/5))/((F272*60+G272)*(SUMIFS(팀공격력!X:X,팀공격력!A:A,B272,팀공격력!B:B,D272)+SUMIFS(팀수비력!X:X,팀수비력!A:A,B272,팀수비력!B:B,D272))))*100,"")</f>
        <v>4.0304974305578884</v>
      </c>
      <c r="BJ272" s="13">
        <f>IFERROR(((AI272*(12000/5))/((F272*60+G272)*(SUMIFS(팀공격력!V:V,팀공격력!A:A,B272,팀공격력!B:B,D272)+SUMIFS(팀수비력!W:W,팀수비력!A:A,B272,팀수비력!B:B,D272))))*100,"")</f>
        <v>16.049585576772429</v>
      </c>
      <c r="BK272" s="13">
        <f>IFERROR(((AE272*(12000/5))/((F272*60+G272)*(SUMIFS(팀공격력!X:X,팀공격력!A:A,B272,팀공격력!B:B,D272)+SUMIFS(팀수비력!X:X,팀수비력!A:A,B272,팀수비력!B:B,D272))))*100,"")</f>
        <v>12.328580375824128</v>
      </c>
      <c r="BL272" s="13">
        <f>IFERROR(100*AK272/(((((F272*60+G272)/(12000/5))*SUMIFS(팀공격력!P:P,팀공격력!A:A,B272,팀공격력!B:B,D272))-K272)),"")</f>
        <v>17.048041251093753</v>
      </c>
      <c r="BM272" s="13">
        <f>IFERROR(100*((AM272/E272*(2400))/((F272*60+G272)*SUMIFS(팀공격력!AR:AR,팀공격력!A:A,B272,팀공격력!B:B,D272))),"")</f>
        <v>1.4562618502979663</v>
      </c>
      <c r="BN272" s="13">
        <f>IFERROR((AO272*40)/(((F272*60+G272)/60)*(SUMIFS(팀수비력!Q:Q,팀수비력!A:A,B272,팀수비력!B:B,D272)-SUMIFS(팀수비력!N:N,팀수비력!A:A,B272,팀수비력!B:B,D272)))*100,"")</f>
        <v>0.86286705555605492</v>
      </c>
      <c r="BO272" s="13">
        <f t="shared" si="170"/>
        <v>13.958682300390842</v>
      </c>
      <c r="BP272" s="13">
        <v>8.3333333333333304</v>
      </c>
      <c r="BQ272" s="13">
        <v>0.11111111111111099</v>
      </c>
      <c r="BR272" s="13">
        <v>0</v>
      </c>
      <c r="BS272" s="13">
        <v>0.22222222222222199</v>
      </c>
      <c r="BT272" s="15" t="s">
        <v>88</v>
      </c>
      <c r="BU272" s="15"/>
      <c r="BV272" s="12" t="s">
        <v>96</v>
      </c>
      <c r="BW272" s="26"/>
      <c r="BX272" s="28"/>
      <c r="BY272" s="28"/>
      <c r="BZ272" s="26"/>
      <c r="CA272" s="26"/>
      <c r="CB272" s="26"/>
      <c r="CC272" s="31"/>
      <c r="CD272" s="31"/>
      <c r="CE272" s="31"/>
      <c r="CF272" s="33">
        <v>6</v>
      </c>
      <c r="CG272" s="33">
        <v>3</v>
      </c>
    </row>
    <row r="273" spans="1:85" ht="18" customHeight="1" thickBot="1" x14ac:dyDescent="0.45">
      <c r="A273" s="12" t="s">
        <v>84</v>
      </c>
      <c r="B273" s="12" t="s">
        <v>192</v>
      </c>
      <c r="C273" s="4" t="s">
        <v>204</v>
      </c>
      <c r="D273" s="4" t="s">
        <v>295</v>
      </c>
      <c r="E273" s="23">
        <v>9</v>
      </c>
      <c r="F273" s="24">
        <v>22</v>
      </c>
      <c r="G273" s="24">
        <v>46</v>
      </c>
      <c r="H273" s="10">
        <f t="shared" si="144"/>
        <v>12294</v>
      </c>
      <c r="I273" s="5">
        <v>128</v>
      </c>
      <c r="J273" s="17">
        <f t="shared" si="145"/>
        <v>14.222222222222221</v>
      </c>
      <c r="K273" s="7">
        <v>51</v>
      </c>
      <c r="L273" s="7">
        <v>103</v>
      </c>
      <c r="M273" s="17">
        <f t="shared" si="146"/>
        <v>5.666666666666667</v>
      </c>
      <c r="N273" s="17">
        <f t="shared" si="147"/>
        <v>11.444444444444445</v>
      </c>
      <c r="O273" s="14">
        <f t="shared" si="148"/>
        <v>0.49514563106796117</v>
      </c>
      <c r="P273" s="12">
        <v>44</v>
      </c>
      <c r="Q273" s="12">
        <v>79</v>
      </c>
      <c r="R273" s="17">
        <f t="shared" si="149"/>
        <v>4.8888888888888893</v>
      </c>
      <c r="S273" s="17">
        <f t="shared" si="150"/>
        <v>8.7777777777777786</v>
      </c>
      <c r="T273" s="14">
        <f t="shared" si="151"/>
        <v>0.55696202531645567</v>
      </c>
      <c r="U273" s="12">
        <v>7</v>
      </c>
      <c r="V273" s="12">
        <v>24</v>
      </c>
      <c r="W273" s="17">
        <f t="shared" si="152"/>
        <v>0.77777777777777779</v>
      </c>
      <c r="X273" s="17">
        <f t="shared" si="153"/>
        <v>2.6666666666666665</v>
      </c>
      <c r="Y273" s="14">
        <f t="shared" si="154"/>
        <v>0.29166666666666669</v>
      </c>
      <c r="Z273" s="12">
        <v>19</v>
      </c>
      <c r="AA273" s="12">
        <v>23</v>
      </c>
      <c r="AB273" s="17">
        <f t="shared" si="155"/>
        <v>2.1111111111111112</v>
      </c>
      <c r="AC273" s="17">
        <f t="shared" si="156"/>
        <v>2.5555555555555554</v>
      </c>
      <c r="AD273" s="14">
        <f t="shared" si="157"/>
        <v>0.82608695652173914</v>
      </c>
      <c r="AE273" s="12">
        <v>50</v>
      </c>
      <c r="AF273" s="17">
        <f t="shared" si="158"/>
        <v>5.5555555555555554</v>
      </c>
      <c r="AG273" s="12">
        <v>20</v>
      </c>
      <c r="AH273" s="17">
        <f t="shared" si="159"/>
        <v>2.2222222222222223</v>
      </c>
      <c r="AI273" s="12">
        <v>30</v>
      </c>
      <c r="AJ273" s="17">
        <f t="shared" si="160"/>
        <v>3.3333333333333335</v>
      </c>
      <c r="AK273" s="12">
        <v>14</v>
      </c>
      <c r="AL273" s="17">
        <f t="shared" si="161"/>
        <v>1.5555555555555556</v>
      </c>
      <c r="AM273" s="12">
        <v>7</v>
      </c>
      <c r="AN273" s="17">
        <f t="shared" si="162"/>
        <v>0.77777777777777779</v>
      </c>
      <c r="AO273" s="12">
        <v>8</v>
      </c>
      <c r="AP273" s="17">
        <f t="shared" si="163"/>
        <v>0.88888888888888884</v>
      </c>
      <c r="AQ273" s="12">
        <v>23</v>
      </c>
      <c r="AR273" s="17">
        <f t="shared" si="164"/>
        <v>2.5555555555555554</v>
      </c>
      <c r="AS273" s="12">
        <v>26</v>
      </c>
      <c r="AT273" s="17">
        <f t="shared" si="165"/>
        <v>2.8888888888888888</v>
      </c>
      <c r="AU273" s="13"/>
      <c r="AV273" s="13"/>
      <c r="AW273" s="13"/>
      <c r="AX273" s="13"/>
      <c r="AY273" s="13"/>
      <c r="AZ273" s="13"/>
      <c r="BA273" s="13"/>
      <c r="BB273" s="13"/>
      <c r="BC273" s="13"/>
      <c r="BD273" s="35">
        <f t="shared" si="166"/>
        <v>56.577086280056577</v>
      </c>
      <c r="BE273" s="35">
        <f t="shared" si="167"/>
        <v>52.912621359223301</v>
      </c>
      <c r="BF273" s="37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31.329472566840966</v>
      </c>
      <c r="BG273" s="14">
        <f t="shared" si="168"/>
        <v>0.23300970873786409</v>
      </c>
      <c r="BH273" s="14">
        <f t="shared" si="169"/>
        <v>0.22330097087378642</v>
      </c>
      <c r="BI273" s="13">
        <f>IFERROR(((AG273*(12000/5))/((F273*60+G273)*(SUMIFS(팀공격력!X:X,팀공격력!A:A,B273,팀공격력!B:B,D273)+SUMIFS(팀수비력!X:X,팀수비력!A:A,B273,팀수비력!B:B,D273))))*100,"")</f>
        <v>5.439487962866429</v>
      </c>
      <c r="BJ273" s="13">
        <f>IFERROR(((AI273*(12000/5))/((F273*60+G273)*(SUMIFS(팀공격력!V:V,팀공격력!A:A,B273,팀공격력!B:B,D273)+SUMIFS(팀수비력!W:W,팀수비력!A:A,B273,팀수비력!B:B,D273))))*100,"")</f>
        <v>15.781029449154399</v>
      </c>
      <c r="BK273" s="13">
        <f>IFERROR(((AE273*(12000/5))/((F273*60+G273)*(SUMIFS(팀공격력!X:X,팀공격력!A:A,B273,팀공격력!B:B,D273)+SUMIFS(팀수비력!X:X,팀수비력!A:A,B273,팀수비력!B:B,D273))))*100,"")</f>
        <v>13.598719907166071</v>
      </c>
      <c r="BL273" s="13">
        <f>IFERROR(100*AK273/(((((F273*60+G273)/(12000/5))*SUMIFS(팀공격력!P:P,팀공격력!A:A,B273,팀공격력!B:B,D273))-K273)),"")</f>
        <v>16.464615776630048</v>
      </c>
      <c r="BM273" s="13">
        <f>IFERROR(100*((AM273/E273*(2400))/((F273*60+G273)*SUMIFS(팀공격력!AR:AR,팀공격력!A:A,B273,팀공격력!B:B,D273))),"")</f>
        <v>1.948967329907076</v>
      </c>
      <c r="BN273" s="13">
        <f>IFERROR((AO273*40)/(((F273*60+G273)/60)*(SUMIFS(팀수비력!Q:Q,팀수비력!A:A,B273,팀수비력!B:B,D273)-SUMIFS(팀수비력!N:N,팀수비력!A:A,B273,팀수비력!B:B,D273)))*100,"")</f>
        <v>3.9593343369146066</v>
      </c>
      <c r="BO273" s="13">
        <f t="shared" si="170"/>
        <v>16.896855715545108</v>
      </c>
      <c r="BP273" s="13">
        <v>50</v>
      </c>
      <c r="BQ273" s="13">
        <v>0.55555555555555503</v>
      </c>
      <c r="BR273" s="13">
        <v>0.77777777777777701</v>
      </c>
      <c r="BS273" s="13">
        <v>0.44444444444444398</v>
      </c>
      <c r="BT273" s="15" t="s">
        <v>93</v>
      </c>
      <c r="BU273" s="15"/>
      <c r="BV273" s="12" t="s">
        <v>89</v>
      </c>
      <c r="BW273" s="26"/>
      <c r="BX273" s="28"/>
      <c r="BY273" s="28"/>
      <c r="BZ273" s="26"/>
      <c r="CA273" s="26"/>
      <c r="CB273" s="26"/>
      <c r="CC273" s="31"/>
      <c r="CD273" s="31"/>
      <c r="CE273" s="31"/>
      <c r="CF273" s="33">
        <v>6</v>
      </c>
      <c r="CG273" s="33">
        <v>3</v>
      </c>
    </row>
    <row r="274" spans="1:85" ht="18" customHeight="1" thickBot="1" x14ac:dyDescent="0.45">
      <c r="A274" s="12" t="s">
        <v>84</v>
      </c>
      <c r="B274" s="12" t="s">
        <v>192</v>
      </c>
      <c r="C274" s="4" t="s">
        <v>205</v>
      </c>
      <c r="D274" s="4" t="s">
        <v>295</v>
      </c>
      <c r="E274" s="23">
        <v>7</v>
      </c>
      <c r="F274" s="24">
        <v>4</v>
      </c>
      <c r="G274" s="24">
        <v>52</v>
      </c>
      <c r="H274" s="10">
        <f t="shared" si="144"/>
        <v>2044</v>
      </c>
      <c r="I274" s="5">
        <v>4</v>
      </c>
      <c r="J274" s="17">
        <f t="shared" si="145"/>
        <v>0.5714285714285714</v>
      </c>
      <c r="K274" s="7">
        <v>2</v>
      </c>
      <c r="L274" s="7">
        <v>8</v>
      </c>
      <c r="M274" s="17">
        <f t="shared" si="146"/>
        <v>0.2857142857142857</v>
      </c>
      <c r="N274" s="17">
        <f t="shared" si="147"/>
        <v>1.1428571428571428</v>
      </c>
      <c r="O274" s="14">
        <f t="shared" si="148"/>
        <v>0.25</v>
      </c>
      <c r="P274" s="12">
        <v>2</v>
      </c>
      <c r="Q274" s="12">
        <v>8</v>
      </c>
      <c r="R274" s="17">
        <f t="shared" si="149"/>
        <v>0.2857142857142857</v>
      </c>
      <c r="S274" s="17">
        <f t="shared" si="150"/>
        <v>1.1428571428571428</v>
      </c>
      <c r="T274" s="14">
        <f t="shared" si="151"/>
        <v>0.25</v>
      </c>
      <c r="U274" s="12">
        <v>0</v>
      </c>
      <c r="V274" s="12">
        <v>0</v>
      </c>
      <c r="W274" s="17">
        <f t="shared" si="152"/>
        <v>0</v>
      </c>
      <c r="X274" s="17">
        <f t="shared" si="153"/>
        <v>0</v>
      </c>
      <c r="Y274" s="14" t="e">
        <f t="shared" si="154"/>
        <v>#DIV/0!</v>
      </c>
      <c r="Z274" s="12">
        <v>0</v>
      </c>
      <c r="AA274" s="12">
        <v>0</v>
      </c>
      <c r="AB274" s="17">
        <f t="shared" si="155"/>
        <v>0</v>
      </c>
      <c r="AC274" s="17">
        <f t="shared" si="156"/>
        <v>0</v>
      </c>
      <c r="AD274" s="14" t="e">
        <f t="shared" si="157"/>
        <v>#DIV/0!</v>
      </c>
      <c r="AE274" s="12">
        <v>11</v>
      </c>
      <c r="AF274" s="17">
        <f t="shared" si="158"/>
        <v>1.5714285714285714</v>
      </c>
      <c r="AG274" s="12">
        <v>8</v>
      </c>
      <c r="AH274" s="17">
        <f t="shared" si="159"/>
        <v>1.1428571428571428</v>
      </c>
      <c r="AI274" s="12">
        <v>3</v>
      </c>
      <c r="AJ274" s="17">
        <f t="shared" si="160"/>
        <v>0.42857142857142855</v>
      </c>
      <c r="AK274" s="12">
        <v>3</v>
      </c>
      <c r="AL274" s="17">
        <f t="shared" si="161"/>
        <v>0.42857142857142855</v>
      </c>
      <c r="AM274" s="12">
        <v>0</v>
      </c>
      <c r="AN274" s="17">
        <f t="shared" si="162"/>
        <v>0</v>
      </c>
      <c r="AO274" s="12">
        <v>0</v>
      </c>
      <c r="AP274" s="17">
        <f t="shared" si="163"/>
        <v>0</v>
      </c>
      <c r="AQ274" s="12">
        <v>1</v>
      </c>
      <c r="AR274" s="17">
        <f t="shared" si="164"/>
        <v>0.14285714285714285</v>
      </c>
      <c r="AS274" s="12">
        <v>5</v>
      </c>
      <c r="AT274" s="17">
        <f t="shared" si="165"/>
        <v>0.7142857142857143</v>
      </c>
      <c r="AU274" s="13"/>
      <c r="AV274" s="13"/>
      <c r="AW274" s="13"/>
      <c r="AX274" s="13"/>
      <c r="AY274" s="13"/>
      <c r="AZ274" s="13"/>
      <c r="BA274" s="13"/>
      <c r="BB274" s="13"/>
      <c r="BC274" s="13"/>
      <c r="BD274" s="35">
        <f t="shared" si="166"/>
        <v>25</v>
      </c>
      <c r="BE274" s="35">
        <f t="shared" si="167"/>
        <v>25</v>
      </c>
      <c r="BF274" s="37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9.6903954542713837</v>
      </c>
      <c r="BG274" s="14">
        <f t="shared" si="168"/>
        <v>0</v>
      </c>
      <c r="BH274" s="14">
        <f t="shared" si="169"/>
        <v>0</v>
      </c>
      <c r="BI274" s="13">
        <f>IFERROR(((AG274*(12000/5))/((F274*60+G274)*(SUMIFS(팀공격력!X:X,팀공격력!A:A,B274,팀공격력!B:B,D274)+SUMIFS(팀수비력!X:X,팀수비력!A:A,B274,팀수비력!B:B,D274))))*100,"")</f>
        <v>10.178548708596633</v>
      </c>
      <c r="BJ274" s="13">
        <f>IFERROR(((AI274*(12000/5))/((F274*60+G274)*(SUMIFS(팀공격력!V:V,팀공격력!A:A,B274,팀공격력!B:B,D274)+SUMIFS(팀수비력!W:W,팀수비력!A:A,B274,팀수비력!B:B,D274))))*100,"")</f>
        <v>7.3824952834057909</v>
      </c>
      <c r="BK274" s="13">
        <f>IFERROR(((AE274*(12000/5))/((F274*60+G274)*(SUMIFS(팀공격력!X:X,팀공격력!A:A,B274,팀공격력!B:B,D274)+SUMIFS(팀수비력!X:X,팀수비력!A:A,B274,팀수비력!B:B,D274))))*100,"")</f>
        <v>13.99550447432037</v>
      </c>
      <c r="BL274" s="13">
        <f>IFERROR(100*AK274/(((((F274*60+G274)/(12000/5))*SUMIFS(팀공격력!P:P,팀공격력!A:A,B274,팀공격력!B:B,D274))-K274)),"")</f>
        <v>11.078968424939989</v>
      </c>
      <c r="BM274" s="13">
        <f>IFERROR(100*((AM274/E274*(2400))/((F274*60+G274)*SUMIFS(팀공격력!AR:AR,팀공격력!A:A,B274,팀공격력!B:B,D274))),"")</f>
        <v>0</v>
      </c>
      <c r="BN274" s="13">
        <f>IFERROR((AO274*40)/(((F274*60+G274)/60)*(SUMIFS(팀수비력!Q:Q,팀수비력!A:A,B274,팀수비력!B:B,D274)-SUMIFS(팀수비력!N:N,팀수비력!A:A,B274,팀수비력!B:B,D274)))*100,"")</f>
        <v>0</v>
      </c>
      <c r="BO274" s="13">
        <f t="shared" si="170"/>
        <v>11.111111111111111</v>
      </c>
      <c r="BP274" s="13">
        <v>100</v>
      </c>
      <c r="BQ274" s="13">
        <v>0.14285714285714199</v>
      </c>
      <c r="BR274" s="13">
        <v>0</v>
      </c>
      <c r="BS274" s="13">
        <v>0.14285714285714199</v>
      </c>
      <c r="BT274" s="15" t="s">
        <v>88</v>
      </c>
      <c r="BU274" s="15"/>
      <c r="BV274" s="12" t="s">
        <v>89</v>
      </c>
      <c r="BW274" s="26"/>
      <c r="BX274" s="28"/>
      <c r="BY274" s="28"/>
      <c r="BZ274" s="26"/>
      <c r="CA274" s="26"/>
      <c r="CB274" s="26"/>
      <c r="CC274" s="31"/>
      <c r="CD274" s="31"/>
      <c r="CE274" s="31"/>
      <c r="CF274" s="33">
        <v>5</v>
      </c>
      <c r="CG274" s="33">
        <v>2</v>
      </c>
    </row>
    <row r="275" spans="1:85" ht="18" customHeight="1" thickBot="1" x14ac:dyDescent="0.45">
      <c r="A275" s="12" t="s">
        <v>84</v>
      </c>
      <c r="B275" s="12" t="s">
        <v>192</v>
      </c>
      <c r="C275" s="4" t="s">
        <v>207</v>
      </c>
      <c r="D275" s="4" t="s">
        <v>295</v>
      </c>
      <c r="E275" s="23">
        <v>5</v>
      </c>
      <c r="F275" s="24">
        <v>2</v>
      </c>
      <c r="G275" s="24">
        <v>16</v>
      </c>
      <c r="H275" s="10">
        <f t="shared" si="144"/>
        <v>680</v>
      </c>
      <c r="I275" s="5">
        <v>0</v>
      </c>
      <c r="J275" s="17">
        <f t="shared" si="145"/>
        <v>0</v>
      </c>
      <c r="K275" s="7">
        <v>0</v>
      </c>
      <c r="L275" s="7">
        <v>0</v>
      </c>
      <c r="M275" s="17">
        <f t="shared" si="146"/>
        <v>0</v>
      </c>
      <c r="N275" s="17">
        <f t="shared" si="147"/>
        <v>0</v>
      </c>
      <c r="O275" s="14" t="e">
        <f t="shared" si="148"/>
        <v>#DIV/0!</v>
      </c>
      <c r="P275" s="12">
        <v>0</v>
      </c>
      <c r="Q275" s="12">
        <v>0</v>
      </c>
      <c r="R275" s="17">
        <f t="shared" si="149"/>
        <v>0</v>
      </c>
      <c r="S275" s="17">
        <f t="shared" si="150"/>
        <v>0</v>
      </c>
      <c r="T275" s="14" t="e">
        <f t="shared" si="151"/>
        <v>#DIV/0!</v>
      </c>
      <c r="U275" s="12">
        <v>0</v>
      </c>
      <c r="V275" s="12">
        <v>0</v>
      </c>
      <c r="W275" s="17">
        <f t="shared" si="152"/>
        <v>0</v>
      </c>
      <c r="X275" s="17">
        <f t="shared" si="153"/>
        <v>0</v>
      </c>
      <c r="Y275" s="14" t="e">
        <f t="shared" si="154"/>
        <v>#DIV/0!</v>
      </c>
      <c r="Z275" s="12">
        <v>0</v>
      </c>
      <c r="AA275" s="12">
        <v>0</v>
      </c>
      <c r="AB275" s="17">
        <f t="shared" si="155"/>
        <v>0</v>
      </c>
      <c r="AC275" s="17">
        <f t="shared" si="156"/>
        <v>0</v>
      </c>
      <c r="AD275" s="14" t="e">
        <f t="shared" si="157"/>
        <v>#DIV/0!</v>
      </c>
      <c r="AE275" s="12">
        <v>3</v>
      </c>
      <c r="AF275" s="17">
        <f t="shared" si="158"/>
        <v>0.6</v>
      </c>
      <c r="AG275" s="12">
        <v>0</v>
      </c>
      <c r="AH275" s="17">
        <f t="shared" si="159"/>
        <v>0</v>
      </c>
      <c r="AI275" s="12">
        <v>3</v>
      </c>
      <c r="AJ275" s="17">
        <f t="shared" si="160"/>
        <v>0.6</v>
      </c>
      <c r="AK275" s="12">
        <v>0</v>
      </c>
      <c r="AL275" s="17">
        <f t="shared" si="161"/>
        <v>0</v>
      </c>
      <c r="AM275" s="12">
        <v>0</v>
      </c>
      <c r="AN275" s="17">
        <f t="shared" si="162"/>
        <v>0</v>
      </c>
      <c r="AO275" s="12">
        <v>0</v>
      </c>
      <c r="AP275" s="17">
        <f t="shared" si="163"/>
        <v>0</v>
      </c>
      <c r="AQ275" s="12">
        <v>0</v>
      </c>
      <c r="AR275" s="17">
        <f t="shared" si="164"/>
        <v>0</v>
      </c>
      <c r="AS275" s="12">
        <v>0</v>
      </c>
      <c r="AT275" s="17">
        <f t="shared" si="165"/>
        <v>0</v>
      </c>
      <c r="AU275" s="13"/>
      <c r="AV275" s="13"/>
      <c r="AW275" s="13"/>
      <c r="AX275" s="13"/>
      <c r="AY275" s="13"/>
      <c r="AZ275" s="13"/>
      <c r="BA275" s="13"/>
      <c r="BB275" s="13"/>
      <c r="BC275" s="13"/>
      <c r="BD275" s="35" t="str">
        <f t="shared" si="166"/>
        <v/>
      </c>
      <c r="BE275" s="35" t="str">
        <f t="shared" si="167"/>
        <v/>
      </c>
      <c r="BF275" s="37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0</v>
      </c>
      <c r="BG275" s="14" t="str">
        <f t="shared" si="168"/>
        <v/>
      </c>
      <c r="BH275" s="14" t="str">
        <f t="shared" si="169"/>
        <v/>
      </c>
      <c r="BI275" s="13">
        <f>IFERROR(((AG275*(12000/5))/((F275*60+G275)*(SUMIFS(팀공격력!X:X,팀공격력!A:A,B275,팀공격력!B:B,D275)+SUMIFS(팀수비력!X:X,팀수비력!A:A,B275,팀수비력!B:B,D275))))*100,"")</f>
        <v>0</v>
      </c>
      <c r="BJ275" s="13">
        <f>IFERROR(((AI275*(12000/5))/((F275*60+G275)*(SUMIFS(팀공격력!V:V,팀공격력!A:A,B275,팀공격력!B:B,D275)+SUMIFS(팀수비력!W:W,팀수비력!A:A,B275,팀수비력!B:B,D275))))*100,"")</f>
        <v>15.85065163790067</v>
      </c>
      <c r="BK275" s="13">
        <f>IFERROR(((AE275*(12000/5))/((F275*60+G275)*(SUMIFS(팀공격력!X:X,팀공격력!A:A,B275,팀공격력!B:B,D275)+SUMIFS(팀수비력!X:X,팀수비력!A:A,B275,팀수비력!B:B,D275))))*100,"")</f>
        <v>8.1952285558186126</v>
      </c>
      <c r="BL275" s="13">
        <f>IFERROR(100*AK275/(((((F275*60+G275)/(12000/5))*SUMIFS(팀공격력!P:P,팀공격력!A:A,B275,팀공격력!B:B,D275))-K275)),"")</f>
        <v>0</v>
      </c>
      <c r="BM275" s="13">
        <f>IFERROR(100*((AM275/E275*(2400))/((F275*60+G275)*SUMIFS(팀공격력!AR:AR,팀공격력!A:A,B275,팀공격력!B:B,D275))),"")</f>
        <v>0</v>
      </c>
      <c r="BN275" s="13">
        <f>IFERROR((AO275*40)/(((F275*60+G275)/60)*(SUMIFS(팀수비력!Q:Q,팀수비력!A:A,B275,팀수비력!B:B,D275)-SUMIFS(팀수비력!N:N,팀수비력!A:A,B275,팀수비력!B:B,D275)))*100,"")</f>
        <v>0</v>
      </c>
      <c r="BO275" s="13" t="str">
        <f t="shared" si="170"/>
        <v/>
      </c>
      <c r="BP275" s="13">
        <v>0</v>
      </c>
      <c r="BQ275" s="13">
        <v>0</v>
      </c>
      <c r="BR275" s="13">
        <v>0</v>
      </c>
      <c r="BS275" s="13">
        <v>0</v>
      </c>
      <c r="BT275" s="15" t="s">
        <v>88</v>
      </c>
      <c r="BU275" s="15"/>
      <c r="BV275" s="12" t="s">
        <v>91</v>
      </c>
      <c r="BW275" s="26"/>
      <c r="BX275" s="28"/>
      <c r="BY275" s="28"/>
      <c r="BZ275" s="26"/>
      <c r="CA275" s="26"/>
      <c r="CB275" s="26"/>
      <c r="CC275" s="31"/>
      <c r="CD275" s="31"/>
      <c r="CE275" s="31"/>
      <c r="CF275" s="33">
        <v>3</v>
      </c>
      <c r="CG275" s="33">
        <v>2</v>
      </c>
    </row>
    <row r="276" spans="1:85" ht="18" customHeight="1" thickBot="1" x14ac:dyDescent="0.45">
      <c r="A276" s="12" t="s">
        <v>84</v>
      </c>
      <c r="B276" s="12" t="s">
        <v>192</v>
      </c>
      <c r="C276" s="4" t="s">
        <v>208</v>
      </c>
      <c r="D276" s="4" t="s">
        <v>295</v>
      </c>
      <c r="E276" s="23">
        <v>1</v>
      </c>
      <c r="F276" s="24">
        <v>9</v>
      </c>
      <c r="G276" s="24">
        <v>44</v>
      </c>
      <c r="H276" s="10">
        <f t="shared" si="144"/>
        <v>584</v>
      </c>
      <c r="I276" s="5">
        <v>0</v>
      </c>
      <c r="J276" s="17">
        <f t="shared" si="145"/>
        <v>0</v>
      </c>
      <c r="K276" s="7">
        <v>0</v>
      </c>
      <c r="L276" s="7">
        <v>0</v>
      </c>
      <c r="M276" s="17">
        <f t="shared" si="146"/>
        <v>0</v>
      </c>
      <c r="N276" s="17">
        <f t="shared" si="147"/>
        <v>0</v>
      </c>
      <c r="O276" s="14" t="e">
        <f t="shared" si="148"/>
        <v>#DIV/0!</v>
      </c>
      <c r="P276" s="12">
        <v>0</v>
      </c>
      <c r="Q276" s="12">
        <v>0</v>
      </c>
      <c r="R276" s="17">
        <f t="shared" si="149"/>
        <v>0</v>
      </c>
      <c r="S276" s="17">
        <f t="shared" si="150"/>
        <v>0</v>
      </c>
      <c r="T276" s="14" t="e">
        <f t="shared" si="151"/>
        <v>#DIV/0!</v>
      </c>
      <c r="U276" s="12">
        <v>0</v>
      </c>
      <c r="V276" s="12">
        <v>0</v>
      </c>
      <c r="W276" s="17">
        <f t="shared" si="152"/>
        <v>0</v>
      </c>
      <c r="X276" s="17">
        <f t="shared" si="153"/>
        <v>0</v>
      </c>
      <c r="Y276" s="14" t="e">
        <f t="shared" si="154"/>
        <v>#DIV/0!</v>
      </c>
      <c r="Z276" s="12">
        <v>0</v>
      </c>
      <c r="AA276" s="12">
        <v>0</v>
      </c>
      <c r="AB276" s="17">
        <f t="shared" si="155"/>
        <v>0</v>
      </c>
      <c r="AC276" s="17">
        <f t="shared" si="156"/>
        <v>0</v>
      </c>
      <c r="AD276" s="14" t="e">
        <f t="shared" si="157"/>
        <v>#DIV/0!</v>
      </c>
      <c r="AE276" s="12">
        <v>1</v>
      </c>
      <c r="AF276" s="17">
        <f t="shared" si="158"/>
        <v>1</v>
      </c>
      <c r="AG276" s="12">
        <v>0</v>
      </c>
      <c r="AH276" s="17">
        <f t="shared" si="159"/>
        <v>0</v>
      </c>
      <c r="AI276" s="12">
        <v>1</v>
      </c>
      <c r="AJ276" s="17">
        <f t="shared" si="160"/>
        <v>1</v>
      </c>
      <c r="AK276" s="12">
        <v>0</v>
      </c>
      <c r="AL276" s="17">
        <f t="shared" si="161"/>
        <v>0</v>
      </c>
      <c r="AM276" s="12">
        <v>1</v>
      </c>
      <c r="AN276" s="17">
        <f t="shared" si="162"/>
        <v>1</v>
      </c>
      <c r="AO276" s="12">
        <v>0</v>
      </c>
      <c r="AP276" s="17">
        <f t="shared" si="163"/>
        <v>0</v>
      </c>
      <c r="AQ276" s="12">
        <v>0</v>
      </c>
      <c r="AR276" s="17">
        <f t="shared" si="164"/>
        <v>0</v>
      </c>
      <c r="AS276" s="12">
        <v>0</v>
      </c>
      <c r="AT276" s="17">
        <f t="shared" si="165"/>
        <v>0</v>
      </c>
      <c r="AU276" s="13"/>
      <c r="AV276" s="13"/>
      <c r="AW276" s="13"/>
      <c r="AX276" s="13"/>
      <c r="AY276" s="13"/>
      <c r="AZ276" s="13"/>
      <c r="BA276" s="13"/>
      <c r="BB276" s="13"/>
      <c r="BC276" s="13"/>
      <c r="BD276" s="35" t="str">
        <f t="shared" si="166"/>
        <v/>
      </c>
      <c r="BE276" s="35" t="str">
        <f t="shared" si="167"/>
        <v/>
      </c>
      <c r="BF276" s="37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0</v>
      </c>
      <c r="BG276" s="14" t="str">
        <f t="shared" si="168"/>
        <v/>
      </c>
      <c r="BH276" s="14" t="str">
        <f t="shared" si="169"/>
        <v/>
      </c>
      <c r="BI276" s="13">
        <f>IFERROR(((AG276*(12000/5))/((F276*60+G276)*(SUMIFS(팀공격력!X:X,팀공격력!A:A,B276,팀공격력!B:B,D276)+SUMIFS(팀수비력!X:X,팀수비력!A:A,B276,팀수비력!B:B,D276))))*100,"")</f>
        <v>0</v>
      </c>
      <c r="BJ276" s="13">
        <f>IFERROR(((AI276*(12000/5))/((F276*60+G276)*(SUMIFS(팀공격력!V:V,팀공격력!A:A,B276,팀공격력!B:B,D276)+SUMIFS(팀수비력!W:W,팀수비력!A:A,B276,팀수비력!B:B,D276))))*100,"")</f>
        <v>1.2304158805676317</v>
      </c>
      <c r="BK276" s="13">
        <f>IFERROR(((AE276*(12000/5))/((F276*60+G276)*(SUMIFS(팀공격력!X:X,팀공격력!A:A,B276,팀공격력!B:B,D276)+SUMIFS(팀수비력!X:X,팀수비력!A:A,B276,팀수비력!B:B,D276))))*100,"")</f>
        <v>0.63615929428728957</v>
      </c>
      <c r="BL276" s="13">
        <f>IFERROR(100*AK276/(((((F276*60+G276)/(12000/5))*SUMIFS(팀공격력!P:P,팀공격력!A:A,B276,팀공격력!B:B,D276))-K276)),"")</f>
        <v>0</v>
      </c>
      <c r="BM276" s="13">
        <f>IFERROR(100*((AM276/E276*(2400))/((F276*60+G276)*SUMIFS(팀공격력!AR:AR,팀공격력!A:A,B276,팀공격력!B:B,D276))),"")</f>
        <v>5.8612045875434422</v>
      </c>
      <c r="BN276" s="13">
        <f>IFERROR((AO276*40)/(((F276*60+G276)/60)*(SUMIFS(팀수비력!Q:Q,팀수비력!A:A,B276,팀수비력!B:B,D276)-SUMIFS(팀수비력!N:N,팀수비력!A:A,B276,팀수비력!B:B,D276)))*100,"")</f>
        <v>0</v>
      </c>
      <c r="BO276" s="13" t="str">
        <f t="shared" si="170"/>
        <v/>
      </c>
      <c r="BP276" s="13">
        <v>0</v>
      </c>
      <c r="BQ276" s="13">
        <v>0</v>
      </c>
      <c r="BR276" s="13">
        <v>0</v>
      </c>
      <c r="BS276" s="13">
        <v>1</v>
      </c>
      <c r="BT276" s="15" t="s">
        <v>88</v>
      </c>
      <c r="BU276" s="15"/>
      <c r="BV276" s="12" t="s">
        <v>91</v>
      </c>
      <c r="BW276" s="26"/>
      <c r="BX276" s="28"/>
      <c r="BY276" s="28"/>
      <c r="BZ276" s="26"/>
      <c r="CA276" s="26"/>
      <c r="CB276" s="26"/>
      <c r="CC276" s="31"/>
      <c r="CD276" s="31"/>
      <c r="CE276" s="31"/>
      <c r="CF276" s="33">
        <v>1</v>
      </c>
      <c r="CG276" s="33">
        <v>0</v>
      </c>
    </row>
    <row r="277" spans="1:85" ht="18" customHeight="1" thickBot="1" x14ac:dyDescent="0.45">
      <c r="A277" s="12" t="s">
        <v>84</v>
      </c>
      <c r="B277" s="12" t="s">
        <v>192</v>
      </c>
      <c r="C277" s="4" t="s">
        <v>210</v>
      </c>
      <c r="D277" s="4" t="s">
        <v>295</v>
      </c>
      <c r="E277" s="23">
        <v>9</v>
      </c>
      <c r="F277" s="24">
        <v>18</v>
      </c>
      <c r="G277" s="24">
        <v>55</v>
      </c>
      <c r="H277" s="10">
        <f t="shared" si="144"/>
        <v>10215</v>
      </c>
      <c r="I277" s="5">
        <v>78</v>
      </c>
      <c r="J277" s="17">
        <f t="shared" si="145"/>
        <v>8.6666666666666661</v>
      </c>
      <c r="K277" s="7">
        <v>28</v>
      </c>
      <c r="L277" s="7">
        <v>76</v>
      </c>
      <c r="M277" s="17">
        <f t="shared" si="146"/>
        <v>3.1111111111111112</v>
      </c>
      <c r="N277" s="17">
        <f t="shared" si="147"/>
        <v>8.4444444444444446</v>
      </c>
      <c r="O277" s="14">
        <f t="shared" si="148"/>
        <v>0.36842105263157893</v>
      </c>
      <c r="P277" s="12">
        <v>18</v>
      </c>
      <c r="Q277" s="12">
        <v>43</v>
      </c>
      <c r="R277" s="17">
        <f t="shared" si="149"/>
        <v>2</v>
      </c>
      <c r="S277" s="17">
        <f t="shared" si="150"/>
        <v>4.7777777777777777</v>
      </c>
      <c r="T277" s="14">
        <f t="shared" si="151"/>
        <v>0.41860465116279072</v>
      </c>
      <c r="U277" s="12">
        <v>10</v>
      </c>
      <c r="V277" s="12">
        <v>33</v>
      </c>
      <c r="W277" s="17">
        <f t="shared" si="152"/>
        <v>1.1111111111111112</v>
      </c>
      <c r="X277" s="17">
        <f t="shared" si="153"/>
        <v>3.6666666666666665</v>
      </c>
      <c r="Y277" s="14">
        <f t="shared" si="154"/>
        <v>0.30303030303030304</v>
      </c>
      <c r="Z277" s="12">
        <v>12</v>
      </c>
      <c r="AA277" s="12">
        <v>15</v>
      </c>
      <c r="AB277" s="17">
        <f t="shared" si="155"/>
        <v>1.3333333333333333</v>
      </c>
      <c r="AC277" s="17">
        <f t="shared" si="156"/>
        <v>1.6666666666666667</v>
      </c>
      <c r="AD277" s="14">
        <f t="shared" si="157"/>
        <v>0.8</v>
      </c>
      <c r="AE277" s="12">
        <v>15</v>
      </c>
      <c r="AF277" s="17">
        <f t="shared" si="158"/>
        <v>1.6666666666666667</v>
      </c>
      <c r="AG277" s="12">
        <v>2</v>
      </c>
      <c r="AH277" s="17">
        <f t="shared" si="159"/>
        <v>0.22222222222222221</v>
      </c>
      <c r="AI277" s="12">
        <v>13</v>
      </c>
      <c r="AJ277" s="17">
        <f t="shared" si="160"/>
        <v>1.4444444444444444</v>
      </c>
      <c r="AK277" s="12">
        <v>19</v>
      </c>
      <c r="AL277" s="17">
        <f t="shared" si="161"/>
        <v>2.1111111111111112</v>
      </c>
      <c r="AM277" s="12">
        <v>10</v>
      </c>
      <c r="AN277" s="17">
        <f t="shared" si="162"/>
        <v>1.1111111111111112</v>
      </c>
      <c r="AO277" s="12">
        <v>0</v>
      </c>
      <c r="AP277" s="17">
        <f t="shared" si="163"/>
        <v>0</v>
      </c>
      <c r="AQ277" s="12">
        <v>8</v>
      </c>
      <c r="AR277" s="17">
        <f t="shared" si="164"/>
        <v>0.88888888888888884</v>
      </c>
      <c r="AS277" s="12">
        <v>12</v>
      </c>
      <c r="AT277" s="17">
        <f t="shared" si="165"/>
        <v>1.3333333333333333</v>
      </c>
      <c r="AU277" s="13"/>
      <c r="AV277" s="13"/>
      <c r="AW277" s="13"/>
      <c r="AX277" s="13"/>
      <c r="AY277" s="13"/>
      <c r="AZ277" s="13"/>
      <c r="BA277" s="13"/>
      <c r="BB277" s="13"/>
      <c r="BC277" s="13"/>
      <c r="BD277" s="35">
        <f t="shared" si="166"/>
        <v>47.215496368038743</v>
      </c>
      <c r="BE277" s="35">
        <f t="shared" si="167"/>
        <v>43.421052631578952</v>
      </c>
      <c r="BF277" s="37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25.096558964448388</v>
      </c>
      <c r="BG277" s="14">
        <f t="shared" si="168"/>
        <v>0.43421052631578949</v>
      </c>
      <c r="BH277" s="14">
        <f t="shared" si="169"/>
        <v>0.19736842105263158</v>
      </c>
      <c r="BI277" s="13">
        <f>IFERROR(((AG277*(12000/5))/((F277*60+G277)*(SUMIFS(팀공격력!X:X,팀공격력!A:A,B277,팀공격력!B:B,D277)+SUMIFS(팀수비력!X:X,팀수비력!A:A,B277,팀수비력!B:B,D277))))*100,"")</f>
        <v>0.65465555570709622</v>
      </c>
      <c r="BJ277" s="13">
        <f>IFERROR(((AI277*(12000/5))/((F277*60+G277)*(SUMIFS(팀공격력!V:V,팀공격력!A:A,B277,팀공격력!B:B,D277)+SUMIFS(팀수비력!W:W,팀수비력!A:A,B277,팀수비력!B:B,D277))))*100,"")</f>
        <v>8.2302355641140625</v>
      </c>
      <c r="BK277" s="13">
        <f>IFERROR(((AE277*(12000/5))/((F277*60+G277)*(SUMIFS(팀공격력!X:X,팀공격력!A:A,B277,팀공격력!B:B,D277)+SUMIFS(팀수비력!X:X,팀수비력!A:A,B277,팀수비력!B:B,D277))))*100,"")</f>
        <v>4.9099166678032216</v>
      </c>
      <c r="BL277" s="13">
        <f>IFERROR(100*AK277/(((((F277*60+G277)/(12000/5))*SUMIFS(팀공격력!P:P,팀공격력!A:A,B277,팀공격력!B:B,D277))-K277)),"")</f>
        <v>22.345821184426534</v>
      </c>
      <c r="BM277" s="13">
        <f>IFERROR(100*((AM277/E277*(2400))/((F277*60+G277)*SUMIFS(팀공격력!AR:AR,팀공격력!A:A,B277,팀공격력!B:B,D277))),"")</f>
        <v>3.3508991474550864</v>
      </c>
      <c r="BN277" s="13">
        <f>IFERROR((AO277*40)/(((F277*60+G277)/60)*(SUMIFS(팀수비력!Q:Q,팀수비력!A:A,B277,팀수비력!B:B,D277)-SUMIFS(팀수비력!N:N,팀수비력!A:A,B277,팀수비력!B:B,D277)))*100,"")</f>
        <v>0</v>
      </c>
      <c r="BO277" s="13">
        <f t="shared" si="170"/>
        <v>8.8300220750551883</v>
      </c>
      <c r="BP277" s="13">
        <v>0</v>
      </c>
      <c r="BQ277" s="13">
        <v>0</v>
      </c>
      <c r="BR277" s="13">
        <v>0.55555555555555503</v>
      </c>
      <c r="BS277" s="13">
        <v>0.77777777777777701</v>
      </c>
      <c r="BT277" s="15" t="s">
        <v>110</v>
      </c>
      <c r="BU277" s="15"/>
      <c r="BV277" s="12" t="s">
        <v>91</v>
      </c>
      <c r="BW277" s="26"/>
      <c r="BX277" s="28"/>
      <c r="BY277" s="28"/>
      <c r="BZ277" s="26"/>
      <c r="CA277" s="26"/>
      <c r="CB277" s="26"/>
      <c r="CC277" s="31"/>
      <c r="CD277" s="31"/>
      <c r="CE277" s="31"/>
      <c r="CF277" s="33">
        <v>6</v>
      </c>
      <c r="CG277" s="33">
        <v>3</v>
      </c>
    </row>
    <row r="278" spans="1:85" ht="18" customHeight="1" thickBot="1" x14ac:dyDescent="0.45">
      <c r="A278" s="12" t="s">
        <v>84</v>
      </c>
      <c r="B278" s="12" t="s">
        <v>192</v>
      </c>
      <c r="C278" s="4" t="s">
        <v>211</v>
      </c>
      <c r="D278" s="4" t="s">
        <v>295</v>
      </c>
      <c r="E278" s="23">
        <v>9</v>
      </c>
      <c r="F278" s="24">
        <v>27</v>
      </c>
      <c r="G278" s="24">
        <v>42</v>
      </c>
      <c r="H278" s="10">
        <f t="shared" si="144"/>
        <v>14958</v>
      </c>
      <c r="I278" s="5">
        <v>68</v>
      </c>
      <c r="J278" s="17">
        <f t="shared" si="145"/>
        <v>7.5555555555555554</v>
      </c>
      <c r="K278" s="7">
        <v>25</v>
      </c>
      <c r="L278" s="7">
        <v>54</v>
      </c>
      <c r="M278" s="17">
        <f t="shared" si="146"/>
        <v>2.7777777777777777</v>
      </c>
      <c r="N278" s="17">
        <f t="shared" si="147"/>
        <v>6</v>
      </c>
      <c r="O278" s="14">
        <f t="shared" si="148"/>
        <v>0.46296296296296297</v>
      </c>
      <c r="P278" s="12">
        <v>25</v>
      </c>
      <c r="Q278" s="12">
        <v>54</v>
      </c>
      <c r="R278" s="17">
        <f t="shared" si="149"/>
        <v>2.7777777777777777</v>
      </c>
      <c r="S278" s="17">
        <f t="shared" si="150"/>
        <v>6</v>
      </c>
      <c r="T278" s="14">
        <f t="shared" si="151"/>
        <v>0.46296296296296297</v>
      </c>
      <c r="U278" s="12">
        <v>0</v>
      </c>
      <c r="V278" s="12">
        <v>0</v>
      </c>
      <c r="W278" s="17">
        <f t="shared" si="152"/>
        <v>0</v>
      </c>
      <c r="X278" s="17">
        <f t="shared" si="153"/>
        <v>0</v>
      </c>
      <c r="Y278" s="14" t="e">
        <f t="shared" si="154"/>
        <v>#DIV/0!</v>
      </c>
      <c r="Z278" s="12">
        <v>18</v>
      </c>
      <c r="AA278" s="12">
        <v>19</v>
      </c>
      <c r="AB278" s="17">
        <f t="shared" si="155"/>
        <v>2</v>
      </c>
      <c r="AC278" s="17">
        <f t="shared" si="156"/>
        <v>2.1111111111111112</v>
      </c>
      <c r="AD278" s="14">
        <f t="shared" si="157"/>
        <v>0.94736842105263153</v>
      </c>
      <c r="AE278" s="12">
        <v>49</v>
      </c>
      <c r="AF278" s="17">
        <f t="shared" si="158"/>
        <v>5.4444444444444446</v>
      </c>
      <c r="AG278" s="12">
        <v>14</v>
      </c>
      <c r="AH278" s="17">
        <f t="shared" si="159"/>
        <v>1.5555555555555556</v>
      </c>
      <c r="AI278" s="12">
        <v>35</v>
      </c>
      <c r="AJ278" s="17">
        <f t="shared" si="160"/>
        <v>3.8888888888888888</v>
      </c>
      <c r="AK278" s="12">
        <v>12</v>
      </c>
      <c r="AL278" s="17">
        <f t="shared" si="161"/>
        <v>1.3333333333333333</v>
      </c>
      <c r="AM278" s="12">
        <v>3</v>
      </c>
      <c r="AN278" s="17">
        <f t="shared" si="162"/>
        <v>0.33333333333333331</v>
      </c>
      <c r="AO278" s="12">
        <v>8</v>
      </c>
      <c r="AP278" s="17">
        <f t="shared" si="163"/>
        <v>0.88888888888888884</v>
      </c>
      <c r="AQ278" s="12">
        <v>6</v>
      </c>
      <c r="AR278" s="17">
        <f t="shared" si="164"/>
        <v>0.66666666666666663</v>
      </c>
      <c r="AS278" s="12">
        <v>21</v>
      </c>
      <c r="AT278" s="17">
        <f t="shared" si="165"/>
        <v>2.3333333333333335</v>
      </c>
      <c r="AU278" s="13"/>
      <c r="AV278" s="13"/>
      <c r="AW278" s="13"/>
      <c r="AX278" s="13"/>
      <c r="AY278" s="13"/>
      <c r="AZ278" s="13"/>
      <c r="BA278" s="13"/>
      <c r="BB278" s="13"/>
      <c r="BC278" s="13"/>
      <c r="BD278" s="35">
        <f t="shared" si="166"/>
        <v>54.522129570237333</v>
      </c>
      <c r="BE278" s="35">
        <f t="shared" si="167"/>
        <v>46.296296296296298</v>
      </c>
      <c r="BF278" s="37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12.931618298580396</v>
      </c>
      <c r="BG278" s="14">
        <f t="shared" si="168"/>
        <v>0</v>
      </c>
      <c r="BH278" s="14">
        <f t="shared" si="169"/>
        <v>0.35185185185185186</v>
      </c>
      <c r="BI278" s="13">
        <f>IFERROR(((AG278*(12000/5))/((F278*60+G278)*(SUMIFS(팀공격력!X:X,팀공격력!A:A,B278,팀공격력!B:B,D278)+SUMIFS(팀수비력!X:X,팀수비력!A:A,B278,팀수비력!B:B,D278))))*100,"")</f>
        <v>3.1295056498753784</v>
      </c>
      <c r="BJ278" s="13">
        <f>IFERROR(((AI278*(12000/5))/((F278*60+G278)*(SUMIFS(팀공격력!V:V,팀공격력!A:A,B278,팀공격력!B:B,D278)+SUMIFS(팀수비력!W:W,팀수비력!A:A,B278,팀수비력!B:B,D278))))*100,"")</f>
        <v>15.132190492660888</v>
      </c>
      <c r="BK278" s="13">
        <f>IFERROR(((AE278*(12000/5))/((F278*60+G278)*(SUMIFS(팀공격력!X:X,팀공격력!A:A,B278,팀공격력!B:B,D278)+SUMIFS(팀수비력!X:X,팀수비력!A:A,B278,팀수비력!B:B,D278))))*100,"")</f>
        <v>10.953269774563825</v>
      </c>
      <c r="BL278" s="13">
        <f>IFERROR(100*AK278/(((((F278*60+G278)/(12000/5))*SUMIFS(팀공격력!P:P,팀공격력!A:A,B278,팀공격력!B:B,D278))-K278)),"")</f>
        <v>8.5404693699624588</v>
      </c>
      <c r="BM278" s="13">
        <f>IFERROR(100*((AM278/E278*(2400))/((F278*60+G278)*SUMIFS(팀공격력!AR:AR,팀공격력!A:A,B278,팀공격력!B:B,D278))),"")</f>
        <v>0.68651092641904732</v>
      </c>
      <c r="BN278" s="13">
        <f>IFERROR((AO278*40)/(((F278*60+G278)/60)*(SUMIFS(팀수비력!Q:Q,팀수비력!A:A,B278,팀수비력!B:B,D278)-SUMIFS(팀수비력!N:N,팀수비력!A:A,B278,팀수비력!B:B,D278)))*100,"")</f>
        <v>3.2541821325062288</v>
      </c>
      <c r="BO278" s="13">
        <f t="shared" si="170"/>
        <v>8.7770626097132833</v>
      </c>
      <c r="BP278" s="13">
        <v>61.538461538461497</v>
      </c>
      <c r="BQ278" s="13">
        <v>0.88888888888888795</v>
      </c>
      <c r="BR278" s="13">
        <v>0.11111111111111099</v>
      </c>
      <c r="BS278" s="13">
        <v>0.66666666666666596</v>
      </c>
      <c r="BT278" s="15" t="s">
        <v>88</v>
      </c>
      <c r="BU278" s="15"/>
      <c r="BV278" s="12" t="s">
        <v>89</v>
      </c>
      <c r="BW278" s="26"/>
      <c r="BX278" s="28"/>
      <c r="BY278" s="28"/>
      <c r="BZ278" s="26"/>
      <c r="CA278" s="26"/>
      <c r="CB278" s="26"/>
      <c r="CC278" s="31"/>
      <c r="CD278" s="31"/>
      <c r="CE278" s="31"/>
      <c r="CF278" s="33">
        <v>6</v>
      </c>
      <c r="CG278" s="33">
        <v>3</v>
      </c>
    </row>
    <row r="279" spans="1:85" ht="18" customHeight="1" thickBot="1" x14ac:dyDescent="0.45">
      <c r="A279" s="12" t="s">
        <v>84</v>
      </c>
      <c r="B279" s="12" t="s">
        <v>192</v>
      </c>
      <c r="C279" s="4" t="s">
        <v>212</v>
      </c>
      <c r="D279" s="4" t="s">
        <v>295</v>
      </c>
      <c r="E279" s="23">
        <v>9</v>
      </c>
      <c r="F279" s="24">
        <v>5</v>
      </c>
      <c r="G279" s="24">
        <v>53</v>
      </c>
      <c r="H279" s="10">
        <f t="shared" si="144"/>
        <v>3177</v>
      </c>
      <c r="I279" s="5">
        <v>5</v>
      </c>
      <c r="J279" s="17">
        <f t="shared" si="145"/>
        <v>0.55555555555555558</v>
      </c>
      <c r="K279" s="7">
        <v>2</v>
      </c>
      <c r="L279" s="7">
        <v>8</v>
      </c>
      <c r="M279" s="17">
        <f t="shared" si="146"/>
        <v>0.22222222222222221</v>
      </c>
      <c r="N279" s="17">
        <f t="shared" si="147"/>
        <v>0.88888888888888884</v>
      </c>
      <c r="O279" s="14">
        <f t="shared" si="148"/>
        <v>0.25</v>
      </c>
      <c r="P279" s="12">
        <v>1</v>
      </c>
      <c r="Q279" s="12">
        <v>2</v>
      </c>
      <c r="R279" s="17">
        <f t="shared" si="149"/>
        <v>0.1111111111111111</v>
      </c>
      <c r="S279" s="17">
        <f t="shared" si="150"/>
        <v>0.22222222222222221</v>
      </c>
      <c r="T279" s="14">
        <f t="shared" si="151"/>
        <v>0.5</v>
      </c>
      <c r="U279" s="12">
        <v>1</v>
      </c>
      <c r="V279" s="12">
        <v>6</v>
      </c>
      <c r="W279" s="17">
        <f t="shared" si="152"/>
        <v>0.1111111111111111</v>
      </c>
      <c r="X279" s="17">
        <f t="shared" si="153"/>
        <v>0.66666666666666663</v>
      </c>
      <c r="Y279" s="14">
        <f t="shared" si="154"/>
        <v>0.16666666666666666</v>
      </c>
      <c r="Z279" s="12">
        <v>0</v>
      </c>
      <c r="AA279" s="12">
        <v>2</v>
      </c>
      <c r="AB279" s="17">
        <f t="shared" si="155"/>
        <v>0</v>
      </c>
      <c r="AC279" s="17">
        <f t="shared" si="156"/>
        <v>0.22222222222222221</v>
      </c>
      <c r="AD279" s="14">
        <f t="shared" si="157"/>
        <v>0</v>
      </c>
      <c r="AE279" s="12">
        <v>0</v>
      </c>
      <c r="AF279" s="17">
        <f t="shared" si="158"/>
        <v>0</v>
      </c>
      <c r="AG279" s="12">
        <v>0</v>
      </c>
      <c r="AH279" s="17">
        <f t="shared" si="159"/>
        <v>0</v>
      </c>
      <c r="AI279" s="12">
        <v>0</v>
      </c>
      <c r="AJ279" s="17">
        <f t="shared" si="160"/>
        <v>0</v>
      </c>
      <c r="AK279" s="12">
        <v>1</v>
      </c>
      <c r="AL279" s="17">
        <f t="shared" si="161"/>
        <v>0.1111111111111111</v>
      </c>
      <c r="AM279" s="12">
        <v>1</v>
      </c>
      <c r="AN279" s="17">
        <f t="shared" si="162"/>
        <v>0.1111111111111111</v>
      </c>
      <c r="AO279" s="12">
        <v>1</v>
      </c>
      <c r="AP279" s="17">
        <f t="shared" si="163"/>
        <v>0.1111111111111111</v>
      </c>
      <c r="AQ279" s="12">
        <v>0</v>
      </c>
      <c r="AR279" s="17">
        <f t="shared" si="164"/>
        <v>0</v>
      </c>
      <c r="AS279" s="12">
        <v>5</v>
      </c>
      <c r="AT279" s="17">
        <f t="shared" si="165"/>
        <v>0.55555555555555558</v>
      </c>
      <c r="AU279" s="13"/>
      <c r="AV279" s="13"/>
      <c r="AW279" s="13"/>
      <c r="AX279" s="13"/>
      <c r="AY279" s="13"/>
      <c r="AZ279" s="13"/>
      <c r="BA279" s="13"/>
      <c r="BB279" s="13"/>
      <c r="BC279" s="13"/>
      <c r="BD279" s="35">
        <f t="shared" si="166"/>
        <v>28.153153153153148</v>
      </c>
      <c r="BE279" s="35">
        <f t="shared" si="167"/>
        <v>31.25</v>
      </c>
      <c r="BF279" s="37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7.9089731813369619</v>
      </c>
      <c r="BG279" s="14">
        <f t="shared" si="168"/>
        <v>0.75</v>
      </c>
      <c r="BH279" s="14">
        <f t="shared" si="169"/>
        <v>0.25</v>
      </c>
      <c r="BI279" s="13">
        <f>IFERROR(((AG279*(12000/5))/((F279*60+G279)*(SUMIFS(팀공격력!X:X,팀공격력!A:A,B279,팀공격력!B:B,D279)+SUMIFS(팀수비력!X:X,팀수비력!A:A,B279,팀수비력!B:B,D279))))*100,"")</f>
        <v>0</v>
      </c>
      <c r="BJ279" s="13">
        <f>IFERROR(((AI279*(12000/5))/((F279*60+G279)*(SUMIFS(팀공격력!V:V,팀공격력!A:A,B279,팀공격력!B:B,D279)+SUMIFS(팀수비력!W:W,팀수비력!A:A,B279,팀수비력!B:B,D279))))*100,"")</f>
        <v>0</v>
      </c>
      <c r="BK279" s="13">
        <f>IFERROR(((AE279*(12000/5))/((F279*60+G279)*(SUMIFS(팀공격력!X:X,팀공격력!A:A,B279,팀공격력!B:B,D279)+SUMIFS(팀수비력!X:X,팀수비력!A:A,B279,팀수비력!B:B,D279))))*100,"")</f>
        <v>0</v>
      </c>
      <c r="BL279" s="13">
        <f>IFERROR(100*AK279/(((((F279*60+G279)/(12000/5))*SUMIFS(팀공격력!P:P,팀공격력!A:A,B279,팀공격력!B:B,D279))-K279)),"")</f>
        <v>3.016325863737479</v>
      </c>
      <c r="BM279" s="13">
        <f>IFERROR(100*((AM279/E279*(2400))/((F279*60+G279)*SUMIFS(팀공격력!AR:AR,팀공격력!A:A,B279,팀공격력!B:B,D279))),"")</f>
        <v>1.0774137485443405</v>
      </c>
      <c r="BN279" s="13">
        <f>IFERROR((AO279*40)/(((F279*60+G279)/60)*(SUMIFS(팀수비력!Q:Q,팀수비력!A:A,B279,팀수비력!B:B,D279)-SUMIFS(팀수비력!N:N,팀수비력!A:A,B279,팀수비력!B:B,D279)))*100,"")</f>
        <v>1.9151737621194587</v>
      </c>
      <c r="BO279" s="13">
        <f t="shared" si="170"/>
        <v>0</v>
      </c>
      <c r="BP279" s="13">
        <v>0</v>
      </c>
      <c r="BQ279" s="13">
        <v>0</v>
      </c>
      <c r="BR279" s="13">
        <v>0</v>
      </c>
      <c r="BS279" s="13">
        <v>0.11111111111111099</v>
      </c>
      <c r="BT279" s="15" t="s">
        <v>88</v>
      </c>
      <c r="BU279" s="15"/>
      <c r="BV279" s="12" t="s">
        <v>96</v>
      </c>
      <c r="BW279" s="26"/>
      <c r="BX279" s="28"/>
      <c r="BY279" s="28"/>
      <c r="BZ279" s="26"/>
      <c r="CA279" s="26"/>
      <c r="CB279" s="26"/>
      <c r="CC279" s="31"/>
      <c r="CD279" s="31"/>
      <c r="CE279" s="31"/>
      <c r="CF279" s="33">
        <v>6</v>
      </c>
      <c r="CG279" s="33">
        <v>3</v>
      </c>
    </row>
    <row r="280" spans="1:85" ht="18" customHeight="1" thickBot="1" x14ac:dyDescent="0.45">
      <c r="A280" s="12" t="s">
        <v>84</v>
      </c>
      <c r="B280" s="12" t="s">
        <v>213</v>
      </c>
      <c r="C280" s="4" t="s">
        <v>214</v>
      </c>
      <c r="D280" s="4" t="s">
        <v>295</v>
      </c>
      <c r="E280" s="23">
        <v>8</v>
      </c>
      <c r="F280" s="24">
        <v>5</v>
      </c>
      <c r="G280" s="24">
        <v>54</v>
      </c>
      <c r="H280" s="10">
        <f t="shared" si="144"/>
        <v>2832</v>
      </c>
      <c r="I280" s="5">
        <v>15</v>
      </c>
      <c r="J280" s="17">
        <f t="shared" si="145"/>
        <v>1.875</v>
      </c>
      <c r="K280" s="7">
        <v>7</v>
      </c>
      <c r="L280" s="7">
        <v>12</v>
      </c>
      <c r="M280" s="17">
        <f t="shared" si="146"/>
        <v>0.875</v>
      </c>
      <c r="N280" s="17">
        <f t="shared" si="147"/>
        <v>1.5</v>
      </c>
      <c r="O280" s="14">
        <f t="shared" si="148"/>
        <v>0.58333333333333337</v>
      </c>
      <c r="P280" s="12">
        <v>7</v>
      </c>
      <c r="Q280" s="12">
        <v>12</v>
      </c>
      <c r="R280" s="17">
        <f t="shared" si="149"/>
        <v>0.875</v>
      </c>
      <c r="S280" s="17">
        <f t="shared" si="150"/>
        <v>1.5</v>
      </c>
      <c r="T280" s="14">
        <f t="shared" si="151"/>
        <v>0.58333333333333337</v>
      </c>
      <c r="U280" s="12">
        <v>0</v>
      </c>
      <c r="V280" s="12">
        <v>0</v>
      </c>
      <c r="W280" s="17">
        <f t="shared" si="152"/>
        <v>0</v>
      </c>
      <c r="X280" s="17">
        <f t="shared" si="153"/>
        <v>0</v>
      </c>
      <c r="Y280" s="14" t="e">
        <f t="shared" si="154"/>
        <v>#DIV/0!</v>
      </c>
      <c r="Z280" s="12">
        <v>1</v>
      </c>
      <c r="AA280" s="12">
        <v>5</v>
      </c>
      <c r="AB280" s="17">
        <f t="shared" si="155"/>
        <v>0.125</v>
      </c>
      <c r="AC280" s="17">
        <f t="shared" si="156"/>
        <v>0.625</v>
      </c>
      <c r="AD280" s="14">
        <f t="shared" si="157"/>
        <v>0.2</v>
      </c>
      <c r="AE280" s="12">
        <v>8</v>
      </c>
      <c r="AF280" s="17">
        <f t="shared" si="158"/>
        <v>1</v>
      </c>
      <c r="AG280" s="12">
        <v>3</v>
      </c>
      <c r="AH280" s="17">
        <f t="shared" si="159"/>
        <v>0.375</v>
      </c>
      <c r="AI280" s="12">
        <v>5</v>
      </c>
      <c r="AJ280" s="17">
        <f t="shared" si="160"/>
        <v>0.625</v>
      </c>
      <c r="AK280" s="12">
        <v>2</v>
      </c>
      <c r="AL280" s="17">
        <f t="shared" si="161"/>
        <v>0.25</v>
      </c>
      <c r="AM280" s="12">
        <v>1</v>
      </c>
      <c r="AN280" s="17">
        <f t="shared" si="162"/>
        <v>0.125</v>
      </c>
      <c r="AO280" s="12">
        <v>1</v>
      </c>
      <c r="AP280" s="17">
        <f t="shared" si="163"/>
        <v>0.125</v>
      </c>
      <c r="AQ280" s="12">
        <v>1</v>
      </c>
      <c r="AR280" s="17">
        <f t="shared" si="164"/>
        <v>0.125</v>
      </c>
      <c r="AS280" s="12">
        <v>7</v>
      </c>
      <c r="AT280" s="17">
        <f t="shared" si="165"/>
        <v>0.875</v>
      </c>
      <c r="AU280" s="13"/>
      <c r="AV280" s="13"/>
      <c r="AW280" s="13"/>
      <c r="AX280" s="13"/>
      <c r="AY280" s="13"/>
      <c r="AZ280" s="13"/>
      <c r="BA280" s="13"/>
      <c r="BB280" s="13"/>
      <c r="BC280" s="13"/>
      <c r="BD280" s="35">
        <f t="shared" si="166"/>
        <v>52.816901408450711</v>
      </c>
      <c r="BE280" s="35">
        <f t="shared" si="167"/>
        <v>58.333333333333336</v>
      </c>
      <c r="BF280" s="37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13.993108394115897</v>
      </c>
      <c r="BG280" s="14">
        <f t="shared" si="168"/>
        <v>0</v>
      </c>
      <c r="BH280" s="14">
        <f t="shared" si="169"/>
        <v>0.41666666666666669</v>
      </c>
      <c r="BI280" s="13">
        <f>IFERROR(((AG280*(12000/5))/((F280*60+G280)*(SUMIFS(팀공격력!X:X,팀공격력!A:A,B280,팀공격력!B:B,D280)+SUMIFS(팀수비력!X:X,팀수비력!A:A,B280,팀수비력!B:B,D280))))*100,"")</f>
        <v>3.2284100080710245</v>
      </c>
      <c r="BJ280" s="13">
        <f>IFERROR(((AI280*(12000/5))/((F280*60+G280)*(SUMIFS(팀공격력!V:V,팀공격력!A:A,B280,팀공격력!B:B,D280)+SUMIFS(팀수비력!W:W,팀수비력!A:A,B280,팀수비력!B:B,D280))))*100,"")</f>
        <v>11.689070718877849</v>
      </c>
      <c r="BK280" s="13">
        <f>IFERROR(((AE280*(12000/5))/((F280*60+G280)*(SUMIFS(팀공격력!X:X,팀공격력!A:A,B280,팀공격력!B:B,D280)+SUMIFS(팀수비력!X:X,팀수비력!A:A,B280,팀수비력!B:B,D280))))*100,"")</f>
        <v>8.609093354856066</v>
      </c>
      <c r="BL280" s="13">
        <f>IFERROR(100*AK280/(((((F280*60+G280)/(12000/5))*SUMIFS(팀공격력!P:P,팀공격력!A:A,B280,팀공격력!B:B,D280))-K280)),"")</f>
        <v>6.1204192487185383</v>
      </c>
      <c r="BM280" s="13">
        <f>IFERROR(100*((AM280/E280*(2400))/((F280*60+G280)*SUMIFS(팀공격력!AR:AR,팀공격력!A:A,B280,팀공격력!B:B,D280))),"")</f>
        <v>1.1946595288232067</v>
      </c>
      <c r="BN280" s="13">
        <f>IFERROR((AO280*40)/(((F280*60+G280)/60)*(SUMIFS(팀수비력!Q:Q,팀수비력!A:A,B280,팀수비력!B:B,D280)-SUMIFS(팀수비력!N:N,팀수비력!A:A,B280,팀수비력!B:B,D280)))*100,"")</f>
        <v>1.9940179461615151</v>
      </c>
      <c r="BO280" s="13">
        <f t="shared" si="170"/>
        <v>6.5789473684210531</v>
      </c>
      <c r="BP280" s="13">
        <v>0</v>
      </c>
      <c r="BQ280" s="13">
        <v>0</v>
      </c>
      <c r="BR280" s="13">
        <v>0</v>
      </c>
      <c r="BS280" s="13">
        <v>0.125</v>
      </c>
      <c r="BT280" s="15" t="s">
        <v>88</v>
      </c>
      <c r="BU280" s="15"/>
      <c r="BV280" s="12" t="s">
        <v>89</v>
      </c>
      <c r="BW280" s="26"/>
      <c r="BX280" s="28"/>
      <c r="BY280" s="28"/>
      <c r="BZ280" s="26"/>
      <c r="CA280" s="26"/>
      <c r="CB280" s="26"/>
      <c r="CC280" s="31"/>
      <c r="CD280" s="31"/>
      <c r="CE280" s="31"/>
      <c r="CF280" s="33">
        <v>6</v>
      </c>
      <c r="CG280" s="33">
        <v>2</v>
      </c>
    </row>
    <row r="281" spans="1:85" ht="18" customHeight="1" thickBot="1" x14ac:dyDescent="0.45">
      <c r="A281" s="12" t="s">
        <v>84</v>
      </c>
      <c r="B281" s="12" t="s">
        <v>213</v>
      </c>
      <c r="C281" s="4" t="s">
        <v>216</v>
      </c>
      <c r="D281" s="4" t="s">
        <v>295</v>
      </c>
      <c r="E281" s="23">
        <v>9</v>
      </c>
      <c r="F281" s="24">
        <v>20</v>
      </c>
      <c r="G281" s="24">
        <v>21</v>
      </c>
      <c r="H281" s="10">
        <f t="shared" si="144"/>
        <v>10989</v>
      </c>
      <c r="I281" s="5">
        <v>38</v>
      </c>
      <c r="J281" s="17">
        <f t="shared" si="145"/>
        <v>4.2222222222222223</v>
      </c>
      <c r="K281" s="7">
        <v>13</v>
      </c>
      <c r="L281" s="7">
        <v>27</v>
      </c>
      <c r="M281" s="17">
        <f t="shared" si="146"/>
        <v>1.4444444444444444</v>
      </c>
      <c r="N281" s="17">
        <f t="shared" si="147"/>
        <v>3</v>
      </c>
      <c r="O281" s="14">
        <f t="shared" si="148"/>
        <v>0.48148148148148145</v>
      </c>
      <c r="P281" s="12">
        <v>3</v>
      </c>
      <c r="Q281" s="12">
        <v>4</v>
      </c>
      <c r="R281" s="17">
        <f t="shared" si="149"/>
        <v>0.33333333333333331</v>
      </c>
      <c r="S281" s="17">
        <f t="shared" si="150"/>
        <v>0.44444444444444442</v>
      </c>
      <c r="T281" s="14">
        <f t="shared" si="151"/>
        <v>0.75</v>
      </c>
      <c r="U281" s="12">
        <v>10</v>
      </c>
      <c r="V281" s="12">
        <v>23</v>
      </c>
      <c r="W281" s="17">
        <f t="shared" si="152"/>
        <v>1.1111111111111112</v>
      </c>
      <c r="X281" s="17">
        <f t="shared" si="153"/>
        <v>2.5555555555555554</v>
      </c>
      <c r="Y281" s="14">
        <f t="shared" si="154"/>
        <v>0.43478260869565216</v>
      </c>
      <c r="Z281" s="12">
        <v>2</v>
      </c>
      <c r="AA281" s="12">
        <v>4</v>
      </c>
      <c r="AB281" s="17">
        <f t="shared" si="155"/>
        <v>0.22222222222222221</v>
      </c>
      <c r="AC281" s="17">
        <f t="shared" si="156"/>
        <v>0.44444444444444442</v>
      </c>
      <c r="AD281" s="14">
        <f t="shared" si="157"/>
        <v>0.5</v>
      </c>
      <c r="AE281" s="12">
        <v>26</v>
      </c>
      <c r="AF281" s="17">
        <f t="shared" si="158"/>
        <v>2.8888888888888888</v>
      </c>
      <c r="AG281" s="12">
        <v>11</v>
      </c>
      <c r="AH281" s="17">
        <f t="shared" si="159"/>
        <v>1.2222222222222223</v>
      </c>
      <c r="AI281" s="12">
        <v>15</v>
      </c>
      <c r="AJ281" s="17">
        <f t="shared" si="160"/>
        <v>1.6666666666666667</v>
      </c>
      <c r="AK281" s="12">
        <v>8</v>
      </c>
      <c r="AL281" s="17">
        <f t="shared" si="161"/>
        <v>0.88888888888888884</v>
      </c>
      <c r="AM281" s="12">
        <v>7</v>
      </c>
      <c r="AN281" s="17">
        <f t="shared" si="162"/>
        <v>0.77777777777777779</v>
      </c>
      <c r="AO281" s="12">
        <v>0</v>
      </c>
      <c r="AP281" s="17">
        <f t="shared" si="163"/>
        <v>0</v>
      </c>
      <c r="AQ281" s="12">
        <v>3</v>
      </c>
      <c r="AR281" s="17">
        <f t="shared" si="164"/>
        <v>0.33333333333333331</v>
      </c>
      <c r="AS281" s="12">
        <v>17</v>
      </c>
      <c r="AT281" s="17">
        <f t="shared" si="165"/>
        <v>1.8888888888888888</v>
      </c>
      <c r="AU281" s="13"/>
      <c r="AV281" s="13"/>
      <c r="AW281" s="13"/>
      <c r="AX281" s="13"/>
      <c r="AY281" s="13"/>
      <c r="AZ281" s="13"/>
      <c r="BA281" s="13"/>
      <c r="BB281" s="13"/>
      <c r="BC281" s="13"/>
      <c r="BD281" s="35">
        <f t="shared" si="166"/>
        <v>66.063977746870648</v>
      </c>
      <c r="BE281" s="35">
        <f t="shared" si="167"/>
        <v>66.666666666666657</v>
      </c>
      <c r="BF281" s="37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8.476932055227639</v>
      </c>
      <c r="BG281" s="14">
        <f t="shared" si="168"/>
        <v>0.85185185185185186</v>
      </c>
      <c r="BH281" s="14">
        <f t="shared" si="169"/>
        <v>0.14814814814814814</v>
      </c>
      <c r="BI281" s="13">
        <f>IFERROR(((AG281*(12000/5))/((F281*60+G281)*(SUMIFS(팀공격력!X:X,팀공격력!A:A,B281,팀공격력!B:B,D281)+SUMIFS(팀수비력!X:X,팀수비력!A:A,B281,팀수비력!B:B,D281))))*100,"")</f>
        <v>3.4320034320034316</v>
      </c>
      <c r="BJ281" s="13">
        <f>IFERROR(((AI281*(12000/5))/((F281*60+G281)*(SUMIFS(팀공격력!V:V,팀공격력!A:A,B281,팀공격력!B:B,D281)+SUMIFS(팀수비력!W:W,팀수비력!A:A,B281,팀수비력!B:B,D281))))*100,"")</f>
        <v>10.166906718630857</v>
      </c>
      <c r="BK281" s="13">
        <f>IFERROR(((AE281*(12000/5))/((F281*60+G281)*(SUMIFS(팀공격력!X:X,팀공격력!A:A,B281,팀공격력!B:B,D281)+SUMIFS(팀수비력!X:X,팀수비력!A:A,B281,팀수비력!B:B,D281))))*100,"")</f>
        <v>8.1120081120081124</v>
      </c>
      <c r="BL281" s="13">
        <f>IFERROR(100*AK281/(((((F281*60+G281)/(12000/5))*SUMIFS(팀공격력!P:P,팀공격력!A:A,B281,팀공격력!B:B,D281))-K281)),"")</f>
        <v>6.4592311496422186</v>
      </c>
      <c r="BM281" s="13">
        <f>IFERROR(100*((AM281/E281*(2400))/((F281*60+G281)*SUMIFS(팀공격력!AR:AR,팀공격력!A:A,B281,팀공격력!B:B,D281))),"")</f>
        <v>2.1551488305934345</v>
      </c>
      <c r="BN281" s="13">
        <f>IFERROR((AO281*40)/(((F281*60+G281)/60)*(SUMIFS(팀수비력!Q:Q,팀수비력!A:A,B281,팀수비력!B:B,D281)-SUMIFS(팀수비력!N:N,팀수비력!A:A,B281,팀수비력!B:B,D281)))*100,"")</f>
        <v>0</v>
      </c>
      <c r="BO281" s="13">
        <f t="shared" si="170"/>
        <v>9.4458438287153648</v>
      </c>
      <c r="BP281" s="13">
        <v>10</v>
      </c>
      <c r="BQ281" s="13">
        <v>0.11111111111111099</v>
      </c>
      <c r="BR281" s="13">
        <v>0.33333333333333298</v>
      </c>
      <c r="BS281" s="13">
        <v>0.88888888888888795</v>
      </c>
      <c r="BT281" s="15" t="s">
        <v>88</v>
      </c>
      <c r="BU281" s="15"/>
      <c r="BV281" s="12" t="s">
        <v>91</v>
      </c>
      <c r="BW281" s="26"/>
      <c r="BX281" s="28"/>
      <c r="BY281" s="28"/>
      <c r="BZ281" s="26"/>
      <c r="CA281" s="26"/>
      <c r="CB281" s="26"/>
      <c r="CC281" s="31"/>
      <c r="CD281" s="31"/>
      <c r="CE281" s="31"/>
      <c r="CF281" s="33">
        <v>7</v>
      </c>
      <c r="CG281" s="33">
        <v>2</v>
      </c>
    </row>
    <row r="282" spans="1:85" ht="18" customHeight="1" thickBot="1" x14ac:dyDescent="0.45">
      <c r="A282" s="12" t="s">
        <v>84</v>
      </c>
      <c r="B282" s="12" t="s">
        <v>213</v>
      </c>
      <c r="C282" s="4" t="s">
        <v>217</v>
      </c>
      <c r="D282" s="4" t="s">
        <v>295</v>
      </c>
      <c r="E282" s="23">
        <v>9</v>
      </c>
      <c r="F282" s="24">
        <v>14</v>
      </c>
      <c r="G282" s="24">
        <v>42</v>
      </c>
      <c r="H282" s="10">
        <f t="shared" si="144"/>
        <v>7938</v>
      </c>
      <c r="I282" s="5">
        <v>34</v>
      </c>
      <c r="J282" s="17">
        <f t="shared" si="145"/>
        <v>3.7777777777777777</v>
      </c>
      <c r="K282" s="7">
        <v>16</v>
      </c>
      <c r="L282" s="7">
        <v>36</v>
      </c>
      <c r="M282" s="17">
        <f t="shared" si="146"/>
        <v>1.7777777777777777</v>
      </c>
      <c r="N282" s="17">
        <f t="shared" si="147"/>
        <v>4</v>
      </c>
      <c r="O282" s="14">
        <f t="shared" si="148"/>
        <v>0.44444444444444442</v>
      </c>
      <c r="P282" s="12">
        <v>16</v>
      </c>
      <c r="Q282" s="12">
        <v>36</v>
      </c>
      <c r="R282" s="17">
        <f t="shared" si="149"/>
        <v>1.7777777777777777</v>
      </c>
      <c r="S282" s="17">
        <f t="shared" si="150"/>
        <v>4</v>
      </c>
      <c r="T282" s="14">
        <f t="shared" si="151"/>
        <v>0.44444444444444442</v>
      </c>
      <c r="U282" s="12">
        <v>0</v>
      </c>
      <c r="V282" s="12">
        <v>0</v>
      </c>
      <c r="W282" s="17">
        <f t="shared" si="152"/>
        <v>0</v>
      </c>
      <c r="X282" s="17">
        <f t="shared" si="153"/>
        <v>0</v>
      </c>
      <c r="Y282" s="14" t="e">
        <f t="shared" si="154"/>
        <v>#DIV/0!</v>
      </c>
      <c r="Z282" s="12">
        <v>2</v>
      </c>
      <c r="AA282" s="12">
        <v>3</v>
      </c>
      <c r="AB282" s="17">
        <f t="shared" si="155"/>
        <v>0.22222222222222221</v>
      </c>
      <c r="AC282" s="17">
        <f t="shared" si="156"/>
        <v>0.33333333333333331</v>
      </c>
      <c r="AD282" s="14">
        <f t="shared" si="157"/>
        <v>0.66666666666666663</v>
      </c>
      <c r="AE282" s="12">
        <v>30</v>
      </c>
      <c r="AF282" s="17">
        <f t="shared" si="158"/>
        <v>3.3333333333333335</v>
      </c>
      <c r="AG282" s="12">
        <v>6</v>
      </c>
      <c r="AH282" s="17">
        <f t="shared" si="159"/>
        <v>0.66666666666666663</v>
      </c>
      <c r="AI282" s="12">
        <v>24</v>
      </c>
      <c r="AJ282" s="17">
        <f t="shared" si="160"/>
        <v>2.6666666666666665</v>
      </c>
      <c r="AK282" s="12">
        <v>3</v>
      </c>
      <c r="AL282" s="17">
        <f t="shared" si="161"/>
        <v>0.33333333333333331</v>
      </c>
      <c r="AM282" s="12">
        <v>2</v>
      </c>
      <c r="AN282" s="17">
        <f t="shared" si="162"/>
        <v>0.22222222222222221</v>
      </c>
      <c r="AO282" s="12">
        <v>5</v>
      </c>
      <c r="AP282" s="17">
        <f t="shared" si="163"/>
        <v>0.55555555555555558</v>
      </c>
      <c r="AQ282" s="12">
        <v>1</v>
      </c>
      <c r="AR282" s="17">
        <f t="shared" si="164"/>
        <v>0.1111111111111111</v>
      </c>
      <c r="AS282" s="12">
        <v>8</v>
      </c>
      <c r="AT282" s="17">
        <f t="shared" si="165"/>
        <v>0.88888888888888884</v>
      </c>
      <c r="AU282" s="13"/>
      <c r="AV282" s="13"/>
      <c r="AW282" s="13"/>
      <c r="AX282" s="13"/>
      <c r="AY282" s="13"/>
      <c r="AZ282" s="13"/>
      <c r="BA282" s="13"/>
      <c r="BB282" s="13"/>
      <c r="BC282" s="13"/>
      <c r="BD282" s="35">
        <f t="shared" si="166"/>
        <v>45.551982851018217</v>
      </c>
      <c r="BE282" s="35">
        <f t="shared" si="167"/>
        <v>44.444444444444443</v>
      </c>
      <c r="BF282" s="37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14.158941508274591</v>
      </c>
      <c r="BG282" s="14">
        <f t="shared" si="168"/>
        <v>0</v>
      </c>
      <c r="BH282" s="14">
        <f t="shared" si="169"/>
        <v>8.3333333333333329E-2</v>
      </c>
      <c r="BI282" s="13">
        <f>IFERROR(((AG282*(12000/5))/((F282*60+G282)*(SUMIFS(팀공격력!X:X,팀공격력!A:A,B282,팀공격력!B:B,D282)+SUMIFS(팀수비력!X:X,팀수비력!A:A,B282,팀수비력!B:B,D282))))*100,"")</f>
        <v>2.5915127955944284</v>
      </c>
      <c r="BJ282" s="13">
        <f>IFERROR(((AI282*(12000/5))/((F282*60+G282)*(SUMIFS(팀공격력!V:V,팀공격력!A:A,B282,팀공격력!B:B,D282)+SUMIFS(팀수비력!W:W,팀수비력!A:A,B282,팀수비력!B:B,D282))))*100,"")</f>
        <v>22.519352568613652</v>
      </c>
      <c r="BK282" s="13">
        <f>IFERROR(((AE282*(12000/5))/((F282*60+G282)*(SUMIFS(팀공격력!X:X,팀공격력!A:A,B282,팀공격력!B:B,D282)+SUMIFS(팀수비력!X:X,팀수비력!A:A,B282,팀수비력!B:B,D282))))*100,"")</f>
        <v>12.957563977972143</v>
      </c>
      <c r="BL282" s="13">
        <f>IFERROR(100*AK282/(((((F282*60+G282)/(12000/5))*SUMIFS(팀공격력!P:P,팀공격력!A:A,B282,팀공격력!B:B,D282))-K282)),"")</f>
        <v>3.620674048818755</v>
      </c>
      <c r="BM282" s="13">
        <f>IFERROR(100*((AM282/E282*(2400))/((F282*60+G282)*SUMIFS(팀공격력!AR:AR,팀공격력!A:A,B282,팀공격력!B:B,D282))),"")</f>
        <v>0.85242524203258274</v>
      </c>
      <c r="BN282" s="13">
        <f>IFERROR((AO282*40)/(((F282*60+G282)/60)*(SUMIFS(팀수비력!Q:Q,팀수비력!A:A,B282,팀수비력!B:B,D282)-SUMIFS(팀수비력!N:N,팀수비력!A:A,B282,팀수비력!B:B,D282)))*100,"")</f>
        <v>4.0016006402561022</v>
      </c>
      <c r="BO282" s="13">
        <f t="shared" si="170"/>
        <v>2.6096033402922756</v>
      </c>
      <c r="BP282" s="13">
        <v>50</v>
      </c>
      <c r="BQ282" s="13">
        <v>0.33333333333333298</v>
      </c>
      <c r="BR282" s="13">
        <v>0</v>
      </c>
      <c r="BS282" s="13">
        <v>0</v>
      </c>
      <c r="BT282" s="15" t="s">
        <v>88</v>
      </c>
      <c r="BU282" s="15"/>
      <c r="BV282" s="12" t="s">
        <v>89</v>
      </c>
      <c r="BW282" s="26"/>
      <c r="BX282" s="28"/>
      <c r="BY282" s="28"/>
      <c r="BZ282" s="26"/>
      <c r="CA282" s="26"/>
      <c r="CB282" s="26"/>
      <c r="CC282" s="31"/>
      <c r="CD282" s="31"/>
      <c r="CE282" s="31"/>
      <c r="CF282" s="33">
        <v>7</v>
      </c>
      <c r="CG282" s="33">
        <v>2</v>
      </c>
    </row>
    <row r="283" spans="1:85" ht="18" customHeight="1" thickBot="1" x14ac:dyDescent="0.45">
      <c r="A283" s="12" t="s">
        <v>84</v>
      </c>
      <c r="B283" s="12" t="s">
        <v>213</v>
      </c>
      <c r="C283" s="4" t="s">
        <v>218</v>
      </c>
      <c r="D283" s="4" t="s">
        <v>295</v>
      </c>
      <c r="E283" s="23">
        <v>1</v>
      </c>
      <c r="F283" s="24">
        <v>1</v>
      </c>
      <c r="G283" s="24">
        <v>57</v>
      </c>
      <c r="H283" s="10">
        <f t="shared" si="144"/>
        <v>117</v>
      </c>
      <c r="I283" s="5">
        <v>0</v>
      </c>
      <c r="J283" s="17">
        <f t="shared" si="145"/>
        <v>0</v>
      </c>
      <c r="K283" s="7">
        <v>0</v>
      </c>
      <c r="L283" s="7">
        <v>0</v>
      </c>
      <c r="M283" s="17">
        <f t="shared" si="146"/>
        <v>0</v>
      </c>
      <c r="N283" s="17">
        <f t="shared" si="147"/>
        <v>0</v>
      </c>
      <c r="O283" s="14" t="e">
        <f t="shared" si="148"/>
        <v>#DIV/0!</v>
      </c>
      <c r="P283" s="12">
        <v>0</v>
      </c>
      <c r="Q283" s="12">
        <v>0</v>
      </c>
      <c r="R283" s="17">
        <f t="shared" si="149"/>
        <v>0</v>
      </c>
      <c r="S283" s="17">
        <f t="shared" si="150"/>
        <v>0</v>
      </c>
      <c r="T283" s="14" t="e">
        <f t="shared" si="151"/>
        <v>#DIV/0!</v>
      </c>
      <c r="U283" s="12">
        <v>0</v>
      </c>
      <c r="V283" s="12">
        <v>0</v>
      </c>
      <c r="W283" s="17">
        <f t="shared" si="152"/>
        <v>0</v>
      </c>
      <c r="X283" s="17">
        <f t="shared" si="153"/>
        <v>0</v>
      </c>
      <c r="Y283" s="14" t="e">
        <f t="shared" si="154"/>
        <v>#DIV/0!</v>
      </c>
      <c r="Z283" s="12">
        <v>0</v>
      </c>
      <c r="AA283" s="12">
        <v>0</v>
      </c>
      <c r="AB283" s="17">
        <f t="shared" si="155"/>
        <v>0</v>
      </c>
      <c r="AC283" s="17">
        <f t="shared" si="156"/>
        <v>0</v>
      </c>
      <c r="AD283" s="14" t="e">
        <f t="shared" si="157"/>
        <v>#DIV/0!</v>
      </c>
      <c r="AE283" s="12">
        <v>0</v>
      </c>
      <c r="AF283" s="17">
        <f t="shared" si="158"/>
        <v>0</v>
      </c>
      <c r="AG283" s="12">
        <v>0</v>
      </c>
      <c r="AH283" s="17">
        <f t="shared" si="159"/>
        <v>0</v>
      </c>
      <c r="AI283" s="12">
        <v>0</v>
      </c>
      <c r="AJ283" s="17">
        <f t="shared" si="160"/>
        <v>0</v>
      </c>
      <c r="AK283" s="12">
        <v>0</v>
      </c>
      <c r="AL283" s="17">
        <f t="shared" si="161"/>
        <v>0</v>
      </c>
      <c r="AM283" s="12">
        <v>0</v>
      </c>
      <c r="AN283" s="17">
        <f t="shared" si="162"/>
        <v>0</v>
      </c>
      <c r="AO283" s="12">
        <v>0</v>
      </c>
      <c r="AP283" s="17">
        <f t="shared" si="163"/>
        <v>0</v>
      </c>
      <c r="AQ283" s="12">
        <v>1</v>
      </c>
      <c r="AR283" s="17">
        <f t="shared" si="164"/>
        <v>1</v>
      </c>
      <c r="AS283" s="12">
        <v>0</v>
      </c>
      <c r="AT283" s="17">
        <f t="shared" si="165"/>
        <v>0</v>
      </c>
      <c r="AU283" s="13"/>
      <c r="AV283" s="13"/>
      <c r="AW283" s="13"/>
      <c r="AX283" s="13"/>
      <c r="AY283" s="13"/>
      <c r="AZ283" s="13"/>
      <c r="BA283" s="13"/>
      <c r="BB283" s="13"/>
      <c r="BC283" s="13"/>
      <c r="BD283" s="35" t="str">
        <f t="shared" si="166"/>
        <v/>
      </c>
      <c r="BE283" s="35" t="str">
        <f t="shared" si="167"/>
        <v/>
      </c>
      <c r="BF283" s="37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2.7854028179920305</v>
      </c>
      <c r="BG283" s="14" t="str">
        <f t="shared" si="168"/>
        <v/>
      </c>
      <c r="BH283" s="14" t="str">
        <f t="shared" si="169"/>
        <v/>
      </c>
      <c r="BI283" s="13">
        <f>IFERROR(((AG283*(12000/5))/((F283*60+G283)*(SUMIFS(팀공격력!X:X,팀공격력!A:A,B283,팀공격력!B:B,D283)+SUMIFS(팀수비력!X:X,팀수비력!A:A,B283,팀수비력!B:B,D283))))*100,"")</f>
        <v>0</v>
      </c>
      <c r="BJ283" s="13">
        <f>IFERROR(((AI283*(12000/5))/((F283*60+G283)*(SUMIFS(팀공격력!V:V,팀공격력!A:A,B283,팀공격력!B:B,D283)+SUMIFS(팀수비력!W:W,팀수비력!A:A,B283,팀수비력!B:B,D283))))*100,"")</f>
        <v>0</v>
      </c>
      <c r="BK283" s="13">
        <f>IFERROR(((AE283*(12000/5))/((F283*60+G283)*(SUMIFS(팀공격력!X:X,팀공격력!A:A,B283,팀공격력!B:B,D283)+SUMIFS(팀수비력!X:X,팀수비력!A:A,B283,팀수비력!B:B,D283))))*100,"")</f>
        <v>0</v>
      </c>
      <c r="BL283" s="13">
        <f>IFERROR(100*AK283/(((((F283*60+G283)/(12000/5))*SUMIFS(팀공격력!P:P,팀공격력!A:A,B283,팀공격력!B:B,D283))-K283)),"")</f>
        <v>0</v>
      </c>
      <c r="BM283" s="13">
        <f>IFERROR(100*((AM283/E283*(2400))/((F283*60+G283)*SUMIFS(팀공격력!AR:AR,팀공격력!A:A,B283,팀공격력!B:B,D283))),"")</f>
        <v>0</v>
      </c>
      <c r="BN283" s="13">
        <f>IFERROR((AO283*40)/(((F283*60+G283)/60)*(SUMIFS(팀수비력!Q:Q,팀수비력!A:A,B283,팀수비력!B:B,D283)-SUMIFS(팀수비력!N:N,팀수비력!A:A,B283,팀수비력!B:B,D283)))*100,"")</f>
        <v>0</v>
      </c>
      <c r="BO283" s="13">
        <f t="shared" si="170"/>
        <v>100</v>
      </c>
      <c r="BP283" s="13">
        <v>0</v>
      </c>
      <c r="BQ283" s="13">
        <v>0</v>
      </c>
      <c r="BR283" s="13">
        <v>0</v>
      </c>
      <c r="BS283" s="13">
        <v>0</v>
      </c>
      <c r="BT283" s="15" t="s">
        <v>88</v>
      </c>
      <c r="BU283" s="15"/>
      <c r="BV283" s="12" t="s">
        <v>96</v>
      </c>
      <c r="BW283" s="26"/>
      <c r="BX283" s="28"/>
      <c r="BY283" s="28"/>
      <c r="BZ283" s="26"/>
      <c r="CA283" s="26"/>
      <c r="CB283" s="26"/>
      <c r="CC283" s="31"/>
      <c r="CD283" s="31"/>
      <c r="CE283" s="31"/>
      <c r="CF283" s="33">
        <v>1</v>
      </c>
      <c r="CG283" s="33">
        <v>0</v>
      </c>
    </row>
    <row r="284" spans="1:85" ht="18" customHeight="1" thickBot="1" x14ac:dyDescent="0.45">
      <c r="A284" s="12" t="s">
        <v>84</v>
      </c>
      <c r="B284" s="12" t="s">
        <v>213</v>
      </c>
      <c r="C284" s="4" t="s">
        <v>219</v>
      </c>
      <c r="D284" s="4" t="s">
        <v>295</v>
      </c>
      <c r="E284" s="23">
        <v>9</v>
      </c>
      <c r="F284" s="24">
        <v>24</v>
      </c>
      <c r="G284" s="24">
        <v>51</v>
      </c>
      <c r="H284" s="10">
        <f t="shared" si="144"/>
        <v>13419</v>
      </c>
      <c r="I284" s="5">
        <v>102</v>
      </c>
      <c r="J284" s="17">
        <f t="shared" si="145"/>
        <v>11.333333333333334</v>
      </c>
      <c r="K284" s="7">
        <v>42</v>
      </c>
      <c r="L284" s="7">
        <v>84</v>
      </c>
      <c r="M284" s="17">
        <f t="shared" si="146"/>
        <v>4.666666666666667</v>
      </c>
      <c r="N284" s="17">
        <f t="shared" si="147"/>
        <v>9.3333333333333339</v>
      </c>
      <c r="O284" s="14">
        <f t="shared" si="148"/>
        <v>0.5</v>
      </c>
      <c r="P284" s="12">
        <v>33</v>
      </c>
      <c r="Q284" s="12">
        <v>52</v>
      </c>
      <c r="R284" s="17">
        <f t="shared" si="149"/>
        <v>3.6666666666666665</v>
      </c>
      <c r="S284" s="17">
        <f t="shared" si="150"/>
        <v>5.7777777777777777</v>
      </c>
      <c r="T284" s="14">
        <f t="shared" si="151"/>
        <v>0.63461538461538458</v>
      </c>
      <c r="U284" s="12">
        <v>9</v>
      </c>
      <c r="V284" s="12">
        <v>32</v>
      </c>
      <c r="W284" s="17">
        <f t="shared" si="152"/>
        <v>1</v>
      </c>
      <c r="X284" s="17">
        <f t="shared" si="153"/>
        <v>3.5555555555555554</v>
      </c>
      <c r="Y284" s="14">
        <f t="shared" si="154"/>
        <v>0.28125</v>
      </c>
      <c r="Z284" s="12">
        <v>9</v>
      </c>
      <c r="AA284" s="12">
        <v>15</v>
      </c>
      <c r="AB284" s="17">
        <f t="shared" si="155"/>
        <v>1</v>
      </c>
      <c r="AC284" s="17">
        <f t="shared" si="156"/>
        <v>1.6666666666666667</v>
      </c>
      <c r="AD284" s="14">
        <f t="shared" si="157"/>
        <v>0.6</v>
      </c>
      <c r="AE284" s="12">
        <v>40</v>
      </c>
      <c r="AF284" s="17">
        <f t="shared" si="158"/>
        <v>4.4444444444444446</v>
      </c>
      <c r="AG284" s="12">
        <v>9</v>
      </c>
      <c r="AH284" s="17">
        <f t="shared" si="159"/>
        <v>1</v>
      </c>
      <c r="AI284" s="12">
        <v>31</v>
      </c>
      <c r="AJ284" s="17">
        <f t="shared" si="160"/>
        <v>3.4444444444444446</v>
      </c>
      <c r="AK284" s="12">
        <v>14</v>
      </c>
      <c r="AL284" s="17">
        <f t="shared" si="161"/>
        <v>1.5555555555555556</v>
      </c>
      <c r="AM284" s="12">
        <v>7</v>
      </c>
      <c r="AN284" s="17">
        <f t="shared" si="162"/>
        <v>0.77777777777777779</v>
      </c>
      <c r="AO284" s="12">
        <v>9</v>
      </c>
      <c r="AP284" s="17">
        <f t="shared" si="163"/>
        <v>1</v>
      </c>
      <c r="AQ284" s="12">
        <v>14</v>
      </c>
      <c r="AR284" s="17">
        <f t="shared" si="164"/>
        <v>1.5555555555555556</v>
      </c>
      <c r="AS284" s="12">
        <v>15</v>
      </c>
      <c r="AT284" s="17">
        <f t="shared" si="165"/>
        <v>1.6666666666666667</v>
      </c>
      <c r="AU284" s="13"/>
      <c r="AV284" s="13"/>
      <c r="AW284" s="13"/>
      <c r="AX284" s="13"/>
      <c r="AY284" s="13"/>
      <c r="AZ284" s="13"/>
      <c r="BA284" s="13"/>
      <c r="BB284" s="13"/>
      <c r="BC284" s="13"/>
      <c r="BD284" s="35">
        <f t="shared" si="166"/>
        <v>56.29139072847682</v>
      </c>
      <c r="BE284" s="35">
        <f t="shared" si="167"/>
        <v>55.357142857142861</v>
      </c>
      <c r="BF284" s="37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22.862720836452095</v>
      </c>
      <c r="BG284" s="14">
        <f t="shared" si="168"/>
        <v>0.38095238095238093</v>
      </c>
      <c r="BH284" s="14">
        <f t="shared" si="169"/>
        <v>0.17857142857142858</v>
      </c>
      <c r="BI284" s="13">
        <f>IFERROR(((AG284*(12000/5))/((F284*60+G284)*(SUMIFS(팀공격력!X:X,팀공격력!A:A,B284,팀공격력!B:B,D284)+SUMIFS(팀수비력!X:X,팀수비력!A:A,B284,팀수비력!B:B,D284))))*100,"")</f>
        <v>2.2995113538373095</v>
      </c>
      <c r="BJ284" s="13">
        <f>IFERROR(((AI284*(12000/5))/((F284*60+G284)*(SUMIFS(팀공격력!V:V,팀공격력!A:A,B284,팀공격력!B:B,D284)+SUMIFS(팀수비력!W:W,팀수비력!A:A,B284,팀수비력!B:B,D284))))*100,"")</f>
        <v>17.206688406299868</v>
      </c>
      <c r="BK284" s="13">
        <f>IFERROR(((AE284*(12000/5))/((F284*60+G284)*(SUMIFS(팀공격력!X:X,팀공격력!A:A,B284,팀공격력!B:B,D284)+SUMIFS(팀수비력!X:X,팀수비력!A:A,B284,팀수비력!B:B,D284))))*100,"")</f>
        <v>10.220050461499154</v>
      </c>
      <c r="BL284" s="13">
        <f>IFERROR(100*AK284/(((((F284*60+G284)/(12000/5))*SUMIFS(팀공격력!P:P,팀공격력!A:A,B284,팀공격력!B:B,D284))-K284)),"")</f>
        <v>11.189593677879573</v>
      </c>
      <c r="BM284" s="13">
        <f>IFERROR(100*((AM284/E284*(2400))/((F284*60+G284)*SUMIFS(팀공격력!AR:AR,팀공격력!A:A,B284,팀공격력!B:B,D284))),"")</f>
        <v>1.7648804306871788</v>
      </c>
      <c r="BN284" s="13">
        <f>IFERROR((AO284*40)/(((F284*60+G284)/60)*(SUMIFS(팀수비력!Q:Q,팀수비력!A:A,B284,팀수비력!B:B,D284)-SUMIFS(팀수비력!N:N,팀수비력!A:A,B284,팀수비력!B:B,D284)))*100,"")</f>
        <v>4.2608592732867798</v>
      </c>
      <c r="BO284" s="13">
        <f t="shared" si="170"/>
        <v>13.384321223709369</v>
      </c>
      <c r="BP284" s="13">
        <v>6.6666666666666599</v>
      </c>
      <c r="BQ284" s="13">
        <v>0.11111111111111099</v>
      </c>
      <c r="BR284" s="13">
        <v>0.77777777777777701</v>
      </c>
      <c r="BS284" s="13">
        <v>0.33333333333333298</v>
      </c>
      <c r="BT284" s="15" t="s">
        <v>110</v>
      </c>
      <c r="BU284" s="15"/>
      <c r="BV284" s="12" t="s">
        <v>91</v>
      </c>
      <c r="BW284" s="26"/>
      <c r="BX284" s="28"/>
      <c r="BY284" s="28"/>
      <c r="BZ284" s="26"/>
      <c r="CA284" s="26"/>
      <c r="CB284" s="26"/>
      <c r="CC284" s="31"/>
      <c r="CD284" s="31"/>
      <c r="CE284" s="31"/>
      <c r="CF284" s="33">
        <v>7</v>
      </c>
      <c r="CG284" s="33">
        <v>2</v>
      </c>
    </row>
    <row r="285" spans="1:85" ht="18" customHeight="1" thickBot="1" x14ac:dyDescent="0.45">
      <c r="A285" s="12" t="s">
        <v>84</v>
      </c>
      <c r="B285" s="12" t="s">
        <v>213</v>
      </c>
      <c r="C285" s="4" t="s">
        <v>221</v>
      </c>
      <c r="D285" s="4" t="s">
        <v>295</v>
      </c>
      <c r="E285" s="23">
        <v>9</v>
      </c>
      <c r="F285" s="24">
        <v>18</v>
      </c>
      <c r="G285" s="24">
        <v>10</v>
      </c>
      <c r="H285" s="10">
        <f t="shared" si="144"/>
        <v>9810</v>
      </c>
      <c r="I285" s="5">
        <v>34</v>
      </c>
      <c r="J285" s="17">
        <f t="shared" si="145"/>
        <v>3.7777777777777777</v>
      </c>
      <c r="K285" s="7">
        <v>14</v>
      </c>
      <c r="L285" s="7">
        <v>37</v>
      </c>
      <c r="M285" s="17">
        <f t="shared" si="146"/>
        <v>1.5555555555555556</v>
      </c>
      <c r="N285" s="17">
        <f t="shared" si="147"/>
        <v>4.1111111111111107</v>
      </c>
      <c r="O285" s="14">
        <f t="shared" si="148"/>
        <v>0.3783783783783784</v>
      </c>
      <c r="P285" s="12">
        <v>11</v>
      </c>
      <c r="Q285" s="12">
        <v>23</v>
      </c>
      <c r="R285" s="17">
        <f t="shared" si="149"/>
        <v>1.2222222222222223</v>
      </c>
      <c r="S285" s="17">
        <f t="shared" si="150"/>
        <v>2.5555555555555554</v>
      </c>
      <c r="T285" s="14">
        <f t="shared" si="151"/>
        <v>0.47826086956521741</v>
      </c>
      <c r="U285" s="12">
        <v>3</v>
      </c>
      <c r="V285" s="12">
        <v>14</v>
      </c>
      <c r="W285" s="17">
        <f t="shared" si="152"/>
        <v>0.33333333333333331</v>
      </c>
      <c r="X285" s="17">
        <f t="shared" si="153"/>
        <v>1.5555555555555556</v>
      </c>
      <c r="Y285" s="14">
        <f t="shared" si="154"/>
        <v>0.21428571428571427</v>
      </c>
      <c r="Z285" s="12">
        <v>3</v>
      </c>
      <c r="AA285" s="12">
        <v>4</v>
      </c>
      <c r="AB285" s="17">
        <f t="shared" si="155"/>
        <v>0.33333333333333331</v>
      </c>
      <c r="AC285" s="17">
        <f t="shared" si="156"/>
        <v>0.44444444444444442</v>
      </c>
      <c r="AD285" s="14">
        <f t="shared" si="157"/>
        <v>0.75</v>
      </c>
      <c r="AE285" s="12">
        <v>10</v>
      </c>
      <c r="AF285" s="17">
        <f t="shared" si="158"/>
        <v>1.1111111111111112</v>
      </c>
      <c r="AG285" s="12">
        <v>1</v>
      </c>
      <c r="AH285" s="17">
        <f t="shared" si="159"/>
        <v>0.1111111111111111</v>
      </c>
      <c r="AI285" s="12">
        <v>9</v>
      </c>
      <c r="AJ285" s="17">
        <f t="shared" si="160"/>
        <v>1</v>
      </c>
      <c r="AK285" s="12">
        <v>16</v>
      </c>
      <c r="AL285" s="17">
        <f t="shared" si="161"/>
        <v>1.7777777777777777</v>
      </c>
      <c r="AM285" s="12">
        <v>12</v>
      </c>
      <c r="AN285" s="17">
        <f t="shared" si="162"/>
        <v>1.3333333333333333</v>
      </c>
      <c r="AO285" s="12">
        <v>2</v>
      </c>
      <c r="AP285" s="17">
        <f t="shared" si="163"/>
        <v>0.22222222222222221</v>
      </c>
      <c r="AQ285" s="12">
        <v>11</v>
      </c>
      <c r="AR285" s="17">
        <f t="shared" si="164"/>
        <v>1.2222222222222223</v>
      </c>
      <c r="AS285" s="12">
        <v>12</v>
      </c>
      <c r="AT285" s="17">
        <f t="shared" si="165"/>
        <v>1.3333333333333333</v>
      </c>
      <c r="AU285" s="13"/>
      <c r="AV285" s="13"/>
      <c r="AW285" s="13"/>
      <c r="AX285" s="13"/>
      <c r="AY285" s="13"/>
      <c r="AZ285" s="13"/>
      <c r="BA285" s="13"/>
      <c r="BB285" s="13"/>
      <c r="BC285" s="13"/>
      <c r="BD285" s="35">
        <f t="shared" si="166"/>
        <v>43.859649122807021</v>
      </c>
      <c r="BE285" s="35">
        <f t="shared" si="167"/>
        <v>41.891891891891895</v>
      </c>
      <c r="BF285" s="37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14.877424196444187</v>
      </c>
      <c r="BG285" s="14">
        <f t="shared" si="168"/>
        <v>0.3783783783783784</v>
      </c>
      <c r="BH285" s="14">
        <f t="shared" si="169"/>
        <v>0.10810810810810811</v>
      </c>
      <c r="BI285" s="13">
        <f>IFERROR(((AG285*(12000/5))/((F285*60+G285)*(SUMIFS(팀공격력!X:X,팀공격력!A:A,B285,팀공격력!B:B,D285)+SUMIFS(팀수비력!X:X,팀수비력!A:A,B285,팀수비력!B:B,D285))))*100,"")</f>
        <v>0.34949759720401924</v>
      </c>
      <c r="BJ285" s="13">
        <f>IFERROR(((AI285*(12000/5))/((F285*60+G285)*(SUMIFS(팀공격력!V:V,팀공격력!A:A,B285,팀공격력!B:B,D285)+SUMIFS(팀수비력!W:W,팀수비력!A:A,B285,팀수비력!B:B,D285))))*100,"")</f>
        <v>6.8332806074027213</v>
      </c>
      <c r="BK285" s="13">
        <f>IFERROR(((AE285*(12000/5))/((F285*60+G285)*(SUMIFS(팀공격력!X:X,팀공격력!A:A,B285,팀공격력!B:B,D285)+SUMIFS(팀수비력!X:X,팀수비력!A:A,B285,팀수비력!B:B,D285))))*100,"")</f>
        <v>3.4949759720401921</v>
      </c>
      <c r="BL285" s="13">
        <f>IFERROR(100*AK285/(((((F285*60+G285)/(12000/5))*SUMIFS(팀공격력!P:P,팀공격력!A:A,B285,팀공격력!B:B,D285))-K285)),"")</f>
        <v>14.791417896074881</v>
      </c>
      <c r="BM285" s="13">
        <f>IFERROR(100*((AM285/E285*(2400))/((F285*60+G285)*SUMIFS(팀공격력!AR:AR,팀공격력!A:A,B285,팀공격력!B:B,D285))),"")</f>
        <v>4.1385636521435121</v>
      </c>
      <c r="BN285" s="13">
        <f>IFERROR((AO285*40)/(((F285*60+G285)/60)*(SUMIFS(팀수비력!Q:Q,팀수비력!A:A,B285,팀수비력!B:B,D285)-SUMIFS(팀수비력!N:N,팀수비력!A:A,B285,팀수비력!B:B,D285)))*100,"")</f>
        <v>1.2951969778737182</v>
      </c>
      <c r="BO285" s="13">
        <f t="shared" si="170"/>
        <v>22.106109324758844</v>
      </c>
      <c r="BP285" s="13">
        <v>0</v>
      </c>
      <c r="BQ285" s="13">
        <v>0</v>
      </c>
      <c r="BR285" s="13">
        <v>0.55555555555555503</v>
      </c>
      <c r="BS285" s="13">
        <v>0.55555555555555503</v>
      </c>
      <c r="BT285" s="15" t="s">
        <v>88</v>
      </c>
      <c r="BU285" s="15"/>
      <c r="BV285" s="12" t="s">
        <v>91</v>
      </c>
      <c r="BW285" s="26"/>
      <c r="BX285" s="28"/>
      <c r="BY285" s="28"/>
      <c r="BZ285" s="26"/>
      <c r="CA285" s="26"/>
      <c r="CB285" s="26"/>
      <c r="CC285" s="31"/>
      <c r="CD285" s="31"/>
      <c r="CE285" s="31"/>
      <c r="CF285" s="33">
        <v>7</v>
      </c>
      <c r="CG285" s="33">
        <v>2</v>
      </c>
    </row>
    <row r="286" spans="1:85" ht="18" customHeight="1" thickBot="1" x14ac:dyDescent="0.45">
      <c r="A286" s="12" t="s">
        <v>84</v>
      </c>
      <c r="B286" s="12" t="s">
        <v>213</v>
      </c>
      <c r="C286" s="4" t="s">
        <v>222</v>
      </c>
      <c r="D286" s="4" t="s">
        <v>295</v>
      </c>
      <c r="E286" s="23">
        <v>3</v>
      </c>
      <c r="F286" s="24">
        <v>24</v>
      </c>
      <c r="G286" s="24">
        <v>30</v>
      </c>
      <c r="H286" s="10">
        <f t="shared" si="144"/>
        <v>4410</v>
      </c>
      <c r="I286" s="5">
        <v>31</v>
      </c>
      <c r="J286" s="17">
        <f t="shared" si="145"/>
        <v>10.333333333333334</v>
      </c>
      <c r="K286" s="7">
        <v>11</v>
      </c>
      <c r="L286" s="7">
        <v>22</v>
      </c>
      <c r="M286" s="17">
        <f t="shared" si="146"/>
        <v>3.6666666666666665</v>
      </c>
      <c r="N286" s="17">
        <f t="shared" si="147"/>
        <v>7.333333333333333</v>
      </c>
      <c r="O286" s="14">
        <f t="shared" si="148"/>
        <v>0.5</v>
      </c>
      <c r="P286" s="12">
        <v>5</v>
      </c>
      <c r="Q286" s="12">
        <v>11</v>
      </c>
      <c r="R286" s="17">
        <f t="shared" si="149"/>
        <v>1.6666666666666667</v>
      </c>
      <c r="S286" s="17">
        <f t="shared" si="150"/>
        <v>3.6666666666666665</v>
      </c>
      <c r="T286" s="14">
        <f t="shared" si="151"/>
        <v>0.45454545454545453</v>
      </c>
      <c r="U286" s="12">
        <v>6</v>
      </c>
      <c r="V286" s="12">
        <v>11</v>
      </c>
      <c r="W286" s="17">
        <f t="shared" si="152"/>
        <v>2</v>
      </c>
      <c r="X286" s="17">
        <f t="shared" si="153"/>
        <v>3.6666666666666665</v>
      </c>
      <c r="Y286" s="14">
        <f t="shared" si="154"/>
        <v>0.54545454545454541</v>
      </c>
      <c r="Z286" s="12">
        <v>3</v>
      </c>
      <c r="AA286" s="12">
        <v>4</v>
      </c>
      <c r="AB286" s="17">
        <f t="shared" si="155"/>
        <v>1</v>
      </c>
      <c r="AC286" s="17">
        <f t="shared" si="156"/>
        <v>1.3333333333333333</v>
      </c>
      <c r="AD286" s="14">
        <f t="shared" si="157"/>
        <v>0.75</v>
      </c>
      <c r="AE286" s="12">
        <v>17</v>
      </c>
      <c r="AF286" s="17">
        <f t="shared" si="158"/>
        <v>5.666666666666667</v>
      </c>
      <c r="AG286" s="12">
        <v>4</v>
      </c>
      <c r="AH286" s="17">
        <f t="shared" si="159"/>
        <v>1.3333333333333333</v>
      </c>
      <c r="AI286" s="12">
        <v>13</v>
      </c>
      <c r="AJ286" s="17">
        <f t="shared" si="160"/>
        <v>4.333333333333333</v>
      </c>
      <c r="AK286" s="12">
        <v>12</v>
      </c>
      <c r="AL286" s="17">
        <f t="shared" si="161"/>
        <v>4</v>
      </c>
      <c r="AM286" s="12">
        <v>2</v>
      </c>
      <c r="AN286" s="17">
        <f t="shared" si="162"/>
        <v>0.66666666666666663</v>
      </c>
      <c r="AO286" s="12">
        <v>1</v>
      </c>
      <c r="AP286" s="17">
        <f t="shared" si="163"/>
        <v>0.33333333333333331</v>
      </c>
      <c r="AQ286" s="12">
        <v>2</v>
      </c>
      <c r="AR286" s="17">
        <f t="shared" si="164"/>
        <v>0.66666666666666663</v>
      </c>
      <c r="AS286" s="12">
        <v>9</v>
      </c>
      <c r="AT286" s="17">
        <f t="shared" si="165"/>
        <v>3</v>
      </c>
      <c r="AU286" s="13"/>
      <c r="AV286" s="13"/>
      <c r="AW286" s="13"/>
      <c r="AX286" s="13"/>
      <c r="AY286" s="13"/>
      <c r="AZ286" s="13"/>
      <c r="BA286" s="13"/>
      <c r="BB286" s="13"/>
      <c r="BC286" s="13"/>
      <c r="BD286" s="35">
        <f t="shared" si="166"/>
        <v>65.235690235690242</v>
      </c>
      <c r="BE286" s="35">
        <f t="shared" si="167"/>
        <v>63.636363636363633</v>
      </c>
      <c r="BF286" s="37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5.7108716062602332</v>
      </c>
      <c r="BG286" s="14">
        <f t="shared" si="168"/>
        <v>0.5</v>
      </c>
      <c r="BH286" s="14">
        <f t="shared" si="169"/>
        <v>0.18181818181818182</v>
      </c>
      <c r="BI286" s="13">
        <f>IFERROR(((AG286*(12000/5))/((F286*60+G286)*(SUMIFS(팀공격력!X:X,팀공격력!A:A,B286,팀공격력!B:B,D286)+SUMIFS(팀수비력!X:X,팀수비력!A:A,B286,팀수비력!B:B,D286))))*100,"")</f>
        <v>1.0366051182377714</v>
      </c>
      <c r="BJ286" s="13">
        <f>IFERROR(((AI286*(12000/5))/((F286*60+G286)*(SUMIFS(팀공격력!V:V,팀공격력!A:A,B286,팀공격력!B:B,D286)+SUMIFS(팀수비력!W:W,팀수비력!A:A,B286,팀수비력!B:B,D286))))*100,"")</f>
        <v>7.3187895847994371</v>
      </c>
      <c r="BK286" s="13">
        <f>IFERROR(((AE286*(12000/5))/((F286*60+G286)*(SUMIFS(팀공격력!X:X,팀공격력!A:A,B286,팀공격력!B:B,D286)+SUMIFS(팀수비력!X:X,팀수비력!A:A,B286,팀수비력!B:B,D286))))*100,"")</f>
        <v>4.4055717525105278</v>
      </c>
      <c r="BL286" s="13">
        <f>IFERROR(100*AK286/(((((F286*60+G286)/(12000/5))*SUMIFS(팀공격력!P:P,팀공격력!A:A,B286,팀공격력!B:B,D286))-K286)),"")</f>
        <v>7.8042435574343543</v>
      </c>
      <c r="BM286" s="13">
        <f>IFERROR(100*((AM286/E286*(2400))/((F286*60+G286)*SUMIFS(팀공격력!AR:AR,팀공격력!A:A,B286,팀공격력!B:B,D286))),"")</f>
        <v>1.5343654356586494</v>
      </c>
      <c r="BN286" s="13">
        <f>IFERROR((AO286*40)/(((F286*60+G286)/60)*(SUMIFS(팀수비력!Q:Q,팀수비력!A:A,B286,팀수비력!B:B,D286)-SUMIFS(팀수비력!N:N,팀수비력!A:A,B286,팀수비력!B:B,D286)))*100,"")</f>
        <v>0.48019207683073228</v>
      </c>
      <c r="BO286" s="13">
        <f t="shared" si="170"/>
        <v>7.7639751552795024</v>
      </c>
      <c r="BP286" s="13">
        <v>0</v>
      </c>
      <c r="BQ286" s="13">
        <v>0</v>
      </c>
      <c r="BR286" s="13">
        <v>2.3333333333333299</v>
      </c>
      <c r="BS286" s="13">
        <v>0.66666666666666596</v>
      </c>
      <c r="BT286" s="15" t="s">
        <v>88</v>
      </c>
      <c r="BU286" s="15"/>
      <c r="BV286" s="12" t="s">
        <v>91</v>
      </c>
      <c r="BW286" s="26"/>
      <c r="BX286" s="28"/>
      <c r="BY286" s="28"/>
      <c r="BZ286" s="26"/>
      <c r="CA286" s="26"/>
      <c r="CB286" s="26"/>
      <c r="CC286" s="31"/>
      <c r="CD286" s="31"/>
      <c r="CE286" s="31"/>
      <c r="CF286" s="33">
        <v>2</v>
      </c>
      <c r="CG286" s="33">
        <v>1</v>
      </c>
    </row>
    <row r="287" spans="1:85" ht="18" customHeight="1" thickBot="1" x14ac:dyDescent="0.45">
      <c r="A287" s="12" t="s">
        <v>84</v>
      </c>
      <c r="B287" s="12" t="s">
        <v>213</v>
      </c>
      <c r="C287" s="4" t="s">
        <v>224</v>
      </c>
      <c r="D287" s="4" t="s">
        <v>295</v>
      </c>
      <c r="E287" s="23">
        <v>9</v>
      </c>
      <c r="F287" s="24">
        <v>30</v>
      </c>
      <c r="G287" s="24">
        <v>26</v>
      </c>
      <c r="H287" s="10">
        <f t="shared" si="144"/>
        <v>16434</v>
      </c>
      <c r="I287" s="5">
        <v>98</v>
      </c>
      <c r="J287" s="17">
        <f t="shared" si="145"/>
        <v>10.888888888888889</v>
      </c>
      <c r="K287" s="7">
        <v>36</v>
      </c>
      <c r="L287" s="7">
        <v>86</v>
      </c>
      <c r="M287" s="17">
        <f t="shared" si="146"/>
        <v>4</v>
      </c>
      <c r="N287" s="17">
        <f t="shared" si="147"/>
        <v>9.5555555555555554</v>
      </c>
      <c r="O287" s="14">
        <f t="shared" si="148"/>
        <v>0.41860465116279072</v>
      </c>
      <c r="P287" s="12">
        <v>19</v>
      </c>
      <c r="Q287" s="12">
        <v>42</v>
      </c>
      <c r="R287" s="17">
        <f t="shared" si="149"/>
        <v>2.1111111111111112</v>
      </c>
      <c r="S287" s="17">
        <f t="shared" si="150"/>
        <v>4.666666666666667</v>
      </c>
      <c r="T287" s="14">
        <f t="shared" si="151"/>
        <v>0.45238095238095238</v>
      </c>
      <c r="U287" s="12">
        <v>17</v>
      </c>
      <c r="V287" s="12">
        <v>44</v>
      </c>
      <c r="W287" s="17">
        <f t="shared" si="152"/>
        <v>1.8888888888888888</v>
      </c>
      <c r="X287" s="17">
        <f t="shared" si="153"/>
        <v>4.8888888888888893</v>
      </c>
      <c r="Y287" s="14">
        <f t="shared" si="154"/>
        <v>0.38636363636363635</v>
      </c>
      <c r="Z287" s="12">
        <v>9</v>
      </c>
      <c r="AA287" s="12">
        <v>12</v>
      </c>
      <c r="AB287" s="17">
        <f t="shared" si="155"/>
        <v>1</v>
      </c>
      <c r="AC287" s="17">
        <f t="shared" si="156"/>
        <v>1.3333333333333333</v>
      </c>
      <c r="AD287" s="14">
        <f t="shared" si="157"/>
        <v>0.75</v>
      </c>
      <c r="AE287" s="12">
        <v>28</v>
      </c>
      <c r="AF287" s="17">
        <f t="shared" si="158"/>
        <v>3.1111111111111112</v>
      </c>
      <c r="AG287" s="12">
        <v>6</v>
      </c>
      <c r="AH287" s="17">
        <f t="shared" si="159"/>
        <v>0.66666666666666663</v>
      </c>
      <c r="AI287" s="12">
        <v>22</v>
      </c>
      <c r="AJ287" s="17">
        <f t="shared" si="160"/>
        <v>2.4444444444444446</v>
      </c>
      <c r="AK287" s="12">
        <v>45</v>
      </c>
      <c r="AL287" s="17">
        <f t="shared" si="161"/>
        <v>5</v>
      </c>
      <c r="AM287" s="12">
        <v>6</v>
      </c>
      <c r="AN287" s="17">
        <f t="shared" si="162"/>
        <v>0.66666666666666663</v>
      </c>
      <c r="AO287" s="12">
        <v>7</v>
      </c>
      <c r="AP287" s="17">
        <f t="shared" si="163"/>
        <v>0.77777777777777779</v>
      </c>
      <c r="AQ287" s="12">
        <v>15</v>
      </c>
      <c r="AR287" s="17">
        <f t="shared" si="164"/>
        <v>1.6666666666666667</v>
      </c>
      <c r="AS287" s="12">
        <v>18</v>
      </c>
      <c r="AT287" s="17">
        <f t="shared" si="165"/>
        <v>2</v>
      </c>
      <c r="AU287" s="13"/>
      <c r="AV287" s="13"/>
      <c r="AW287" s="13"/>
      <c r="AX287" s="13"/>
      <c r="AY287" s="13"/>
      <c r="AZ287" s="13"/>
      <c r="BA287" s="13"/>
      <c r="BB287" s="13"/>
      <c r="BC287" s="13"/>
      <c r="BD287" s="35">
        <f t="shared" si="166"/>
        <v>53.680981595092028</v>
      </c>
      <c r="BE287" s="35">
        <f t="shared" si="167"/>
        <v>51.744186046511629</v>
      </c>
      <c r="BF287" s="37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18.968135566842598</v>
      </c>
      <c r="BG287" s="14">
        <f t="shared" si="168"/>
        <v>0.51162790697674421</v>
      </c>
      <c r="BH287" s="14">
        <f t="shared" si="169"/>
        <v>0.13953488372093023</v>
      </c>
      <c r="BI287" s="13">
        <f>IFERROR(((AG287*(12000/5))/((F287*60+G287)*(SUMIFS(팀공격력!X:X,팀공격력!A:A,B287,팀공격력!B:B,D287)+SUMIFS(팀수비력!X:X,팀수비력!A:A,B287,팀수비력!B:B,D287))))*100,"")</f>
        <v>1.2517602879048664</v>
      </c>
      <c r="BJ287" s="13">
        <f>IFERROR(((AI287*(12000/5))/((F287*60+G287)*(SUMIFS(팀공격력!V:V,팀공격력!A:A,B287,팀공격력!B:B,D287)+SUMIFS(팀수비력!W:W,팀수비력!A:A,B287,팀수비력!B:B,D287))))*100,"")</f>
        <v>9.9709181553801418</v>
      </c>
      <c r="BK287" s="13">
        <f>IFERROR(((AE287*(12000/5))/((F287*60+G287)*(SUMIFS(팀공격력!X:X,팀공격력!A:A,B287,팀공격력!B:B,D287)+SUMIFS(팀수비력!X:X,팀수비력!A:A,B287,팀수비력!B:B,D287))))*100,"")</f>
        <v>5.8415480102227093</v>
      </c>
      <c r="BL287" s="13">
        <f>IFERROR(100*AK287/(((((F287*60+G287)/(12000/5))*SUMIFS(팀공격력!P:P,팀공격력!A:A,B287,팀공격력!B:B,D287))-K287)),"")</f>
        <v>26.680237355296764</v>
      </c>
      <c r="BM287" s="13">
        <f>IFERROR(100*((AM287/E287*(2400))/((F287*60+G287)*SUMIFS(팀공격력!AR:AR,팀공격력!A:A,B287,팀공격력!B:B,D287))),"")</f>
        <v>1.2352229958478722</v>
      </c>
      <c r="BN287" s="13">
        <f>IFERROR((AO287*40)/(((F287*60+G287)/60)*(SUMIFS(팀수비력!Q:Q,팀수비력!A:A,B287,팀수비력!B:B,D287)-SUMIFS(팀수비력!N:N,팀수비력!A:A,B287,팀수비력!B:B,D287)))*100,"")</f>
        <v>2.7060112106178722</v>
      </c>
      <c r="BO287" s="13">
        <f t="shared" si="170"/>
        <v>14.113662024840044</v>
      </c>
      <c r="BP287" s="13">
        <v>0</v>
      </c>
      <c r="BQ287" s="13">
        <v>0</v>
      </c>
      <c r="BR287" s="13">
        <v>1.55555555555555</v>
      </c>
      <c r="BS287" s="13">
        <v>1</v>
      </c>
      <c r="BT287" s="15" t="s">
        <v>88</v>
      </c>
      <c r="BU287" s="15"/>
      <c r="BV287" s="12" t="s">
        <v>91</v>
      </c>
      <c r="BW287" s="26"/>
      <c r="BX287" s="28"/>
      <c r="BY287" s="28"/>
      <c r="BZ287" s="26"/>
      <c r="CA287" s="26"/>
      <c r="CB287" s="26"/>
      <c r="CC287" s="31"/>
      <c r="CD287" s="31"/>
      <c r="CE287" s="31"/>
      <c r="CF287" s="33">
        <v>7</v>
      </c>
      <c r="CG287" s="33">
        <v>2</v>
      </c>
    </row>
    <row r="288" spans="1:85" ht="18" customHeight="1" thickBot="1" x14ac:dyDescent="0.45">
      <c r="A288" s="12" t="s">
        <v>84</v>
      </c>
      <c r="B288" s="12" t="s">
        <v>213</v>
      </c>
      <c r="C288" s="4" t="s">
        <v>225</v>
      </c>
      <c r="D288" s="4" t="s">
        <v>295</v>
      </c>
      <c r="E288" s="23">
        <v>9</v>
      </c>
      <c r="F288" s="24">
        <v>14</v>
      </c>
      <c r="G288" s="24">
        <v>42</v>
      </c>
      <c r="H288" s="10">
        <f t="shared" si="144"/>
        <v>7938</v>
      </c>
      <c r="I288" s="5">
        <v>63</v>
      </c>
      <c r="J288" s="17">
        <f t="shared" si="145"/>
        <v>7</v>
      </c>
      <c r="K288" s="7">
        <v>28</v>
      </c>
      <c r="L288" s="7">
        <v>57</v>
      </c>
      <c r="M288" s="17">
        <f t="shared" si="146"/>
        <v>3.1111111111111112</v>
      </c>
      <c r="N288" s="17">
        <f t="shared" si="147"/>
        <v>6.333333333333333</v>
      </c>
      <c r="O288" s="14">
        <f t="shared" si="148"/>
        <v>0.49122807017543857</v>
      </c>
      <c r="P288" s="12">
        <v>25</v>
      </c>
      <c r="Q288" s="12">
        <v>44</v>
      </c>
      <c r="R288" s="17">
        <f t="shared" si="149"/>
        <v>2.7777777777777777</v>
      </c>
      <c r="S288" s="17">
        <f t="shared" si="150"/>
        <v>4.8888888888888893</v>
      </c>
      <c r="T288" s="14">
        <f t="shared" si="151"/>
        <v>0.56818181818181823</v>
      </c>
      <c r="U288" s="12">
        <v>3</v>
      </c>
      <c r="V288" s="12">
        <v>13</v>
      </c>
      <c r="W288" s="17">
        <f t="shared" si="152"/>
        <v>0.33333333333333331</v>
      </c>
      <c r="X288" s="17">
        <f t="shared" si="153"/>
        <v>1.4444444444444444</v>
      </c>
      <c r="Y288" s="14">
        <f t="shared" si="154"/>
        <v>0.23076923076923078</v>
      </c>
      <c r="Z288" s="12">
        <v>4</v>
      </c>
      <c r="AA288" s="12">
        <v>4</v>
      </c>
      <c r="AB288" s="17">
        <f t="shared" si="155"/>
        <v>0.44444444444444442</v>
      </c>
      <c r="AC288" s="17">
        <f t="shared" si="156"/>
        <v>0.44444444444444442</v>
      </c>
      <c r="AD288" s="14">
        <f t="shared" si="157"/>
        <v>1</v>
      </c>
      <c r="AE288" s="12">
        <v>43</v>
      </c>
      <c r="AF288" s="17">
        <f t="shared" si="158"/>
        <v>4.7777777777777777</v>
      </c>
      <c r="AG288" s="12">
        <v>10</v>
      </c>
      <c r="AH288" s="17">
        <f t="shared" si="159"/>
        <v>1.1111111111111112</v>
      </c>
      <c r="AI288" s="12">
        <v>33</v>
      </c>
      <c r="AJ288" s="17">
        <f t="shared" si="160"/>
        <v>3.6666666666666665</v>
      </c>
      <c r="AK288" s="12">
        <v>14</v>
      </c>
      <c r="AL288" s="17">
        <f t="shared" si="161"/>
        <v>1.5555555555555556</v>
      </c>
      <c r="AM288" s="12">
        <v>8</v>
      </c>
      <c r="AN288" s="17">
        <f t="shared" si="162"/>
        <v>0.88888888888888884</v>
      </c>
      <c r="AO288" s="12">
        <v>1</v>
      </c>
      <c r="AP288" s="17">
        <f t="shared" si="163"/>
        <v>0.1111111111111111</v>
      </c>
      <c r="AQ288" s="12">
        <v>7</v>
      </c>
      <c r="AR288" s="17">
        <f t="shared" si="164"/>
        <v>0.77777777777777779</v>
      </c>
      <c r="AS288" s="12">
        <v>19</v>
      </c>
      <c r="AT288" s="17">
        <f t="shared" si="165"/>
        <v>2.1111111111111112</v>
      </c>
      <c r="AU288" s="13"/>
      <c r="AV288" s="13"/>
      <c r="AW288" s="13"/>
      <c r="AX288" s="13"/>
      <c r="AY288" s="13"/>
      <c r="AZ288" s="13"/>
      <c r="BA288" s="13"/>
      <c r="BB288" s="13"/>
      <c r="BC288" s="13"/>
      <c r="BD288" s="35">
        <f t="shared" si="166"/>
        <v>53.607896528250507</v>
      </c>
      <c r="BE288" s="35">
        <f t="shared" si="167"/>
        <v>51.754385964912288</v>
      </c>
      <c r="BF288" s="37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24.297807765765576</v>
      </c>
      <c r="BG288" s="14">
        <f t="shared" si="168"/>
        <v>0.22807017543859648</v>
      </c>
      <c r="BH288" s="14">
        <f t="shared" si="169"/>
        <v>7.0175438596491224E-2</v>
      </c>
      <c r="BI288" s="13">
        <f>IFERROR(((AG288*(12000/5))/((F288*60+G288)*(SUMIFS(팀공격력!X:X,팀공격력!A:A,B288,팀공격력!B:B,D288)+SUMIFS(팀수비력!X:X,팀수비력!A:A,B288,팀수비력!B:B,D288))))*100,"")</f>
        <v>4.3191879926573806</v>
      </c>
      <c r="BJ288" s="13">
        <f>IFERROR(((AI288*(12000/5))/((F288*60+G288)*(SUMIFS(팀공격력!V:V,팀공격력!A:A,B288,팀공격력!B:B,D288)+SUMIFS(팀수비력!W:W,팀수비력!A:A,B288,팀수비력!B:B,D288))))*100,"")</f>
        <v>30.964109781843774</v>
      </c>
      <c r="BK288" s="13">
        <f>IFERROR(((AE288*(12000/5))/((F288*60+G288)*(SUMIFS(팀공격력!X:X,팀공격력!A:A,B288,팀공격력!B:B,D288)+SUMIFS(팀수비력!X:X,팀수비력!A:A,B288,팀수비력!B:B,D288))))*100,"")</f>
        <v>18.572508368426735</v>
      </c>
      <c r="BL288" s="13">
        <f>IFERROR(100*AK288/(((((F288*60+G288)/(12000/5))*SUMIFS(팀공격력!P:P,팀공격력!A:A,B288,팀공격력!B:B,D288))-K288)),"")</f>
        <v>19.75796492961225</v>
      </c>
      <c r="BM288" s="13">
        <f>IFERROR(100*((AM288/E288*(2400))/((F288*60+G288)*SUMIFS(팀공격력!AR:AR,팀공격력!A:A,B288,팀공격력!B:B,D288))),"")</f>
        <v>3.409700968130331</v>
      </c>
      <c r="BN288" s="13">
        <f>IFERROR((AO288*40)/(((F288*60+G288)/60)*(SUMIFS(팀수비력!Q:Q,팀수비력!A:A,B288,팀수비력!B:B,D288)-SUMIFS(팀수비력!N:N,팀수비력!A:A,B288,팀수비력!B:B,D288)))*100,"")</f>
        <v>0.80032012805122055</v>
      </c>
      <c r="BO288" s="13">
        <f t="shared" si="170"/>
        <v>10.644768856447691</v>
      </c>
      <c r="BP288" s="13">
        <v>88.8888888888888</v>
      </c>
      <c r="BQ288" s="13">
        <v>0.88888888888888795</v>
      </c>
      <c r="BR288" s="13">
        <v>0</v>
      </c>
      <c r="BS288" s="13">
        <v>0.44444444444444398</v>
      </c>
      <c r="BT288" s="15" t="s">
        <v>93</v>
      </c>
      <c r="BU288" s="15"/>
      <c r="BV288" s="12" t="s">
        <v>96</v>
      </c>
      <c r="BW288" s="26"/>
      <c r="BX288" s="28"/>
      <c r="BY288" s="28"/>
      <c r="BZ288" s="26"/>
      <c r="CA288" s="26"/>
      <c r="CB288" s="26"/>
      <c r="CC288" s="31"/>
      <c r="CD288" s="31"/>
      <c r="CE288" s="31"/>
      <c r="CF288" s="33">
        <v>7</v>
      </c>
      <c r="CG288" s="33">
        <v>2</v>
      </c>
    </row>
    <row r="289" spans="1:85" ht="18" customHeight="1" thickBot="1" x14ac:dyDescent="0.45">
      <c r="A289" s="12" t="s">
        <v>84</v>
      </c>
      <c r="B289" s="12" t="s">
        <v>213</v>
      </c>
      <c r="C289" s="4" t="s">
        <v>226</v>
      </c>
      <c r="D289" s="4" t="s">
        <v>295</v>
      </c>
      <c r="E289" s="23">
        <v>7</v>
      </c>
      <c r="F289" s="24">
        <v>5</v>
      </c>
      <c r="G289" s="24">
        <v>37</v>
      </c>
      <c r="H289" s="10">
        <f t="shared" si="144"/>
        <v>2359</v>
      </c>
      <c r="I289" s="5">
        <v>15</v>
      </c>
      <c r="J289" s="17">
        <f t="shared" si="145"/>
        <v>2.1428571428571428</v>
      </c>
      <c r="K289" s="7">
        <v>5</v>
      </c>
      <c r="L289" s="7">
        <v>12</v>
      </c>
      <c r="M289" s="17">
        <f t="shared" si="146"/>
        <v>0.7142857142857143</v>
      </c>
      <c r="N289" s="17">
        <f t="shared" si="147"/>
        <v>1.7142857142857142</v>
      </c>
      <c r="O289" s="14">
        <f t="shared" si="148"/>
        <v>0.41666666666666669</v>
      </c>
      <c r="P289" s="12">
        <v>2</v>
      </c>
      <c r="Q289" s="12">
        <v>5</v>
      </c>
      <c r="R289" s="17">
        <f t="shared" si="149"/>
        <v>0.2857142857142857</v>
      </c>
      <c r="S289" s="17">
        <f t="shared" si="150"/>
        <v>0.7142857142857143</v>
      </c>
      <c r="T289" s="14">
        <f t="shared" si="151"/>
        <v>0.4</v>
      </c>
      <c r="U289" s="12">
        <v>3</v>
      </c>
      <c r="V289" s="12">
        <v>7</v>
      </c>
      <c r="W289" s="17">
        <f t="shared" si="152"/>
        <v>0.42857142857142855</v>
      </c>
      <c r="X289" s="17">
        <f t="shared" si="153"/>
        <v>1</v>
      </c>
      <c r="Y289" s="14">
        <f t="shared" si="154"/>
        <v>0.42857142857142855</v>
      </c>
      <c r="Z289" s="12">
        <v>2</v>
      </c>
      <c r="AA289" s="12">
        <v>2</v>
      </c>
      <c r="AB289" s="17">
        <f t="shared" si="155"/>
        <v>0.2857142857142857</v>
      </c>
      <c r="AC289" s="17">
        <f t="shared" si="156"/>
        <v>0.2857142857142857</v>
      </c>
      <c r="AD289" s="14">
        <f t="shared" si="157"/>
        <v>1</v>
      </c>
      <c r="AE289" s="12">
        <v>3</v>
      </c>
      <c r="AF289" s="17">
        <f t="shared" si="158"/>
        <v>0.42857142857142855</v>
      </c>
      <c r="AG289" s="12">
        <v>0</v>
      </c>
      <c r="AH289" s="17">
        <f t="shared" si="159"/>
        <v>0</v>
      </c>
      <c r="AI289" s="12">
        <v>3</v>
      </c>
      <c r="AJ289" s="17">
        <f t="shared" si="160"/>
        <v>0.42857142857142855</v>
      </c>
      <c r="AK289" s="12">
        <v>2</v>
      </c>
      <c r="AL289" s="17">
        <f t="shared" si="161"/>
        <v>0.2857142857142857</v>
      </c>
      <c r="AM289" s="12">
        <v>1</v>
      </c>
      <c r="AN289" s="17">
        <f t="shared" si="162"/>
        <v>0.14285714285714285</v>
      </c>
      <c r="AO289" s="12">
        <v>0</v>
      </c>
      <c r="AP289" s="17">
        <f t="shared" si="163"/>
        <v>0</v>
      </c>
      <c r="AQ289" s="12">
        <v>3</v>
      </c>
      <c r="AR289" s="17">
        <f t="shared" si="164"/>
        <v>0.42857142857142855</v>
      </c>
      <c r="AS289" s="12">
        <v>10</v>
      </c>
      <c r="AT289" s="17">
        <f t="shared" si="165"/>
        <v>1.4285714285714286</v>
      </c>
      <c r="AU289" s="13"/>
      <c r="AV289" s="13"/>
      <c r="AW289" s="13"/>
      <c r="AX289" s="13"/>
      <c r="AY289" s="13"/>
      <c r="AZ289" s="13"/>
      <c r="BA289" s="13"/>
      <c r="BB289" s="13"/>
      <c r="BC289" s="13"/>
      <c r="BD289" s="35">
        <f t="shared" si="166"/>
        <v>58.229813664596278</v>
      </c>
      <c r="BE289" s="35">
        <f t="shared" si="167"/>
        <v>54.166666666666664</v>
      </c>
      <c r="BF289" s="37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15.356578693520692</v>
      </c>
      <c r="BG289" s="14">
        <f t="shared" si="168"/>
        <v>0.58333333333333337</v>
      </c>
      <c r="BH289" s="14">
        <f t="shared" si="169"/>
        <v>0.16666666666666666</v>
      </c>
      <c r="BI289" s="13">
        <f>IFERROR(((AG289*(12000/5))/((F289*60+G289)*(SUMIFS(팀공격력!X:X,팀공격력!A:A,B289,팀공격력!B:B,D289)+SUMIFS(팀수비력!X:X,팀수비력!A:A,B289,팀수비력!B:B,D289))))*100,"")</f>
        <v>0</v>
      </c>
      <c r="BJ289" s="13">
        <f>IFERROR(((AI289*(12000/5))/((F289*60+G289)*(SUMIFS(팀공격력!V:V,팀공격력!A:A,B289,팀공격력!B:B,D289)+SUMIFS(팀수비력!W:W,팀수비력!A:A,B289,팀수비력!B:B,D289))))*100,"")</f>
        <v>7.3672362631740516</v>
      </c>
      <c r="BK289" s="13">
        <f>IFERROR(((AE289*(12000/5))/((F289*60+G289)*(SUMIFS(팀공격력!X:X,팀공격력!A:A,B289,팀공격력!B:B,D289)+SUMIFS(팀수비력!X:X,팀수비력!A:A,B289,팀수비력!B:B,D289))))*100,"")</f>
        <v>3.3912674862229757</v>
      </c>
      <c r="BL289" s="13">
        <f>IFERROR(100*AK289/(((((F289*60+G289)/(12000/5))*SUMIFS(팀공격력!P:P,팀공격력!A:A,B289,팀공격력!B:B,D289))-K289)),"")</f>
        <v>6.1027551396640938</v>
      </c>
      <c r="BM289" s="13">
        <f>IFERROR(100*((AM289/E289*(2400))/((F289*60+G289)*SUMIFS(팀공격력!AR:AR,팀공격력!A:A,B289,팀공격력!B:B,D289))),"")</f>
        <v>1.4341991460904289</v>
      </c>
      <c r="BN289" s="13">
        <f>IFERROR((AO289*40)/(((F289*60+G289)/60)*(SUMIFS(팀수비력!Q:Q,팀수비력!A:A,B289,팀수비력!B:B,D289)-SUMIFS(팀수비력!N:N,팀수비력!A:A,B289,팀수비력!B:B,D289)))*100,"")</f>
        <v>0</v>
      </c>
      <c r="BO289" s="13">
        <f t="shared" si="170"/>
        <v>18.89168765743073</v>
      </c>
      <c r="BP289" s="13">
        <v>0</v>
      </c>
      <c r="BQ289" s="13">
        <v>0</v>
      </c>
      <c r="BR289" s="13">
        <v>0</v>
      </c>
      <c r="BS289" s="13">
        <v>0.28571428571428498</v>
      </c>
      <c r="BT289" s="15" t="s">
        <v>88</v>
      </c>
      <c r="BU289" s="15"/>
      <c r="BV289" s="12" t="s">
        <v>91</v>
      </c>
      <c r="BW289" s="26"/>
      <c r="BX289" s="28"/>
      <c r="BY289" s="28"/>
      <c r="BZ289" s="26"/>
      <c r="CA289" s="26"/>
      <c r="CB289" s="26"/>
      <c r="CC289" s="31"/>
      <c r="CD289" s="31"/>
      <c r="CE289" s="31"/>
      <c r="CF289" s="33">
        <v>5</v>
      </c>
      <c r="CG289" s="33">
        <v>2</v>
      </c>
    </row>
    <row r="290" spans="1:85" ht="18" customHeight="1" thickBot="1" x14ac:dyDescent="0.45">
      <c r="A290" s="12" t="s">
        <v>84</v>
      </c>
      <c r="B290" s="12" t="s">
        <v>213</v>
      </c>
      <c r="C290" s="4" t="s">
        <v>229</v>
      </c>
      <c r="D290" s="4" t="s">
        <v>295</v>
      </c>
      <c r="E290" s="23">
        <v>9</v>
      </c>
      <c r="F290" s="24">
        <v>25</v>
      </c>
      <c r="G290" s="24">
        <v>18</v>
      </c>
      <c r="H290" s="10">
        <f t="shared" si="144"/>
        <v>13662</v>
      </c>
      <c r="I290" s="5">
        <v>157</v>
      </c>
      <c r="J290" s="17">
        <f t="shared" si="145"/>
        <v>17.444444444444443</v>
      </c>
      <c r="K290" s="7">
        <v>59</v>
      </c>
      <c r="L290" s="7">
        <v>153</v>
      </c>
      <c r="M290" s="17">
        <f t="shared" si="146"/>
        <v>6.5555555555555554</v>
      </c>
      <c r="N290" s="17">
        <f t="shared" si="147"/>
        <v>17</v>
      </c>
      <c r="O290" s="14">
        <f t="shared" si="148"/>
        <v>0.38562091503267976</v>
      </c>
      <c r="P290" s="12">
        <v>44</v>
      </c>
      <c r="Q290" s="12">
        <v>97</v>
      </c>
      <c r="R290" s="17">
        <f t="shared" si="149"/>
        <v>4.8888888888888893</v>
      </c>
      <c r="S290" s="17">
        <f t="shared" si="150"/>
        <v>10.777777777777779</v>
      </c>
      <c r="T290" s="14">
        <f t="shared" si="151"/>
        <v>0.45360824742268041</v>
      </c>
      <c r="U290" s="12">
        <v>15</v>
      </c>
      <c r="V290" s="12">
        <v>56</v>
      </c>
      <c r="W290" s="17">
        <f t="shared" si="152"/>
        <v>1.6666666666666667</v>
      </c>
      <c r="X290" s="17">
        <f t="shared" si="153"/>
        <v>6.2222222222222223</v>
      </c>
      <c r="Y290" s="14">
        <f t="shared" si="154"/>
        <v>0.26785714285714285</v>
      </c>
      <c r="Z290" s="12">
        <v>24</v>
      </c>
      <c r="AA290" s="12">
        <v>40</v>
      </c>
      <c r="AB290" s="17">
        <f t="shared" si="155"/>
        <v>2.6666666666666665</v>
      </c>
      <c r="AC290" s="17">
        <f t="shared" si="156"/>
        <v>4.4444444444444446</v>
      </c>
      <c r="AD290" s="14">
        <f t="shared" si="157"/>
        <v>0.6</v>
      </c>
      <c r="AE290" s="12">
        <v>49</v>
      </c>
      <c r="AF290" s="17">
        <f t="shared" si="158"/>
        <v>5.4444444444444446</v>
      </c>
      <c r="AG290" s="12">
        <v>6</v>
      </c>
      <c r="AH290" s="17">
        <f t="shared" si="159"/>
        <v>0.66666666666666663</v>
      </c>
      <c r="AI290" s="12">
        <v>43</v>
      </c>
      <c r="AJ290" s="17">
        <f t="shared" si="160"/>
        <v>4.7777777777777777</v>
      </c>
      <c r="AK290" s="12">
        <v>25</v>
      </c>
      <c r="AL290" s="17">
        <f t="shared" si="161"/>
        <v>2.7777777777777777</v>
      </c>
      <c r="AM290" s="12">
        <v>8</v>
      </c>
      <c r="AN290" s="17">
        <f t="shared" si="162"/>
        <v>0.88888888888888884</v>
      </c>
      <c r="AO290" s="12">
        <v>6</v>
      </c>
      <c r="AP290" s="17">
        <f t="shared" si="163"/>
        <v>0.66666666666666663</v>
      </c>
      <c r="AQ290" s="12">
        <v>23</v>
      </c>
      <c r="AR290" s="17">
        <f t="shared" si="164"/>
        <v>2.5555555555555554</v>
      </c>
      <c r="AS290" s="12">
        <v>22</v>
      </c>
      <c r="AT290" s="17">
        <f t="shared" si="165"/>
        <v>2.4444444444444446</v>
      </c>
      <c r="AU290" s="13"/>
      <c r="AV290" s="13"/>
      <c r="AW290" s="13"/>
      <c r="AX290" s="13"/>
      <c r="AY290" s="13"/>
      <c r="AZ290" s="13"/>
      <c r="BA290" s="13"/>
      <c r="BB290" s="13"/>
      <c r="BC290" s="13"/>
      <c r="BD290" s="35">
        <f t="shared" si="166"/>
        <v>46.014067995310668</v>
      </c>
      <c r="BE290" s="35">
        <f t="shared" si="167"/>
        <v>43.464052287581701</v>
      </c>
      <c r="BF290" s="37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41.563054223254994</v>
      </c>
      <c r="BG290" s="14">
        <f t="shared" si="168"/>
        <v>0.36601307189542481</v>
      </c>
      <c r="BH290" s="14">
        <f t="shared" si="169"/>
        <v>0.26143790849673204</v>
      </c>
      <c r="BI290" s="13">
        <f>IFERROR(((AG290*(12000/5))/((F290*60+G290)*(SUMIFS(팀공격력!X:X,팀공격력!A:A,B290,팀공격력!B:B,D290)+SUMIFS(팀수비력!X:X,팀수비력!A:A,B290,팀수비력!B:B,D290))))*100,"")</f>
        <v>1.5057406361754189</v>
      </c>
      <c r="BJ290" s="13">
        <f>IFERROR(((AI290*(12000/5))/((F290*60+G290)*(SUMIFS(팀공격력!V:V,팀공격력!A:A,B290,팀공격력!B:B,D290)+SUMIFS(팀수비력!W:W,팀수비력!A:A,B290,팀수비력!B:B,D290))))*100,"")</f>
        <v>23.442824042524194</v>
      </c>
      <c r="BK290" s="13">
        <f>IFERROR(((AE290*(12000/5))/((F290*60+G290)*(SUMIFS(팀공격력!X:X,팀공격력!A:A,B290,팀공격력!B:B,D290)+SUMIFS(팀수비력!X:X,팀수비력!A:A,B290,팀수비력!B:B,D290))))*100,"")</f>
        <v>12.296881862099253</v>
      </c>
      <c r="BL290" s="13">
        <f>IFERROR(100*AK290/(((((F290*60+G290)/(12000/5))*SUMIFS(팀공격력!P:P,팀공격력!A:A,B290,팀공격력!B:B,D290))-K290)),"")</f>
        <v>22.493645545133504</v>
      </c>
      <c r="BM290" s="13">
        <f>IFERROR(100*((AM290/E290*(2400))/((F290*60+G290)*SUMIFS(팀공격력!AR:AR,팀공격력!A:A,B290,팀공격력!B:B,D290))),"")</f>
        <v>1.9811306020362001</v>
      </c>
      <c r="BN290" s="13">
        <f>IFERROR((AO290*40)/(((F290*60+G290)/60)*(SUMIFS(팀수비력!Q:Q,팀수비력!A:A,B290,팀수비력!B:B,D290)-SUMIFS(팀수비력!N:N,팀수비력!A:A,B290,팀수비력!B:B,D290)))*100,"")</f>
        <v>2.7900488258544525</v>
      </c>
      <c r="BO290" s="13">
        <f t="shared" si="170"/>
        <v>11.880165289256199</v>
      </c>
      <c r="BP290" s="13">
        <v>33.3333333333333</v>
      </c>
      <c r="BQ290" s="13">
        <v>0.33333333333333298</v>
      </c>
      <c r="BR290" s="13">
        <v>0.77777777777777701</v>
      </c>
      <c r="BS290" s="13">
        <v>1.1111111111111101</v>
      </c>
      <c r="BT290" s="15" t="s">
        <v>93</v>
      </c>
      <c r="BU290" s="15"/>
      <c r="BV290" s="12" t="s">
        <v>89</v>
      </c>
      <c r="BW290" s="26"/>
      <c r="BX290" s="28"/>
      <c r="BY290" s="28"/>
      <c r="BZ290" s="26"/>
      <c r="CA290" s="26"/>
      <c r="CB290" s="26"/>
      <c r="CC290" s="31"/>
      <c r="CD290" s="31"/>
      <c r="CE290" s="31"/>
      <c r="CF290" s="33">
        <v>7</v>
      </c>
      <c r="CG290" s="33">
        <v>2</v>
      </c>
    </row>
    <row r="291" spans="1:85" ht="18" customHeight="1" thickBot="1" x14ac:dyDescent="0.45">
      <c r="A291" s="12" t="s">
        <v>84</v>
      </c>
      <c r="B291" s="12" t="s">
        <v>213</v>
      </c>
      <c r="C291" s="4" t="s">
        <v>231</v>
      </c>
      <c r="D291" s="4" t="s">
        <v>295</v>
      </c>
      <c r="E291" s="23">
        <v>8</v>
      </c>
      <c r="F291" s="24">
        <v>10</v>
      </c>
      <c r="G291" s="24">
        <v>20</v>
      </c>
      <c r="H291" s="10">
        <f t="shared" si="144"/>
        <v>4960</v>
      </c>
      <c r="I291" s="5">
        <v>17</v>
      </c>
      <c r="J291" s="17">
        <f t="shared" si="145"/>
        <v>2.125</v>
      </c>
      <c r="K291" s="7">
        <v>6</v>
      </c>
      <c r="L291" s="7">
        <v>11</v>
      </c>
      <c r="M291" s="17">
        <f t="shared" si="146"/>
        <v>0.75</v>
      </c>
      <c r="N291" s="17">
        <f t="shared" si="147"/>
        <v>1.375</v>
      </c>
      <c r="O291" s="14">
        <f t="shared" si="148"/>
        <v>0.54545454545454541</v>
      </c>
      <c r="P291" s="12">
        <v>4</v>
      </c>
      <c r="Q291" s="12">
        <v>6</v>
      </c>
      <c r="R291" s="17">
        <f t="shared" si="149"/>
        <v>0.5</v>
      </c>
      <c r="S291" s="17">
        <f t="shared" si="150"/>
        <v>0.75</v>
      </c>
      <c r="T291" s="14">
        <f t="shared" si="151"/>
        <v>0.66666666666666663</v>
      </c>
      <c r="U291" s="12">
        <v>2</v>
      </c>
      <c r="V291" s="12">
        <v>5</v>
      </c>
      <c r="W291" s="17">
        <f t="shared" si="152"/>
        <v>0.25</v>
      </c>
      <c r="X291" s="17">
        <f t="shared" si="153"/>
        <v>0.625</v>
      </c>
      <c r="Y291" s="14">
        <f t="shared" si="154"/>
        <v>0.4</v>
      </c>
      <c r="Z291" s="12">
        <v>3</v>
      </c>
      <c r="AA291" s="12">
        <v>5</v>
      </c>
      <c r="AB291" s="17">
        <f t="shared" si="155"/>
        <v>0.375</v>
      </c>
      <c r="AC291" s="17">
        <f t="shared" si="156"/>
        <v>0.625</v>
      </c>
      <c r="AD291" s="14">
        <f t="shared" si="157"/>
        <v>0.6</v>
      </c>
      <c r="AE291" s="12">
        <v>15</v>
      </c>
      <c r="AF291" s="17">
        <f t="shared" si="158"/>
        <v>1.875</v>
      </c>
      <c r="AG291" s="12">
        <v>8</v>
      </c>
      <c r="AH291" s="17">
        <f t="shared" si="159"/>
        <v>1</v>
      </c>
      <c r="AI291" s="12">
        <v>7</v>
      </c>
      <c r="AJ291" s="17">
        <f t="shared" si="160"/>
        <v>0.875</v>
      </c>
      <c r="AK291" s="12">
        <v>4</v>
      </c>
      <c r="AL291" s="17">
        <f t="shared" si="161"/>
        <v>0.5</v>
      </c>
      <c r="AM291" s="12">
        <v>4</v>
      </c>
      <c r="AN291" s="17">
        <f t="shared" si="162"/>
        <v>0.5</v>
      </c>
      <c r="AO291" s="12">
        <v>1</v>
      </c>
      <c r="AP291" s="17">
        <f t="shared" si="163"/>
        <v>0.125</v>
      </c>
      <c r="AQ291" s="12">
        <v>2</v>
      </c>
      <c r="AR291" s="17">
        <f t="shared" si="164"/>
        <v>0.25</v>
      </c>
      <c r="AS291" s="12">
        <v>8</v>
      </c>
      <c r="AT291" s="17">
        <f t="shared" si="165"/>
        <v>1</v>
      </c>
      <c r="AU291" s="13"/>
      <c r="AV291" s="13"/>
      <c r="AW291" s="13"/>
      <c r="AX291" s="13"/>
      <c r="AY291" s="13"/>
      <c r="AZ291" s="13"/>
      <c r="BA291" s="13"/>
      <c r="BB291" s="13"/>
      <c r="BC291" s="13"/>
      <c r="BD291" s="35">
        <f t="shared" si="166"/>
        <v>64.393939393939391</v>
      </c>
      <c r="BE291" s="35">
        <f t="shared" si="167"/>
        <v>63.636363636363633</v>
      </c>
      <c r="BF291" s="37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7.9896135024468187</v>
      </c>
      <c r="BG291" s="14">
        <f t="shared" si="168"/>
        <v>0.45454545454545453</v>
      </c>
      <c r="BH291" s="14">
        <f t="shared" si="169"/>
        <v>0.45454545454545453</v>
      </c>
      <c r="BI291" s="13">
        <f>IFERROR(((AG291*(12000/5))/((F291*60+G291)*(SUMIFS(팀공격력!X:X,팀공격력!A:A,B291,팀공격력!B:B,D291)+SUMIFS(팀수비력!X:X,팀수비력!A:A,B291,팀수비력!B:B,D291))))*100,"")</f>
        <v>4.9155145929339481</v>
      </c>
      <c r="BJ291" s="13">
        <f>IFERROR(((AI291*(12000/5))/((F291*60+G291)*(SUMIFS(팀공격력!V:V,팀공격력!A:A,B291,팀공격력!B:B,D291)+SUMIFS(팀수비력!W:W,팀수비력!A:A,B291,팀수비력!B:B,D291))))*100,"")</f>
        <v>9.3437152391546174</v>
      </c>
      <c r="BK291" s="13">
        <f>IFERROR(((AE291*(12000/5))/((F291*60+G291)*(SUMIFS(팀공격력!X:X,팀공격력!A:A,B291,팀공격력!B:B,D291)+SUMIFS(팀수비력!X:X,팀수비력!A:A,B291,팀수비력!B:B,D291))))*100,"")</f>
        <v>9.216589861751153</v>
      </c>
      <c r="BL291" s="13">
        <f>IFERROR(100*AK291/(((((F291*60+G291)/(12000/5))*SUMIFS(팀공격력!P:P,팀공격력!A:A,B291,팀공격력!B:B,D291))-K291)),"")</f>
        <v>6.3000393752460946</v>
      </c>
      <c r="BM291" s="13">
        <f>IFERROR(100*((AM291/E291*(2400))/((F291*60+G291)*SUMIFS(팀공격력!AR:AR,팀공격력!A:A,B291,팀공격력!B:B,D291))),"")</f>
        <v>2.7284482142155819</v>
      </c>
      <c r="BN291" s="13">
        <f>IFERROR((AO291*40)/(((F291*60+G291)/60)*(SUMIFS(팀수비력!Q:Q,팀수비력!A:A,B291,팀수비력!B:B,D291)-SUMIFS(팀수비력!N:N,팀수비력!A:A,B291,팀수비력!B:B,D291)))*100,"")</f>
        <v>1.1385199240986716</v>
      </c>
      <c r="BO291" s="13">
        <f t="shared" si="170"/>
        <v>13.157894736842106</v>
      </c>
      <c r="BP291" s="13">
        <v>0</v>
      </c>
      <c r="BQ291" s="13">
        <v>0</v>
      </c>
      <c r="BR291" s="13">
        <v>0</v>
      </c>
      <c r="BS291" s="13">
        <v>0.125</v>
      </c>
      <c r="BT291" s="15" t="s">
        <v>88</v>
      </c>
      <c r="BU291" s="15"/>
      <c r="BV291" s="12" t="s">
        <v>96</v>
      </c>
      <c r="BW291" s="26"/>
      <c r="BX291" s="28"/>
      <c r="BY291" s="28"/>
      <c r="BZ291" s="26"/>
      <c r="CA291" s="26"/>
      <c r="CB291" s="26"/>
      <c r="CC291" s="31"/>
      <c r="CD291" s="31"/>
      <c r="CE291" s="31"/>
      <c r="CF291" s="33">
        <v>6</v>
      </c>
      <c r="CG291" s="33">
        <v>2</v>
      </c>
    </row>
    <row r="292" spans="1:85" ht="18" customHeight="1" thickBot="1" x14ac:dyDescent="0.45">
      <c r="A292" s="12" t="s">
        <v>84</v>
      </c>
      <c r="B292" s="12" t="s">
        <v>213</v>
      </c>
      <c r="C292" s="4" t="s">
        <v>232</v>
      </c>
      <c r="D292" s="4" t="s">
        <v>295</v>
      </c>
      <c r="E292" s="23">
        <v>9</v>
      </c>
      <c r="F292" s="24">
        <v>24</v>
      </c>
      <c r="G292" s="24">
        <v>20</v>
      </c>
      <c r="H292" s="10">
        <f t="shared" si="144"/>
        <v>13140</v>
      </c>
      <c r="I292" s="5">
        <v>73</v>
      </c>
      <c r="J292" s="17">
        <f t="shared" si="145"/>
        <v>8.1111111111111107</v>
      </c>
      <c r="K292" s="7">
        <v>32</v>
      </c>
      <c r="L292" s="7">
        <v>65</v>
      </c>
      <c r="M292" s="17">
        <f t="shared" si="146"/>
        <v>3.5555555555555554</v>
      </c>
      <c r="N292" s="17">
        <f t="shared" si="147"/>
        <v>7.2222222222222223</v>
      </c>
      <c r="O292" s="14">
        <f t="shared" si="148"/>
        <v>0.49230769230769234</v>
      </c>
      <c r="P292" s="12">
        <v>25</v>
      </c>
      <c r="Q292" s="12">
        <v>49</v>
      </c>
      <c r="R292" s="17">
        <f t="shared" si="149"/>
        <v>2.7777777777777777</v>
      </c>
      <c r="S292" s="17">
        <f t="shared" si="150"/>
        <v>5.4444444444444446</v>
      </c>
      <c r="T292" s="14">
        <f t="shared" si="151"/>
        <v>0.51020408163265307</v>
      </c>
      <c r="U292" s="12">
        <v>7</v>
      </c>
      <c r="V292" s="12">
        <v>16</v>
      </c>
      <c r="W292" s="17">
        <f t="shared" si="152"/>
        <v>0.77777777777777779</v>
      </c>
      <c r="X292" s="17">
        <f t="shared" si="153"/>
        <v>1.7777777777777777</v>
      </c>
      <c r="Y292" s="14">
        <f t="shared" si="154"/>
        <v>0.4375</v>
      </c>
      <c r="Z292" s="12">
        <v>2</v>
      </c>
      <c r="AA292" s="12">
        <v>3</v>
      </c>
      <c r="AB292" s="17">
        <f t="shared" si="155"/>
        <v>0.22222222222222221</v>
      </c>
      <c r="AC292" s="17">
        <f t="shared" si="156"/>
        <v>0.33333333333333331</v>
      </c>
      <c r="AD292" s="14">
        <f t="shared" si="157"/>
        <v>0.66666666666666663</v>
      </c>
      <c r="AE292" s="12">
        <v>39</v>
      </c>
      <c r="AF292" s="17">
        <f t="shared" si="158"/>
        <v>4.333333333333333</v>
      </c>
      <c r="AG292" s="12">
        <v>11</v>
      </c>
      <c r="AH292" s="17">
        <f t="shared" si="159"/>
        <v>1.2222222222222223</v>
      </c>
      <c r="AI292" s="12">
        <v>28</v>
      </c>
      <c r="AJ292" s="17">
        <f t="shared" si="160"/>
        <v>3.1111111111111112</v>
      </c>
      <c r="AK292" s="12">
        <v>11</v>
      </c>
      <c r="AL292" s="17">
        <f t="shared" si="161"/>
        <v>1.2222222222222223</v>
      </c>
      <c r="AM292" s="12">
        <v>5</v>
      </c>
      <c r="AN292" s="17">
        <f t="shared" si="162"/>
        <v>0.55555555555555558</v>
      </c>
      <c r="AO292" s="12">
        <v>1</v>
      </c>
      <c r="AP292" s="17">
        <f t="shared" si="163"/>
        <v>0.1111111111111111</v>
      </c>
      <c r="AQ292" s="12">
        <v>7</v>
      </c>
      <c r="AR292" s="17">
        <f t="shared" si="164"/>
        <v>0.77777777777777779</v>
      </c>
      <c r="AS292" s="12">
        <v>26</v>
      </c>
      <c r="AT292" s="17">
        <f t="shared" si="165"/>
        <v>2.8888888888888888</v>
      </c>
      <c r="AU292" s="13"/>
      <c r="AV292" s="13"/>
      <c r="AW292" s="13"/>
      <c r="AX292" s="13"/>
      <c r="AY292" s="13"/>
      <c r="AZ292" s="13"/>
      <c r="BA292" s="13"/>
      <c r="BB292" s="13"/>
      <c r="BC292" s="13"/>
      <c r="BD292" s="35">
        <f t="shared" si="166"/>
        <v>55.036188178528356</v>
      </c>
      <c r="BE292" s="35">
        <f t="shared" si="167"/>
        <v>54.615384615384613</v>
      </c>
      <c r="BF292" s="37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16.366034897243527</v>
      </c>
      <c r="BG292" s="14">
        <f t="shared" si="168"/>
        <v>0.24615384615384617</v>
      </c>
      <c r="BH292" s="14">
        <f t="shared" si="169"/>
        <v>4.6153846153846156E-2</v>
      </c>
      <c r="BI292" s="13">
        <f>IFERROR(((AG292*(12000/5))/((F292*60+G292)*(SUMIFS(팀공격력!X:X,팀공격력!A:A,B292,팀공격력!B:B,D292)+SUMIFS(팀수비력!X:X,팀수비력!A:A,B292,팀수비력!B:B,D292))))*100,"")</f>
        <v>2.8701891715590344</v>
      </c>
      <c r="BJ292" s="13">
        <f>IFERROR(((AI292*(12000/5))/((F292*60+G292)*(SUMIFS(팀공격력!V:V,팀공격력!A:A,B292,팀공격력!B:B,D292)+SUMIFS(팀수비력!W:W,팀수비력!A:A,B292,팀수비력!B:B,D292))))*100,"")</f>
        <v>15.871516296646199</v>
      </c>
      <c r="BK292" s="13">
        <f>IFERROR(((AE292*(12000/5))/((F292*60+G292)*(SUMIFS(팀공격력!X:X,팀공격력!A:A,B292,팀공격력!B:B,D292)+SUMIFS(팀수비력!X:X,팀수비력!A:A,B292,팀수비력!B:B,D292))))*100,"")</f>
        <v>10.176125244618394</v>
      </c>
      <c r="BL292" s="13">
        <f>IFERROR(100*AK292/(((((F292*60+G292)/(12000/5))*SUMIFS(팀공격력!P:P,팀공격력!A:A,B292,팀공격력!B:B,D292))-K292)),"")</f>
        <v>8.3560169652465675</v>
      </c>
      <c r="BM292" s="13">
        <f>IFERROR(100*((AM292/E292*(2400))/((F292*60+G292)*SUMIFS(팀공격력!AR:AR,팀공격력!A:A,B292,팀공격력!B:B,D292))),"")</f>
        <v>1.2873956566314011</v>
      </c>
      <c r="BN292" s="13">
        <f>IFERROR((AO292*40)/(((F292*60+G292)/60)*(SUMIFS(팀수비력!Q:Q,팀수비력!A:A,B292,팀수비력!B:B,D292)-SUMIFS(팀수비력!N:N,팀수비력!A:A,B292,팀수비력!B:B,D292)))*100,"")</f>
        <v>0.48348106365834015</v>
      </c>
      <c r="BO292" s="13">
        <f t="shared" si="170"/>
        <v>9.5471903982542283</v>
      </c>
      <c r="BP292" s="13">
        <v>20</v>
      </c>
      <c r="BQ292" s="13">
        <v>0.22222222222222199</v>
      </c>
      <c r="BR292" s="13">
        <v>0</v>
      </c>
      <c r="BS292" s="13">
        <v>0.44444444444444398</v>
      </c>
      <c r="BT292" s="15" t="s">
        <v>88</v>
      </c>
      <c r="BU292" s="15"/>
      <c r="BV292" s="12" t="s">
        <v>96</v>
      </c>
      <c r="BW292" s="26"/>
      <c r="BX292" s="28"/>
      <c r="BY292" s="28"/>
      <c r="BZ292" s="26"/>
      <c r="CA292" s="26"/>
      <c r="CB292" s="26"/>
      <c r="CC292" s="31"/>
      <c r="CD292" s="31"/>
      <c r="CE292" s="31"/>
      <c r="CF292" s="33">
        <v>7</v>
      </c>
      <c r="CG292" s="33">
        <v>2</v>
      </c>
    </row>
    <row r="293" spans="1:85" ht="18" customHeight="1" thickBot="1" x14ac:dyDescent="0.45">
      <c r="A293" s="12" t="s">
        <v>84</v>
      </c>
      <c r="B293" s="12" t="s">
        <v>233</v>
      </c>
      <c r="C293" s="4" t="s">
        <v>235</v>
      </c>
      <c r="D293" s="4" t="s">
        <v>295</v>
      </c>
      <c r="E293" s="23">
        <v>3</v>
      </c>
      <c r="F293" s="24">
        <v>0</v>
      </c>
      <c r="G293" s="24">
        <v>58</v>
      </c>
      <c r="H293" s="10">
        <f t="shared" si="144"/>
        <v>174</v>
      </c>
      <c r="I293" s="5">
        <v>2</v>
      </c>
      <c r="J293" s="17">
        <f t="shared" si="145"/>
        <v>0.66666666666666663</v>
      </c>
      <c r="K293" s="7">
        <v>1</v>
      </c>
      <c r="L293" s="7">
        <v>2</v>
      </c>
      <c r="M293" s="17">
        <f t="shared" si="146"/>
        <v>0.33333333333333331</v>
      </c>
      <c r="N293" s="17">
        <f t="shared" si="147"/>
        <v>0.66666666666666663</v>
      </c>
      <c r="O293" s="14">
        <f t="shared" si="148"/>
        <v>0.5</v>
      </c>
      <c r="P293" s="12">
        <v>1</v>
      </c>
      <c r="Q293" s="12">
        <v>2</v>
      </c>
      <c r="R293" s="17">
        <f t="shared" si="149"/>
        <v>0.33333333333333331</v>
      </c>
      <c r="S293" s="17">
        <f t="shared" si="150"/>
        <v>0.66666666666666663</v>
      </c>
      <c r="T293" s="14">
        <f t="shared" si="151"/>
        <v>0.5</v>
      </c>
      <c r="U293" s="12">
        <v>0</v>
      </c>
      <c r="V293" s="12">
        <v>0</v>
      </c>
      <c r="W293" s="17">
        <f t="shared" si="152"/>
        <v>0</v>
      </c>
      <c r="X293" s="17">
        <f t="shared" si="153"/>
        <v>0</v>
      </c>
      <c r="Y293" s="14" t="e">
        <f t="shared" si="154"/>
        <v>#DIV/0!</v>
      </c>
      <c r="Z293" s="12">
        <v>0</v>
      </c>
      <c r="AA293" s="12">
        <v>0</v>
      </c>
      <c r="AB293" s="17">
        <f t="shared" si="155"/>
        <v>0</v>
      </c>
      <c r="AC293" s="17">
        <f t="shared" si="156"/>
        <v>0</v>
      </c>
      <c r="AD293" s="14" t="e">
        <f t="shared" si="157"/>
        <v>#DIV/0!</v>
      </c>
      <c r="AE293" s="12">
        <v>0</v>
      </c>
      <c r="AF293" s="17">
        <f t="shared" si="158"/>
        <v>0</v>
      </c>
      <c r="AG293" s="12">
        <v>0</v>
      </c>
      <c r="AH293" s="17">
        <f t="shared" si="159"/>
        <v>0</v>
      </c>
      <c r="AI293" s="12">
        <v>0</v>
      </c>
      <c r="AJ293" s="17">
        <f t="shared" si="160"/>
        <v>0</v>
      </c>
      <c r="AK293" s="12">
        <v>0</v>
      </c>
      <c r="AL293" s="17">
        <f t="shared" si="161"/>
        <v>0</v>
      </c>
      <c r="AM293" s="12">
        <v>0</v>
      </c>
      <c r="AN293" s="17">
        <f t="shared" si="162"/>
        <v>0</v>
      </c>
      <c r="AO293" s="12">
        <v>0</v>
      </c>
      <c r="AP293" s="17">
        <f t="shared" si="163"/>
        <v>0</v>
      </c>
      <c r="AQ293" s="12">
        <v>0</v>
      </c>
      <c r="AR293" s="17">
        <f t="shared" si="164"/>
        <v>0</v>
      </c>
      <c r="AS293" s="12">
        <v>0</v>
      </c>
      <c r="AT293" s="17">
        <f t="shared" si="165"/>
        <v>0</v>
      </c>
      <c r="AU293" s="13"/>
      <c r="AV293" s="13"/>
      <c r="AW293" s="13"/>
      <c r="AX293" s="13"/>
      <c r="AY293" s="13"/>
      <c r="AZ293" s="13"/>
      <c r="BA293" s="13"/>
      <c r="BB293" s="13"/>
      <c r="BC293" s="13"/>
      <c r="BD293" s="35">
        <f t="shared" si="166"/>
        <v>50</v>
      </c>
      <c r="BE293" s="35">
        <f t="shared" si="167"/>
        <v>50</v>
      </c>
      <c r="BF293" s="37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11.196912637955295</v>
      </c>
      <c r="BG293" s="14">
        <f t="shared" si="168"/>
        <v>0</v>
      </c>
      <c r="BH293" s="14">
        <f t="shared" si="169"/>
        <v>0</v>
      </c>
      <c r="BI293" s="13">
        <f>IFERROR(((AG293*(12000/5))/((F293*60+G293)*(SUMIFS(팀공격력!X:X,팀공격력!A:A,B293,팀공격력!B:B,D293)+SUMIFS(팀수비력!X:X,팀수비력!A:A,B293,팀수비력!B:B,D293))))*100,"")</f>
        <v>0</v>
      </c>
      <c r="BJ293" s="13">
        <f>IFERROR(((AI293*(12000/5))/((F293*60+G293)*(SUMIFS(팀공격력!V:V,팀공격력!A:A,B293,팀공격력!B:B,D293)+SUMIFS(팀수비력!W:W,팀수비력!A:A,B293,팀수비력!B:B,D293))))*100,"")</f>
        <v>0</v>
      </c>
      <c r="BK293" s="13">
        <f>IFERROR(((AE293*(12000/5))/((F293*60+G293)*(SUMIFS(팀공격력!X:X,팀공격력!A:A,B293,팀공격력!B:B,D293)+SUMIFS(팀수비력!X:X,팀수비력!A:A,B293,팀수비력!B:B,D293))))*100,"")</f>
        <v>0</v>
      </c>
      <c r="BL293" s="13">
        <f>IFERROR(100*AK293/(((((F293*60+G293)/(12000/5))*SUMIFS(팀공격력!P:P,팀공격력!A:A,B293,팀공격력!B:B,D293))-K293)),"")</f>
        <v>0</v>
      </c>
      <c r="BM293" s="13">
        <f>IFERROR(100*((AM293/E293*(2400))/((F293*60+G293)*SUMIFS(팀공격력!AR:AR,팀공격력!A:A,B293,팀공격력!B:B,D293))),"")</f>
        <v>0</v>
      </c>
      <c r="BN293" s="13">
        <f>IFERROR((AO293*40)/(((F293*60+G293)/60)*(SUMIFS(팀수비력!Q:Q,팀수비력!A:A,B293,팀수비력!B:B,D293)-SUMIFS(팀수비력!N:N,팀수비력!A:A,B293,팀수비력!B:B,D293)))*100,"")</f>
        <v>0</v>
      </c>
      <c r="BO293" s="13">
        <f t="shared" si="170"/>
        <v>0</v>
      </c>
      <c r="BP293" s="13">
        <v>0</v>
      </c>
      <c r="BQ293" s="13">
        <v>0</v>
      </c>
      <c r="BR293" s="13">
        <v>0.66666666666666596</v>
      </c>
      <c r="BS293" s="13">
        <v>0</v>
      </c>
      <c r="BT293" s="15" t="s">
        <v>88</v>
      </c>
      <c r="BU293" s="15"/>
      <c r="BV293" s="12" t="s">
        <v>91</v>
      </c>
      <c r="BW293" s="26"/>
      <c r="BX293" s="28"/>
      <c r="BY293" s="28"/>
      <c r="BZ293" s="26"/>
      <c r="CA293" s="26"/>
      <c r="CB293" s="26"/>
      <c r="CC293" s="31"/>
      <c r="CD293" s="31"/>
      <c r="CE293" s="31"/>
      <c r="CF293" s="33">
        <v>0</v>
      </c>
      <c r="CG293" s="33">
        <v>3</v>
      </c>
    </row>
    <row r="294" spans="1:85" ht="18" customHeight="1" thickBot="1" x14ac:dyDescent="0.45">
      <c r="A294" s="12" t="s">
        <v>84</v>
      </c>
      <c r="B294" s="12" t="s">
        <v>233</v>
      </c>
      <c r="C294" s="4" t="s">
        <v>237</v>
      </c>
      <c r="D294" s="4" t="s">
        <v>295</v>
      </c>
      <c r="E294" s="23">
        <v>9</v>
      </c>
      <c r="F294" s="24">
        <v>27</v>
      </c>
      <c r="G294" s="24">
        <v>13</v>
      </c>
      <c r="H294" s="10">
        <f t="shared" si="144"/>
        <v>14697</v>
      </c>
      <c r="I294" s="5">
        <v>158</v>
      </c>
      <c r="J294" s="17">
        <f t="shared" si="145"/>
        <v>17.555555555555557</v>
      </c>
      <c r="K294" s="7">
        <v>67</v>
      </c>
      <c r="L294" s="7">
        <v>151</v>
      </c>
      <c r="M294" s="17">
        <f t="shared" si="146"/>
        <v>7.4444444444444446</v>
      </c>
      <c r="N294" s="17">
        <f t="shared" si="147"/>
        <v>16.777777777777779</v>
      </c>
      <c r="O294" s="14">
        <f t="shared" si="148"/>
        <v>0.44370860927152317</v>
      </c>
      <c r="P294" s="12">
        <v>57</v>
      </c>
      <c r="Q294" s="12">
        <v>114</v>
      </c>
      <c r="R294" s="17">
        <f t="shared" si="149"/>
        <v>6.333333333333333</v>
      </c>
      <c r="S294" s="17">
        <f t="shared" si="150"/>
        <v>12.666666666666666</v>
      </c>
      <c r="T294" s="14">
        <f t="shared" si="151"/>
        <v>0.5</v>
      </c>
      <c r="U294" s="12">
        <v>10</v>
      </c>
      <c r="V294" s="12">
        <v>37</v>
      </c>
      <c r="W294" s="17">
        <f t="shared" si="152"/>
        <v>1.1111111111111112</v>
      </c>
      <c r="X294" s="17">
        <f t="shared" si="153"/>
        <v>4.1111111111111107</v>
      </c>
      <c r="Y294" s="14">
        <f t="shared" si="154"/>
        <v>0.27027027027027029</v>
      </c>
      <c r="Z294" s="12">
        <v>14</v>
      </c>
      <c r="AA294" s="12">
        <v>20</v>
      </c>
      <c r="AB294" s="17">
        <f t="shared" si="155"/>
        <v>1.5555555555555556</v>
      </c>
      <c r="AC294" s="17">
        <f t="shared" si="156"/>
        <v>2.2222222222222223</v>
      </c>
      <c r="AD294" s="14">
        <f t="shared" si="157"/>
        <v>0.7</v>
      </c>
      <c r="AE294" s="12">
        <v>80</v>
      </c>
      <c r="AF294" s="17">
        <f t="shared" si="158"/>
        <v>8.8888888888888893</v>
      </c>
      <c r="AG294" s="12">
        <v>30</v>
      </c>
      <c r="AH294" s="17">
        <f t="shared" si="159"/>
        <v>3.3333333333333335</v>
      </c>
      <c r="AI294" s="12">
        <v>50</v>
      </c>
      <c r="AJ294" s="17">
        <f t="shared" si="160"/>
        <v>5.5555555555555554</v>
      </c>
      <c r="AK294" s="12">
        <v>15</v>
      </c>
      <c r="AL294" s="17">
        <f t="shared" si="161"/>
        <v>1.6666666666666667</v>
      </c>
      <c r="AM294" s="12">
        <v>12</v>
      </c>
      <c r="AN294" s="17">
        <f t="shared" si="162"/>
        <v>1.3333333333333333</v>
      </c>
      <c r="AO294" s="12">
        <v>10</v>
      </c>
      <c r="AP294" s="17">
        <f t="shared" si="163"/>
        <v>1.1111111111111112</v>
      </c>
      <c r="AQ294" s="12">
        <v>16</v>
      </c>
      <c r="AR294" s="17">
        <f t="shared" si="164"/>
        <v>1.7777777777777777</v>
      </c>
      <c r="AS294" s="12">
        <v>30</v>
      </c>
      <c r="AT294" s="17">
        <f t="shared" si="165"/>
        <v>3.3333333333333335</v>
      </c>
      <c r="AU294" s="13"/>
      <c r="AV294" s="13"/>
      <c r="AW294" s="13"/>
      <c r="AX294" s="13"/>
      <c r="AY294" s="13"/>
      <c r="AZ294" s="13"/>
      <c r="BA294" s="13"/>
      <c r="BB294" s="13"/>
      <c r="BC294" s="13"/>
      <c r="BD294" s="35">
        <f t="shared" si="166"/>
        <v>49.436795994993737</v>
      </c>
      <c r="BE294" s="35">
        <f t="shared" si="167"/>
        <v>47.682119205298015</v>
      </c>
      <c r="BF294" s="37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34.956582982745672</v>
      </c>
      <c r="BG294" s="14">
        <f t="shared" si="168"/>
        <v>0.24503311258278146</v>
      </c>
      <c r="BH294" s="14">
        <f t="shared" si="169"/>
        <v>0.13245033112582782</v>
      </c>
      <c r="BI294" s="13">
        <f>IFERROR(((AG294*(12000/5))/((F294*60+G294)*(SUMIFS(팀공격력!X:X,팀공격력!A:A,B294,팀공격력!B:B,D294)+SUMIFS(팀수비력!X:X,팀수비력!A:A,B294,팀수비력!B:B,D294))))*100,"")</f>
        <v>7.0999405379979939</v>
      </c>
      <c r="BJ294" s="13">
        <f>IFERROR(((AI294*(12000/5))/((F294*60+G294)*(SUMIFS(팀공격력!V:V,팀공격력!A:A,B294,팀공격력!B:B,D294)+SUMIFS(팀수비력!W:W,팀수비력!A:A,B294,팀수비력!B:B,D294))))*100,"")</f>
        <v>22.610579867162844</v>
      </c>
      <c r="BK294" s="13">
        <f>IFERROR(((AE294*(12000/5))/((F294*60+G294)*(SUMIFS(팀공격력!X:X,팀공격력!A:A,B294,팀공격력!B:B,D294)+SUMIFS(팀수비력!X:X,팀수비력!A:A,B294,팀수비력!B:B,D294))))*100,"")</f>
        <v>18.93317476799465</v>
      </c>
      <c r="BL294" s="13">
        <f>IFERROR(100*AK294/(((((F294*60+G294)/(12000/5))*SUMIFS(팀공격력!P:P,팀공격력!A:A,B294,팀공격력!B:B,D294))-K294)),"")</f>
        <v>13.480823528530664</v>
      </c>
      <c r="BM294" s="13">
        <f>IFERROR(100*((AM294/E294*(2400))/((F294*60+G294)*SUMIFS(팀공격력!AR:AR,팀공격력!A:A,B294,팀공격력!B:B,D294))),"")</f>
        <v>2.7975448029682228</v>
      </c>
      <c r="BN294" s="13">
        <f>IFERROR((AO294*40)/(((F294*60+G294)/60)*(SUMIFS(팀수비력!Q:Q,팀수비력!A:A,B294,팀수비력!B:B,D294)-SUMIFS(팀수비력!N:N,팀수비력!A:A,B294,팀수비력!B:B,D294)))*100,"")</f>
        <v>3.7207283325711016</v>
      </c>
      <c r="BO294" s="13">
        <f t="shared" si="170"/>
        <v>9.1012514220705345</v>
      </c>
      <c r="BP294" s="13">
        <v>40</v>
      </c>
      <c r="BQ294" s="13">
        <v>0.66666666666666596</v>
      </c>
      <c r="BR294" s="13">
        <v>0.66666666666666596</v>
      </c>
      <c r="BS294" s="13">
        <v>1.3333333333333299</v>
      </c>
      <c r="BT294" s="15" t="s">
        <v>93</v>
      </c>
      <c r="BU294" s="15"/>
      <c r="BV294" s="12" t="s">
        <v>96</v>
      </c>
      <c r="BW294" s="26"/>
      <c r="BX294" s="28"/>
      <c r="BY294" s="28"/>
      <c r="BZ294" s="26"/>
      <c r="CA294" s="26"/>
      <c r="CB294" s="26"/>
      <c r="CC294" s="31"/>
      <c r="CD294" s="31"/>
      <c r="CE294" s="31"/>
      <c r="CF294" s="33">
        <v>4</v>
      </c>
      <c r="CG294" s="33">
        <v>5</v>
      </c>
    </row>
    <row r="295" spans="1:85" ht="18" customHeight="1" thickBot="1" x14ac:dyDescent="0.45">
      <c r="A295" s="12" t="s">
        <v>84</v>
      </c>
      <c r="B295" s="12" t="s">
        <v>233</v>
      </c>
      <c r="C295" s="4" t="s">
        <v>238</v>
      </c>
      <c r="D295" s="4" t="s">
        <v>295</v>
      </c>
      <c r="E295" s="23">
        <v>9</v>
      </c>
      <c r="F295" s="24">
        <v>20</v>
      </c>
      <c r="G295" s="24">
        <v>20</v>
      </c>
      <c r="H295" s="10">
        <f t="shared" si="144"/>
        <v>10980</v>
      </c>
      <c r="I295" s="5">
        <v>69</v>
      </c>
      <c r="J295" s="17">
        <f t="shared" si="145"/>
        <v>7.666666666666667</v>
      </c>
      <c r="K295" s="7">
        <v>24</v>
      </c>
      <c r="L295" s="7">
        <v>59</v>
      </c>
      <c r="M295" s="17">
        <f t="shared" si="146"/>
        <v>2.6666666666666665</v>
      </c>
      <c r="N295" s="17">
        <f t="shared" si="147"/>
        <v>6.5555555555555554</v>
      </c>
      <c r="O295" s="14">
        <f t="shared" si="148"/>
        <v>0.40677966101694918</v>
      </c>
      <c r="P295" s="12">
        <v>7</v>
      </c>
      <c r="Q295" s="12">
        <v>17</v>
      </c>
      <c r="R295" s="17">
        <f t="shared" si="149"/>
        <v>0.77777777777777779</v>
      </c>
      <c r="S295" s="17">
        <f t="shared" si="150"/>
        <v>1.8888888888888888</v>
      </c>
      <c r="T295" s="14">
        <f t="shared" si="151"/>
        <v>0.41176470588235292</v>
      </c>
      <c r="U295" s="12">
        <v>17</v>
      </c>
      <c r="V295" s="12">
        <v>42</v>
      </c>
      <c r="W295" s="17">
        <f t="shared" si="152"/>
        <v>1.8888888888888888</v>
      </c>
      <c r="X295" s="17">
        <f t="shared" si="153"/>
        <v>4.666666666666667</v>
      </c>
      <c r="Y295" s="14">
        <f t="shared" si="154"/>
        <v>0.40476190476190477</v>
      </c>
      <c r="Z295" s="12">
        <v>4</v>
      </c>
      <c r="AA295" s="12">
        <v>6</v>
      </c>
      <c r="AB295" s="17">
        <f t="shared" si="155"/>
        <v>0.44444444444444442</v>
      </c>
      <c r="AC295" s="17">
        <f t="shared" si="156"/>
        <v>0.66666666666666663</v>
      </c>
      <c r="AD295" s="14">
        <f t="shared" si="157"/>
        <v>0.66666666666666663</v>
      </c>
      <c r="AE295" s="12">
        <v>11</v>
      </c>
      <c r="AF295" s="17">
        <f t="shared" si="158"/>
        <v>1.2222222222222223</v>
      </c>
      <c r="AG295" s="12">
        <v>4</v>
      </c>
      <c r="AH295" s="17">
        <f t="shared" si="159"/>
        <v>0.44444444444444442</v>
      </c>
      <c r="AI295" s="12">
        <v>7</v>
      </c>
      <c r="AJ295" s="17">
        <f t="shared" si="160"/>
        <v>0.77777777777777779</v>
      </c>
      <c r="AK295" s="12">
        <v>20</v>
      </c>
      <c r="AL295" s="17">
        <f t="shared" si="161"/>
        <v>2.2222222222222223</v>
      </c>
      <c r="AM295" s="12">
        <v>5</v>
      </c>
      <c r="AN295" s="17">
        <f t="shared" si="162"/>
        <v>0.55555555555555558</v>
      </c>
      <c r="AO295" s="12">
        <v>2</v>
      </c>
      <c r="AP295" s="17">
        <f t="shared" si="163"/>
        <v>0.22222222222222221</v>
      </c>
      <c r="AQ295" s="12">
        <v>8</v>
      </c>
      <c r="AR295" s="17">
        <f t="shared" si="164"/>
        <v>0.88888888888888884</v>
      </c>
      <c r="AS295" s="12">
        <v>16</v>
      </c>
      <c r="AT295" s="17">
        <f t="shared" si="165"/>
        <v>1.7777777777777777</v>
      </c>
      <c r="AU295" s="13"/>
      <c r="AV295" s="13"/>
      <c r="AW295" s="13"/>
      <c r="AX295" s="13"/>
      <c r="AY295" s="13"/>
      <c r="AZ295" s="13"/>
      <c r="BA295" s="13"/>
      <c r="BB295" s="13"/>
      <c r="BC295" s="13"/>
      <c r="BD295" s="35">
        <f t="shared" si="166"/>
        <v>55.970149253731336</v>
      </c>
      <c r="BE295" s="35">
        <f t="shared" si="167"/>
        <v>55.084745762711862</v>
      </c>
      <c r="BF295" s="37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18.535112202548355</v>
      </c>
      <c r="BG295" s="14">
        <f t="shared" si="168"/>
        <v>0.71186440677966101</v>
      </c>
      <c r="BH295" s="14">
        <f t="shared" si="169"/>
        <v>0.10169491525423729</v>
      </c>
      <c r="BI295" s="13">
        <f>IFERROR(((AG295*(12000/5))/((F295*60+G295)*(SUMIFS(팀공격력!X:X,팀공격력!A:A,B295,팀공격력!B:B,D295)+SUMIFS(팀수비력!X:X,팀수비력!A:A,B295,팀수비력!B:B,D295))))*100,"")</f>
        <v>1.2671259998416091</v>
      </c>
      <c r="BJ295" s="13">
        <f>IFERROR(((AI295*(12000/5))/((F295*60+G295)*(SUMIFS(팀공격력!V:V,팀공격력!A:A,B295,팀공격력!B:B,D295)+SUMIFS(팀수비력!W:W,팀수비력!A:A,B295,팀수비력!B:B,D295))))*100,"")</f>
        <v>4.2370744010088268</v>
      </c>
      <c r="BK295" s="13">
        <f>IFERROR(((AE295*(12000/5))/((F295*60+G295)*(SUMIFS(팀공격력!X:X,팀공격력!A:A,B295,팀공격력!B:B,D295)+SUMIFS(팀수비력!X:X,팀수비력!A:A,B295,팀수비력!B:B,D295))))*100,"")</f>
        <v>3.4845964995644256</v>
      </c>
      <c r="BL295" s="13">
        <f>IFERROR(100*AK295/(((((F295*60+G295)/(12000/5))*SUMIFS(팀공격력!P:P,팀공격력!A:A,B295,팀공격력!B:B,D295))-K295)),"")</f>
        <v>18.317814074187147</v>
      </c>
      <c r="BM295" s="13">
        <f>IFERROR(100*((AM295/E295*(2400))/((F295*60+G295)*SUMIFS(팀공격력!AR:AR,팀공격력!A:A,B295,팀공격력!B:B,D295))),"")</f>
        <v>1.5602427128576188</v>
      </c>
      <c r="BN295" s="13">
        <f>IFERROR((AO295*40)/(((F295*60+G295)/60)*(SUMIFS(팀수비력!Q:Q,팀수비력!A:A,B295,팀수비력!B:B,D295)-SUMIFS(팀수비력!N:N,팀수비력!A:A,B295,팀수비력!B:B,D295)))*100,"")</f>
        <v>0.99605727329321447</v>
      </c>
      <c r="BO295" s="13">
        <f t="shared" si="170"/>
        <v>11.487650775416427</v>
      </c>
      <c r="BP295" s="13">
        <v>6.6666666666666599</v>
      </c>
      <c r="BQ295" s="13">
        <v>0.11111111111111099</v>
      </c>
      <c r="BR295" s="13">
        <v>2.7777777777777701</v>
      </c>
      <c r="BS295" s="13">
        <v>0.55555555555555503</v>
      </c>
      <c r="BT295" s="15" t="s">
        <v>110</v>
      </c>
      <c r="BU295" s="15"/>
      <c r="BV295" s="12" t="s">
        <v>91</v>
      </c>
      <c r="BW295" s="26"/>
      <c r="BX295" s="28"/>
      <c r="BY295" s="28"/>
      <c r="BZ295" s="26"/>
      <c r="CA295" s="26"/>
      <c r="CB295" s="26"/>
      <c r="CC295" s="31"/>
      <c r="CD295" s="31"/>
      <c r="CE295" s="31"/>
      <c r="CF295" s="33">
        <v>4</v>
      </c>
      <c r="CG295" s="33">
        <v>5</v>
      </c>
    </row>
    <row r="296" spans="1:85" ht="18" customHeight="1" thickBot="1" x14ac:dyDescent="0.45">
      <c r="A296" s="12" t="s">
        <v>84</v>
      </c>
      <c r="B296" s="12" t="s">
        <v>233</v>
      </c>
      <c r="C296" s="4" t="s">
        <v>239</v>
      </c>
      <c r="D296" s="4" t="s">
        <v>295</v>
      </c>
      <c r="E296" s="23">
        <v>9</v>
      </c>
      <c r="F296" s="24">
        <v>32</v>
      </c>
      <c r="G296" s="24">
        <v>41</v>
      </c>
      <c r="H296" s="10">
        <f t="shared" si="144"/>
        <v>17649</v>
      </c>
      <c r="I296" s="5">
        <v>81</v>
      </c>
      <c r="J296" s="17">
        <f t="shared" si="145"/>
        <v>9</v>
      </c>
      <c r="K296" s="7">
        <v>28</v>
      </c>
      <c r="L296" s="7">
        <v>75</v>
      </c>
      <c r="M296" s="17">
        <f t="shared" si="146"/>
        <v>3.1111111111111112</v>
      </c>
      <c r="N296" s="17">
        <f t="shared" si="147"/>
        <v>8.3333333333333339</v>
      </c>
      <c r="O296" s="14">
        <f t="shared" si="148"/>
        <v>0.37333333333333335</v>
      </c>
      <c r="P296" s="12">
        <v>15</v>
      </c>
      <c r="Q296" s="12">
        <v>44</v>
      </c>
      <c r="R296" s="17">
        <f t="shared" si="149"/>
        <v>1.6666666666666667</v>
      </c>
      <c r="S296" s="17">
        <f t="shared" si="150"/>
        <v>4.8888888888888893</v>
      </c>
      <c r="T296" s="14">
        <f t="shared" si="151"/>
        <v>0.34090909090909088</v>
      </c>
      <c r="U296" s="12">
        <v>13</v>
      </c>
      <c r="V296" s="12">
        <v>31</v>
      </c>
      <c r="W296" s="17">
        <f t="shared" si="152"/>
        <v>1.4444444444444444</v>
      </c>
      <c r="X296" s="17">
        <f t="shared" si="153"/>
        <v>3.4444444444444446</v>
      </c>
      <c r="Y296" s="14">
        <f t="shared" si="154"/>
        <v>0.41935483870967744</v>
      </c>
      <c r="Z296" s="12">
        <v>12</v>
      </c>
      <c r="AA296" s="12">
        <v>18</v>
      </c>
      <c r="AB296" s="17">
        <f t="shared" si="155"/>
        <v>1.3333333333333333</v>
      </c>
      <c r="AC296" s="17">
        <f t="shared" si="156"/>
        <v>2</v>
      </c>
      <c r="AD296" s="14">
        <f t="shared" si="157"/>
        <v>0.66666666666666663</v>
      </c>
      <c r="AE296" s="12">
        <v>35</v>
      </c>
      <c r="AF296" s="17">
        <f t="shared" si="158"/>
        <v>3.8888888888888888</v>
      </c>
      <c r="AG296" s="12">
        <v>14</v>
      </c>
      <c r="AH296" s="17">
        <f t="shared" si="159"/>
        <v>1.5555555555555556</v>
      </c>
      <c r="AI296" s="12">
        <v>21</v>
      </c>
      <c r="AJ296" s="17">
        <f t="shared" si="160"/>
        <v>2.3333333333333335</v>
      </c>
      <c r="AK296" s="12">
        <v>52</v>
      </c>
      <c r="AL296" s="17">
        <f t="shared" si="161"/>
        <v>5.7777777777777777</v>
      </c>
      <c r="AM296" s="12">
        <v>5</v>
      </c>
      <c r="AN296" s="17">
        <f t="shared" si="162"/>
        <v>0.55555555555555558</v>
      </c>
      <c r="AO296" s="12">
        <v>0</v>
      </c>
      <c r="AP296" s="17">
        <f t="shared" si="163"/>
        <v>0</v>
      </c>
      <c r="AQ296" s="12">
        <v>21</v>
      </c>
      <c r="AR296" s="17">
        <f t="shared" si="164"/>
        <v>2.3333333333333335</v>
      </c>
      <c r="AS296" s="12">
        <v>24</v>
      </c>
      <c r="AT296" s="17">
        <f t="shared" si="165"/>
        <v>2.6666666666666665</v>
      </c>
      <c r="AU296" s="13"/>
      <c r="AV296" s="13"/>
      <c r="AW296" s="13"/>
      <c r="AX296" s="13"/>
      <c r="AY296" s="13"/>
      <c r="AZ296" s="13"/>
      <c r="BA296" s="13"/>
      <c r="BB296" s="13"/>
      <c r="BC296" s="13"/>
      <c r="BD296" s="35">
        <f t="shared" si="166"/>
        <v>48.842257597684515</v>
      </c>
      <c r="BE296" s="35">
        <f t="shared" si="167"/>
        <v>46</v>
      </c>
      <c r="BF296" s="37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17.207502130929683</v>
      </c>
      <c r="BG296" s="14">
        <f t="shared" si="168"/>
        <v>0.41333333333333333</v>
      </c>
      <c r="BH296" s="14">
        <f t="shared" si="169"/>
        <v>0.24</v>
      </c>
      <c r="BI296" s="13">
        <f>IFERROR(((AG296*(12000/5))/((F296*60+G296)*(SUMIFS(팀공격력!X:X,팀공격력!A:A,B296,팀공격력!B:B,D296)+SUMIFS(팀수비력!X:X,팀수비력!A:A,B296,팀수비력!B:B,D296))))*100,"")</f>
        <v>2.7591167870085016</v>
      </c>
      <c r="BJ296" s="13">
        <f>IFERROR(((AI296*(12000/5))/((F296*60+G296)*(SUMIFS(팀공격력!V:V,팀공격력!A:A,B296,팀공격력!B:B,D296)+SUMIFS(팀수비력!W:W,팀수비력!A:A,B296,팀수비력!B:B,D296))))*100,"")</f>
        <v>7.9080531910720593</v>
      </c>
      <c r="BK296" s="13">
        <f>IFERROR(((AE296*(12000/5))/((F296*60+G296)*(SUMIFS(팀공격력!X:X,팀공격력!A:A,B296,팀공격력!B:B,D296)+SUMIFS(팀수비력!X:X,팀수비력!A:A,B296,팀수비력!B:B,D296))))*100,"")</f>
        <v>6.897791967521254</v>
      </c>
      <c r="BL296" s="13">
        <f>IFERROR(100*AK296/(((((F296*60+G296)/(12000/5))*SUMIFS(팀공격력!P:P,팀공격력!A:A,B296,팀공격력!B:B,D296))-K296)),"")</f>
        <v>27.945595657684365</v>
      </c>
      <c r="BM296" s="13">
        <f>IFERROR(100*((AM296/E296*(2400))/((F296*60+G296)*SUMIFS(팀공격력!AR:AR,팀공격력!A:A,B296,팀공격력!B:B,D296))),"")</f>
        <v>0.97067624155343957</v>
      </c>
      <c r="BN296" s="13">
        <f>IFERROR((AO296*40)/(((F296*60+G296)/60)*(SUMIFS(팀수비력!Q:Q,팀수비력!A:A,B296,팀수비력!B:B,D296)-SUMIFS(팀수비력!N:N,팀수비력!A:A,B296,팀수비력!B:B,D296)))*100,"")</f>
        <v>0</v>
      </c>
      <c r="BO296" s="13">
        <f t="shared" si="170"/>
        <v>20.207852193995382</v>
      </c>
      <c r="BP296" s="13">
        <v>10.5263157894736</v>
      </c>
      <c r="BQ296" s="13">
        <v>0.22222222222222199</v>
      </c>
      <c r="BR296" s="13">
        <v>1</v>
      </c>
      <c r="BS296" s="13">
        <v>0.77777777777777701</v>
      </c>
      <c r="BT296" s="15" t="s">
        <v>88</v>
      </c>
      <c r="BU296" s="15"/>
      <c r="BV296" s="12" t="s">
        <v>91</v>
      </c>
      <c r="BW296" s="26"/>
      <c r="BX296" s="28"/>
      <c r="BY296" s="28"/>
      <c r="BZ296" s="26"/>
      <c r="CA296" s="26"/>
      <c r="CB296" s="26"/>
      <c r="CC296" s="31"/>
      <c r="CD296" s="31"/>
      <c r="CE296" s="31"/>
      <c r="CF296" s="33">
        <v>4</v>
      </c>
      <c r="CG296" s="33">
        <v>5</v>
      </c>
    </row>
    <row r="297" spans="1:85" ht="18" customHeight="1" thickBot="1" x14ac:dyDescent="0.45">
      <c r="A297" s="12" t="s">
        <v>84</v>
      </c>
      <c r="B297" s="12" t="s">
        <v>233</v>
      </c>
      <c r="C297" s="4" t="s">
        <v>241</v>
      </c>
      <c r="D297" s="4" t="s">
        <v>295</v>
      </c>
      <c r="E297" s="23">
        <v>4</v>
      </c>
      <c r="F297" s="24">
        <v>8</v>
      </c>
      <c r="G297" s="24">
        <v>17</v>
      </c>
      <c r="H297" s="10">
        <f t="shared" si="144"/>
        <v>1988</v>
      </c>
      <c r="I297" s="5">
        <v>11</v>
      </c>
      <c r="J297" s="17">
        <f t="shared" si="145"/>
        <v>2.75</v>
      </c>
      <c r="K297" s="7">
        <v>4</v>
      </c>
      <c r="L297" s="7">
        <v>11</v>
      </c>
      <c r="M297" s="17">
        <f t="shared" si="146"/>
        <v>1</v>
      </c>
      <c r="N297" s="17">
        <f t="shared" si="147"/>
        <v>2.75</v>
      </c>
      <c r="O297" s="14">
        <f t="shared" si="148"/>
        <v>0.36363636363636365</v>
      </c>
      <c r="P297" s="12">
        <v>1</v>
      </c>
      <c r="Q297" s="12">
        <v>1</v>
      </c>
      <c r="R297" s="17">
        <f t="shared" si="149"/>
        <v>0.25</v>
      </c>
      <c r="S297" s="17">
        <f t="shared" si="150"/>
        <v>0.25</v>
      </c>
      <c r="T297" s="14">
        <f t="shared" si="151"/>
        <v>1</v>
      </c>
      <c r="U297" s="12">
        <v>3</v>
      </c>
      <c r="V297" s="12">
        <v>10</v>
      </c>
      <c r="W297" s="17">
        <f t="shared" si="152"/>
        <v>0.75</v>
      </c>
      <c r="X297" s="17">
        <f t="shared" si="153"/>
        <v>2.5</v>
      </c>
      <c r="Y297" s="14">
        <f t="shared" si="154"/>
        <v>0.3</v>
      </c>
      <c r="Z297" s="12">
        <v>0</v>
      </c>
      <c r="AA297" s="12">
        <v>0</v>
      </c>
      <c r="AB297" s="17">
        <f t="shared" si="155"/>
        <v>0</v>
      </c>
      <c r="AC297" s="17">
        <f t="shared" si="156"/>
        <v>0</v>
      </c>
      <c r="AD297" s="14" t="e">
        <f t="shared" si="157"/>
        <v>#DIV/0!</v>
      </c>
      <c r="AE297" s="12">
        <v>3</v>
      </c>
      <c r="AF297" s="17">
        <f t="shared" si="158"/>
        <v>0.75</v>
      </c>
      <c r="AG297" s="12">
        <v>2</v>
      </c>
      <c r="AH297" s="17">
        <f t="shared" si="159"/>
        <v>0.5</v>
      </c>
      <c r="AI297" s="12">
        <v>1</v>
      </c>
      <c r="AJ297" s="17">
        <f t="shared" si="160"/>
        <v>0.25</v>
      </c>
      <c r="AK297" s="12">
        <v>0</v>
      </c>
      <c r="AL297" s="17">
        <f t="shared" si="161"/>
        <v>0</v>
      </c>
      <c r="AM297" s="12">
        <v>0</v>
      </c>
      <c r="AN297" s="17">
        <f t="shared" si="162"/>
        <v>0</v>
      </c>
      <c r="AO297" s="12">
        <v>0</v>
      </c>
      <c r="AP297" s="17">
        <f t="shared" si="163"/>
        <v>0</v>
      </c>
      <c r="AQ297" s="12">
        <v>0</v>
      </c>
      <c r="AR297" s="17">
        <f t="shared" si="164"/>
        <v>0</v>
      </c>
      <c r="AS297" s="12">
        <v>4</v>
      </c>
      <c r="AT297" s="17">
        <f t="shared" si="165"/>
        <v>1</v>
      </c>
      <c r="AU297" s="13"/>
      <c r="AV297" s="13"/>
      <c r="AW297" s="13"/>
      <c r="AX297" s="13"/>
      <c r="AY297" s="13"/>
      <c r="AZ297" s="13"/>
      <c r="BA297" s="13"/>
      <c r="BB297" s="13"/>
      <c r="BC297" s="13"/>
      <c r="BD297" s="35">
        <f t="shared" si="166"/>
        <v>50</v>
      </c>
      <c r="BE297" s="35">
        <f t="shared" si="167"/>
        <v>50</v>
      </c>
      <c r="BF297" s="37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7.1867507676212048</v>
      </c>
      <c r="BG297" s="14">
        <f t="shared" si="168"/>
        <v>0.90909090909090906</v>
      </c>
      <c r="BH297" s="14">
        <f t="shared" si="169"/>
        <v>0</v>
      </c>
      <c r="BI297" s="13">
        <f>IFERROR(((AG297*(12000/5))/((F297*60+G297)*(SUMIFS(팀공격력!X:X,팀공격력!A:A,B297,팀공격력!B:B,D297)+SUMIFS(팀수비력!X:X,팀수비력!A:A,B297,팀수비력!B:B,D297))))*100,"")</f>
        <v>1.5552250702281321</v>
      </c>
      <c r="BJ297" s="13">
        <f>IFERROR(((AI297*(12000/5))/((F297*60+G297)*(SUMIFS(팀공격력!V:V,팀공격력!A:A,B297,팀공격력!B:B,D297)+SUMIFS(팀수비력!W:W,팀수비력!A:A,B297,팀수비력!B:B,D297))))*100,"")</f>
        <v>1.4858381055564154</v>
      </c>
      <c r="BK297" s="13">
        <f>IFERROR(((AE297*(12000/5))/((F297*60+G297)*(SUMIFS(팀공격력!X:X,팀공격력!A:A,B297,팀공격력!B:B,D297)+SUMIFS(팀수비력!X:X,팀수비력!A:A,B297,팀수비력!B:B,D297))))*100,"")</f>
        <v>2.3328376053421982</v>
      </c>
      <c r="BL297" s="13">
        <f>IFERROR(100*AK297/(((((F297*60+G297)/(12000/5))*SUMIFS(팀공격력!P:P,팀공격력!A:A,B297,팀공격력!B:B,D297))-K297)),"")</f>
        <v>0</v>
      </c>
      <c r="BM297" s="13">
        <f>IFERROR(100*((AM297/E297*(2400))/((F297*60+G297)*SUMIFS(팀공격력!AR:AR,팀공격력!A:A,B297,팀공격력!B:B,D297))),"")</f>
        <v>0</v>
      </c>
      <c r="BN297" s="13">
        <f>IFERROR((AO297*40)/(((F297*60+G297)/60)*(SUMIFS(팀수비력!Q:Q,팀수비력!A:A,B297,팀수비력!B:B,D297)-SUMIFS(팀수비력!N:N,팀수비력!A:A,B297,팀수비력!B:B,D297)))*100,"")</f>
        <v>0</v>
      </c>
      <c r="BO297" s="13">
        <f t="shared" si="170"/>
        <v>0</v>
      </c>
      <c r="BP297" s="13">
        <v>0</v>
      </c>
      <c r="BQ297" s="13">
        <v>0</v>
      </c>
      <c r="BR297" s="13">
        <v>0.75</v>
      </c>
      <c r="BS297" s="13">
        <v>0.5</v>
      </c>
      <c r="BT297" s="15" t="s">
        <v>88</v>
      </c>
      <c r="BU297" s="15"/>
      <c r="BV297" s="12" t="s">
        <v>96</v>
      </c>
      <c r="BW297" s="26"/>
      <c r="BX297" s="28"/>
      <c r="BY297" s="28"/>
      <c r="BZ297" s="26"/>
      <c r="CA297" s="26"/>
      <c r="CB297" s="26"/>
      <c r="CC297" s="31"/>
      <c r="CD297" s="31"/>
      <c r="CE297" s="31"/>
      <c r="CF297" s="33">
        <v>1</v>
      </c>
      <c r="CG297" s="33">
        <v>3</v>
      </c>
    </row>
    <row r="298" spans="1:85" ht="18" customHeight="1" thickBot="1" x14ac:dyDescent="0.45">
      <c r="A298" s="12" t="s">
        <v>84</v>
      </c>
      <c r="B298" s="12" t="s">
        <v>233</v>
      </c>
      <c r="C298" s="4" t="s">
        <v>242</v>
      </c>
      <c r="D298" s="4" t="s">
        <v>295</v>
      </c>
      <c r="E298" s="23">
        <v>9</v>
      </c>
      <c r="F298" s="24">
        <v>28</v>
      </c>
      <c r="G298" s="24">
        <v>55</v>
      </c>
      <c r="H298" s="10">
        <f t="shared" si="144"/>
        <v>15615</v>
      </c>
      <c r="I298" s="5">
        <v>109</v>
      </c>
      <c r="J298" s="17">
        <f t="shared" si="145"/>
        <v>12.111111111111111</v>
      </c>
      <c r="K298" s="7">
        <v>40</v>
      </c>
      <c r="L298" s="7">
        <v>83</v>
      </c>
      <c r="M298" s="17">
        <f t="shared" si="146"/>
        <v>4.4444444444444446</v>
      </c>
      <c r="N298" s="17">
        <f t="shared" si="147"/>
        <v>9.2222222222222214</v>
      </c>
      <c r="O298" s="14">
        <f t="shared" si="148"/>
        <v>0.48192771084337349</v>
      </c>
      <c r="P298" s="12">
        <v>18</v>
      </c>
      <c r="Q298" s="12">
        <v>41</v>
      </c>
      <c r="R298" s="17">
        <f t="shared" si="149"/>
        <v>2</v>
      </c>
      <c r="S298" s="17">
        <f t="shared" si="150"/>
        <v>4.5555555555555554</v>
      </c>
      <c r="T298" s="14">
        <f t="shared" si="151"/>
        <v>0.43902439024390244</v>
      </c>
      <c r="U298" s="12">
        <v>22</v>
      </c>
      <c r="V298" s="12">
        <v>42</v>
      </c>
      <c r="W298" s="17">
        <f t="shared" si="152"/>
        <v>2.4444444444444446</v>
      </c>
      <c r="X298" s="17">
        <f t="shared" si="153"/>
        <v>4.666666666666667</v>
      </c>
      <c r="Y298" s="14">
        <f t="shared" si="154"/>
        <v>0.52380952380952384</v>
      </c>
      <c r="Z298" s="12">
        <v>7</v>
      </c>
      <c r="AA298" s="12">
        <v>11</v>
      </c>
      <c r="AB298" s="17">
        <f t="shared" si="155"/>
        <v>0.77777777777777779</v>
      </c>
      <c r="AC298" s="17">
        <f t="shared" si="156"/>
        <v>1.2222222222222223</v>
      </c>
      <c r="AD298" s="14">
        <f t="shared" si="157"/>
        <v>0.63636363636363635</v>
      </c>
      <c r="AE298" s="12">
        <v>18</v>
      </c>
      <c r="AF298" s="17">
        <f t="shared" si="158"/>
        <v>2</v>
      </c>
      <c r="AG298" s="12">
        <v>4</v>
      </c>
      <c r="AH298" s="17">
        <f t="shared" si="159"/>
        <v>0.44444444444444442</v>
      </c>
      <c r="AI298" s="12">
        <v>14</v>
      </c>
      <c r="AJ298" s="17">
        <f t="shared" si="160"/>
        <v>1.5555555555555556</v>
      </c>
      <c r="AK298" s="12">
        <v>27</v>
      </c>
      <c r="AL298" s="17">
        <f t="shared" si="161"/>
        <v>3</v>
      </c>
      <c r="AM298" s="12">
        <v>5</v>
      </c>
      <c r="AN298" s="17">
        <f t="shared" si="162"/>
        <v>0.55555555555555558</v>
      </c>
      <c r="AO298" s="12">
        <v>1</v>
      </c>
      <c r="AP298" s="17">
        <f t="shared" si="163"/>
        <v>0.1111111111111111</v>
      </c>
      <c r="AQ298" s="12">
        <v>9</v>
      </c>
      <c r="AR298" s="17">
        <f t="shared" si="164"/>
        <v>1</v>
      </c>
      <c r="AS298" s="12">
        <v>16</v>
      </c>
      <c r="AT298" s="17">
        <f t="shared" si="165"/>
        <v>1.7777777777777777</v>
      </c>
      <c r="AU298" s="13"/>
      <c r="AV298" s="13"/>
      <c r="AW298" s="13"/>
      <c r="AX298" s="13"/>
      <c r="AY298" s="13"/>
      <c r="AZ298" s="13"/>
      <c r="BA298" s="13"/>
      <c r="BB298" s="13"/>
      <c r="BC298" s="13"/>
      <c r="BD298" s="35">
        <f t="shared" si="166"/>
        <v>62.044626593806917</v>
      </c>
      <c r="BE298" s="35">
        <f t="shared" si="167"/>
        <v>61.445783132530117</v>
      </c>
      <c r="BF298" s="37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18.123897161918233</v>
      </c>
      <c r="BG298" s="14">
        <f t="shared" si="168"/>
        <v>0.50602409638554213</v>
      </c>
      <c r="BH298" s="14">
        <f t="shared" si="169"/>
        <v>0.13253012048192772</v>
      </c>
      <c r="BI298" s="13">
        <f>IFERROR(((AG298*(12000/5))/((F298*60+G298)*(SUMIFS(팀공격력!X:X,팀공격력!A:A,B298,팀공격력!B:B,D298)+SUMIFS(팀수비력!X:X,팀수비력!A:A,B298,팀수비력!B:B,D298))))*100,"")</f>
        <v>0.89100502582522378</v>
      </c>
      <c r="BJ298" s="13">
        <f>IFERROR(((AI298*(12000/5))/((F298*60+G298)*(SUMIFS(팀공격력!V:V,팀공격력!A:A,B298,팀공격력!B:B,D298)+SUMIFS(팀수비력!W:W,팀수비력!A:A,B298,팀수비력!B:B,D298))))*100,"")</f>
        <v>5.9587674573265348</v>
      </c>
      <c r="BK298" s="13">
        <f>IFERROR(((AE298*(12000/5))/((F298*60+G298)*(SUMIFS(팀공격력!X:X,팀공격력!A:A,B298,팀공격력!B:B,D298)+SUMIFS(팀수비력!X:X,팀수비력!A:A,B298,팀수비력!B:B,D298))))*100,"")</f>
        <v>4.0095226162135074</v>
      </c>
      <c r="BL298" s="13">
        <f>IFERROR(100*AK298/(((((F298*60+G298)/(12000/5))*SUMIFS(팀공격력!P:P,팀공격력!A:A,B298,팀공격력!B:B,D298))-K298)),"")</f>
        <v>18.071785146554369</v>
      </c>
      <c r="BM298" s="13">
        <f>IFERROR(100*((AM298/E298*(2400))/((F298*60+G298)*SUMIFS(팀공격력!AR:AR,팀공격력!A:A,B298,팀공격력!B:B,D298))),"")</f>
        <v>1.0971159133638588</v>
      </c>
      <c r="BN298" s="13">
        <f>IFERROR((AO298*40)/(((F298*60+G298)/60)*(SUMIFS(팀수비력!Q:Q,팀수비력!A:A,B298,팀수비력!B:B,D298)-SUMIFS(팀수비력!N:N,팀수비력!A:A,B298,팀수비력!B:B,D298)))*100,"")</f>
        <v>0.35019881078320503</v>
      </c>
      <c r="BO298" s="13">
        <f t="shared" si="170"/>
        <v>9.2936802973977688</v>
      </c>
      <c r="BP298" s="13">
        <v>0</v>
      </c>
      <c r="BQ298" s="13">
        <v>0</v>
      </c>
      <c r="BR298" s="13">
        <v>2</v>
      </c>
      <c r="BS298" s="13">
        <v>0.77777777777777701</v>
      </c>
      <c r="BT298" s="15" t="s">
        <v>88</v>
      </c>
      <c r="BU298" s="15"/>
      <c r="BV298" s="12" t="s">
        <v>91</v>
      </c>
      <c r="BW298" s="26"/>
      <c r="BX298" s="28"/>
      <c r="BY298" s="28"/>
      <c r="BZ298" s="26"/>
      <c r="CA298" s="26"/>
      <c r="CB298" s="26"/>
      <c r="CC298" s="31"/>
      <c r="CD298" s="31"/>
      <c r="CE298" s="31"/>
      <c r="CF298" s="33">
        <v>4</v>
      </c>
      <c r="CG298" s="33">
        <v>5</v>
      </c>
    </row>
    <row r="299" spans="1:85" ht="18" customHeight="1" thickBot="1" x14ac:dyDescent="0.45">
      <c r="A299" s="12" t="s">
        <v>84</v>
      </c>
      <c r="B299" s="12" t="s">
        <v>233</v>
      </c>
      <c r="C299" s="4" t="s">
        <v>243</v>
      </c>
      <c r="D299" s="4" t="s">
        <v>295</v>
      </c>
      <c r="E299" s="23">
        <v>9</v>
      </c>
      <c r="F299" s="24">
        <v>13</v>
      </c>
      <c r="G299" s="24">
        <v>37</v>
      </c>
      <c r="H299" s="10">
        <f t="shared" si="144"/>
        <v>7353</v>
      </c>
      <c r="I299" s="5">
        <v>51</v>
      </c>
      <c r="J299" s="17">
        <f t="shared" si="145"/>
        <v>5.666666666666667</v>
      </c>
      <c r="K299" s="7">
        <v>18</v>
      </c>
      <c r="L299" s="7">
        <v>39</v>
      </c>
      <c r="M299" s="17">
        <f t="shared" si="146"/>
        <v>2</v>
      </c>
      <c r="N299" s="17">
        <f t="shared" si="147"/>
        <v>4.333333333333333</v>
      </c>
      <c r="O299" s="14">
        <f t="shared" si="148"/>
        <v>0.46153846153846156</v>
      </c>
      <c r="P299" s="12">
        <v>15</v>
      </c>
      <c r="Q299" s="12">
        <v>29</v>
      </c>
      <c r="R299" s="17">
        <f t="shared" si="149"/>
        <v>1.6666666666666667</v>
      </c>
      <c r="S299" s="17">
        <f t="shared" si="150"/>
        <v>3.2222222222222223</v>
      </c>
      <c r="T299" s="14">
        <f t="shared" si="151"/>
        <v>0.51724137931034486</v>
      </c>
      <c r="U299" s="12">
        <v>3</v>
      </c>
      <c r="V299" s="12">
        <v>10</v>
      </c>
      <c r="W299" s="17">
        <f t="shared" si="152"/>
        <v>0.33333333333333331</v>
      </c>
      <c r="X299" s="17">
        <f t="shared" si="153"/>
        <v>1.1111111111111112</v>
      </c>
      <c r="Y299" s="14">
        <f t="shared" si="154"/>
        <v>0.3</v>
      </c>
      <c r="Z299" s="12">
        <v>12</v>
      </c>
      <c r="AA299" s="12">
        <v>20</v>
      </c>
      <c r="AB299" s="17">
        <f t="shared" si="155"/>
        <v>1.3333333333333333</v>
      </c>
      <c r="AC299" s="17">
        <f t="shared" si="156"/>
        <v>2.2222222222222223</v>
      </c>
      <c r="AD299" s="14">
        <f t="shared" si="157"/>
        <v>0.6</v>
      </c>
      <c r="AE299" s="12">
        <v>40</v>
      </c>
      <c r="AF299" s="17">
        <f t="shared" si="158"/>
        <v>4.4444444444444446</v>
      </c>
      <c r="AG299" s="12">
        <v>6</v>
      </c>
      <c r="AH299" s="17">
        <f t="shared" si="159"/>
        <v>0.66666666666666663</v>
      </c>
      <c r="AI299" s="12">
        <v>34</v>
      </c>
      <c r="AJ299" s="17">
        <f t="shared" si="160"/>
        <v>3.7777777777777777</v>
      </c>
      <c r="AK299" s="12">
        <v>2</v>
      </c>
      <c r="AL299" s="17">
        <f t="shared" si="161"/>
        <v>0.22222222222222221</v>
      </c>
      <c r="AM299" s="12">
        <v>1</v>
      </c>
      <c r="AN299" s="17">
        <f t="shared" si="162"/>
        <v>0.1111111111111111</v>
      </c>
      <c r="AO299" s="12">
        <v>5</v>
      </c>
      <c r="AP299" s="17">
        <f t="shared" si="163"/>
        <v>0.55555555555555558</v>
      </c>
      <c r="AQ299" s="12">
        <v>8</v>
      </c>
      <c r="AR299" s="17">
        <f t="shared" si="164"/>
        <v>0.88888888888888884</v>
      </c>
      <c r="AS299" s="12">
        <v>17</v>
      </c>
      <c r="AT299" s="17">
        <f t="shared" si="165"/>
        <v>1.8888888888888888</v>
      </c>
      <c r="AU299" s="13"/>
      <c r="AV299" s="13"/>
      <c r="AW299" s="13"/>
      <c r="AX299" s="13"/>
      <c r="AY299" s="13"/>
      <c r="AZ299" s="13"/>
      <c r="BA299" s="13"/>
      <c r="BB299" s="13"/>
      <c r="BC299" s="13"/>
      <c r="BD299" s="35">
        <f t="shared" si="166"/>
        <v>53.347280334728033</v>
      </c>
      <c r="BE299" s="35">
        <f t="shared" si="167"/>
        <v>50</v>
      </c>
      <c r="BF299" s="37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22.177287675323448</v>
      </c>
      <c r="BG299" s="14">
        <f t="shared" si="168"/>
        <v>0.25641025641025639</v>
      </c>
      <c r="BH299" s="14">
        <f t="shared" si="169"/>
        <v>0.51282051282051277</v>
      </c>
      <c r="BI299" s="13">
        <f>IFERROR(((AG299*(12000/5))/((F299*60+G299)*(SUMIFS(팀공격력!X:X,팀공격력!A:A,B299,팀공격력!B:B,D299)+SUMIFS(팀수비력!X:X,팀수비력!A:A,B299,팀수비력!B:B,D299))))*100,"")</f>
        <v>2.8382381636599079</v>
      </c>
      <c r="BJ299" s="13">
        <f>IFERROR(((AI299*(12000/5))/((F299*60+G299)*(SUMIFS(팀공격력!V:V,팀공격력!A:A,B299,팀공격력!B:B,D299)+SUMIFS(팀수비력!W:W,팀수비력!A:A,B299,팀수비력!B:B,D299))))*100,"")</f>
        <v>30.731569532059126</v>
      </c>
      <c r="BK299" s="13">
        <f>IFERROR(((AE299*(12000/5))/((F299*60+G299)*(SUMIFS(팀공격력!X:X,팀공격력!A:A,B299,팀공격력!B:B,D299)+SUMIFS(팀수비력!X:X,팀수비력!A:A,B299,팀수비력!B:B,D299))))*100,"")</f>
        <v>18.921587757732723</v>
      </c>
      <c r="BL299" s="13">
        <f>IFERROR(100*AK299/(((((F299*60+G299)/(12000/5))*SUMIFS(팀공격력!P:P,팀공격력!A:A,B299,팀공격력!B:B,D299))-K299)),"")</f>
        <v>2.8094162267198897</v>
      </c>
      <c r="BM299" s="13">
        <f>IFERROR(100*((AM299/E299*(2400))/((F299*60+G299)*SUMIFS(팀공격력!AR:AR,팀공격력!A:A,B299,팀공격력!B:B,D299))),"")</f>
        <v>0.46597211987424597</v>
      </c>
      <c r="BN299" s="13">
        <f>IFERROR((AO299*40)/(((F299*60+G299)/60)*(SUMIFS(팀수비력!Q:Q,팀수비력!A:A,B299,팀수비력!B:B,D299)-SUMIFS(팀수비력!N:N,팀수비력!A:A,B299,팀수비력!B:B,D299)))*100,"")</f>
        <v>3.718451265048107</v>
      </c>
      <c r="BO299" s="13">
        <f t="shared" si="170"/>
        <v>14.336917562724015</v>
      </c>
      <c r="BP299" s="13">
        <v>66.6666666666666</v>
      </c>
      <c r="BQ299" s="13">
        <v>0.88888888888888795</v>
      </c>
      <c r="BR299" s="13">
        <v>0</v>
      </c>
      <c r="BS299" s="13">
        <v>0</v>
      </c>
      <c r="BT299" s="15" t="s">
        <v>93</v>
      </c>
      <c r="BU299" s="15"/>
      <c r="BV299" s="12" t="s">
        <v>89</v>
      </c>
      <c r="BW299" s="26"/>
      <c r="BX299" s="28"/>
      <c r="BY299" s="28"/>
      <c r="BZ299" s="26"/>
      <c r="CA299" s="26"/>
      <c r="CB299" s="26"/>
      <c r="CC299" s="31"/>
      <c r="CD299" s="31"/>
      <c r="CE299" s="31"/>
      <c r="CF299" s="33">
        <v>4</v>
      </c>
      <c r="CG299" s="33">
        <v>5</v>
      </c>
    </row>
    <row r="300" spans="1:85" ht="18" customHeight="1" thickBot="1" x14ac:dyDescent="0.45">
      <c r="A300" s="12" t="s">
        <v>84</v>
      </c>
      <c r="B300" s="12" t="s">
        <v>233</v>
      </c>
      <c r="C300" s="4" t="s">
        <v>245</v>
      </c>
      <c r="D300" s="4" t="s">
        <v>295</v>
      </c>
      <c r="E300" s="23">
        <v>4</v>
      </c>
      <c r="F300" s="24">
        <v>7</v>
      </c>
      <c r="G300" s="24">
        <v>22</v>
      </c>
      <c r="H300" s="10">
        <f t="shared" si="144"/>
        <v>1768</v>
      </c>
      <c r="I300" s="5">
        <v>10</v>
      </c>
      <c r="J300" s="17">
        <f t="shared" si="145"/>
        <v>2.5</v>
      </c>
      <c r="K300" s="7">
        <v>4</v>
      </c>
      <c r="L300" s="7">
        <v>12</v>
      </c>
      <c r="M300" s="17">
        <f t="shared" si="146"/>
        <v>1</v>
      </c>
      <c r="N300" s="17">
        <f t="shared" si="147"/>
        <v>3</v>
      </c>
      <c r="O300" s="14">
        <f t="shared" si="148"/>
        <v>0.33333333333333331</v>
      </c>
      <c r="P300" s="12">
        <v>4</v>
      </c>
      <c r="Q300" s="12">
        <v>11</v>
      </c>
      <c r="R300" s="17">
        <f t="shared" si="149"/>
        <v>1</v>
      </c>
      <c r="S300" s="17">
        <f t="shared" si="150"/>
        <v>2.75</v>
      </c>
      <c r="T300" s="14">
        <f t="shared" si="151"/>
        <v>0.36363636363636365</v>
      </c>
      <c r="U300" s="12">
        <v>0</v>
      </c>
      <c r="V300" s="12">
        <v>1</v>
      </c>
      <c r="W300" s="17">
        <f t="shared" si="152"/>
        <v>0</v>
      </c>
      <c r="X300" s="17">
        <f t="shared" si="153"/>
        <v>0.25</v>
      </c>
      <c r="Y300" s="14">
        <f t="shared" si="154"/>
        <v>0</v>
      </c>
      <c r="Z300" s="12">
        <v>2</v>
      </c>
      <c r="AA300" s="12">
        <v>2</v>
      </c>
      <c r="AB300" s="17">
        <f t="shared" si="155"/>
        <v>0.5</v>
      </c>
      <c r="AC300" s="17">
        <f t="shared" si="156"/>
        <v>0.5</v>
      </c>
      <c r="AD300" s="14">
        <f t="shared" si="157"/>
        <v>1</v>
      </c>
      <c r="AE300" s="12">
        <v>5</v>
      </c>
      <c r="AF300" s="17">
        <f t="shared" si="158"/>
        <v>1.25</v>
      </c>
      <c r="AG300" s="12">
        <v>2</v>
      </c>
      <c r="AH300" s="17">
        <f t="shared" si="159"/>
        <v>0.5</v>
      </c>
      <c r="AI300" s="12">
        <v>3</v>
      </c>
      <c r="AJ300" s="17">
        <f t="shared" si="160"/>
        <v>0.75</v>
      </c>
      <c r="AK300" s="12">
        <v>1</v>
      </c>
      <c r="AL300" s="17">
        <f t="shared" si="161"/>
        <v>0.25</v>
      </c>
      <c r="AM300" s="12">
        <v>2</v>
      </c>
      <c r="AN300" s="17">
        <f t="shared" si="162"/>
        <v>0.5</v>
      </c>
      <c r="AO300" s="12">
        <v>0</v>
      </c>
      <c r="AP300" s="17">
        <f t="shared" si="163"/>
        <v>0</v>
      </c>
      <c r="AQ300" s="12">
        <v>2</v>
      </c>
      <c r="AR300" s="17">
        <f t="shared" si="164"/>
        <v>0.5</v>
      </c>
      <c r="AS300" s="12">
        <v>0</v>
      </c>
      <c r="AT300" s="17">
        <f t="shared" si="165"/>
        <v>0</v>
      </c>
      <c r="AU300" s="13"/>
      <c r="AV300" s="13"/>
      <c r="AW300" s="13"/>
      <c r="AX300" s="13"/>
      <c r="AY300" s="13"/>
      <c r="AZ300" s="13"/>
      <c r="BA300" s="13"/>
      <c r="BB300" s="13"/>
      <c r="BC300" s="13"/>
      <c r="BD300" s="35">
        <f t="shared" si="166"/>
        <v>38.81987577639751</v>
      </c>
      <c r="BE300" s="35">
        <f t="shared" si="167"/>
        <v>33.333333333333329</v>
      </c>
      <c r="BF300" s="37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10.9314292794807</v>
      </c>
      <c r="BG300" s="14">
        <f t="shared" si="168"/>
        <v>8.3333333333333329E-2</v>
      </c>
      <c r="BH300" s="14">
        <f t="shared" si="169"/>
        <v>0.16666666666666666</v>
      </c>
      <c r="BI300" s="13">
        <f>IFERROR(((AG300*(12000/5))/((F300*60+G300)*(SUMIFS(팀공격력!X:X,팀공격력!A:A,B300,팀공격력!B:B,D300)+SUMIFS(팀수비력!X:X,팀수비력!A:A,B300,팀수비력!B:B,D300))))*100,"")</f>
        <v>1.7487485518176054</v>
      </c>
      <c r="BJ300" s="13">
        <f>IFERROR(((AI300*(12000/5))/((F300*60+G300)*(SUMIFS(팀공격력!V:V,팀공격력!A:A,B300,팀공격력!B:B,D300)+SUMIFS(팀수비력!W:W,팀수비력!A:A,B300,팀수비력!B:B,D300))))*100,"")</f>
        <v>5.0121823877479983</v>
      </c>
      <c r="BK300" s="13">
        <f>IFERROR(((AE300*(12000/5))/((F300*60+G300)*(SUMIFS(팀공격력!X:X,팀공격력!A:A,B300,팀공격력!B:B,D300)+SUMIFS(팀수비력!X:X,팀수비력!A:A,B300,팀수비력!B:B,D300))))*100,"")</f>
        <v>4.3718713795440136</v>
      </c>
      <c r="BL300" s="13">
        <f>IFERROR(100*AK300/(((((F300*60+G300)/(12000/5))*SUMIFS(팀공격력!P:P,팀공격력!A:A,B300,팀공격력!B:B,D300))-K300)),"")</f>
        <v>2.2598018907009152</v>
      </c>
      <c r="BM300" s="13">
        <f>IFERROR(100*((AM300/E300*(2400))/((F300*60+G300)*SUMIFS(팀공격력!AR:AR,팀공격력!A:A,B300,팀공격력!B:B,D300))),"")</f>
        <v>3.8758970559223198</v>
      </c>
      <c r="BN300" s="13">
        <f>IFERROR((AO300*40)/(((F300*60+G300)/60)*(SUMIFS(팀수비력!Q:Q,팀수비력!A:A,B300,팀수비력!B:B,D300)-SUMIFS(팀수비력!N:N,팀수비력!A:A,B300,팀수비력!B:B,D300)))*100,"")</f>
        <v>0</v>
      </c>
      <c r="BO300" s="13">
        <f t="shared" si="170"/>
        <v>13.440860215053762</v>
      </c>
      <c r="BP300" s="13">
        <v>100</v>
      </c>
      <c r="BQ300" s="13">
        <v>0.25</v>
      </c>
      <c r="BR300" s="13">
        <v>0</v>
      </c>
      <c r="BS300" s="13">
        <v>0.25</v>
      </c>
      <c r="BT300" s="15" t="s">
        <v>88</v>
      </c>
      <c r="BU300" s="15"/>
      <c r="BV300" s="12" t="s">
        <v>96</v>
      </c>
      <c r="BW300" s="26"/>
      <c r="BX300" s="28"/>
      <c r="BY300" s="28"/>
      <c r="BZ300" s="26"/>
      <c r="CA300" s="26"/>
      <c r="CB300" s="26"/>
      <c r="CC300" s="31"/>
      <c r="CD300" s="31"/>
      <c r="CE300" s="31"/>
      <c r="CF300" s="33">
        <v>1</v>
      </c>
      <c r="CG300" s="33">
        <v>3</v>
      </c>
    </row>
    <row r="301" spans="1:85" ht="18" customHeight="1" thickBot="1" x14ac:dyDescent="0.45">
      <c r="A301" s="12" t="s">
        <v>84</v>
      </c>
      <c r="B301" s="12" t="s">
        <v>233</v>
      </c>
      <c r="C301" s="4" t="s">
        <v>246</v>
      </c>
      <c r="D301" s="4" t="s">
        <v>295</v>
      </c>
      <c r="E301" s="23">
        <v>6</v>
      </c>
      <c r="F301" s="24">
        <v>5</v>
      </c>
      <c r="G301" s="24">
        <v>33</v>
      </c>
      <c r="H301" s="10">
        <f t="shared" si="144"/>
        <v>1998</v>
      </c>
      <c r="I301" s="5">
        <v>3</v>
      </c>
      <c r="J301" s="17">
        <f t="shared" si="145"/>
        <v>0.5</v>
      </c>
      <c r="K301" s="7">
        <v>1</v>
      </c>
      <c r="L301" s="7">
        <v>6</v>
      </c>
      <c r="M301" s="17">
        <f t="shared" si="146"/>
        <v>0.16666666666666666</v>
      </c>
      <c r="N301" s="17">
        <f t="shared" si="147"/>
        <v>1</v>
      </c>
      <c r="O301" s="14">
        <f t="shared" si="148"/>
        <v>0.16666666666666666</v>
      </c>
      <c r="P301" s="12">
        <v>0</v>
      </c>
      <c r="Q301" s="12">
        <v>0</v>
      </c>
      <c r="R301" s="17">
        <f t="shared" si="149"/>
        <v>0</v>
      </c>
      <c r="S301" s="17">
        <f t="shared" si="150"/>
        <v>0</v>
      </c>
      <c r="T301" s="14" t="e">
        <f t="shared" si="151"/>
        <v>#DIV/0!</v>
      </c>
      <c r="U301" s="12">
        <v>1</v>
      </c>
      <c r="V301" s="12">
        <v>6</v>
      </c>
      <c r="W301" s="17">
        <f t="shared" si="152"/>
        <v>0.16666666666666666</v>
      </c>
      <c r="X301" s="17">
        <f t="shared" si="153"/>
        <v>1</v>
      </c>
      <c r="Y301" s="14">
        <f t="shared" si="154"/>
        <v>0.16666666666666666</v>
      </c>
      <c r="Z301" s="12">
        <v>0</v>
      </c>
      <c r="AA301" s="12">
        <v>0</v>
      </c>
      <c r="AB301" s="17">
        <f t="shared" si="155"/>
        <v>0</v>
      </c>
      <c r="AC301" s="17">
        <f t="shared" si="156"/>
        <v>0</v>
      </c>
      <c r="AD301" s="14" t="e">
        <f t="shared" si="157"/>
        <v>#DIV/0!</v>
      </c>
      <c r="AE301" s="12">
        <v>4</v>
      </c>
      <c r="AF301" s="17">
        <f t="shared" si="158"/>
        <v>0.66666666666666663</v>
      </c>
      <c r="AG301" s="12">
        <v>1</v>
      </c>
      <c r="AH301" s="17">
        <f t="shared" si="159"/>
        <v>0.16666666666666666</v>
      </c>
      <c r="AI301" s="12">
        <v>3</v>
      </c>
      <c r="AJ301" s="17">
        <f t="shared" si="160"/>
        <v>0.5</v>
      </c>
      <c r="AK301" s="12">
        <v>0</v>
      </c>
      <c r="AL301" s="17">
        <f t="shared" si="161"/>
        <v>0</v>
      </c>
      <c r="AM301" s="12">
        <v>0</v>
      </c>
      <c r="AN301" s="17">
        <f t="shared" si="162"/>
        <v>0</v>
      </c>
      <c r="AO301" s="12">
        <v>0</v>
      </c>
      <c r="AP301" s="17">
        <f t="shared" si="163"/>
        <v>0</v>
      </c>
      <c r="AQ301" s="12">
        <v>1</v>
      </c>
      <c r="AR301" s="17">
        <f t="shared" si="164"/>
        <v>0.16666666666666666</v>
      </c>
      <c r="AS301" s="12">
        <v>6</v>
      </c>
      <c r="AT301" s="17">
        <f t="shared" si="165"/>
        <v>1</v>
      </c>
      <c r="AU301" s="13"/>
      <c r="AV301" s="13"/>
      <c r="AW301" s="13"/>
      <c r="AX301" s="13"/>
      <c r="AY301" s="13"/>
      <c r="AZ301" s="13"/>
      <c r="BA301" s="13"/>
      <c r="BB301" s="13"/>
      <c r="BC301" s="13"/>
      <c r="BD301" s="35">
        <f t="shared" si="166"/>
        <v>25</v>
      </c>
      <c r="BE301" s="35">
        <f t="shared" si="167"/>
        <v>25</v>
      </c>
      <c r="BF301" s="37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6.8257455420568318</v>
      </c>
      <c r="BG301" s="14">
        <f t="shared" si="168"/>
        <v>1</v>
      </c>
      <c r="BH301" s="14">
        <f t="shared" si="169"/>
        <v>0</v>
      </c>
      <c r="BI301" s="13">
        <f>IFERROR(((AG301*(12000/5))/((F301*60+G301)*(SUMIFS(팀공격력!X:X,팀공격력!A:A,B301,팀공격력!B:B,D301)+SUMIFS(팀수비력!X:X,팀수비력!A:A,B301,팀수비력!B:B,D301))))*100,"")</f>
        <v>1.1605808707257981</v>
      </c>
      <c r="BJ301" s="13">
        <f>IFERROR(((AI301*(12000/5))/((F301*60+G301)*(SUMIFS(팀공격력!V:V,팀공격력!A:A,B301,팀공격력!B:B,D301)+SUMIFS(팀수비력!W:W,팀수비력!A:A,B301,팀수비력!B:B,D301))))*100,"")</f>
        <v>6.6528066528066532</v>
      </c>
      <c r="BK301" s="13">
        <f>IFERROR(((AE301*(12000/5))/((F301*60+G301)*(SUMIFS(팀공격력!X:X,팀공격력!A:A,B301,팀공격력!B:B,D301)+SUMIFS(팀수비력!X:X,팀수비력!A:A,B301,팀수비력!B:B,D301))))*100,"")</f>
        <v>4.6423234829031923</v>
      </c>
      <c r="BL301" s="13">
        <f>IFERROR(100*AK301/(((((F301*60+G301)/(12000/5))*SUMIFS(팀공격력!P:P,팀공격력!A:A,B301,팀공격력!B:B,D301))-K301)),"")</f>
        <v>0</v>
      </c>
      <c r="BM301" s="13">
        <f>IFERROR(100*((AM301/E301*(2400))/((F301*60+G301)*SUMIFS(팀공격력!AR:AR,팀공격력!A:A,B301,팀공격력!B:B,D301))),"")</f>
        <v>0</v>
      </c>
      <c r="BN301" s="13">
        <f>IFERROR((AO301*40)/(((F301*60+G301)/60)*(SUMIFS(팀수비력!Q:Q,팀수비력!A:A,B301,팀수비력!B:B,D301)-SUMIFS(팀수비력!N:N,팀수비력!A:A,B301,팀수비력!B:B,D301)))*100,"")</f>
        <v>0</v>
      </c>
      <c r="BO301" s="13">
        <f t="shared" si="170"/>
        <v>14.285714285714286</v>
      </c>
      <c r="BP301" s="13">
        <v>0</v>
      </c>
      <c r="BQ301" s="13">
        <v>0</v>
      </c>
      <c r="BR301" s="13">
        <v>0.5</v>
      </c>
      <c r="BS301" s="13">
        <v>0.16666666666666599</v>
      </c>
      <c r="BT301" s="15" t="s">
        <v>88</v>
      </c>
      <c r="BU301" s="15"/>
      <c r="BV301" s="12" t="s">
        <v>91</v>
      </c>
      <c r="BW301" s="26"/>
      <c r="BX301" s="28"/>
      <c r="BY301" s="28"/>
      <c r="BZ301" s="26"/>
      <c r="CA301" s="26"/>
      <c r="CB301" s="26"/>
      <c r="CC301" s="31"/>
      <c r="CD301" s="31"/>
      <c r="CE301" s="31"/>
      <c r="CF301" s="33">
        <v>3</v>
      </c>
      <c r="CG301" s="33">
        <v>3</v>
      </c>
    </row>
    <row r="302" spans="1:85" ht="18" customHeight="1" thickBot="1" x14ac:dyDescent="0.45">
      <c r="A302" s="12" t="s">
        <v>84</v>
      </c>
      <c r="B302" s="12" t="s">
        <v>233</v>
      </c>
      <c r="C302" s="4" t="s">
        <v>247</v>
      </c>
      <c r="D302" s="4" t="s">
        <v>295</v>
      </c>
      <c r="E302" s="23">
        <v>4</v>
      </c>
      <c r="F302" s="24">
        <v>2</v>
      </c>
      <c r="G302" s="24">
        <v>27</v>
      </c>
      <c r="H302" s="10">
        <f t="shared" si="144"/>
        <v>588</v>
      </c>
      <c r="I302" s="5">
        <v>3</v>
      </c>
      <c r="J302" s="17">
        <f t="shared" si="145"/>
        <v>0.75</v>
      </c>
      <c r="K302" s="7">
        <v>1</v>
      </c>
      <c r="L302" s="7">
        <v>2</v>
      </c>
      <c r="M302" s="17">
        <f t="shared" si="146"/>
        <v>0.25</v>
      </c>
      <c r="N302" s="17">
        <f t="shared" si="147"/>
        <v>0.5</v>
      </c>
      <c r="O302" s="14">
        <f t="shared" si="148"/>
        <v>0.5</v>
      </c>
      <c r="P302" s="12">
        <v>1</v>
      </c>
      <c r="Q302" s="12">
        <v>1</v>
      </c>
      <c r="R302" s="17">
        <f t="shared" si="149"/>
        <v>0.25</v>
      </c>
      <c r="S302" s="17">
        <f t="shared" si="150"/>
        <v>0.25</v>
      </c>
      <c r="T302" s="14">
        <f t="shared" si="151"/>
        <v>1</v>
      </c>
      <c r="U302" s="12">
        <v>0</v>
      </c>
      <c r="V302" s="12">
        <v>1</v>
      </c>
      <c r="W302" s="17">
        <f t="shared" si="152"/>
        <v>0</v>
      </c>
      <c r="X302" s="17">
        <f t="shared" si="153"/>
        <v>0.25</v>
      </c>
      <c r="Y302" s="14">
        <f t="shared" si="154"/>
        <v>0</v>
      </c>
      <c r="Z302" s="12">
        <v>1</v>
      </c>
      <c r="AA302" s="12">
        <v>2</v>
      </c>
      <c r="AB302" s="17">
        <f t="shared" si="155"/>
        <v>0.25</v>
      </c>
      <c r="AC302" s="17">
        <f t="shared" si="156"/>
        <v>0.5</v>
      </c>
      <c r="AD302" s="14">
        <f t="shared" si="157"/>
        <v>0.5</v>
      </c>
      <c r="AE302" s="12">
        <v>3</v>
      </c>
      <c r="AF302" s="17">
        <f t="shared" si="158"/>
        <v>0.75</v>
      </c>
      <c r="AG302" s="12">
        <v>2</v>
      </c>
      <c r="AH302" s="17">
        <f t="shared" si="159"/>
        <v>0.5</v>
      </c>
      <c r="AI302" s="12">
        <v>1</v>
      </c>
      <c r="AJ302" s="17">
        <f t="shared" si="160"/>
        <v>0.25</v>
      </c>
      <c r="AK302" s="12">
        <v>0</v>
      </c>
      <c r="AL302" s="17">
        <f t="shared" si="161"/>
        <v>0</v>
      </c>
      <c r="AM302" s="12">
        <v>1</v>
      </c>
      <c r="AN302" s="17">
        <f t="shared" si="162"/>
        <v>0.25</v>
      </c>
      <c r="AO302" s="12">
        <v>0</v>
      </c>
      <c r="AP302" s="17">
        <f t="shared" si="163"/>
        <v>0</v>
      </c>
      <c r="AQ302" s="12">
        <v>1</v>
      </c>
      <c r="AR302" s="17">
        <f t="shared" si="164"/>
        <v>0.25</v>
      </c>
      <c r="AS302" s="12">
        <v>1</v>
      </c>
      <c r="AT302" s="17">
        <f t="shared" si="165"/>
        <v>0.25</v>
      </c>
      <c r="AU302" s="13"/>
      <c r="AV302" s="13"/>
      <c r="AW302" s="13"/>
      <c r="AX302" s="13"/>
      <c r="AY302" s="13"/>
      <c r="AZ302" s="13"/>
      <c r="BA302" s="13"/>
      <c r="BB302" s="13"/>
      <c r="BC302" s="13"/>
      <c r="BD302" s="35">
        <f t="shared" si="166"/>
        <v>52.083333333333336</v>
      </c>
      <c r="BE302" s="35">
        <f t="shared" si="167"/>
        <v>50</v>
      </c>
      <c r="BF302" s="37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8.5705891838280941</v>
      </c>
      <c r="BG302" s="14">
        <f t="shared" si="168"/>
        <v>0.5</v>
      </c>
      <c r="BH302" s="14">
        <f t="shared" si="169"/>
        <v>1</v>
      </c>
      <c r="BI302" s="13">
        <f>IFERROR(((AG302*(12000/5))/((F302*60+G302)*(SUMIFS(팀공격력!X:X,팀공격력!A:A,B302,팀공격력!B:B,D302)+SUMIFS(팀수비력!X:X,팀수비력!A:A,B302,팀수비력!B:B,D302))))*100,"")</f>
        <v>5.2581419041046376</v>
      </c>
      <c r="BJ302" s="13">
        <f>IFERROR(((AI302*(12000/5))/((F302*60+G302)*(SUMIFS(팀공격력!V:V,팀공격력!A:A,B302,팀공격력!B:B,D302)+SUMIFS(팀수비력!W:W,팀수비력!A:A,B302,팀수비력!B:B,D302))))*100,"")</f>
        <v>5.0235478806907379</v>
      </c>
      <c r="BK302" s="13">
        <f>IFERROR(((AE302*(12000/5))/((F302*60+G302)*(SUMIFS(팀공격력!X:X,팀공격력!A:A,B302,팀공격력!B:B,D302)+SUMIFS(팀수비력!X:X,팀수비력!A:A,B302,팀수비력!B:B,D302))))*100,"")</f>
        <v>7.887212856156955</v>
      </c>
      <c r="BL302" s="13">
        <f>IFERROR(100*AK302/(((((F302*60+G302)/(12000/5))*SUMIFS(팀공격력!P:P,팀공격력!A:A,B302,팀공격력!B:B,D302))-K302)),"")</f>
        <v>0</v>
      </c>
      <c r="BM302" s="13">
        <f>IFERROR(100*((AM302/E302*(2400))/((F302*60+G302)*SUMIFS(팀공격력!AR:AR,팀공격력!A:A,B302,팀공격력!B:B,D302))),"")</f>
        <v>5.8270289072029433</v>
      </c>
      <c r="BN302" s="13">
        <f>IFERROR((AO302*40)/(((F302*60+G302)/60)*(SUMIFS(팀수비력!Q:Q,팀수비력!A:A,B302,팀수비력!B:B,D302)-SUMIFS(팀수비력!N:N,팀수비력!A:A,B302,팀수비력!B:B,D302)))*100,"")</f>
        <v>0</v>
      </c>
      <c r="BO302" s="13">
        <f t="shared" si="170"/>
        <v>25.773195876288661</v>
      </c>
      <c r="BP302" s="13">
        <v>0</v>
      </c>
      <c r="BQ302" s="13">
        <v>0</v>
      </c>
      <c r="BR302" s="13">
        <v>0</v>
      </c>
      <c r="BS302" s="13">
        <v>0</v>
      </c>
      <c r="BT302" s="15" t="s">
        <v>88</v>
      </c>
      <c r="BU302" s="15"/>
      <c r="BV302" s="12" t="s">
        <v>96</v>
      </c>
      <c r="BW302" s="26"/>
      <c r="BX302" s="28"/>
      <c r="BY302" s="28"/>
      <c r="BZ302" s="26"/>
      <c r="CA302" s="26"/>
      <c r="CB302" s="26"/>
      <c r="CC302" s="31"/>
      <c r="CD302" s="31"/>
      <c r="CE302" s="31"/>
      <c r="CF302" s="33">
        <v>1</v>
      </c>
      <c r="CG302" s="33">
        <v>3</v>
      </c>
    </row>
    <row r="303" spans="1:85" ht="18" customHeight="1" thickBot="1" x14ac:dyDescent="0.45">
      <c r="A303" s="12" t="s">
        <v>84</v>
      </c>
      <c r="B303" s="12" t="s">
        <v>233</v>
      </c>
      <c r="C303" s="4" t="s">
        <v>248</v>
      </c>
      <c r="D303" s="4" t="s">
        <v>295</v>
      </c>
      <c r="E303" s="23">
        <v>9</v>
      </c>
      <c r="F303" s="24">
        <v>30</v>
      </c>
      <c r="G303" s="24">
        <v>4</v>
      </c>
      <c r="H303" s="10">
        <f t="shared" si="144"/>
        <v>16236</v>
      </c>
      <c r="I303" s="5">
        <v>73</v>
      </c>
      <c r="J303" s="17">
        <f t="shared" si="145"/>
        <v>8.1111111111111107</v>
      </c>
      <c r="K303" s="7">
        <v>34</v>
      </c>
      <c r="L303" s="7">
        <v>82</v>
      </c>
      <c r="M303" s="17">
        <f t="shared" si="146"/>
        <v>3.7777777777777777</v>
      </c>
      <c r="N303" s="17">
        <f t="shared" si="147"/>
        <v>9.1111111111111107</v>
      </c>
      <c r="O303" s="14">
        <f t="shared" si="148"/>
        <v>0.41463414634146339</v>
      </c>
      <c r="P303" s="12">
        <v>34</v>
      </c>
      <c r="Q303" s="12">
        <v>77</v>
      </c>
      <c r="R303" s="17">
        <f t="shared" si="149"/>
        <v>3.7777777777777777</v>
      </c>
      <c r="S303" s="17">
        <f t="shared" si="150"/>
        <v>8.5555555555555554</v>
      </c>
      <c r="T303" s="14">
        <f t="shared" si="151"/>
        <v>0.44155844155844154</v>
      </c>
      <c r="U303" s="12">
        <v>0</v>
      </c>
      <c r="V303" s="12">
        <v>5</v>
      </c>
      <c r="W303" s="17">
        <f t="shared" si="152"/>
        <v>0</v>
      </c>
      <c r="X303" s="17">
        <f t="shared" si="153"/>
        <v>0.55555555555555558</v>
      </c>
      <c r="Y303" s="14">
        <f t="shared" si="154"/>
        <v>0</v>
      </c>
      <c r="Z303" s="12">
        <v>5</v>
      </c>
      <c r="AA303" s="12">
        <v>5</v>
      </c>
      <c r="AB303" s="17">
        <f t="shared" si="155"/>
        <v>0.55555555555555558</v>
      </c>
      <c r="AC303" s="17">
        <f t="shared" si="156"/>
        <v>0.55555555555555558</v>
      </c>
      <c r="AD303" s="14">
        <f t="shared" si="157"/>
        <v>1</v>
      </c>
      <c r="AE303" s="12">
        <v>58</v>
      </c>
      <c r="AF303" s="17">
        <f t="shared" si="158"/>
        <v>6.4444444444444446</v>
      </c>
      <c r="AG303" s="12">
        <v>13</v>
      </c>
      <c r="AH303" s="17">
        <f t="shared" si="159"/>
        <v>1.4444444444444444</v>
      </c>
      <c r="AI303" s="12">
        <v>45</v>
      </c>
      <c r="AJ303" s="17">
        <f t="shared" si="160"/>
        <v>5</v>
      </c>
      <c r="AK303" s="12">
        <v>23</v>
      </c>
      <c r="AL303" s="17">
        <f t="shared" si="161"/>
        <v>2.5555555555555554</v>
      </c>
      <c r="AM303" s="12">
        <v>7</v>
      </c>
      <c r="AN303" s="17">
        <f t="shared" si="162"/>
        <v>0.77777777777777779</v>
      </c>
      <c r="AO303" s="12">
        <v>3</v>
      </c>
      <c r="AP303" s="17">
        <f t="shared" si="163"/>
        <v>0.33333333333333331</v>
      </c>
      <c r="AQ303" s="12">
        <v>9</v>
      </c>
      <c r="AR303" s="17">
        <f t="shared" si="164"/>
        <v>1</v>
      </c>
      <c r="AS303" s="12">
        <v>17</v>
      </c>
      <c r="AT303" s="17">
        <f t="shared" si="165"/>
        <v>1.8888888888888888</v>
      </c>
      <c r="AU303" s="13"/>
      <c r="AV303" s="13"/>
      <c r="AW303" s="13"/>
      <c r="AX303" s="13"/>
      <c r="AY303" s="13"/>
      <c r="AZ303" s="13"/>
      <c r="BA303" s="13"/>
      <c r="BB303" s="13"/>
      <c r="BC303" s="13"/>
      <c r="BD303" s="35">
        <f t="shared" si="166"/>
        <v>43.349168646080763</v>
      </c>
      <c r="BE303" s="35">
        <f t="shared" si="167"/>
        <v>41.463414634146339</v>
      </c>
      <c r="BF303" s="37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16.775507471100649</v>
      </c>
      <c r="BG303" s="14">
        <f t="shared" si="168"/>
        <v>6.097560975609756E-2</v>
      </c>
      <c r="BH303" s="14">
        <f t="shared" si="169"/>
        <v>6.097560975609756E-2</v>
      </c>
      <c r="BI303" s="13">
        <f>IFERROR(((AG303*(12000/5))/((F303*60+G303)*(SUMIFS(팀공격력!X:X,팀공격력!A:A,B303,팀공격력!B:B,D303)+SUMIFS(팀수비력!X:X,팀수비력!A:A,B303,팀수비력!B:B,D303))))*100,"")</f>
        <v>2.7850080872350227</v>
      </c>
      <c r="BJ303" s="13">
        <f>IFERROR(((AI303*(12000/5))/((F303*60+G303)*(SUMIFS(팀공격력!V:V,팀공격력!A:A,B303,팀공격력!B:B,D303)+SUMIFS(팀수비력!W:W,팀수비력!A:A,B303,팀수비력!B:B,D303))))*100,"")</f>
        <v>18.420603786457445</v>
      </c>
      <c r="BK303" s="13">
        <f>IFERROR(((AE303*(12000/5))/((F303*60+G303)*(SUMIFS(팀공격력!X:X,팀공격력!A:A,B303,팀공격력!B:B,D303)+SUMIFS(팀수비력!X:X,팀수비력!A:A,B303,팀수비력!B:B,D303))))*100,"")</f>
        <v>12.425420696894717</v>
      </c>
      <c r="BL303" s="13">
        <f>IFERROR(100*AK303/(((((F303*60+G303)/(12000/5))*SUMIFS(팀공격력!P:P,팀공격력!A:A,B303,팀공격력!B:B,D303))-K303)),"")</f>
        <v>14.115914158875636</v>
      </c>
      <c r="BM303" s="13">
        <f>IFERROR(100*((AM303/E303*(2400))/((F303*60+G303)*SUMIFS(팀공격력!AR:AR,팀공격력!A:A,B303,팀공격력!B:B,D303))),"")</f>
        <v>1.4772142758097633</v>
      </c>
      <c r="BN303" s="13">
        <f>IFERROR((AO303*40)/(((F303*60+G303)/60)*(SUMIFS(팀수비력!Q:Q,팀수비력!A:A,B303,팀수비력!B:B,D303)-SUMIFS(팀수비력!N:N,팀수비력!A:A,B303,팀수비력!B:B,D303)))*100,"")</f>
        <v>1.0104128659238261</v>
      </c>
      <c r="BO303" s="13">
        <f t="shared" si="170"/>
        <v>9.6566523605150216</v>
      </c>
      <c r="BP303" s="13">
        <v>37.5</v>
      </c>
      <c r="BQ303" s="13">
        <v>0.66666666666666596</v>
      </c>
      <c r="BR303" s="13">
        <v>0.22222222222222199</v>
      </c>
      <c r="BS303" s="13">
        <v>0.11111111111111099</v>
      </c>
      <c r="BT303" s="15" t="s">
        <v>88</v>
      </c>
      <c r="BU303" s="15"/>
      <c r="BV303" s="12" t="s">
        <v>96</v>
      </c>
      <c r="BW303" s="26"/>
      <c r="BX303" s="28"/>
      <c r="BY303" s="28"/>
      <c r="BZ303" s="26"/>
      <c r="CA303" s="26"/>
      <c r="CB303" s="26"/>
      <c r="CC303" s="31"/>
      <c r="CD303" s="31"/>
      <c r="CE303" s="31"/>
      <c r="CF303" s="33">
        <v>4</v>
      </c>
      <c r="CG303" s="33">
        <v>5</v>
      </c>
    </row>
    <row r="304" spans="1:85" ht="18" customHeight="1" thickBot="1" x14ac:dyDescent="0.45">
      <c r="A304" s="12" t="s">
        <v>84</v>
      </c>
      <c r="B304" s="12" t="s">
        <v>233</v>
      </c>
      <c r="C304" s="4" t="s">
        <v>249</v>
      </c>
      <c r="D304" s="4" t="s">
        <v>295</v>
      </c>
      <c r="E304" s="23">
        <v>1</v>
      </c>
      <c r="F304" s="24">
        <v>17</v>
      </c>
      <c r="G304" s="24">
        <v>6</v>
      </c>
      <c r="H304" s="10">
        <f t="shared" si="144"/>
        <v>1026</v>
      </c>
      <c r="I304" s="5">
        <v>2</v>
      </c>
      <c r="J304" s="17">
        <f t="shared" si="145"/>
        <v>2</v>
      </c>
      <c r="K304" s="7">
        <v>0</v>
      </c>
      <c r="L304" s="7">
        <v>3</v>
      </c>
      <c r="M304" s="17">
        <f t="shared" si="146"/>
        <v>0</v>
      </c>
      <c r="N304" s="17">
        <f t="shared" si="147"/>
        <v>3</v>
      </c>
      <c r="O304" s="14">
        <f t="shared" si="148"/>
        <v>0</v>
      </c>
      <c r="P304" s="12">
        <v>0</v>
      </c>
      <c r="Q304" s="12">
        <v>0</v>
      </c>
      <c r="R304" s="17">
        <f t="shared" si="149"/>
        <v>0</v>
      </c>
      <c r="S304" s="17">
        <f t="shared" si="150"/>
        <v>0</v>
      </c>
      <c r="T304" s="14" t="e">
        <f t="shared" si="151"/>
        <v>#DIV/0!</v>
      </c>
      <c r="U304" s="12">
        <v>0</v>
      </c>
      <c r="V304" s="12">
        <v>3</v>
      </c>
      <c r="W304" s="17">
        <f t="shared" si="152"/>
        <v>0</v>
      </c>
      <c r="X304" s="17">
        <f t="shared" si="153"/>
        <v>3</v>
      </c>
      <c r="Y304" s="14">
        <f t="shared" si="154"/>
        <v>0</v>
      </c>
      <c r="Z304" s="12">
        <v>2</v>
      </c>
      <c r="AA304" s="12">
        <v>2</v>
      </c>
      <c r="AB304" s="17">
        <f t="shared" si="155"/>
        <v>2</v>
      </c>
      <c r="AC304" s="17">
        <f t="shared" si="156"/>
        <v>2</v>
      </c>
      <c r="AD304" s="14">
        <f t="shared" si="157"/>
        <v>1</v>
      </c>
      <c r="AE304" s="12">
        <v>2</v>
      </c>
      <c r="AF304" s="17">
        <f t="shared" si="158"/>
        <v>2</v>
      </c>
      <c r="AG304" s="12">
        <v>1</v>
      </c>
      <c r="AH304" s="17">
        <f t="shared" si="159"/>
        <v>1</v>
      </c>
      <c r="AI304" s="12">
        <v>1</v>
      </c>
      <c r="AJ304" s="17">
        <f t="shared" si="160"/>
        <v>1</v>
      </c>
      <c r="AK304" s="12">
        <v>0</v>
      </c>
      <c r="AL304" s="17">
        <f t="shared" si="161"/>
        <v>0</v>
      </c>
      <c r="AM304" s="12">
        <v>1</v>
      </c>
      <c r="AN304" s="17">
        <f t="shared" si="162"/>
        <v>1</v>
      </c>
      <c r="AO304" s="12">
        <v>0</v>
      </c>
      <c r="AP304" s="17">
        <f t="shared" si="163"/>
        <v>0</v>
      </c>
      <c r="AQ304" s="12">
        <v>0</v>
      </c>
      <c r="AR304" s="17">
        <f t="shared" si="164"/>
        <v>0</v>
      </c>
      <c r="AS304" s="12">
        <v>3</v>
      </c>
      <c r="AT304" s="17">
        <f t="shared" si="165"/>
        <v>3</v>
      </c>
      <c r="AU304" s="13"/>
      <c r="AV304" s="13"/>
      <c r="AW304" s="13"/>
      <c r="AX304" s="13"/>
      <c r="AY304" s="13"/>
      <c r="AZ304" s="13"/>
      <c r="BA304" s="13"/>
      <c r="BB304" s="13"/>
      <c r="BC304" s="13"/>
      <c r="BD304" s="35">
        <f t="shared" si="166"/>
        <v>25.773195876288664</v>
      </c>
      <c r="BE304" s="35">
        <f t="shared" si="167"/>
        <v>0</v>
      </c>
      <c r="BF304" s="37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1.2279499123028554</v>
      </c>
      <c r="BG304" s="14">
        <f t="shared" si="168"/>
        <v>1</v>
      </c>
      <c r="BH304" s="14">
        <f t="shared" si="169"/>
        <v>0.66666666666666663</v>
      </c>
      <c r="BI304" s="13">
        <f>IFERROR(((AG304*(12000/5))/((F304*60+G304)*(SUMIFS(팀공격력!X:X,팀공격력!A:A,B304,팀공격력!B:B,D304)+SUMIFS(팀수비력!X:X,팀수비력!A:A,B304,팀수비력!B:B,D304))))*100,"")</f>
        <v>0.37667975628819766</v>
      </c>
      <c r="BJ304" s="13">
        <f>IFERROR(((AI304*(12000/5))/((F304*60+G304)*(SUMIFS(팀공격력!V:V,팀공격력!A:A,B304,팀공격력!B:B,D304)+SUMIFS(팀수비력!W:W,팀수비력!A:A,B304,팀수비력!B:B,D304))))*100,"")</f>
        <v>0.71974808816914082</v>
      </c>
      <c r="BK304" s="13">
        <f>IFERROR(((AE304*(12000/5))/((F304*60+G304)*(SUMIFS(팀공격력!X:X,팀공격력!A:A,B304,팀공격력!B:B,D304)+SUMIFS(팀수비력!X:X,팀수비력!A:A,B304,팀수비력!B:B,D304))))*100,"")</f>
        <v>0.75335951257639533</v>
      </c>
      <c r="BL304" s="13">
        <f>IFERROR(100*AK304/(((((F304*60+G304)/(12000/5))*SUMIFS(팀공격력!P:P,팀공격력!A:A,B304,팀공격력!B:B,D304))-K304)),"")</f>
        <v>0</v>
      </c>
      <c r="BM304" s="13">
        <f>IFERROR(100*((AM304/E304*(2400))/((F304*60+G304)*SUMIFS(팀공격력!AR:AR,팀공격력!A:A,B304,팀공격력!B:B,D304))),"")</f>
        <v>3.3394668590987631</v>
      </c>
      <c r="BN304" s="13">
        <f>IFERROR((AO304*40)/(((F304*60+G304)/60)*(SUMIFS(팀수비력!Q:Q,팀수비력!A:A,B304,팀수비력!B:B,D304)-SUMIFS(팀수비력!N:N,팀수비력!A:A,B304,팀수비력!B:B,D304)))*100,"")</f>
        <v>0</v>
      </c>
      <c r="BO304" s="13">
        <f t="shared" si="170"/>
        <v>0</v>
      </c>
      <c r="BP304" s="13">
        <v>0</v>
      </c>
      <c r="BQ304" s="13">
        <v>0</v>
      </c>
      <c r="BR304" s="13">
        <v>0</v>
      </c>
      <c r="BS304" s="13">
        <v>1</v>
      </c>
      <c r="BT304" s="15" t="s">
        <v>88</v>
      </c>
      <c r="BU304" s="15"/>
      <c r="BV304" s="12" t="s">
        <v>96</v>
      </c>
      <c r="BW304" s="26"/>
      <c r="BX304" s="28"/>
      <c r="BY304" s="28"/>
      <c r="BZ304" s="26"/>
      <c r="CA304" s="26"/>
      <c r="CB304" s="26"/>
      <c r="CC304" s="31"/>
      <c r="CD304" s="31"/>
      <c r="CE304" s="31"/>
      <c r="CF304" s="33">
        <v>0</v>
      </c>
      <c r="CG304" s="33">
        <v>1</v>
      </c>
    </row>
    <row r="305" spans="1:85" ht="18" customHeight="1" thickBot="1" x14ac:dyDescent="0.45">
      <c r="A305" s="12" t="s">
        <v>84</v>
      </c>
      <c r="B305" s="12" t="s">
        <v>233</v>
      </c>
      <c r="C305" s="4" t="s">
        <v>250</v>
      </c>
      <c r="D305" s="4" t="s">
        <v>295</v>
      </c>
      <c r="E305" s="23">
        <v>9</v>
      </c>
      <c r="F305" s="24">
        <v>24</v>
      </c>
      <c r="G305" s="24">
        <v>57</v>
      </c>
      <c r="H305" s="10">
        <f t="shared" si="144"/>
        <v>13473</v>
      </c>
      <c r="I305" s="5">
        <v>65</v>
      </c>
      <c r="J305" s="17">
        <f t="shared" si="145"/>
        <v>7.2222222222222223</v>
      </c>
      <c r="K305" s="7">
        <v>25</v>
      </c>
      <c r="L305" s="7">
        <v>53</v>
      </c>
      <c r="M305" s="17">
        <f t="shared" si="146"/>
        <v>2.7777777777777777</v>
      </c>
      <c r="N305" s="17">
        <f t="shared" si="147"/>
        <v>5.8888888888888893</v>
      </c>
      <c r="O305" s="14">
        <f t="shared" si="148"/>
        <v>0.47169811320754718</v>
      </c>
      <c r="P305" s="12">
        <v>14</v>
      </c>
      <c r="Q305" s="12">
        <v>24</v>
      </c>
      <c r="R305" s="17">
        <f t="shared" si="149"/>
        <v>1.5555555555555556</v>
      </c>
      <c r="S305" s="17">
        <f t="shared" si="150"/>
        <v>2.6666666666666665</v>
      </c>
      <c r="T305" s="14">
        <f t="shared" si="151"/>
        <v>0.58333333333333337</v>
      </c>
      <c r="U305" s="12">
        <v>11</v>
      </c>
      <c r="V305" s="12">
        <v>29</v>
      </c>
      <c r="W305" s="17">
        <f t="shared" si="152"/>
        <v>1.2222222222222223</v>
      </c>
      <c r="X305" s="17">
        <f t="shared" si="153"/>
        <v>3.2222222222222223</v>
      </c>
      <c r="Y305" s="14">
        <f t="shared" si="154"/>
        <v>0.37931034482758619</v>
      </c>
      <c r="Z305" s="12">
        <v>4</v>
      </c>
      <c r="AA305" s="12">
        <v>4</v>
      </c>
      <c r="AB305" s="17">
        <f t="shared" si="155"/>
        <v>0.44444444444444442</v>
      </c>
      <c r="AC305" s="17">
        <f t="shared" si="156"/>
        <v>0.44444444444444442</v>
      </c>
      <c r="AD305" s="14">
        <f t="shared" si="157"/>
        <v>1</v>
      </c>
      <c r="AE305" s="12">
        <v>23</v>
      </c>
      <c r="AF305" s="17">
        <f t="shared" si="158"/>
        <v>2.5555555555555554</v>
      </c>
      <c r="AG305" s="12">
        <v>7</v>
      </c>
      <c r="AH305" s="17">
        <f t="shared" si="159"/>
        <v>0.77777777777777779</v>
      </c>
      <c r="AI305" s="12">
        <v>16</v>
      </c>
      <c r="AJ305" s="17">
        <f t="shared" si="160"/>
        <v>1.7777777777777777</v>
      </c>
      <c r="AK305" s="12">
        <v>13</v>
      </c>
      <c r="AL305" s="17">
        <f t="shared" si="161"/>
        <v>1.4444444444444444</v>
      </c>
      <c r="AM305" s="12">
        <v>2</v>
      </c>
      <c r="AN305" s="17">
        <f t="shared" si="162"/>
        <v>0.22222222222222221</v>
      </c>
      <c r="AO305" s="12">
        <v>0</v>
      </c>
      <c r="AP305" s="17">
        <f t="shared" si="163"/>
        <v>0</v>
      </c>
      <c r="AQ305" s="12">
        <v>7</v>
      </c>
      <c r="AR305" s="17">
        <f t="shared" si="164"/>
        <v>0.77777777777777779</v>
      </c>
      <c r="AS305" s="12">
        <v>19</v>
      </c>
      <c r="AT305" s="17">
        <f t="shared" si="165"/>
        <v>2.1111111111111112</v>
      </c>
      <c r="AU305" s="13"/>
      <c r="AV305" s="13"/>
      <c r="AW305" s="13"/>
      <c r="AX305" s="13"/>
      <c r="AY305" s="13"/>
      <c r="AZ305" s="13"/>
      <c r="BA305" s="13"/>
      <c r="BB305" s="13"/>
      <c r="BC305" s="13"/>
      <c r="BD305" s="35">
        <f t="shared" si="166"/>
        <v>59.34989043097152</v>
      </c>
      <c r="BE305" s="35">
        <f t="shared" si="167"/>
        <v>57.547169811320757</v>
      </c>
      <c r="BF305" s="37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13.39620468342248</v>
      </c>
      <c r="BG305" s="14">
        <f t="shared" si="168"/>
        <v>0.54716981132075471</v>
      </c>
      <c r="BH305" s="14">
        <f t="shared" si="169"/>
        <v>7.5471698113207544E-2</v>
      </c>
      <c r="BI305" s="13">
        <f>IFERROR(((AG305*(12000/5))/((F305*60+G305)*(SUMIFS(팀공격력!X:X,팀공격력!A:A,B305,팀공격력!B:B,D305)+SUMIFS(팀수비력!X:X,팀수비력!A:A,B305,팀수비력!B:B,D305))))*100,"")</f>
        <v>1.8071569870820547</v>
      </c>
      <c r="BJ305" s="13">
        <f>IFERROR(((AI305*(12000/5))/((F305*60+G305)*(SUMIFS(팀공격력!V:V,팀공격력!A:A,B305,팀공격력!B:B,D305)+SUMIFS(팀수비력!W:W,팀수비력!A:A,B305,팀수비력!B:B,D305))))*100,"")</f>
        <v>7.8927084939108996</v>
      </c>
      <c r="BK305" s="13">
        <f>IFERROR(((AE305*(12000/5))/((F305*60+G305)*(SUMIFS(팀공격력!X:X,팀공격력!A:A,B305,팀공격력!B:B,D305)+SUMIFS(팀수비력!X:X,팀수비력!A:A,B305,팀수비력!B:B,D305))))*100,"")</f>
        <v>5.9378015289838935</v>
      </c>
      <c r="BL305" s="13">
        <f>IFERROR(100*AK305/(((((F305*60+G305)/(12000/5))*SUMIFS(팀공격력!P:P,팀공격력!A:A,B305,팀공격력!B:B,D305))-K305)),"")</f>
        <v>9.3915367805089485</v>
      </c>
      <c r="BM305" s="13">
        <f>IFERROR(100*((AM305/E305*(2400))/((F305*60+G305)*SUMIFS(팀공격력!AR:AR,팀공격력!A:A,B305,팀공격력!B:B,D305))),"")</f>
        <v>0.50861619497295785</v>
      </c>
      <c r="BN305" s="13">
        <f>IFERROR((AO305*40)/(((F305*60+G305)/60)*(SUMIFS(팀수비력!Q:Q,팀수비력!A:A,B305,팀수비력!B:B,D305)-SUMIFS(팀수비력!N:N,팀수비력!A:A,B305,팀수비력!B:B,D305)))*100,"")</f>
        <v>0</v>
      </c>
      <c r="BO305" s="13">
        <f t="shared" si="170"/>
        <v>11.334196891191711</v>
      </c>
      <c r="BP305" s="13">
        <v>0</v>
      </c>
      <c r="BQ305" s="13">
        <v>0</v>
      </c>
      <c r="BR305" s="13">
        <v>0</v>
      </c>
      <c r="BS305" s="13">
        <v>0.33333333333333298</v>
      </c>
      <c r="BT305" s="15" t="s">
        <v>88</v>
      </c>
      <c r="BU305" s="15"/>
      <c r="BV305" s="12" t="s">
        <v>96</v>
      </c>
      <c r="BW305" s="26"/>
      <c r="BX305" s="28"/>
      <c r="BY305" s="28"/>
      <c r="BZ305" s="26"/>
      <c r="CA305" s="26"/>
      <c r="CB305" s="26"/>
      <c r="CC305" s="31"/>
      <c r="CD305" s="31"/>
      <c r="CE305" s="31"/>
      <c r="CF305" s="33">
        <v>4</v>
      </c>
      <c r="CG305" s="33">
        <v>5</v>
      </c>
    </row>
    <row r="306" spans="1:85" ht="18" customHeight="1" thickBot="1" x14ac:dyDescent="0.45">
      <c r="A306" s="12" t="s">
        <v>84</v>
      </c>
      <c r="B306" s="12" t="s">
        <v>233</v>
      </c>
      <c r="C306" s="4" t="s">
        <v>255</v>
      </c>
      <c r="D306" s="4" t="s">
        <v>295</v>
      </c>
      <c r="E306" s="23">
        <v>9</v>
      </c>
      <c r="F306" s="24">
        <v>11</v>
      </c>
      <c r="G306" s="24">
        <v>1</v>
      </c>
      <c r="H306" s="10">
        <f t="shared" si="144"/>
        <v>5949</v>
      </c>
      <c r="I306" s="5">
        <v>33</v>
      </c>
      <c r="J306" s="17">
        <f t="shared" si="145"/>
        <v>3.6666666666666665</v>
      </c>
      <c r="K306" s="7">
        <v>15</v>
      </c>
      <c r="L306" s="7">
        <v>25</v>
      </c>
      <c r="M306" s="17">
        <f t="shared" si="146"/>
        <v>1.6666666666666667</v>
      </c>
      <c r="N306" s="17">
        <f t="shared" si="147"/>
        <v>2.7777777777777777</v>
      </c>
      <c r="O306" s="14">
        <f t="shared" si="148"/>
        <v>0.6</v>
      </c>
      <c r="P306" s="12">
        <v>15</v>
      </c>
      <c r="Q306" s="12">
        <v>22</v>
      </c>
      <c r="R306" s="17">
        <f t="shared" si="149"/>
        <v>1.6666666666666667</v>
      </c>
      <c r="S306" s="17">
        <f t="shared" si="150"/>
        <v>2.4444444444444446</v>
      </c>
      <c r="T306" s="14">
        <f t="shared" si="151"/>
        <v>0.68181818181818177</v>
      </c>
      <c r="U306" s="12">
        <v>0</v>
      </c>
      <c r="V306" s="12">
        <v>3</v>
      </c>
      <c r="W306" s="17">
        <f t="shared" si="152"/>
        <v>0</v>
      </c>
      <c r="X306" s="17">
        <f t="shared" si="153"/>
        <v>0.33333333333333331</v>
      </c>
      <c r="Y306" s="14">
        <f t="shared" si="154"/>
        <v>0</v>
      </c>
      <c r="Z306" s="12">
        <v>3</v>
      </c>
      <c r="AA306" s="12">
        <v>8</v>
      </c>
      <c r="AB306" s="17">
        <f t="shared" si="155"/>
        <v>0.33333333333333331</v>
      </c>
      <c r="AC306" s="17">
        <f t="shared" si="156"/>
        <v>0.88888888888888884</v>
      </c>
      <c r="AD306" s="14">
        <f t="shared" si="157"/>
        <v>0.375</v>
      </c>
      <c r="AE306" s="12">
        <v>22</v>
      </c>
      <c r="AF306" s="17">
        <f t="shared" si="158"/>
        <v>2.4444444444444446</v>
      </c>
      <c r="AG306" s="12">
        <v>10</v>
      </c>
      <c r="AH306" s="17">
        <f t="shared" si="159"/>
        <v>1.1111111111111112</v>
      </c>
      <c r="AI306" s="12">
        <v>12</v>
      </c>
      <c r="AJ306" s="17">
        <f t="shared" si="160"/>
        <v>1.3333333333333333</v>
      </c>
      <c r="AK306" s="12">
        <v>15</v>
      </c>
      <c r="AL306" s="17">
        <f t="shared" si="161"/>
        <v>1.6666666666666667</v>
      </c>
      <c r="AM306" s="12">
        <v>7</v>
      </c>
      <c r="AN306" s="17">
        <f t="shared" si="162"/>
        <v>0.77777777777777779</v>
      </c>
      <c r="AO306" s="12">
        <v>2</v>
      </c>
      <c r="AP306" s="17">
        <f t="shared" si="163"/>
        <v>0.22222222222222221</v>
      </c>
      <c r="AQ306" s="12">
        <v>11</v>
      </c>
      <c r="AR306" s="17">
        <f t="shared" si="164"/>
        <v>1.2222222222222223</v>
      </c>
      <c r="AS306" s="12">
        <v>9</v>
      </c>
      <c r="AT306" s="17">
        <f t="shared" si="165"/>
        <v>1</v>
      </c>
      <c r="AU306" s="13"/>
      <c r="AV306" s="13"/>
      <c r="AW306" s="13"/>
      <c r="AX306" s="13"/>
      <c r="AY306" s="13"/>
      <c r="AZ306" s="13"/>
      <c r="BA306" s="13"/>
      <c r="BB306" s="13"/>
      <c r="BC306" s="13"/>
      <c r="BD306" s="35">
        <f t="shared" si="166"/>
        <v>57.854137447405328</v>
      </c>
      <c r="BE306" s="35">
        <f t="shared" si="167"/>
        <v>60</v>
      </c>
      <c r="BF306" s="37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19.413854214989108</v>
      </c>
      <c r="BG306" s="14">
        <f t="shared" si="168"/>
        <v>0.12</v>
      </c>
      <c r="BH306" s="14">
        <f t="shared" si="169"/>
        <v>0.32</v>
      </c>
      <c r="BI306" s="13">
        <f>IFERROR(((AG306*(12000/5))/((F306*60+G306)*(SUMIFS(팀공격력!X:X,팀공격력!A:A,B306,팀공격력!B:B,D306)+SUMIFS(팀수비력!X:X,팀수비력!A:A,B306,팀수비력!B:B,D306))))*100,"")</f>
        <v>5.8467992428394986</v>
      </c>
      <c r="BJ306" s="13">
        <f>IFERROR(((AI306*(12000/5))/((F306*60+G306)*(SUMIFS(팀공격력!V:V,팀공격력!A:A,B306,팀공격력!B:B,D306)+SUMIFS(팀수비력!W:W,팀수비력!A:A,B306,팀수비력!B:B,D306))))*100,"")</f>
        <v>13.406260910043057</v>
      </c>
      <c r="BK306" s="13">
        <f>IFERROR(((AE306*(12000/5))/((F306*60+G306)*(SUMIFS(팀공격력!X:X,팀공격력!A:A,B306,팀공격력!B:B,D306)+SUMIFS(팀수비력!X:X,팀수비력!A:A,B306,팀수비력!B:B,D306))))*100,"")</f>
        <v>12.862958334246896</v>
      </c>
      <c r="BL306" s="13">
        <f>IFERROR(100*AK306/(((((F306*60+G306)/(12000/5))*SUMIFS(팀공격력!P:P,팀공격력!A:A,B306,팀공격력!B:B,D306))-K306)),"")</f>
        <v>26.242509950285022</v>
      </c>
      <c r="BM306" s="13">
        <f>IFERROR(100*((AM306/E306*(2400))/((F306*60+G306)*SUMIFS(팀공격력!AR:AR,팀공격력!A:A,B306,팀공격력!B:B,D306))),"")</f>
        <v>4.0316105197591723</v>
      </c>
      <c r="BN306" s="13">
        <f>IFERROR((AO306*40)/(((F306*60+G306)/60)*(SUMIFS(팀수비력!Q:Q,팀수비력!A:A,B306,팀수비력!B:B,D306)-SUMIFS(팀수비력!N:N,팀수비력!A:A,B306,팀수비력!B:B,D306)))*100,"")</f>
        <v>1.8384113062295329</v>
      </c>
      <c r="BO306" s="13">
        <f t="shared" si="170"/>
        <v>27.834008097165995</v>
      </c>
      <c r="BP306" s="13">
        <v>27.272727272727199</v>
      </c>
      <c r="BQ306" s="13">
        <v>0.33333333333333298</v>
      </c>
      <c r="BR306" s="13">
        <v>0</v>
      </c>
      <c r="BS306" s="13">
        <v>0.77777777777777701</v>
      </c>
      <c r="BT306" s="15" t="s">
        <v>88</v>
      </c>
      <c r="BU306" s="15"/>
      <c r="BV306" s="12" t="s">
        <v>96</v>
      </c>
      <c r="BW306" s="26"/>
      <c r="BX306" s="28"/>
      <c r="BY306" s="28"/>
      <c r="BZ306" s="26"/>
      <c r="CA306" s="26"/>
      <c r="CB306" s="26"/>
      <c r="CC306" s="31"/>
      <c r="CD306" s="31"/>
      <c r="CE306" s="31"/>
      <c r="CF306" s="33">
        <v>4</v>
      </c>
      <c r="CG306" s="33">
        <v>5</v>
      </c>
    </row>
    <row r="307" spans="1:85" ht="18" customHeight="1" thickBot="1" x14ac:dyDescent="0.45">
      <c r="A307" s="12" t="s">
        <v>84</v>
      </c>
      <c r="B307" s="12" t="s">
        <v>256</v>
      </c>
      <c r="C307" s="4" t="s">
        <v>257</v>
      </c>
      <c r="D307" s="4" t="s">
        <v>295</v>
      </c>
      <c r="E307" s="23">
        <v>9</v>
      </c>
      <c r="F307" s="24">
        <v>30</v>
      </c>
      <c r="G307" s="24">
        <v>10</v>
      </c>
      <c r="H307" s="10">
        <f t="shared" si="144"/>
        <v>16290</v>
      </c>
      <c r="I307" s="5">
        <v>92</v>
      </c>
      <c r="J307" s="17">
        <f t="shared" si="145"/>
        <v>10.222222222222221</v>
      </c>
      <c r="K307" s="7">
        <v>42</v>
      </c>
      <c r="L307" s="7">
        <v>76</v>
      </c>
      <c r="M307" s="17">
        <f t="shared" si="146"/>
        <v>4.666666666666667</v>
      </c>
      <c r="N307" s="17">
        <f t="shared" si="147"/>
        <v>8.4444444444444446</v>
      </c>
      <c r="O307" s="14">
        <f t="shared" si="148"/>
        <v>0.55263157894736847</v>
      </c>
      <c r="P307" s="12">
        <v>38</v>
      </c>
      <c r="Q307" s="12">
        <v>61</v>
      </c>
      <c r="R307" s="17">
        <f t="shared" si="149"/>
        <v>4.2222222222222223</v>
      </c>
      <c r="S307" s="17">
        <f t="shared" si="150"/>
        <v>6.7777777777777777</v>
      </c>
      <c r="T307" s="14">
        <f t="shared" si="151"/>
        <v>0.62295081967213117</v>
      </c>
      <c r="U307" s="12">
        <v>4</v>
      </c>
      <c r="V307" s="12">
        <v>15</v>
      </c>
      <c r="W307" s="17">
        <f t="shared" si="152"/>
        <v>0.44444444444444442</v>
      </c>
      <c r="X307" s="17">
        <f t="shared" si="153"/>
        <v>1.6666666666666667</v>
      </c>
      <c r="Y307" s="14">
        <f t="shared" si="154"/>
        <v>0.26666666666666666</v>
      </c>
      <c r="Z307" s="12">
        <v>4</v>
      </c>
      <c r="AA307" s="12">
        <v>6</v>
      </c>
      <c r="AB307" s="17">
        <f t="shared" si="155"/>
        <v>0.44444444444444442</v>
      </c>
      <c r="AC307" s="17">
        <f t="shared" si="156"/>
        <v>0.66666666666666663</v>
      </c>
      <c r="AD307" s="14">
        <f t="shared" si="157"/>
        <v>0.66666666666666663</v>
      </c>
      <c r="AE307" s="12">
        <v>51</v>
      </c>
      <c r="AF307" s="17">
        <f t="shared" si="158"/>
        <v>5.666666666666667</v>
      </c>
      <c r="AG307" s="12">
        <v>16</v>
      </c>
      <c r="AH307" s="17">
        <f t="shared" si="159"/>
        <v>1.7777777777777777</v>
      </c>
      <c r="AI307" s="12">
        <v>35</v>
      </c>
      <c r="AJ307" s="17">
        <f t="shared" si="160"/>
        <v>3.8888888888888888</v>
      </c>
      <c r="AK307" s="12">
        <v>20</v>
      </c>
      <c r="AL307" s="17">
        <f t="shared" si="161"/>
        <v>2.2222222222222223</v>
      </c>
      <c r="AM307" s="12">
        <v>8</v>
      </c>
      <c r="AN307" s="17">
        <f t="shared" si="162"/>
        <v>0.88888888888888884</v>
      </c>
      <c r="AO307" s="12">
        <v>9</v>
      </c>
      <c r="AP307" s="17">
        <f t="shared" si="163"/>
        <v>1</v>
      </c>
      <c r="AQ307" s="12">
        <v>12</v>
      </c>
      <c r="AR307" s="17">
        <f t="shared" si="164"/>
        <v>1.3333333333333333</v>
      </c>
      <c r="AS307" s="12">
        <v>17</v>
      </c>
      <c r="AT307" s="17">
        <f t="shared" si="165"/>
        <v>1.8888888888888888</v>
      </c>
      <c r="AU307" s="13"/>
      <c r="AV307" s="13"/>
      <c r="AW307" s="13"/>
      <c r="AX307" s="13"/>
      <c r="AY307" s="13"/>
      <c r="AZ307" s="13"/>
      <c r="BA307" s="13"/>
      <c r="BB307" s="13"/>
      <c r="BC307" s="13"/>
      <c r="BD307" s="35">
        <f t="shared" si="166"/>
        <v>58.494404883011185</v>
      </c>
      <c r="BE307" s="35">
        <f t="shared" si="167"/>
        <v>57.894736842105267</v>
      </c>
      <c r="BF307" s="37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15.830563140031089</v>
      </c>
      <c r="BG307" s="14">
        <f t="shared" si="168"/>
        <v>0.19736842105263158</v>
      </c>
      <c r="BH307" s="14">
        <f t="shared" si="169"/>
        <v>7.8947368421052627E-2</v>
      </c>
      <c r="BI307" s="13">
        <f>IFERROR(((AG307*(12000/5))/((F307*60+G307)*(SUMIFS(팀공격력!X:X,팀공격력!A:A,B307,팀공격력!B:B,D307)+SUMIFS(팀수비력!X:X,팀수비력!A:A,B307,팀수비력!B:B,D307))))*100,"")</f>
        <v>3.2639184020399488</v>
      </c>
      <c r="BJ307" s="13">
        <f>IFERROR(((AI307*(12000/5))/((F307*60+G307)*(SUMIFS(팀공격력!V:V,팀공격력!A:A,B307,팀공격력!B:B,D307)+SUMIFS(팀수비력!W:W,팀수비력!A:A,B307,팀수비력!B:B,D307))))*100,"")</f>
        <v>15.367165489736928</v>
      </c>
      <c r="BK307" s="13">
        <f>IFERROR(((AE307*(12000/5))/((F307*60+G307)*(SUMIFS(팀공격력!X:X,팀공격력!A:A,B307,팀공격력!B:B,D307)+SUMIFS(팀수비력!X:X,팀수비력!A:A,B307,팀수비력!B:B,D307))))*100,"")</f>
        <v>10.403739906502338</v>
      </c>
      <c r="BL307" s="13">
        <f>IFERROR(100*AK307/(((((F307*60+G307)/(12000/5))*SUMIFS(팀공격력!P:P,팀공격력!A:A,B307,팀공격력!B:B,D307))-K307)),"")</f>
        <v>12.316850991763106</v>
      </c>
      <c r="BM307" s="13">
        <f>IFERROR(100*((AM307/E307*(2400))/((F307*60+G307)*SUMIFS(팀공격력!AR:AR,팀공격력!A:A,B307,팀공격력!B:B,D307))),"")</f>
        <v>1.6488136192351355</v>
      </c>
      <c r="BN307" s="13">
        <f>IFERROR((AO307*40)/(((F307*60+G307)/60)*(SUMIFS(팀수비력!Q:Q,팀수비력!A:A,B307,팀수비력!B:B,D307)-SUMIFS(팀수비력!N:N,팀수비력!A:A,B307,팀수비력!B:B,D307)))*100,"")</f>
        <v>3.059923501912452</v>
      </c>
      <c r="BO307" s="13">
        <f t="shared" si="170"/>
        <v>13.23918799646955</v>
      </c>
      <c r="BP307" s="13">
        <v>21.052631578947299</v>
      </c>
      <c r="BQ307" s="13">
        <v>0.44444444444444398</v>
      </c>
      <c r="BR307" s="13">
        <v>0.22222222222222199</v>
      </c>
      <c r="BS307" s="13">
        <v>0.88888888888888795</v>
      </c>
      <c r="BT307" s="15" t="s">
        <v>88</v>
      </c>
      <c r="BU307" s="15"/>
      <c r="BV307" s="12" t="s">
        <v>96</v>
      </c>
      <c r="BW307" s="26"/>
      <c r="BX307" s="28"/>
      <c r="BY307" s="28"/>
      <c r="BZ307" s="26"/>
      <c r="CA307" s="26"/>
      <c r="CB307" s="26"/>
      <c r="CC307" s="31"/>
      <c r="CD307" s="31"/>
      <c r="CE307" s="31"/>
      <c r="CF307" s="33">
        <v>5</v>
      </c>
      <c r="CG307" s="33">
        <v>4</v>
      </c>
    </row>
    <row r="308" spans="1:85" ht="18" customHeight="1" thickBot="1" x14ac:dyDescent="0.45">
      <c r="A308" s="12" t="s">
        <v>84</v>
      </c>
      <c r="B308" s="12" t="s">
        <v>256</v>
      </c>
      <c r="C308" s="4" t="s">
        <v>258</v>
      </c>
      <c r="D308" s="4" t="s">
        <v>295</v>
      </c>
      <c r="E308" s="23">
        <v>9</v>
      </c>
      <c r="F308" s="24">
        <v>13</v>
      </c>
      <c r="G308" s="24">
        <v>29</v>
      </c>
      <c r="H308" s="10">
        <f t="shared" si="144"/>
        <v>7281</v>
      </c>
      <c r="I308" s="5">
        <v>40</v>
      </c>
      <c r="J308" s="17">
        <f t="shared" si="145"/>
        <v>4.4444444444444446</v>
      </c>
      <c r="K308" s="7">
        <v>19</v>
      </c>
      <c r="L308" s="7">
        <v>33</v>
      </c>
      <c r="M308" s="17">
        <f t="shared" si="146"/>
        <v>2.1111111111111112</v>
      </c>
      <c r="N308" s="17">
        <f t="shared" si="147"/>
        <v>3.6666666666666665</v>
      </c>
      <c r="O308" s="14">
        <f t="shared" si="148"/>
        <v>0.5757575757575758</v>
      </c>
      <c r="P308" s="12">
        <v>19</v>
      </c>
      <c r="Q308" s="12">
        <v>32</v>
      </c>
      <c r="R308" s="17">
        <f t="shared" si="149"/>
        <v>2.1111111111111112</v>
      </c>
      <c r="S308" s="17">
        <f t="shared" si="150"/>
        <v>3.5555555555555554</v>
      </c>
      <c r="T308" s="14">
        <f t="shared" si="151"/>
        <v>0.59375</v>
      </c>
      <c r="U308" s="12">
        <v>0</v>
      </c>
      <c r="V308" s="12">
        <v>1</v>
      </c>
      <c r="W308" s="17">
        <f t="shared" si="152"/>
        <v>0</v>
      </c>
      <c r="X308" s="17">
        <f t="shared" si="153"/>
        <v>0.1111111111111111</v>
      </c>
      <c r="Y308" s="14">
        <f t="shared" si="154"/>
        <v>0</v>
      </c>
      <c r="Z308" s="12">
        <v>2</v>
      </c>
      <c r="AA308" s="12">
        <v>3</v>
      </c>
      <c r="AB308" s="17">
        <f t="shared" si="155"/>
        <v>0.22222222222222221</v>
      </c>
      <c r="AC308" s="17">
        <f t="shared" si="156"/>
        <v>0.33333333333333331</v>
      </c>
      <c r="AD308" s="14">
        <f t="shared" si="157"/>
        <v>0.66666666666666663</v>
      </c>
      <c r="AE308" s="12">
        <v>33</v>
      </c>
      <c r="AF308" s="17">
        <f t="shared" si="158"/>
        <v>3.6666666666666665</v>
      </c>
      <c r="AG308" s="12">
        <v>16</v>
      </c>
      <c r="AH308" s="17">
        <f t="shared" si="159"/>
        <v>1.7777777777777777</v>
      </c>
      <c r="AI308" s="12">
        <v>17</v>
      </c>
      <c r="AJ308" s="17">
        <f t="shared" si="160"/>
        <v>1.8888888888888888</v>
      </c>
      <c r="AK308" s="12">
        <v>10</v>
      </c>
      <c r="AL308" s="17">
        <f t="shared" si="161"/>
        <v>1.1111111111111112</v>
      </c>
      <c r="AM308" s="12">
        <v>1</v>
      </c>
      <c r="AN308" s="17">
        <f t="shared" si="162"/>
        <v>0.1111111111111111</v>
      </c>
      <c r="AO308" s="12">
        <v>10</v>
      </c>
      <c r="AP308" s="17">
        <f t="shared" si="163"/>
        <v>1.1111111111111112</v>
      </c>
      <c r="AQ308" s="12">
        <v>3</v>
      </c>
      <c r="AR308" s="17">
        <f t="shared" si="164"/>
        <v>0.33333333333333331</v>
      </c>
      <c r="AS308" s="12">
        <v>20</v>
      </c>
      <c r="AT308" s="17">
        <f t="shared" si="165"/>
        <v>2.2222222222222223</v>
      </c>
      <c r="AU308" s="13"/>
      <c r="AV308" s="13"/>
      <c r="AW308" s="13"/>
      <c r="AX308" s="13"/>
      <c r="AY308" s="13"/>
      <c r="AZ308" s="13"/>
      <c r="BA308" s="13"/>
      <c r="BB308" s="13"/>
      <c r="BC308" s="13"/>
      <c r="BD308" s="35">
        <f t="shared" si="166"/>
        <v>58.275058275058278</v>
      </c>
      <c r="BE308" s="35">
        <f t="shared" si="167"/>
        <v>57.575757575757578</v>
      </c>
      <c r="BF308" s="37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14.583042979338083</v>
      </c>
      <c r="BG308" s="14">
        <f t="shared" si="168"/>
        <v>3.0303030303030304E-2</v>
      </c>
      <c r="BH308" s="14">
        <f t="shared" si="169"/>
        <v>9.0909090909090912E-2</v>
      </c>
      <c r="BI308" s="13">
        <f>IFERROR(((AG308*(12000/5))/((F308*60+G308)*(SUMIFS(팀공격력!X:X,팀공격력!A:A,B308,팀공격력!B:B,D308)+SUMIFS(팀수비력!X:X,팀수비력!A:A,B308,팀수비력!B:B,D308))))*100,"")</f>
        <v>7.3024626794713319</v>
      </c>
      <c r="BJ308" s="13">
        <f>IFERROR(((AI308*(12000/5))/((F308*60+G308)*(SUMIFS(팀공격력!V:V,팀공격력!A:A,B308,팀공격력!B:B,D308)+SUMIFS(팀수비력!W:W,팀수비력!A:A,B308,팀수비력!B:B,D308))))*100,"")</f>
        <v>16.69954731129102</v>
      </c>
      <c r="BK308" s="13">
        <f>IFERROR(((AE308*(12000/5))/((F308*60+G308)*(SUMIFS(팀공격력!X:X,팀공격력!A:A,B308,팀공격력!B:B,D308)+SUMIFS(팀수비력!X:X,팀수비력!A:A,B308,팀수비력!B:B,D308))))*100,"")</f>
        <v>15.061329276409621</v>
      </c>
      <c r="BL308" s="13">
        <f>IFERROR(100*AK308/(((((F308*60+G308)/(12000/5))*SUMIFS(팀공격력!P:P,팀공격력!A:A,B308,팀공격력!B:B,D308))-K308)),"")</f>
        <v>13.821779669313919</v>
      </c>
      <c r="BM308" s="13">
        <f>IFERROR(100*((AM308/E308*(2400))/((F308*60+G308)*SUMIFS(팀공격력!AR:AR,팀공격력!A:A,B308,팀공격력!B:B,D308))),"")</f>
        <v>0.46111752948325019</v>
      </c>
      <c r="BN308" s="13">
        <f>IFERROR((AO308*40)/(((F308*60+G308)/60)*(SUMIFS(팀수비력!Q:Q,팀수비력!A:A,B308,팀수비력!B:B,D308)-SUMIFS(팀수비력!N:N,팀수비력!A:A,B308,팀수비력!B:B,D308)))*100,"")</f>
        <v>7.606731957782638</v>
      </c>
      <c r="BO308" s="13">
        <f t="shared" si="170"/>
        <v>8.0385852090032159</v>
      </c>
      <c r="BP308" s="13">
        <v>57.142857142857103</v>
      </c>
      <c r="BQ308" s="13">
        <v>0.44444444444444398</v>
      </c>
      <c r="BR308" s="13">
        <v>0</v>
      </c>
      <c r="BS308" s="13">
        <v>0.33333333333333298</v>
      </c>
      <c r="BT308" s="15" t="s">
        <v>88</v>
      </c>
      <c r="BU308" s="15"/>
      <c r="BV308" s="12" t="s">
        <v>96</v>
      </c>
      <c r="BW308" s="26"/>
      <c r="BX308" s="28"/>
      <c r="BY308" s="28"/>
      <c r="BZ308" s="26"/>
      <c r="CA308" s="26"/>
      <c r="CB308" s="26"/>
      <c r="CC308" s="31"/>
      <c r="CD308" s="31"/>
      <c r="CE308" s="31"/>
      <c r="CF308" s="33">
        <v>5</v>
      </c>
      <c r="CG308" s="33">
        <v>4</v>
      </c>
    </row>
    <row r="309" spans="1:85" ht="18" customHeight="1" thickBot="1" x14ac:dyDescent="0.45">
      <c r="A309" s="12" t="s">
        <v>84</v>
      </c>
      <c r="B309" s="12" t="s">
        <v>256</v>
      </c>
      <c r="C309" s="4" t="s">
        <v>260</v>
      </c>
      <c r="D309" s="4" t="s">
        <v>295</v>
      </c>
      <c r="E309" s="23">
        <v>9</v>
      </c>
      <c r="F309" s="24">
        <v>18</v>
      </c>
      <c r="G309" s="24">
        <v>58</v>
      </c>
      <c r="H309" s="10">
        <f t="shared" si="144"/>
        <v>10242</v>
      </c>
      <c r="I309" s="5">
        <v>49</v>
      </c>
      <c r="J309" s="17">
        <f t="shared" si="145"/>
        <v>5.4444444444444446</v>
      </c>
      <c r="K309" s="7">
        <v>18</v>
      </c>
      <c r="L309" s="7">
        <v>47</v>
      </c>
      <c r="M309" s="17">
        <f t="shared" si="146"/>
        <v>2</v>
      </c>
      <c r="N309" s="17">
        <f t="shared" si="147"/>
        <v>5.2222222222222223</v>
      </c>
      <c r="O309" s="14">
        <f t="shared" si="148"/>
        <v>0.38297872340425532</v>
      </c>
      <c r="P309" s="12">
        <v>12</v>
      </c>
      <c r="Q309" s="12">
        <v>21</v>
      </c>
      <c r="R309" s="17">
        <f t="shared" si="149"/>
        <v>1.3333333333333333</v>
      </c>
      <c r="S309" s="17">
        <f t="shared" si="150"/>
        <v>2.3333333333333335</v>
      </c>
      <c r="T309" s="14">
        <f t="shared" si="151"/>
        <v>0.5714285714285714</v>
      </c>
      <c r="U309" s="12">
        <v>6</v>
      </c>
      <c r="V309" s="12">
        <v>26</v>
      </c>
      <c r="W309" s="17">
        <f t="shared" si="152"/>
        <v>0.66666666666666663</v>
      </c>
      <c r="X309" s="17">
        <f t="shared" si="153"/>
        <v>2.8888888888888888</v>
      </c>
      <c r="Y309" s="14">
        <f t="shared" si="154"/>
        <v>0.23076923076923078</v>
      </c>
      <c r="Z309" s="12">
        <v>7</v>
      </c>
      <c r="AA309" s="12">
        <v>12</v>
      </c>
      <c r="AB309" s="17">
        <f t="shared" si="155"/>
        <v>0.77777777777777779</v>
      </c>
      <c r="AC309" s="17">
        <f t="shared" si="156"/>
        <v>1.3333333333333333</v>
      </c>
      <c r="AD309" s="14">
        <f t="shared" si="157"/>
        <v>0.58333333333333337</v>
      </c>
      <c r="AE309" s="12">
        <v>23</v>
      </c>
      <c r="AF309" s="17">
        <f t="shared" si="158"/>
        <v>2.5555555555555554</v>
      </c>
      <c r="AG309" s="12">
        <v>6</v>
      </c>
      <c r="AH309" s="17">
        <f t="shared" si="159"/>
        <v>0.66666666666666663</v>
      </c>
      <c r="AI309" s="12">
        <v>17</v>
      </c>
      <c r="AJ309" s="17">
        <f t="shared" si="160"/>
        <v>1.8888888888888888</v>
      </c>
      <c r="AK309" s="12">
        <v>4</v>
      </c>
      <c r="AL309" s="17">
        <f t="shared" si="161"/>
        <v>0.44444444444444442</v>
      </c>
      <c r="AM309" s="12">
        <v>8</v>
      </c>
      <c r="AN309" s="17">
        <f t="shared" si="162"/>
        <v>0.88888888888888884</v>
      </c>
      <c r="AO309" s="12">
        <v>3</v>
      </c>
      <c r="AP309" s="17">
        <f t="shared" si="163"/>
        <v>0.33333333333333331</v>
      </c>
      <c r="AQ309" s="12">
        <v>2</v>
      </c>
      <c r="AR309" s="17">
        <f t="shared" si="164"/>
        <v>0.22222222222222221</v>
      </c>
      <c r="AS309" s="12">
        <v>18</v>
      </c>
      <c r="AT309" s="17">
        <f t="shared" si="165"/>
        <v>2</v>
      </c>
      <c r="AU309" s="13"/>
      <c r="AV309" s="13"/>
      <c r="AW309" s="13"/>
      <c r="AX309" s="13"/>
      <c r="AY309" s="13"/>
      <c r="AZ309" s="13"/>
      <c r="BA309" s="13"/>
      <c r="BB309" s="13"/>
      <c r="BC309" s="13"/>
      <c r="BD309" s="35">
        <f t="shared" si="166"/>
        <v>46.86304514154552</v>
      </c>
      <c r="BE309" s="35">
        <f t="shared" si="167"/>
        <v>44.680851063829785</v>
      </c>
      <c r="BF309" s="37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15.078308310847973</v>
      </c>
      <c r="BG309" s="14">
        <f t="shared" si="168"/>
        <v>0.55319148936170215</v>
      </c>
      <c r="BH309" s="14">
        <f t="shared" si="169"/>
        <v>0.25531914893617019</v>
      </c>
      <c r="BI309" s="13">
        <f>IFERROR(((AG309*(12000/5))/((F309*60+G309)*(SUMIFS(팀공격력!X:X,팀공격력!A:A,B309,팀공격력!B:B,D309)+SUMIFS(팀수비력!X:X,팀수비력!A:A,B309,팀수비력!B:B,D309))))*100,"")</f>
        <v>1.94673516290388</v>
      </c>
      <c r="BJ309" s="13">
        <f>IFERROR(((AI309*(12000/5))/((F309*60+G309)*(SUMIFS(팀공격력!V:V,팀공격력!A:A,B309,팀공격력!B:B,D309)+SUMIFS(팀수비력!W:W,팀수비력!A:A,B309,팀수비력!B:B,D309))))*100,"")</f>
        <v>11.871646550821122</v>
      </c>
      <c r="BK309" s="13">
        <f>IFERROR(((AE309*(12000/5))/((F309*60+G309)*(SUMIFS(팀공격력!X:X,팀공격력!A:A,B309,팀공격력!B:B,D309)+SUMIFS(팀수비력!X:X,팀수비력!A:A,B309,팀수비력!B:B,D309))))*100,"")</f>
        <v>7.4624847911315388</v>
      </c>
      <c r="BL309" s="13">
        <f>IFERROR(100*AK309/(((((F309*60+G309)/(12000/5))*SUMIFS(팀공격력!P:P,팀공격력!A:A,B309,팀공격력!B:B,D309))-K309)),"")</f>
        <v>3.619936801936666</v>
      </c>
      <c r="BM309" s="13">
        <f>IFERROR(100*((AM309/E309*(2400))/((F309*60+G309)*SUMIFS(팀공격력!AR:AR,팀공격력!A:A,B309,팀공격력!B:B,D309))),"")</f>
        <v>2.6224539989592222</v>
      </c>
      <c r="BN309" s="13">
        <f>IFERROR((AO309*40)/(((F309*60+G309)/60)*(SUMIFS(팀수비력!Q:Q,팀수비력!A:A,B309,팀수비력!B:B,D309)-SUMIFS(팀수비력!N:N,팀수비력!A:A,B309,팀수비력!B:B,D309)))*100,"")</f>
        <v>1.6222793024199003</v>
      </c>
      <c r="BO309" s="13">
        <f t="shared" si="170"/>
        <v>3.6845983787767134</v>
      </c>
      <c r="BP309" s="13">
        <v>12.5</v>
      </c>
      <c r="BQ309" s="13">
        <v>0.11111111111111099</v>
      </c>
      <c r="BR309" s="13">
        <v>0.22222222222222199</v>
      </c>
      <c r="BS309" s="13">
        <v>0.33333333333333298</v>
      </c>
      <c r="BT309" s="15" t="s">
        <v>88</v>
      </c>
      <c r="BU309" s="15"/>
      <c r="BV309" s="12" t="s">
        <v>96</v>
      </c>
      <c r="BW309" s="26"/>
      <c r="BX309" s="28"/>
      <c r="BY309" s="28"/>
      <c r="BZ309" s="26"/>
      <c r="CA309" s="26"/>
      <c r="CB309" s="26"/>
      <c r="CC309" s="31"/>
      <c r="CD309" s="31"/>
      <c r="CE309" s="31"/>
      <c r="CF309" s="33">
        <v>5</v>
      </c>
      <c r="CG309" s="33">
        <v>4</v>
      </c>
    </row>
    <row r="310" spans="1:85" ht="18" customHeight="1" thickBot="1" x14ac:dyDescent="0.45">
      <c r="A310" s="12" t="s">
        <v>84</v>
      </c>
      <c r="B310" s="12" t="s">
        <v>256</v>
      </c>
      <c r="C310" s="4" t="s">
        <v>261</v>
      </c>
      <c r="D310" s="4" t="s">
        <v>295</v>
      </c>
      <c r="E310" s="23">
        <v>1</v>
      </c>
      <c r="F310" s="24">
        <v>2</v>
      </c>
      <c r="G310" s="24">
        <v>26</v>
      </c>
      <c r="H310" s="10">
        <f t="shared" si="144"/>
        <v>146</v>
      </c>
      <c r="I310" s="5">
        <v>0</v>
      </c>
      <c r="J310" s="17">
        <f t="shared" si="145"/>
        <v>0</v>
      </c>
      <c r="K310" s="7">
        <v>0</v>
      </c>
      <c r="L310" s="7">
        <v>0</v>
      </c>
      <c r="M310" s="17">
        <f t="shared" si="146"/>
        <v>0</v>
      </c>
      <c r="N310" s="17">
        <f t="shared" si="147"/>
        <v>0</v>
      </c>
      <c r="O310" s="14" t="e">
        <f t="shared" si="148"/>
        <v>#DIV/0!</v>
      </c>
      <c r="P310" s="12">
        <v>0</v>
      </c>
      <c r="Q310" s="12">
        <v>0</v>
      </c>
      <c r="R310" s="17">
        <f t="shared" si="149"/>
        <v>0</v>
      </c>
      <c r="S310" s="17">
        <f t="shared" si="150"/>
        <v>0</v>
      </c>
      <c r="T310" s="14" t="e">
        <f t="shared" si="151"/>
        <v>#DIV/0!</v>
      </c>
      <c r="U310" s="12">
        <v>0</v>
      </c>
      <c r="V310" s="12">
        <v>0</v>
      </c>
      <c r="W310" s="17">
        <f t="shared" si="152"/>
        <v>0</v>
      </c>
      <c r="X310" s="17">
        <f t="shared" si="153"/>
        <v>0</v>
      </c>
      <c r="Y310" s="14" t="e">
        <f t="shared" si="154"/>
        <v>#DIV/0!</v>
      </c>
      <c r="Z310" s="12">
        <v>0</v>
      </c>
      <c r="AA310" s="12">
        <v>0</v>
      </c>
      <c r="AB310" s="17">
        <f t="shared" si="155"/>
        <v>0</v>
      </c>
      <c r="AC310" s="17">
        <f t="shared" si="156"/>
        <v>0</v>
      </c>
      <c r="AD310" s="14" t="e">
        <f t="shared" si="157"/>
        <v>#DIV/0!</v>
      </c>
      <c r="AE310" s="12">
        <v>0</v>
      </c>
      <c r="AF310" s="17">
        <f t="shared" si="158"/>
        <v>0</v>
      </c>
      <c r="AG310" s="12">
        <v>0</v>
      </c>
      <c r="AH310" s="17">
        <f t="shared" si="159"/>
        <v>0</v>
      </c>
      <c r="AI310" s="12">
        <v>0</v>
      </c>
      <c r="AJ310" s="17">
        <f t="shared" si="160"/>
        <v>0</v>
      </c>
      <c r="AK310" s="12">
        <v>0</v>
      </c>
      <c r="AL310" s="17">
        <f t="shared" si="161"/>
        <v>0</v>
      </c>
      <c r="AM310" s="12">
        <v>0</v>
      </c>
      <c r="AN310" s="17">
        <f t="shared" si="162"/>
        <v>0</v>
      </c>
      <c r="AO310" s="12">
        <v>0</v>
      </c>
      <c r="AP310" s="17">
        <f t="shared" si="163"/>
        <v>0</v>
      </c>
      <c r="AQ310" s="12">
        <v>0</v>
      </c>
      <c r="AR310" s="17">
        <f t="shared" si="164"/>
        <v>0</v>
      </c>
      <c r="AS310" s="12">
        <v>2</v>
      </c>
      <c r="AT310" s="17">
        <f t="shared" si="165"/>
        <v>2</v>
      </c>
      <c r="AU310" s="13"/>
      <c r="AV310" s="13"/>
      <c r="AW310" s="13"/>
      <c r="AX310" s="13"/>
      <c r="AY310" s="13"/>
      <c r="AZ310" s="13"/>
      <c r="BA310" s="13"/>
      <c r="BB310" s="13"/>
      <c r="BC310" s="13"/>
      <c r="BD310" s="35" t="str">
        <f t="shared" si="166"/>
        <v/>
      </c>
      <c r="BE310" s="35" t="str">
        <f t="shared" si="167"/>
        <v/>
      </c>
      <c r="BF310" s="37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0</v>
      </c>
      <c r="BG310" s="14" t="str">
        <f t="shared" si="168"/>
        <v/>
      </c>
      <c r="BH310" s="14" t="str">
        <f t="shared" si="169"/>
        <v/>
      </c>
      <c r="BI310" s="13">
        <f>IFERROR(((AG310*(12000/5))/((F310*60+G310)*(SUMIFS(팀공격력!X:X,팀공격력!A:A,B310,팀공격력!B:B,D310)+SUMIFS(팀수비력!X:X,팀수비력!A:A,B310,팀수비력!B:B,D310))))*100,"")</f>
        <v>0</v>
      </c>
      <c r="BJ310" s="13">
        <f>IFERROR(((AI310*(12000/5))/((F310*60+G310)*(SUMIFS(팀공격력!V:V,팀공격력!A:A,B310,팀공격력!B:B,D310)+SUMIFS(팀수비력!W:W,팀수비력!A:A,B310,팀수비력!B:B,D310))))*100,"")</f>
        <v>0</v>
      </c>
      <c r="BK310" s="13">
        <f>IFERROR(((AE310*(12000/5))/((F310*60+G310)*(SUMIFS(팀공격력!X:X,팀공격력!A:A,B310,팀공격력!B:B,D310)+SUMIFS(팀수비력!X:X,팀수비력!A:A,B310,팀수비력!B:B,D310))))*100,"")</f>
        <v>0</v>
      </c>
      <c r="BL310" s="13">
        <f>IFERROR(100*AK310/(((((F310*60+G310)/(12000/5))*SUMIFS(팀공격력!P:P,팀공격력!A:A,B310,팀공격력!B:B,D310))-K310)),"")</f>
        <v>0</v>
      </c>
      <c r="BM310" s="13">
        <f>IFERROR(100*((AM310/E310*(2400))/((F310*60+G310)*SUMIFS(팀공격력!AR:AR,팀공격력!A:A,B310,팀공격력!B:B,D310))),"")</f>
        <v>0</v>
      </c>
      <c r="BN310" s="13">
        <f>IFERROR((AO310*40)/(((F310*60+G310)/60)*(SUMIFS(팀수비력!Q:Q,팀수비력!A:A,B310,팀수비력!B:B,D310)-SUMIFS(팀수비력!N:N,팀수비력!A:A,B310,팀수비력!B:B,D310)))*100,"")</f>
        <v>0</v>
      </c>
      <c r="BO310" s="13" t="str">
        <f t="shared" si="170"/>
        <v/>
      </c>
      <c r="BP310" s="13">
        <v>0</v>
      </c>
      <c r="BQ310" s="13">
        <v>0</v>
      </c>
      <c r="BR310" s="13">
        <v>0</v>
      </c>
      <c r="BS310" s="13">
        <v>0</v>
      </c>
      <c r="BT310" s="15" t="s">
        <v>88</v>
      </c>
      <c r="BU310" s="15"/>
      <c r="BV310" s="12" t="s">
        <v>91</v>
      </c>
      <c r="BW310" s="26"/>
      <c r="BX310" s="28"/>
      <c r="BY310" s="28"/>
      <c r="BZ310" s="26"/>
      <c r="CA310" s="26"/>
      <c r="CB310" s="26"/>
      <c r="CC310" s="31"/>
      <c r="CD310" s="31"/>
      <c r="CE310" s="31"/>
      <c r="CF310" s="33">
        <v>0</v>
      </c>
      <c r="CG310" s="33">
        <v>1</v>
      </c>
    </row>
    <row r="311" spans="1:85" ht="18" customHeight="1" thickBot="1" x14ac:dyDescent="0.45">
      <c r="A311" s="12" t="s">
        <v>84</v>
      </c>
      <c r="B311" s="12" t="s">
        <v>256</v>
      </c>
      <c r="C311" s="4" t="s">
        <v>262</v>
      </c>
      <c r="D311" s="4" t="s">
        <v>295</v>
      </c>
      <c r="E311" s="23">
        <v>9</v>
      </c>
      <c r="F311" s="24">
        <v>16</v>
      </c>
      <c r="G311" s="24">
        <v>13</v>
      </c>
      <c r="H311" s="10">
        <f t="shared" si="144"/>
        <v>8757</v>
      </c>
      <c r="I311" s="5">
        <v>26</v>
      </c>
      <c r="J311" s="17">
        <f t="shared" si="145"/>
        <v>2.8888888888888888</v>
      </c>
      <c r="K311" s="7">
        <v>10</v>
      </c>
      <c r="L311" s="7">
        <v>22</v>
      </c>
      <c r="M311" s="17">
        <f t="shared" si="146"/>
        <v>1.1111111111111112</v>
      </c>
      <c r="N311" s="17">
        <f t="shared" si="147"/>
        <v>2.4444444444444446</v>
      </c>
      <c r="O311" s="14">
        <f t="shared" si="148"/>
        <v>0.45454545454545453</v>
      </c>
      <c r="P311" s="12">
        <v>5</v>
      </c>
      <c r="Q311" s="12">
        <v>7</v>
      </c>
      <c r="R311" s="17">
        <f t="shared" si="149"/>
        <v>0.55555555555555558</v>
      </c>
      <c r="S311" s="17">
        <f t="shared" si="150"/>
        <v>0.77777777777777779</v>
      </c>
      <c r="T311" s="14">
        <f t="shared" si="151"/>
        <v>0.7142857142857143</v>
      </c>
      <c r="U311" s="12">
        <v>5</v>
      </c>
      <c r="V311" s="12">
        <v>15</v>
      </c>
      <c r="W311" s="17">
        <f t="shared" si="152"/>
        <v>0.55555555555555558</v>
      </c>
      <c r="X311" s="17">
        <f t="shared" si="153"/>
        <v>1.6666666666666667</v>
      </c>
      <c r="Y311" s="14">
        <f t="shared" si="154"/>
        <v>0.33333333333333331</v>
      </c>
      <c r="Z311" s="12">
        <v>1</v>
      </c>
      <c r="AA311" s="12">
        <v>2</v>
      </c>
      <c r="AB311" s="17">
        <f t="shared" si="155"/>
        <v>0.1111111111111111</v>
      </c>
      <c r="AC311" s="17">
        <f t="shared" si="156"/>
        <v>0.22222222222222221</v>
      </c>
      <c r="AD311" s="14">
        <f t="shared" si="157"/>
        <v>0.5</v>
      </c>
      <c r="AE311" s="12">
        <v>18</v>
      </c>
      <c r="AF311" s="17">
        <f t="shared" si="158"/>
        <v>2</v>
      </c>
      <c r="AG311" s="12">
        <v>4</v>
      </c>
      <c r="AH311" s="17">
        <f t="shared" si="159"/>
        <v>0.44444444444444442</v>
      </c>
      <c r="AI311" s="12">
        <v>14</v>
      </c>
      <c r="AJ311" s="17">
        <f t="shared" si="160"/>
        <v>1.5555555555555556</v>
      </c>
      <c r="AK311" s="12">
        <v>8</v>
      </c>
      <c r="AL311" s="17">
        <f t="shared" si="161"/>
        <v>0.88888888888888884</v>
      </c>
      <c r="AM311" s="12">
        <v>4</v>
      </c>
      <c r="AN311" s="17">
        <f t="shared" si="162"/>
        <v>0.44444444444444442</v>
      </c>
      <c r="AO311" s="12">
        <v>3</v>
      </c>
      <c r="AP311" s="17">
        <f t="shared" si="163"/>
        <v>0.33333333333333331</v>
      </c>
      <c r="AQ311" s="12">
        <v>8</v>
      </c>
      <c r="AR311" s="17">
        <f t="shared" si="164"/>
        <v>0.88888888888888884</v>
      </c>
      <c r="AS311" s="12">
        <v>20</v>
      </c>
      <c r="AT311" s="17">
        <f t="shared" si="165"/>
        <v>2.2222222222222223</v>
      </c>
      <c r="AU311" s="13"/>
      <c r="AV311" s="13"/>
      <c r="AW311" s="13"/>
      <c r="AX311" s="13"/>
      <c r="AY311" s="13"/>
      <c r="AZ311" s="13"/>
      <c r="BA311" s="13"/>
      <c r="BB311" s="13"/>
      <c r="BC311" s="13"/>
      <c r="BD311" s="35">
        <f t="shared" si="166"/>
        <v>56.81818181818182</v>
      </c>
      <c r="BE311" s="35">
        <f t="shared" si="167"/>
        <v>56.81818181818182</v>
      </c>
      <c r="BF311" s="37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10.032738523918182</v>
      </c>
      <c r="BG311" s="14">
        <f t="shared" si="168"/>
        <v>0.68181818181818177</v>
      </c>
      <c r="BH311" s="14">
        <f t="shared" si="169"/>
        <v>9.0909090909090912E-2</v>
      </c>
      <c r="BI311" s="13">
        <f>IFERROR(((AG311*(12000/5))/((F311*60+G311)*(SUMIFS(팀공격력!X:X,팀공격력!A:A,B311,팀공격력!B:B,D311)+SUMIFS(팀수비력!X:X,팀수비력!A:A,B311,팀수비력!B:B,D311))))*100,"")</f>
        <v>1.517906553877777</v>
      </c>
      <c r="BJ311" s="13">
        <f>IFERROR(((AI311*(12000/5))/((F311*60+G311)*(SUMIFS(팀공격력!V:V,팀공격력!A:A,B311,팀공격력!B:B,D311)+SUMIFS(팀수비력!W:W,팀수비력!A:A,B311,팀수비력!B:B,D311))))*100,"")</f>
        <v>11.43456096050312</v>
      </c>
      <c r="BK311" s="13">
        <f>IFERROR(((AE311*(12000/5))/((F311*60+G311)*(SUMIFS(팀공격력!X:X,팀공격력!A:A,B311,팀공격력!B:B,D311)+SUMIFS(팀수비력!X:X,팀수비력!A:A,B311,팀수비력!B:B,D311))))*100,"")</f>
        <v>6.8305794924499965</v>
      </c>
      <c r="BL311" s="13">
        <f>IFERROR(100*AK311/(((((F311*60+G311)/(12000/5))*SUMIFS(팀공격력!P:P,팀공격력!A:A,B311,팀공격력!B:B,D311))-K311)),"")</f>
        <v>8.0105806419312184</v>
      </c>
      <c r="BM311" s="13">
        <f>IFERROR(100*((AM311/E311*(2400))/((F311*60+G311)*SUMIFS(팀공격력!AR:AR,팀공격력!A:A,B311,팀공격력!B:B,D311))),"")</f>
        <v>1.5335830682505629</v>
      </c>
      <c r="BN311" s="13">
        <f>IFERROR((AO311*40)/(((F311*60+G311)/60)*(SUMIFS(팀수비력!Q:Q,팀수비력!A:A,B311,팀수비력!B:B,D311)-SUMIFS(팀수비력!N:N,팀수비력!A:A,B311,팀수비력!B:B,D311)))*100,"")</f>
        <v>1.8973831923472215</v>
      </c>
      <c r="BO311" s="13">
        <f t="shared" si="170"/>
        <v>25.906735751295336</v>
      </c>
      <c r="BP311" s="13">
        <v>26.6666666666666</v>
      </c>
      <c r="BQ311" s="13">
        <v>0.44444444444444398</v>
      </c>
      <c r="BR311" s="13">
        <v>0</v>
      </c>
      <c r="BS311" s="13">
        <v>0.44444444444444398</v>
      </c>
      <c r="BT311" s="15" t="s">
        <v>88</v>
      </c>
      <c r="BU311" s="15"/>
      <c r="BV311" s="12" t="s">
        <v>96</v>
      </c>
      <c r="BW311" s="26"/>
      <c r="BX311" s="28"/>
      <c r="BY311" s="28"/>
      <c r="BZ311" s="26"/>
      <c r="CA311" s="26"/>
      <c r="CB311" s="26"/>
      <c r="CC311" s="31"/>
      <c r="CD311" s="31"/>
      <c r="CE311" s="31"/>
      <c r="CF311" s="33">
        <v>5</v>
      </c>
      <c r="CG311" s="33">
        <v>4</v>
      </c>
    </row>
    <row r="312" spans="1:85" ht="18" customHeight="1" thickBot="1" x14ac:dyDescent="0.45">
      <c r="A312" s="12" t="s">
        <v>84</v>
      </c>
      <c r="B312" s="12" t="s">
        <v>256</v>
      </c>
      <c r="C312" s="4" t="s">
        <v>263</v>
      </c>
      <c r="D312" s="4" t="s">
        <v>295</v>
      </c>
      <c r="E312" s="23">
        <v>9</v>
      </c>
      <c r="F312" s="24">
        <v>7</v>
      </c>
      <c r="G312" s="24">
        <v>7</v>
      </c>
      <c r="H312" s="10">
        <f t="shared" si="144"/>
        <v>3843</v>
      </c>
      <c r="I312" s="5">
        <v>28</v>
      </c>
      <c r="J312" s="17">
        <f t="shared" si="145"/>
        <v>3.1111111111111112</v>
      </c>
      <c r="K312" s="7">
        <v>12</v>
      </c>
      <c r="L312" s="7">
        <v>30</v>
      </c>
      <c r="M312" s="17">
        <f t="shared" si="146"/>
        <v>1.3333333333333333</v>
      </c>
      <c r="N312" s="17">
        <f t="shared" si="147"/>
        <v>3.3333333333333335</v>
      </c>
      <c r="O312" s="14">
        <f t="shared" si="148"/>
        <v>0.4</v>
      </c>
      <c r="P312" s="12">
        <v>12</v>
      </c>
      <c r="Q312" s="12">
        <v>29</v>
      </c>
      <c r="R312" s="17">
        <f t="shared" si="149"/>
        <v>1.3333333333333333</v>
      </c>
      <c r="S312" s="17">
        <f t="shared" si="150"/>
        <v>3.2222222222222223</v>
      </c>
      <c r="T312" s="14">
        <f t="shared" si="151"/>
        <v>0.41379310344827586</v>
      </c>
      <c r="U312" s="12">
        <v>0</v>
      </c>
      <c r="V312" s="12">
        <v>1</v>
      </c>
      <c r="W312" s="17">
        <f t="shared" si="152"/>
        <v>0</v>
      </c>
      <c r="X312" s="17">
        <f t="shared" si="153"/>
        <v>0.1111111111111111</v>
      </c>
      <c r="Y312" s="14">
        <f t="shared" si="154"/>
        <v>0</v>
      </c>
      <c r="Z312" s="12">
        <v>4</v>
      </c>
      <c r="AA312" s="12">
        <v>7</v>
      </c>
      <c r="AB312" s="17">
        <f t="shared" si="155"/>
        <v>0.44444444444444442</v>
      </c>
      <c r="AC312" s="17">
        <f t="shared" si="156"/>
        <v>0.77777777777777779</v>
      </c>
      <c r="AD312" s="14">
        <f t="shared" si="157"/>
        <v>0.5714285714285714</v>
      </c>
      <c r="AE312" s="12">
        <v>19</v>
      </c>
      <c r="AF312" s="17">
        <f t="shared" si="158"/>
        <v>2.1111111111111112</v>
      </c>
      <c r="AG312" s="12">
        <v>9</v>
      </c>
      <c r="AH312" s="17">
        <f t="shared" si="159"/>
        <v>1</v>
      </c>
      <c r="AI312" s="12">
        <v>10</v>
      </c>
      <c r="AJ312" s="17">
        <f t="shared" si="160"/>
        <v>1.1111111111111112</v>
      </c>
      <c r="AK312" s="12">
        <v>5</v>
      </c>
      <c r="AL312" s="17">
        <f t="shared" si="161"/>
        <v>0.55555555555555558</v>
      </c>
      <c r="AM312" s="12">
        <v>1</v>
      </c>
      <c r="AN312" s="17">
        <f t="shared" si="162"/>
        <v>0.1111111111111111</v>
      </c>
      <c r="AO312" s="12">
        <v>2</v>
      </c>
      <c r="AP312" s="17">
        <f t="shared" si="163"/>
        <v>0.22222222222222221</v>
      </c>
      <c r="AQ312" s="12">
        <v>5</v>
      </c>
      <c r="AR312" s="17">
        <f t="shared" si="164"/>
        <v>0.55555555555555558</v>
      </c>
      <c r="AS312" s="12">
        <v>8</v>
      </c>
      <c r="AT312" s="17">
        <f t="shared" si="165"/>
        <v>0.88888888888888884</v>
      </c>
      <c r="AU312" s="13"/>
      <c r="AV312" s="13"/>
      <c r="AW312" s="13"/>
      <c r="AX312" s="13"/>
      <c r="AY312" s="13"/>
      <c r="AZ312" s="13"/>
      <c r="BA312" s="13"/>
      <c r="BB312" s="13"/>
      <c r="BC312" s="13"/>
      <c r="BD312" s="35">
        <f t="shared" si="166"/>
        <v>42.321644498186217</v>
      </c>
      <c r="BE312" s="35">
        <f t="shared" si="167"/>
        <v>40</v>
      </c>
      <c r="BF312" s="37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28.191884468551883</v>
      </c>
      <c r="BG312" s="14">
        <f t="shared" si="168"/>
        <v>3.3333333333333333E-2</v>
      </c>
      <c r="BH312" s="14">
        <f t="shared" si="169"/>
        <v>0.23333333333333334</v>
      </c>
      <c r="BI312" s="13">
        <f>IFERROR(((AG312*(12000/5))/((F312*60+G312)*(SUMIFS(팀공격력!X:X,팀공격력!A:A,B312,팀공격력!B:B,D312)+SUMIFS(팀수비력!X:X,팀수비력!A:A,B312,팀수비력!B:B,D312))))*100,"")</f>
        <v>7.782381552873356</v>
      </c>
      <c r="BJ312" s="13">
        <f>IFERROR(((AI312*(12000/5))/((F312*60+G312)*(SUMIFS(팀공격력!V:V,팀공격력!A:A,B312,팀공격력!B:B,D312)+SUMIFS(팀수비력!W:W,팀수비력!A:A,B312,팀수비력!B:B,D312))))*100,"")</f>
        <v>18.611287746017961</v>
      </c>
      <c r="BK312" s="13">
        <f>IFERROR(((AE312*(12000/5))/((F312*60+G312)*(SUMIFS(팀공격력!X:X,팀공격력!A:A,B312,팀공격력!B:B,D312)+SUMIFS(팀수비력!X:X,팀수비력!A:A,B312,팀수비력!B:B,D312))))*100,"")</f>
        <v>16.429472167177085</v>
      </c>
      <c r="BL312" s="13">
        <f>IFERROR(100*AK312/(((((F312*60+G312)/(12000/5))*SUMIFS(팀공격력!P:P,팀공격력!A:A,B312,팀공격력!B:B,D312))-K312)),"")</f>
        <v>13.806274951965667</v>
      </c>
      <c r="BM312" s="13">
        <f>IFERROR(100*((AM312/E312*(2400))/((F312*60+G312)*SUMIFS(팀공격력!AR:AR,팀공격력!A:A,B312,팀공격력!B:B,D312))),"")</f>
        <v>0.87363953478208289</v>
      </c>
      <c r="BN312" s="13">
        <f>IFERROR((AO312*40)/(((F312*60+G312)/60)*(SUMIFS(팀수비력!Q:Q,팀수비력!A:A,B312,팀수비력!B:B,D312)-SUMIFS(팀수비력!N:N,팀수비력!A:A,B312,팀수비력!B:B,D312)))*100,"")</f>
        <v>2.8823635381012429</v>
      </c>
      <c r="BO312" s="13">
        <f t="shared" si="170"/>
        <v>13.130252100840337</v>
      </c>
      <c r="BP312" s="13">
        <v>100</v>
      </c>
      <c r="BQ312" s="13">
        <v>0.22222222222222199</v>
      </c>
      <c r="BR312" s="13">
        <v>0</v>
      </c>
      <c r="BS312" s="13">
        <v>0.22222222222222199</v>
      </c>
      <c r="BT312" s="15" t="s">
        <v>93</v>
      </c>
      <c r="BU312" s="15"/>
      <c r="BV312" s="12" t="s">
        <v>89</v>
      </c>
      <c r="BW312" s="26"/>
      <c r="BX312" s="28"/>
      <c r="BY312" s="28"/>
      <c r="BZ312" s="26"/>
      <c r="CA312" s="26"/>
      <c r="CB312" s="26"/>
      <c r="CC312" s="31"/>
      <c r="CD312" s="31"/>
      <c r="CE312" s="31"/>
      <c r="CF312" s="33">
        <v>5</v>
      </c>
      <c r="CG312" s="33">
        <v>4</v>
      </c>
    </row>
    <row r="313" spans="1:85" ht="18" customHeight="1" thickBot="1" x14ac:dyDescent="0.45">
      <c r="A313" s="12" t="s">
        <v>84</v>
      </c>
      <c r="B313" s="12" t="s">
        <v>256</v>
      </c>
      <c r="C313" s="4" t="s">
        <v>264</v>
      </c>
      <c r="D313" s="4" t="s">
        <v>295</v>
      </c>
      <c r="E313" s="23">
        <v>9</v>
      </c>
      <c r="F313" s="24">
        <v>34</v>
      </c>
      <c r="G313" s="24">
        <v>27</v>
      </c>
      <c r="H313" s="10">
        <f t="shared" si="144"/>
        <v>18603</v>
      </c>
      <c r="I313" s="5">
        <v>168</v>
      </c>
      <c r="J313" s="17">
        <f t="shared" si="145"/>
        <v>18.666666666666668</v>
      </c>
      <c r="K313" s="7">
        <v>58</v>
      </c>
      <c r="L313" s="7">
        <v>123</v>
      </c>
      <c r="M313" s="17">
        <f t="shared" si="146"/>
        <v>6.4444444444444446</v>
      </c>
      <c r="N313" s="17">
        <f t="shared" si="147"/>
        <v>13.666666666666666</v>
      </c>
      <c r="O313" s="14">
        <f t="shared" si="148"/>
        <v>0.47154471544715448</v>
      </c>
      <c r="P313" s="12">
        <v>34</v>
      </c>
      <c r="Q313" s="12">
        <v>71</v>
      </c>
      <c r="R313" s="17">
        <f t="shared" si="149"/>
        <v>3.7777777777777777</v>
      </c>
      <c r="S313" s="17">
        <f t="shared" si="150"/>
        <v>7.8888888888888893</v>
      </c>
      <c r="T313" s="14">
        <f t="shared" si="151"/>
        <v>0.47887323943661969</v>
      </c>
      <c r="U313" s="12">
        <v>24</v>
      </c>
      <c r="V313" s="12">
        <v>52</v>
      </c>
      <c r="W313" s="17">
        <f t="shared" si="152"/>
        <v>2.6666666666666665</v>
      </c>
      <c r="X313" s="17">
        <f t="shared" si="153"/>
        <v>5.7777777777777777</v>
      </c>
      <c r="Y313" s="14">
        <f t="shared" si="154"/>
        <v>0.46153846153846156</v>
      </c>
      <c r="Z313" s="12">
        <v>28</v>
      </c>
      <c r="AA313" s="12">
        <v>41</v>
      </c>
      <c r="AB313" s="17">
        <f t="shared" si="155"/>
        <v>3.1111111111111112</v>
      </c>
      <c r="AC313" s="17">
        <f t="shared" si="156"/>
        <v>4.5555555555555554</v>
      </c>
      <c r="AD313" s="14">
        <f t="shared" si="157"/>
        <v>0.68292682926829273</v>
      </c>
      <c r="AE313" s="12">
        <v>55</v>
      </c>
      <c r="AF313" s="17">
        <f t="shared" si="158"/>
        <v>6.1111111111111107</v>
      </c>
      <c r="AG313" s="12">
        <v>14</v>
      </c>
      <c r="AH313" s="17">
        <f t="shared" si="159"/>
        <v>1.5555555555555556</v>
      </c>
      <c r="AI313" s="12">
        <v>41</v>
      </c>
      <c r="AJ313" s="17">
        <f t="shared" si="160"/>
        <v>4.5555555555555554</v>
      </c>
      <c r="AK313" s="12">
        <v>54</v>
      </c>
      <c r="AL313" s="17">
        <f t="shared" si="161"/>
        <v>6</v>
      </c>
      <c r="AM313" s="12">
        <v>13</v>
      </c>
      <c r="AN313" s="17">
        <f t="shared" si="162"/>
        <v>1.4444444444444444</v>
      </c>
      <c r="AO313" s="12">
        <v>2</v>
      </c>
      <c r="AP313" s="17">
        <f t="shared" si="163"/>
        <v>0.22222222222222221</v>
      </c>
      <c r="AQ313" s="12">
        <v>19</v>
      </c>
      <c r="AR313" s="17">
        <f t="shared" si="164"/>
        <v>2.1111111111111112</v>
      </c>
      <c r="AS313" s="12">
        <v>23</v>
      </c>
      <c r="AT313" s="17">
        <f t="shared" si="165"/>
        <v>2.5555555555555554</v>
      </c>
      <c r="AU313" s="13"/>
      <c r="AV313" s="13"/>
      <c r="AW313" s="13"/>
      <c r="AX313" s="13"/>
      <c r="AY313" s="13"/>
      <c r="AZ313" s="13"/>
      <c r="BA313" s="13"/>
      <c r="BB313" s="13"/>
      <c r="BC313" s="13"/>
      <c r="BD313" s="35">
        <f t="shared" si="166"/>
        <v>59.557572319909248</v>
      </c>
      <c r="BE313" s="35">
        <f t="shared" si="167"/>
        <v>56.910569105691053</v>
      </c>
      <c r="BF313" s="37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24.476150129767639</v>
      </c>
      <c r="BG313" s="14">
        <f t="shared" si="168"/>
        <v>0.42276422764227645</v>
      </c>
      <c r="BH313" s="14">
        <f t="shared" si="169"/>
        <v>0.33333333333333331</v>
      </c>
      <c r="BI313" s="13">
        <f>IFERROR(((AG313*(12000/5))/((F313*60+G313)*(SUMIFS(팀공격력!X:X,팀공격력!A:A,B313,팀공격력!B:B,D313)+SUMIFS(팀수비력!X:X,팀수비력!A:A,B313,팀수비력!B:B,D313))))*100,"")</f>
        <v>2.5008373339287711</v>
      </c>
      <c r="BJ313" s="13">
        <f>IFERROR(((AI313*(12000/5))/((F313*60+G313)*(SUMIFS(팀공격력!V:V,팀공격력!A:A,B313,팀공격력!B:B,D313)+SUMIFS(팀수비력!W:W,팀수비력!A:A,B313,팀수비력!B:B,D313))))*100,"")</f>
        <v>15.763319524409116</v>
      </c>
      <c r="BK313" s="13">
        <f>IFERROR(((AE313*(12000/5))/((F313*60+G313)*(SUMIFS(팀공격력!X:X,팀공격력!A:A,B313,팀공격력!B:B,D313)+SUMIFS(팀수비력!X:X,팀수비력!A:A,B313,팀수비력!B:B,D313))))*100,"")</f>
        <v>9.8247180975773141</v>
      </c>
      <c r="BL313" s="13">
        <f>IFERROR(100*AK313/(((((F313*60+G313)/(12000/5))*SUMIFS(팀공격력!P:P,팀공격력!A:A,B313,팀공격력!B:B,D313))-K313)),"")</f>
        <v>30.786992495670582</v>
      </c>
      <c r="BM313" s="13">
        <f>IFERROR(100*((AM313/E313*(2400))/((F313*60+G313)*SUMIFS(팀공격력!AR:AR,팀공격력!A:A,B313,팀공격력!B:B,D313))),"")</f>
        <v>2.3461891908927637</v>
      </c>
      <c r="BN313" s="13">
        <f>IFERROR((AO313*40)/(((F313*60+G313)/60)*(SUMIFS(팀수비력!Q:Q,팀수비력!A:A,B313,팀수비력!B:B,D313)-SUMIFS(팀수비력!N:N,팀수비력!A:A,B313,팀수비력!B:B,D313)))*100,"")</f>
        <v>0.59543746045923107</v>
      </c>
      <c r="BO313" s="13">
        <f t="shared" si="170"/>
        <v>11.872031992002</v>
      </c>
      <c r="BP313" s="13">
        <v>0</v>
      </c>
      <c r="BQ313" s="13">
        <v>0</v>
      </c>
      <c r="BR313" s="13">
        <v>3</v>
      </c>
      <c r="BS313" s="13">
        <v>1.7777777777777699</v>
      </c>
      <c r="BT313" s="15" t="s">
        <v>110</v>
      </c>
      <c r="BU313" s="15"/>
      <c r="BV313" s="12" t="s">
        <v>91</v>
      </c>
      <c r="BW313" s="26"/>
      <c r="BX313" s="28"/>
      <c r="BY313" s="28"/>
      <c r="BZ313" s="26"/>
      <c r="CA313" s="26"/>
      <c r="CB313" s="26"/>
      <c r="CC313" s="31"/>
      <c r="CD313" s="31"/>
      <c r="CE313" s="31"/>
      <c r="CF313" s="33">
        <v>5</v>
      </c>
      <c r="CG313" s="33">
        <v>4</v>
      </c>
    </row>
    <row r="314" spans="1:85" ht="18" customHeight="1" thickBot="1" x14ac:dyDescent="0.45">
      <c r="A314" s="12" t="s">
        <v>84</v>
      </c>
      <c r="B314" s="12" t="s">
        <v>256</v>
      </c>
      <c r="C314" s="4" t="s">
        <v>265</v>
      </c>
      <c r="D314" s="4" t="s">
        <v>295</v>
      </c>
      <c r="E314" s="23">
        <v>6</v>
      </c>
      <c r="F314" s="24">
        <v>12</v>
      </c>
      <c r="G314" s="24">
        <v>29</v>
      </c>
      <c r="H314" s="10">
        <f t="shared" si="144"/>
        <v>4494</v>
      </c>
      <c r="I314" s="5">
        <v>26</v>
      </c>
      <c r="J314" s="17">
        <f t="shared" si="145"/>
        <v>4.333333333333333</v>
      </c>
      <c r="K314" s="7">
        <v>9</v>
      </c>
      <c r="L314" s="7">
        <v>21</v>
      </c>
      <c r="M314" s="17">
        <f t="shared" si="146"/>
        <v>1.5</v>
      </c>
      <c r="N314" s="17">
        <f t="shared" si="147"/>
        <v>3.5</v>
      </c>
      <c r="O314" s="14">
        <f t="shared" si="148"/>
        <v>0.42857142857142855</v>
      </c>
      <c r="P314" s="12">
        <v>1</v>
      </c>
      <c r="Q314" s="12">
        <v>3</v>
      </c>
      <c r="R314" s="17">
        <f t="shared" si="149"/>
        <v>0.16666666666666666</v>
      </c>
      <c r="S314" s="17">
        <f t="shared" si="150"/>
        <v>0.5</v>
      </c>
      <c r="T314" s="14">
        <f t="shared" si="151"/>
        <v>0.33333333333333331</v>
      </c>
      <c r="U314" s="12">
        <v>8</v>
      </c>
      <c r="V314" s="12">
        <v>18</v>
      </c>
      <c r="W314" s="17">
        <f t="shared" si="152"/>
        <v>1.3333333333333333</v>
      </c>
      <c r="X314" s="17">
        <f t="shared" si="153"/>
        <v>3</v>
      </c>
      <c r="Y314" s="14">
        <f t="shared" si="154"/>
        <v>0.44444444444444442</v>
      </c>
      <c r="Z314" s="12">
        <v>0</v>
      </c>
      <c r="AA314" s="12">
        <v>0</v>
      </c>
      <c r="AB314" s="17">
        <f t="shared" si="155"/>
        <v>0</v>
      </c>
      <c r="AC314" s="17">
        <f t="shared" si="156"/>
        <v>0</v>
      </c>
      <c r="AD314" s="14" t="e">
        <f t="shared" si="157"/>
        <v>#DIV/0!</v>
      </c>
      <c r="AE314" s="12">
        <v>9</v>
      </c>
      <c r="AF314" s="17">
        <f t="shared" si="158"/>
        <v>1.5</v>
      </c>
      <c r="AG314" s="12">
        <v>7</v>
      </c>
      <c r="AH314" s="17">
        <f t="shared" si="159"/>
        <v>1.1666666666666667</v>
      </c>
      <c r="AI314" s="12">
        <v>2</v>
      </c>
      <c r="AJ314" s="17">
        <f t="shared" si="160"/>
        <v>0.33333333333333331</v>
      </c>
      <c r="AK314" s="12">
        <v>2</v>
      </c>
      <c r="AL314" s="17">
        <f t="shared" si="161"/>
        <v>0.33333333333333331</v>
      </c>
      <c r="AM314" s="12">
        <v>1</v>
      </c>
      <c r="AN314" s="17">
        <f t="shared" si="162"/>
        <v>0.16666666666666666</v>
      </c>
      <c r="AO314" s="12">
        <v>0</v>
      </c>
      <c r="AP314" s="17">
        <f t="shared" si="163"/>
        <v>0</v>
      </c>
      <c r="AQ314" s="12">
        <v>1</v>
      </c>
      <c r="AR314" s="17">
        <f t="shared" si="164"/>
        <v>0.16666666666666666</v>
      </c>
      <c r="AS314" s="12">
        <v>8</v>
      </c>
      <c r="AT314" s="17">
        <f t="shared" si="165"/>
        <v>1.3333333333333333</v>
      </c>
      <c r="AU314" s="13"/>
      <c r="AV314" s="13"/>
      <c r="AW314" s="13"/>
      <c r="AX314" s="13"/>
      <c r="AY314" s="13"/>
      <c r="AZ314" s="13"/>
      <c r="BA314" s="13"/>
      <c r="BB314" s="13"/>
      <c r="BC314" s="13"/>
      <c r="BD314" s="35">
        <f t="shared" si="166"/>
        <v>61.904761904761905</v>
      </c>
      <c r="BE314" s="35">
        <f t="shared" si="167"/>
        <v>61.904761904761905</v>
      </c>
      <c r="BF314" s="37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9.2852992609745897</v>
      </c>
      <c r="BG314" s="14">
        <f t="shared" si="168"/>
        <v>0.8571428571428571</v>
      </c>
      <c r="BH314" s="14">
        <f t="shared" si="169"/>
        <v>0</v>
      </c>
      <c r="BI314" s="13">
        <f>IFERROR(((AG314*(12000/5))/((F314*60+G314)*(SUMIFS(팀공격력!X:X,팀공격력!A:A,B314,팀공격력!B:B,D314)+SUMIFS(팀수비력!X:X,팀수비력!A:A,B314,팀수비력!B:B,D314))))*100,"")</f>
        <v>3.4507548526240113</v>
      </c>
      <c r="BJ314" s="13">
        <f>IFERROR(((AI314*(12000/5))/((F314*60+G314)*(SUMIFS(팀공격력!V:V,팀공격력!A:A,B314,팀공격력!B:B,D314)+SUMIFS(팀수비력!W:W,팀수비력!A:A,B314,팀수비력!B:B,D314))))*100,"")</f>
        <v>2.1220346775833563</v>
      </c>
      <c r="BK314" s="13">
        <f>IFERROR(((AE314*(12000/5))/((F314*60+G314)*(SUMIFS(팀공격력!X:X,팀공격력!A:A,B314,팀공격력!B:B,D314)+SUMIFS(팀수비력!X:X,팀수비력!A:A,B314,팀수비력!B:B,D314))))*100,"")</f>
        <v>4.4366848105165859</v>
      </c>
      <c r="BL314" s="13">
        <f>IFERROR(100*AK314/(((((F314*60+G314)/(12000/5))*SUMIFS(팀공격력!P:P,팀공격력!A:A,B314,팀공격력!B:B,D314))-K314)),"")</f>
        <v>2.6463923607473854</v>
      </c>
      <c r="BM314" s="13">
        <f>IFERROR(100*((AM314/E314*(2400))/((F314*60+G314)*SUMIFS(팀공격력!AR:AR,팀공격력!A:A,B314,팀공격력!B:B,D314))),"")</f>
        <v>0.74708427507065978</v>
      </c>
      <c r="BN314" s="13">
        <f>IFERROR((AO314*40)/(((F314*60+G314)/60)*(SUMIFS(팀수비력!Q:Q,팀수비력!A:A,B314,팀수비력!B:B,D314)-SUMIFS(팀수비력!N:N,팀수비력!A:A,B314,팀수비력!B:B,D314)))*100,"")</f>
        <v>0</v>
      </c>
      <c r="BO314" s="13">
        <f t="shared" si="170"/>
        <v>4.5454545454545459</v>
      </c>
      <c r="BP314" s="13">
        <v>0</v>
      </c>
      <c r="BQ314" s="13">
        <v>0</v>
      </c>
      <c r="BR314" s="13">
        <v>0.5</v>
      </c>
      <c r="BS314" s="13">
        <v>0.5</v>
      </c>
      <c r="BT314" s="15" t="s">
        <v>88</v>
      </c>
      <c r="BU314" s="15"/>
      <c r="BV314" s="12" t="s">
        <v>91</v>
      </c>
      <c r="BW314" s="26"/>
      <c r="BX314" s="28"/>
      <c r="BY314" s="28"/>
      <c r="BZ314" s="26"/>
      <c r="CA314" s="26"/>
      <c r="CB314" s="26"/>
      <c r="CC314" s="31"/>
      <c r="CD314" s="31"/>
      <c r="CE314" s="31"/>
      <c r="CF314" s="33">
        <v>4</v>
      </c>
      <c r="CG314" s="33">
        <v>2</v>
      </c>
    </row>
    <row r="315" spans="1:85" ht="18" customHeight="1" thickBot="1" x14ac:dyDescent="0.45">
      <c r="A315" s="12" t="s">
        <v>84</v>
      </c>
      <c r="B315" s="12" t="s">
        <v>256</v>
      </c>
      <c r="C315" s="4" t="s">
        <v>268</v>
      </c>
      <c r="D315" s="4" t="s">
        <v>295</v>
      </c>
      <c r="E315" s="23">
        <v>9</v>
      </c>
      <c r="F315" s="24">
        <v>15</v>
      </c>
      <c r="G315" s="24">
        <v>25</v>
      </c>
      <c r="H315" s="10">
        <f t="shared" si="144"/>
        <v>8325</v>
      </c>
      <c r="I315" s="5">
        <v>28</v>
      </c>
      <c r="J315" s="17">
        <f t="shared" si="145"/>
        <v>3.1111111111111112</v>
      </c>
      <c r="K315" s="7">
        <v>8</v>
      </c>
      <c r="L315" s="7">
        <v>38</v>
      </c>
      <c r="M315" s="17">
        <f t="shared" si="146"/>
        <v>0.88888888888888884</v>
      </c>
      <c r="N315" s="17">
        <f t="shared" si="147"/>
        <v>4.2222222222222223</v>
      </c>
      <c r="O315" s="14">
        <f t="shared" si="148"/>
        <v>0.21052631578947367</v>
      </c>
      <c r="P315" s="12">
        <v>2</v>
      </c>
      <c r="Q315" s="12">
        <v>12</v>
      </c>
      <c r="R315" s="17">
        <f t="shared" si="149"/>
        <v>0.22222222222222221</v>
      </c>
      <c r="S315" s="17">
        <f t="shared" si="150"/>
        <v>1.3333333333333333</v>
      </c>
      <c r="T315" s="14">
        <f t="shared" si="151"/>
        <v>0.16666666666666666</v>
      </c>
      <c r="U315" s="12">
        <v>6</v>
      </c>
      <c r="V315" s="12">
        <v>26</v>
      </c>
      <c r="W315" s="17">
        <f t="shared" si="152"/>
        <v>0.66666666666666663</v>
      </c>
      <c r="X315" s="17">
        <f t="shared" si="153"/>
        <v>2.8888888888888888</v>
      </c>
      <c r="Y315" s="14">
        <f t="shared" si="154"/>
        <v>0.23076923076923078</v>
      </c>
      <c r="Z315" s="12">
        <v>6</v>
      </c>
      <c r="AA315" s="12">
        <v>9</v>
      </c>
      <c r="AB315" s="17">
        <f t="shared" si="155"/>
        <v>0.66666666666666663</v>
      </c>
      <c r="AC315" s="17">
        <f t="shared" si="156"/>
        <v>1</v>
      </c>
      <c r="AD315" s="14">
        <f t="shared" si="157"/>
        <v>0.66666666666666663</v>
      </c>
      <c r="AE315" s="12">
        <v>16</v>
      </c>
      <c r="AF315" s="17">
        <f t="shared" si="158"/>
        <v>1.7777777777777777</v>
      </c>
      <c r="AG315" s="12">
        <v>1</v>
      </c>
      <c r="AH315" s="17">
        <f t="shared" si="159"/>
        <v>0.1111111111111111</v>
      </c>
      <c r="AI315" s="12">
        <v>15</v>
      </c>
      <c r="AJ315" s="17">
        <f t="shared" si="160"/>
        <v>1.6666666666666667</v>
      </c>
      <c r="AK315" s="12">
        <v>15</v>
      </c>
      <c r="AL315" s="17">
        <f t="shared" si="161"/>
        <v>1.6666666666666667</v>
      </c>
      <c r="AM315" s="12">
        <v>3</v>
      </c>
      <c r="AN315" s="17">
        <f t="shared" si="162"/>
        <v>0.33333333333333331</v>
      </c>
      <c r="AO315" s="12">
        <v>1</v>
      </c>
      <c r="AP315" s="17">
        <f t="shared" si="163"/>
        <v>0.1111111111111111</v>
      </c>
      <c r="AQ315" s="12">
        <v>13</v>
      </c>
      <c r="AR315" s="17">
        <f t="shared" si="164"/>
        <v>1.4444444444444444</v>
      </c>
      <c r="AS315" s="12">
        <v>15</v>
      </c>
      <c r="AT315" s="17">
        <f t="shared" si="165"/>
        <v>1.6666666666666667</v>
      </c>
      <c r="AU315" s="13"/>
      <c r="AV315" s="13"/>
      <c r="AW315" s="13"/>
      <c r="AX315" s="13"/>
      <c r="AY315" s="13"/>
      <c r="AZ315" s="13"/>
      <c r="BA315" s="13"/>
      <c r="BB315" s="13"/>
      <c r="BC315" s="13"/>
      <c r="BD315" s="35">
        <f t="shared" si="166"/>
        <v>33.365109628217347</v>
      </c>
      <c r="BE315" s="35">
        <f t="shared" si="167"/>
        <v>28.947368421052634</v>
      </c>
      <c r="BF315" s="37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18.782787001965083</v>
      </c>
      <c r="BG315" s="14">
        <f t="shared" si="168"/>
        <v>0.68421052631578949</v>
      </c>
      <c r="BH315" s="14">
        <f t="shared" si="169"/>
        <v>0.23684210526315788</v>
      </c>
      <c r="BI315" s="13">
        <f>IFERROR(((AG315*(12000/5))/((F315*60+G315)*(SUMIFS(팀공격력!X:X,팀공격력!A:A,B315,팀공격력!B:B,D315)+SUMIFS(팀수비력!X:X,팀수비력!A:A,B315,팀수비력!B:B,D315))))*100,"")</f>
        <v>0.39916839916839919</v>
      </c>
      <c r="BJ315" s="13">
        <f>IFERROR(((AI315*(12000/5))/((F315*60+G315)*(SUMIFS(팀공격력!V:V,팀공격력!A:A,B315,팀공격력!B:B,D315)+SUMIFS(팀수비력!W:W,팀수비력!A:A,B315,팀수비력!B:B,D315))))*100,"")</f>
        <v>12.88705924467514</v>
      </c>
      <c r="BK315" s="13">
        <f>IFERROR(((AE315*(12000/5))/((F315*60+G315)*(SUMIFS(팀공격력!X:X,팀공격력!A:A,B315,팀공격력!B:B,D315)+SUMIFS(팀수비력!X:X,팀수비력!A:A,B315,팀수비력!B:B,D315))))*100,"")</f>
        <v>6.386694386694387</v>
      </c>
      <c r="BL315" s="13">
        <f>IFERROR(100*AK315/(((((F315*60+G315)/(12000/5))*SUMIFS(팀공격력!P:P,팀공격력!A:A,B315,팀공격력!B:B,D315))-K315)),"")</f>
        <v>15.552435468193108</v>
      </c>
      <c r="BM315" s="13">
        <f>IFERROR(100*((AM315/E315*(2400))/((F315*60+G315)*SUMIFS(팀공격력!AR:AR,팀공격력!A:A,B315,팀공격력!B:B,D315))),"")</f>
        <v>1.2098726962765927</v>
      </c>
      <c r="BN315" s="13">
        <f>IFERROR((AO315*40)/(((F315*60+G315)/60)*(SUMIFS(팀수비력!Q:Q,팀수비력!A:A,B315,팀수비력!B:B,D315)-SUMIFS(팀수비력!N:N,팀수비력!A:A,B315,팀수비력!B:B,D315)))*100,"")</f>
        <v>0.66528066528066532</v>
      </c>
      <c r="BO315" s="13">
        <f t="shared" si="170"/>
        <v>23.653566229985444</v>
      </c>
      <c r="BP315" s="13">
        <v>0</v>
      </c>
      <c r="BQ315" s="13">
        <v>0</v>
      </c>
      <c r="BR315" s="13">
        <v>1.1111111111111101</v>
      </c>
      <c r="BS315" s="13">
        <v>0.11111111111111099</v>
      </c>
      <c r="BT315" s="15" t="s">
        <v>88</v>
      </c>
      <c r="BU315" s="15"/>
      <c r="BV315" s="12" t="s">
        <v>91</v>
      </c>
      <c r="BW315" s="26"/>
      <c r="BX315" s="28"/>
      <c r="BY315" s="28"/>
      <c r="BZ315" s="26"/>
      <c r="CA315" s="26"/>
      <c r="CB315" s="26"/>
      <c r="CC315" s="31"/>
      <c r="CD315" s="31"/>
      <c r="CE315" s="31"/>
      <c r="CF315" s="33">
        <v>5</v>
      </c>
      <c r="CG315" s="33">
        <v>4</v>
      </c>
    </row>
    <row r="316" spans="1:85" ht="18" customHeight="1" thickBot="1" x14ac:dyDescent="0.45">
      <c r="A316" s="12" t="s">
        <v>84</v>
      </c>
      <c r="B316" s="12" t="s">
        <v>256</v>
      </c>
      <c r="C316" s="4" t="s">
        <v>270</v>
      </c>
      <c r="D316" s="4" t="s">
        <v>295</v>
      </c>
      <c r="E316" s="23">
        <v>5</v>
      </c>
      <c r="F316" s="24">
        <v>7</v>
      </c>
      <c r="G316" s="24">
        <v>43</v>
      </c>
      <c r="H316" s="10">
        <f t="shared" si="144"/>
        <v>2315</v>
      </c>
      <c r="I316" s="5">
        <v>10</v>
      </c>
      <c r="J316" s="17">
        <f t="shared" si="145"/>
        <v>2</v>
      </c>
      <c r="K316" s="7">
        <v>5</v>
      </c>
      <c r="L316" s="7">
        <v>15</v>
      </c>
      <c r="M316" s="17">
        <f t="shared" si="146"/>
        <v>1</v>
      </c>
      <c r="N316" s="17">
        <f t="shared" si="147"/>
        <v>3</v>
      </c>
      <c r="O316" s="14">
        <f t="shared" si="148"/>
        <v>0.33333333333333331</v>
      </c>
      <c r="P316" s="12">
        <v>5</v>
      </c>
      <c r="Q316" s="12">
        <v>8</v>
      </c>
      <c r="R316" s="17">
        <f t="shared" si="149"/>
        <v>1</v>
      </c>
      <c r="S316" s="17">
        <f t="shared" si="150"/>
        <v>1.6</v>
      </c>
      <c r="T316" s="14">
        <f t="shared" si="151"/>
        <v>0.625</v>
      </c>
      <c r="U316" s="12">
        <v>0</v>
      </c>
      <c r="V316" s="12">
        <v>7</v>
      </c>
      <c r="W316" s="17">
        <f t="shared" si="152"/>
        <v>0</v>
      </c>
      <c r="X316" s="17">
        <f t="shared" si="153"/>
        <v>1.4</v>
      </c>
      <c r="Y316" s="14">
        <f t="shared" si="154"/>
        <v>0</v>
      </c>
      <c r="Z316" s="12">
        <v>0</v>
      </c>
      <c r="AA316" s="12">
        <v>0</v>
      </c>
      <c r="AB316" s="17">
        <f t="shared" si="155"/>
        <v>0</v>
      </c>
      <c r="AC316" s="17">
        <f t="shared" si="156"/>
        <v>0</v>
      </c>
      <c r="AD316" s="14" t="e">
        <f t="shared" si="157"/>
        <v>#DIV/0!</v>
      </c>
      <c r="AE316" s="12">
        <v>3</v>
      </c>
      <c r="AF316" s="17">
        <f t="shared" si="158"/>
        <v>0.6</v>
      </c>
      <c r="AG316" s="12">
        <v>0</v>
      </c>
      <c r="AH316" s="17">
        <f t="shared" si="159"/>
        <v>0</v>
      </c>
      <c r="AI316" s="12">
        <v>3</v>
      </c>
      <c r="AJ316" s="17">
        <f t="shared" si="160"/>
        <v>0.6</v>
      </c>
      <c r="AK316" s="12">
        <v>4</v>
      </c>
      <c r="AL316" s="17">
        <f t="shared" si="161"/>
        <v>0.8</v>
      </c>
      <c r="AM316" s="12">
        <v>2</v>
      </c>
      <c r="AN316" s="17">
        <f t="shared" si="162"/>
        <v>0.4</v>
      </c>
      <c r="AO316" s="12">
        <v>1</v>
      </c>
      <c r="AP316" s="17">
        <f t="shared" si="163"/>
        <v>0.2</v>
      </c>
      <c r="AQ316" s="12">
        <v>3</v>
      </c>
      <c r="AR316" s="17">
        <f t="shared" si="164"/>
        <v>0.6</v>
      </c>
      <c r="AS316" s="12">
        <v>4</v>
      </c>
      <c r="AT316" s="17">
        <f t="shared" si="165"/>
        <v>0.8</v>
      </c>
      <c r="AU316" s="13"/>
      <c r="AV316" s="13"/>
      <c r="AW316" s="13"/>
      <c r="AX316" s="13"/>
      <c r="AY316" s="13"/>
      <c r="AZ316" s="13"/>
      <c r="BA316" s="13"/>
      <c r="BB316" s="13"/>
      <c r="BC316" s="13"/>
      <c r="BD316" s="35">
        <f t="shared" si="166"/>
        <v>33.333333333333329</v>
      </c>
      <c r="BE316" s="35">
        <f t="shared" si="167"/>
        <v>33.333333333333329</v>
      </c>
      <c r="BF316" s="37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12.289849267274633</v>
      </c>
      <c r="BG316" s="14">
        <f t="shared" si="168"/>
        <v>0.46666666666666667</v>
      </c>
      <c r="BH316" s="14">
        <f t="shared" si="169"/>
        <v>0</v>
      </c>
      <c r="BI316" s="13">
        <f>IFERROR(((AG316*(12000/5))/((F316*60+G316)*(SUMIFS(팀공격력!X:X,팀공격력!A:A,B316,팀공격력!B:B,D316)+SUMIFS(팀수비력!X:X,팀수비력!A:A,B316,팀수비력!B:B,D316))))*100,"")</f>
        <v>0</v>
      </c>
      <c r="BJ316" s="13">
        <f>IFERROR(((AI316*(12000/5))/((F316*60+G316)*(SUMIFS(팀공격력!V:V,팀공격력!A:A,B316,팀공격력!B:B,D316)+SUMIFS(팀수비력!W:W,팀수비력!A:A,B316,팀수비력!B:B,D316))))*100,"")</f>
        <v>5.1492569336174956</v>
      </c>
      <c r="BK316" s="13">
        <f>IFERROR(((AE316*(12000/5))/((F316*60+G316)*(SUMIFS(팀공격력!X:X,팀공격력!A:A,B316,팀공격력!B:B,D316)+SUMIFS(팀수비력!X:X,팀수비력!A:A,B316,팀수비력!B:B,D316))))*100,"")</f>
        <v>2.3924239906961291</v>
      </c>
      <c r="BL316" s="13">
        <f>IFERROR(100*AK316/(((((F316*60+G316)/(12000/5))*SUMIFS(팀공격력!P:P,팀공격력!A:A,B316,팀공격력!B:B,D316))-K316)),"")</f>
        <v>8.4601623293646959</v>
      </c>
      <c r="BM316" s="13">
        <f>IFERROR(100*((AM316/E316*(2400))/((F316*60+G316)*SUMIFS(팀공격력!AR:AR,팀공격력!A:A,B316,팀공격력!B:B,D316))),"")</f>
        <v>2.9005587318942072</v>
      </c>
      <c r="BN316" s="13">
        <f>IFERROR((AO316*40)/(((F316*60+G316)/60)*(SUMIFS(팀수비력!Q:Q,팀수비력!A:A,B316,팀수비력!B:B,D316)-SUMIFS(팀수비력!N:N,팀수비력!A:A,B316,팀수비력!B:B,D316)))*100,"")</f>
        <v>1.3291244392756272</v>
      </c>
      <c r="BO316" s="13">
        <f t="shared" si="170"/>
        <v>16.666666666666668</v>
      </c>
      <c r="BP316" s="13">
        <v>0</v>
      </c>
      <c r="BQ316" s="13">
        <v>0</v>
      </c>
      <c r="BR316" s="13">
        <v>0.8</v>
      </c>
      <c r="BS316" s="13">
        <v>0.2</v>
      </c>
      <c r="BT316" s="15" t="s">
        <v>88</v>
      </c>
      <c r="BU316" s="15"/>
      <c r="BV316" s="12" t="s">
        <v>91</v>
      </c>
      <c r="BW316" s="26"/>
      <c r="BX316" s="28"/>
      <c r="BY316" s="28"/>
      <c r="BZ316" s="26"/>
      <c r="CA316" s="26"/>
      <c r="CB316" s="26"/>
      <c r="CC316" s="31"/>
      <c r="CD316" s="31"/>
      <c r="CE316" s="31"/>
      <c r="CF316" s="33">
        <v>2</v>
      </c>
      <c r="CG316" s="33">
        <v>3</v>
      </c>
    </row>
    <row r="317" spans="1:85" ht="18" customHeight="1" thickBot="1" x14ac:dyDescent="0.45">
      <c r="A317" s="12" t="s">
        <v>84</v>
      </c>
      <c r="B317" s="12" t="s">
        <v>256</v>
      </c>
      <c r="C317" s="4" t="s">
        <v>272</v>
      </c>
      <c r="D317" s="4" t="s">
        <v>295</v>
      </c>
      <c r="E317" s="23">
        <v>9</v>
      </c>
      <c r="F317" s="24">
        <v>18</v>
      </c>
      <c r="G317" s="24">
        <v>20</v>
      </c>
      <c r="H317" s="10">
        <f t="shared" si="144"/>
        <v>9900</v>
      </c>
      <c r="I317" s="5">
        <v>47</v>
      </c>
      <c r="J317" s="17">
        <f t="shared" si="145"/>
        <v>5.2222222222222223</v>
      </c>
      <c r="K317" s="7">
        <v>16</v>
      </c>
      <c r="L317" s="7">
        <v>31</v>
      </c>
      <c r="M317" s="17">
        <f t="shared" si="146"/>
        <v>1.7777777777777777</v>
      </c>
      <c r="N317" s="17">
        <f t="shared" si="147"/>
        <v>3.4444444444444446</v>
      </c>
      <c r="O317" s="14">
        <f t="shared" si="148"/>
        <v>0.5161290322580645</v>
      </c>
      <c r="P317" s="12">
        <v>7</v>
      </c>
      <c r="Q317" s="12">
        <v>13</v>
      </c>
      <c r="R317" s="17">
        <f t="shared" si="149"/>
        <v>0.77777777777777779</v>
      </c>
      <c r="S317" s="17">
        <f t="shared" si="150"/>
        <v>1.4444444444444444</v>
      </c>
      <c r="T317" s="14">
        <f t="shared" si="151"/>
        <v>0.53846153846153844</v>
      </c>
      <c r="U317" s="12">
        <v>9</v>
      </c>
      <c r="V317" s="12">
        <v>18</v>
      </c>
      <c r="W317" s="17">
        <f t="shared" si="152"/>
        <v>1</v>
      </c>
      <c r="X317" s="17">
        <f t="shared" si="153"/>
        <v>2</v>
      </c>
      <c r="Y317" s="14">
        <f t="shared" si="154"/>
        <v>0.5</v>
      </c>
      <c r="Z317" s="12">
        <v>6</v>
      </c>
      <c r="AA317" s="12">
        <v>7</v>
      </c>
      <c r="AB317" s="17">
        <f t="shared" si="155"/>
        <v>0.66666666666666663</v>
      </c>
      <c r="AC317" s="17">
        <f t="shared" si="156"/>
        <v>0.77777777777777779</v>
      </c>
      <c r="AD317" s="14">
        <f t="shared" si="157"/>
        <v>0.8571428571428571</v>
      </c>
      <c r="AE317" s="12">
        <v>12</v>
      </c>
      <c r="AF317" s="17">
        <f t="shared" si="158"/>
        <v>1.3333333333333333</v>
      </c>
      <c r="AG317" s="12">
        <v>5</v>
      </c>
      <c r="AH317" s="17">
        <f t="shared" si="159"/>
        <v>0.55555555555555558</v>
      </c>
      <c r="AI317" s="12">
        <v>7</v>
      </c>
      <c r="AJ317" s="17">
        <f t="shared" si="160"/>
        <v>0.77777777777777779</v>
      </c>
      <c r="AK317" s="12">
        <v>10</v>
      </c>
      <c r="AL317" s="17">
        <f t="shared" si="161"/>
        <v>1.1111111111111112</v>
      </c>
      <c r="AM317" s="12">
        <v>5</v>
      </c>
      <c r="AN317" s="17">
        <f t="shared" si="162"/>
        <v>0.55555555555555558</v>
      </c>
      <c r="AO317" s="12">
        <v>0</v>
      </c>
      <c r="AP317" s="17">
        <f t="shared" si="163"/>
        <v>0</v>
      </c>
      <c r="AQ317" s="12">
        <v>5</v>
      </c>
      <c r="AR317" s="17">
        <f t="shared" si="164"/>
        <v>0.55555555555555558</v>
      </c>
      <c r="AS317" s="12">
        <v>11</v>
      </c>
      <c r="AT317" s="17">
        <f t="shared" si="165"/>
        <v>1.2222222222222223</v>
      </c>
      <c r="AU317" s="13"/>
      <c r="AV317" s="13"/>
      <c r="AW317" s="13"/>
      <c r="AX317" s="13"/>
      <c r="AY317" s="13"/>
      <c r="AZ317" s="13"/>
      <c r="BA317" s="13"/>
      <c r="BB317" s="13"/>
      <c r="BC317" s="13"/>
      <c r="BD317" s="35">
        <f t="shared" si="166"/>
        <v>68.955399061032864</v>
      </c>
      <c r="BE317" s="35">
        <f t="shared" si="167"/>
        <v>66.129032258064512</v>
      </c>
      <c r="BF317" s="37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11.230960820001917</v>
      </c>
      <c r="BG317" s="14">
        <f t="shared" si="168"/>
        <v>0.58064516129032262</v>
      </c>
      <c r="BH317" s="14">
        <f t="shared" si="169"/>
        <v>0.22580645161290322</v>
      </c>
      <c r="BI317" s="13">
        <f>IFERROR(((AG317*(12000/5))/((F317*60+G317)*(SUMIFS(팀공격력!X:X,팀공격력!A:A,B317,팀공격력!B:B,D317)+SUMIFS(팀수비력!X:X,팀수비력!A:A,B317,팀수비력!B:B,D317))))*100,"")</f>
        <v>1.6783216783216783</v>
      </c>
      <c r="BJ317" s="13">
        <f>IFERROR(((AI317*(12000/5))/((F317*60+G317)*(SUMIFS(팀공격력!V:V,팀공격력!A:A,B317,팀공격력!B:B,D317)+SUMIFS(팀수비력!W:W,팀수비력!A:A,B317,팀수비력!B:B,D317))))*100,"")</f>
        <v>5.0571944611679713</v>
      </c>
      <c r="BK317" s="13">
        <f>IFERROR(((AE317*(12000/5))/((F317*60+G317)*(SUMIFS(팀공격력!X:X,팀공격력!A:A,B317,팀공격력!B:B,D317)+SUMIFS(팀수비력!X:X,팀수비력!A:A,B317,팀수비력!B:B,D317))))*100,"")</f>
        <v>4.0279720279720284</v>
      </c>
      <c r="BL317" s="13">
        <f>IFERROR(100*AK317/(((((F317*60+G317)/(12000/5))*SUMIFS(팀공격력!P:P,팀공격력!A:A,B317,팀공격력!B:B,D317))-K317)),"")</f>
        <v>9.2414324220254151</v>
      </c>
      <c r="BM317" s="13">
        <f>IFERROR(100*((AM317/E317*(2400))/((F317*60+G317)*SUMIFS(팀공격력!AR:AR,팀공격력!A:A,B317,팀공격력!B:B,D317))),"")</f>
        <v>1.6956549152361338</v>
      </c>
      <c r="BN317" s="13">
        <f>IFERROR((AO317*40)/(((F317*60+G317)/60)*(SUMIFS(팀수비력!Q:Q,팀수비력!A:A,B317,팀수비력!B:B,D317)-SUMIFS(팀수비력!N:N,팀수비력!A:A,B317,팀수비력!B:B,D317)))*100,"")</f>
        <v>0</v>
      </c>
      <c r="BO317" s="13">
        <f t="shared" si="170"/>
        <v>12.7942681678608</v>
      </c>
      <c r="BP317" s="13">
        <v>7.6923076923076898</v>
      </c>
      <c r="BQ317" s="13">
        <v>0.11111111111111099</v>
      </c>
      <c r="BR317" s="13">
        <v>0.88888888888888795</v>
      </c>
      <c r="BS317" s="13">
        <v>0.22222222222222199</v>
      </c>
      <c r="BT317" s="15" t="s">
        <v>88</v>
      </c>
      <c r="BU317" s="15"/>
      <c r="BV317" s="12" t="s">
        <v>91</v>
      </c>
      <c r="BW317" s="26"/>
      <c r="BX317" s="28"/>
      <c r="BY317" s="28"/>
      <c r="BZ317" s="26"/>
      <c r="CA317" s="26"/>
      <c r="CB317" s="26"/>
      <c r="CC317" s="31"/>
      <c r="CD317" s="31"/>
      <c r="CE317" s="31"/>
      <c r="CF317" s="33">
        <v>5</v>
      </c>
      <c r="CG317" s="33">
        <v>4</v>
      </c>
    </row>
    <row r="318" spans="1:85" ht="18" customHeight="1" thickBot="1" x14ac:dyDescent="0.45">
      <c r="A318" s="12" t="s">
        <v>84</v>
      </c>
      <c r="B318" s="12" t="s">
        <v>256</v>
      </c>
      <c r="C318" s="4" t="s">
        <v>273</v>
      </c>
      <c r="D318" s="4" t="s">
        <v>295</v>
      </c>
      <c r="E318" s="23">
        <v>1</v>
      </c>
      <c r="F318" s="24">
        <v>0</v>
      </c>
      <c r="G318" s="24">
        <v>47</v>
      </c>
      <c r="H318" s="10">
        <f t="shared" si="144"/>
        <v>47</v>
      </c>
      <c r="I318" s="5">
        <v>0</v>
      </c>
      <c r="J318" s="17">
        <f t="shared" si="145"/>
        <v>0</v>
      </c>
      <c r="K318" s="7">
        <v>0</v>
      </c>
      <c r="L318" s="7">
        <v>0</v>
      </c>
      <c r="M318" s="17">
        <f t="shared" si="146"/>
        <v>0</v>
      </c>
      <c r="N318" s="17">
        <f t="shared" si="147"/>
        <v>0</v>
      </c>
      <c r="O318" s="14" t="e">
        <f t="shared" si="148"/>
        <v>#DIV/0!</v>
      </c>
      <c r="P318" s="12">
        <v>0</v>
      </c>
      <c r="Q318" s="12">
        <v>0</v>
      </c>
      <c r="R318" s="17">
        <f t="shared" si="149"/>
        <v>0</v>
      </c>
      <c r="S318" s="17">
        <f t="shared" si="150"/>
        <v>0</v>
      </c>
      <c r="T318" s="14" t="e">
        <f t="shared" si="151"/>
        <v>#DIV/0!</v>
      </c>
      <c r="U318" s="12">
        <v>0</v>
      </c>
      <c r="V318" s="12">
        <v>0</v>
      </c>
      <c r="W318" s="17">
        <f t="shared" si="152"/>
        <v>0</v>
      </c>
      <c r="X318" s="17">
        <f t="shared" si="153"/>
        <v>0</v>
      </c>
      <c r="Y318" s="14" t="e">
        <f t="shared" si="154"/>
        <v>#DIV/0!</v>
      </c>
      <c r="Z318" s="12">
        <v>0</v>
      </c>
      <c r="AA318" s="12">
        <v>0</v>
      </c>
      <c r="AB318" s="17">
        <f t="shared" si="155"/>
        <v>0</v>
      </c>
      <c r="AC318" s="17">
        <f t="shared" si="156"/>
        <v>0</v>
      </c>
      <c r="AD318" s="14" t="e">
        <f t="shared" si="157"/>
        <v>#DIV/0!</v>
      </c>
      <c r="AE318" s="12">
        <v>0</v>
      </c>
      <c r="AF318" s="17">
        <f t="shared" si="158"/>
        <v>0</v>
      </c>
      <c r="AG318" s="12">
        <v>0</v>
      </c>
      <c r="AH318" s="17">
        <f t="shared" si="159"/>
        <v>0</v>
      </c>
      <c r="AI318" s="12">
        <v>0</v>
      </c>
      <c r="AJ318" s="17">
        <f t="shared" si="160"/>
        <v>0</v>
      </c>
      <c r="AK318" s="12">
        <v>0</v>
      </c>
      <c r="AL318" s="17">
        <f t="shared" si="161"/>
        <v>0</v>
      </c>
      <c r="AM318" s="12">
        <v>0</v>
      </c>
      <c r="AN318" s="17">
        <f t="shared" si="162"/>
        <v>0</v>
      </c>
      <c r="AO318" s="12">
        <v>0</v>
      </c>
      <c r="AP318" s="17">
        <f t="shared" si="163"/>
        <v>0</v>
      </c>
      <c r="AQ318" s="12">
        <v>0</v>
      </c>
      <c r="AR318" s="17">
        <f t="shared" si="164"/>
        <v>0</v>
      </c>
      <c r="AS318" s="12">
        <v>2</v>
      </c>
      <c r="AT318" s="17">
        <f t="shared" si="165"/>
        <v>2</v>
      </c>
      <c r="AU318" s="13"/>
      <c r="AV318" s="13"/>
      <c r="AW318" s="13"/>
      <c r="AX318" s="13"/>
      <c r="AY318" s="13"/>
      <c r="AZ318" s="13"/>
      <c r="BA318" s="13"/>
      <c r="BB318" s="13"/>
      <c r="BC318" s="13"/>
      <c r="BD318" s="35" t="str">
        <f t="shared" si="166"/>
        <v/>
      </c>
      <c r="BE318" s="35" t="str">
        <f t="shared" si="167"/>
        <v/>
      </c>
      <c r="BF318" s="37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0</v>
      </c>
      <c r="BG318" s="14" t="str">
        <f t="shared" si="168"/>
        <v/>
      </c>
      <c r="BH318" s="14" t="str">
        <f t="shared" si="169"/>
        <v/>
      </c>
      <c r="BI318" s="13">
        <f>IFERROR(((AG318*(12000/5))/((F318*60+G318)*(SUMIFS(팀공격력!X:X,팀공격력!A:A,B318,팀공격력!B:B,D318)+SUMIFS(팀수비력!X:X,팀수비력!A:A,B318,팀수비력!B:B,D318))))*100,"")</f>
        <v>0</v>
      </c>
      <c r="BJ318" s="13">
        <f>IFERROR(((AI318*(12000/5))/((F318*60+G318)*(SUMIFS(팀공격력!V:V,팀공격력!A:A,B318,팀공격력!B:B,D318)+SUMIFS(팀수비력!W:W,팀수비력!A:A,B318,팀수비력!B:B,D318))))*100,"")</f>
        <v>0</v>
      </c>
      <c r="BK318" s="13">
        <f>IFERROR(((AE318*(12000/5))/((F318*60+G318)*(SUMIFS(팀공격력!X:X,팀공격력!A:A,B318,팀공격력!B:B,D318)+SUMIFS(팀수비력!X:X,팀수비력!A:A,B318,팀수비력!B:B,D318))))*100,"")</f>
        <v>0</v>
      </c>
      <c r="BL318" s="13">
        <f>IFERROR(100*AK318/(((((F318*60+G318)/(12000/5))*SUMIFS(팀공격력!P:P,팀공격력!A:A,B318,팀공격력!B:B,D318))-K318)),"")</f>
        <v>0</v>
      </c>
      <c r="BM318" s="13">
        <f>IFERROR(100*((AM318/E318*(2400))/((F318*60+G318)*SUMIFS(팀공격력!AR:AR,팀공격력!A:A,B318,팀공격력!B:B,D318))),"")</f>
        <v>0</v>
      </c>
      <c r="BN318" s="13">
        <f>IFERROR((AO318*40)/(((F318*60+G318)/60)*(SUMIFS(팀수비력!Q:Q,팀수비력!A:A,B318,팀수비력!B:B,D318)-SUMIFS(팀수비력!N:N,팀수비력!A:A,B318,팀수비력!B:B,D318)))*100,"")</f>
        <v>0</v>
      </c>
      <c r="BO318" s="13" t="str">
        <f t="shared" si="170"/>
        <v/>
      </c>
      <c r="BP318" s="13">
        <v>0</v>
      </c>
      <c r="BQ318" s="13">
        <v>0</v>
      </c>
      <c r="BR318" s="13">
        <v>0</v>
      </c>
      <c r="BS318" s="13">
        <v>0</v>
      </c>
      <c r="BT318" s="15" t="s">
        <v>88</v>
      </c>
      <c r="BU318" s="15"/>
      <c r="BV318" s="12" t="s">
        <v>96</v>
      </c>
      <c r="BW318" s="26"/>
      <c r="BX318" s="28"/>
      <c r="BY318" s="28"/>
      <c r="BZ318" s="26"/>
      <c r="CA318" s="26"/>
      <c r="CB318" s="26"/>
      <c r="CC318" s="31"/>
      <c r="CD318" s="31"/>
      <c r="CE318" s="31"/>
      <c r="CF318" s="33">
        <v>1</v>
      </c>
      <c r="CG318" s="33">
        <v>0</v>
      </c>
    </row>
    <row r="319" spans="1:85" ht="18" customHeight="1" thickBot="1" x14ac:dyDescent="0.45">
      <c r="A319" s="12" t="s">
        <v>84</v>
      </c>
      <c r="B319" s="12" t="s">
        <v>256</v>
      </c>
      <c r="C319" s="4" t="s">
        <v>274</v>
      </c>
      <c r="D319" s="4" t="s">
        <v>295</v>
      </c>
      <c r="E319" s="23">
        <v>9</v>
      </c>
      <c r="F319" s="24">
        <v>32</v>
      </c>
      <c r="G319" s="24">
        <v>53</v>
      </c>
      <c r="H319" s="10">
        <f t="shared" si="144"/>
        <v>17757</v>
      </c>
      <c r="I319" s="5">
        <v>199</v>
      </c>
      <c r="J319" s="17">
        <f t="shared" si="145"/>
        <v>22.111111111111111</v>
      </c>
      <c r="K319" s="7">
        <v>74</v>
      </c>
      <c r="L319" s="7">
        <v>160</v>
      </c>
      <c r="M319" s="17">
        <f t="shared" si="146"/>
        <v>8.2222222222222214</v>
      </c>
      <c r="N319" s="17">
        <f t="shared" si="147"/>
        <v>17.777777777777779</v>
      </c>
      <c r="O319" s="14">
        <f t="shared" si="148"/>
        <v>0.46250000000000002</v>
      </c>
      <c r="P319" s="12">
        <v>56</v>
      </c>
      <c r="Q319" s="12">
        <v>106</v>
      </c>
      <c r="R319" s="17">
        <f t="shared" si="149"/>
        <v>6.2222222222222223</v>
      </c>
      <c r="S319" s="17">
        <f t="shared" si="150"/>
        <v>11.777777777777779</v>
      </c>
      <c r="T319" s="14">
        <f t="shared" si="151"/>
        <v>0.52830188679245282</v>
      </c>
      <c r="U319" s="12">
        <v>18</v>
      </c>
      <c r="V319" s="12">
        <v>54</v>
      </c>
      <c r="W319" s="17">
        <f t="shared" si="152"/>
        <v>2</v>
      </c>
      <c r="X319" s="17">
        <f t="shared" si="153"/>
        <v>6</v>
      </c>
      <c r="Y319" s="14">
        <f t="shared" si="154"/>
        <v>0.33333333333333331</v>
      </c>
      <c r="Z319" s="12">
        <v>33</v>
      </c>
      <c r="AA319" s="12">
        <v>43</v>
      </c>
      <c r="AB319" s="17">
        <f t="shared" si="155"/>
        <v>3.6666666666666665</v>
      </c>
      <c r="AC319" s="17">
        <f t="shared" si="156"/>
        <v>4.7777777777777777</v>
      </c>
      <c r="AD319" s="14">
        <f t="shared" si="157"/>
        <v>0.76744186046511631</v>
      </c>
      <c r="AE319" s="12">
        <v>99</v>
      </c>
      <c r="AF319" s="17">
        <f t="shared" si="158"/>
        <v>11</v>
      </c>
      <c r="AG319" s="12">
        <v>18</v>
      </c>
      <c r="AH319" s="17">
        <f t="shared" si="159"/>
        <v>2</v>
      </c>
      <c r="AI319" s="12">
        <v>81</v>
      </c>
      <c r="AJ319" s="17">
        <f t="shared" si="160"/>
        <v>9</v>
      </c>
      <c r="AK319" s="12">
        <v>29</v>
      </c>
      <c r="AL319" s="17">
        <f t="shared" si="161"/>
        <v>3.2222222222222223</v>
      </c>
      <c r="AM319" s="12">
        <v>3</v>
      </c>
      <c r="AN319" s="17">
        <f t="shared" si="162"/>
        <v>0.33333333333333331</v>
      </c>
      <c r="AO319" s="12">
        <v>9</v>
      </c>
      <c r="AP319" s="17">
        <f t="shared" si="163"/>
        <v>1</v>
      </c>
      <c r="AQ319" s="12">
        <v>35</v>
      </c>
      <c r="AR319" s="17">
        <f t="shared" si="164"/>
        <v>3.8888888888888888</v>
      </c>
      <c r="AS319" s="12">
        <v>28</v>
      </c>
      <c r="AT319" s="17">
        <f t="shared" si="165"/>
        <v>3.1111111111111112</v>
      </c>
      <c r="AU319" s="13"/>
      <c r="AV319" s="13"/>
      <c r="AW319" s="13"/>
      <c r="AX319" s="13"/>
      <c r="AY319" s="13"/>
      <c r="AZ319" s="13"/>
      <c r="BA319" s="13"/>
      <c r="BB319" s="13"/>
      <c r="BC319" s="13"/>
      <c r="BD319" s="35">
        <f t="shared" si="166"/>
        <v>55.61144645651688</v>
      </c>
      <c r="BE319" s="35">
        <f t="shared" si="167"/>
        <v>51.875000000000007</v>
      </c>
      <c r="BF319" s="37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34.275148647948576</v>
      </c>
      <c r="BG319" s="14">
        <f t="shared" si="168"/>
        <v>0.33750000000000002</v>
      </c>
      <c r="BH319" s="14">
        <f t="shared" si="169"/>
        <v>0.26874999999999999</v>
      </c>
      <c r="BI319" s="13">
        <f>IFERROR(((AG319*(12000/5))/((F319*60+G319)*(SUMIFS(팀공격력!X:X,팀공격력!A:A,B319,팀공격력!B:B,D319)+SUMIFS(팀수비력!X:X,팀수비력!A:A,B319,팀수비력!B:B,D319))))*100,"")</f>
        <v>3.368552380209755</v>
      </c>
      <c r="BJ319" s="13">
        <f>IFERROR(((AI319*(12000/5))/((F319*60+G319)*(SUMIFS(팀공격력!V:V,팀공격력!A:A,B319,팀공격력!B:B,D319)+SUMIFS(팀수비력!W:W,팀수비력!A:A,B319,팀수비력!B:B,D319))))*100,"")</f>
        <v>32.625879841435541</v>
      </c>
      <c r="BK319" s="13">
        <f>IFERROR(((AE319*(12000/5))/((F319*60+G319)*(SUMIFS(팀공격력!X:X,팀공격력!A:A,B319,팀공격력!B:B,D319)+SUMIFS(팀수비력!X:X,팀수비력!A:A,B319,팀수비력!B:B,D319))))*100,"")</f>
        <v>18.527038091153653</v>
      </c>
      <c r="BL319" s="13">
        <f>IFERROR(100*AK319/(((((F319*60+G319)/(12000/5))*SUMIFS(팀공격력!P:P,팀공격력!A:A,B319,팀공격력!B:B,D319))-K319)),"")</f>
        <v>19.491266736305001</v>
      </c>
      <c r="BM319" s="13">
        <f>IFERROR(100*((AM319/E319*(2400))/((F319*60+G319)*SUMIFS(팀공격력!AR:AR,팀공격력!A:A,B319,팀공격력!B:B,D319))),"")</f>
        <v>0.567223641183907</v>
      </c>
      <c r="BN319" s="13">
        <f>IFERROR((AO319*40)/(((F319*60+G319)/60)*(SUMIFS(팀수비력!Q:Q,팀수비력!A:A,B319,팀수비력!B:B,D319)-SUMIFS(팀수비력!N:N,팀수비력!A:A,B319,팀수비력!B:B,D319)))*100,"")</f>
        <v>2.8071269835081289</v>
      </c>
      <c r="BO319" s="13">
        <f t="shared" si="170"/>
        <v>16.361256544502616</v>
      </c>
      <c r="BP319" s="13">
        <v>39.130434782608603</v>
      </c>
      <c r="BQ319" s="13">
        <v>1</v>
      </c>
      <c r="BR319" s="13">
        <v>0.77777777777777701</v>
      </c>
      <c r="BS319" s="13">
        <v>0.11111111111111099</v>
      </c>
      <c r="BT319" s="15" t="s">
        <v>93</v>
      </c>
      <c r="BU319" s="15"/>
      <c r="BV319" s="12" t="s">
        <v>96</v>
      </c>
      <c r="BW319" s="26"/>
      <c r="BX319" s="28"/>
      <c r="BY319" s="28"/>
      <c r="BZ319" s="26"/>
      <c r="CA319" s="26"/>
      <c r="CB319" s="26"/>
      <c r="CC319" s="31"/>
      <c r="CD319" s="31"/>
      <c r="CE319" s="31"/>
      <c r="CF319" s="33">
        <v>5</v>
      </c>
      <c r="CG319" s="33">
        <v>4</v>
      </c>
    </row>
    <row r="320" spans="1:85" ht="18" customHeight="1" thickBot="1" x14ac:dyDescent="0.45">
      <c r="A320" s="12" t="s">
        <v>84</v>
      </c>
      <c r="B320" s="12" t="s">
        <v>275</v>
      </c>
      <c r="C320" s="4" t="s">
        <v>279</v>
      </c>
      <c r="D320" s="4" t="s">
        <v>295</v>
      </c>
      <c r="E320" s="23">
        <v>9</v>
      </c>
      <c r="F320" s="24">
        <v>10</v>
      </c>
      <c r="G320" s="24">
        <v>13</v>
      </c>
      <c r="H320" s="10">
        <f t="shared" si="144"/>
        <v>5517</v>
      </c>
      <c r="I320" s="5">
        <v>41</v>
      </c>
      <c r="J320" s="17">
        <f t="shared" si="145"/>
        <v>4.5555555555555554</v>
      </c>
      <c r="K320" s="7">
        <v>15</v>
      </c>
      <c r="L320" s="7">
        <v>32</v>
      </c>
      <c r="M320" s="17">
        <f t="shared" si="146"/>
        <v>1.6666666666666667</v>
      </c>
      <c r="N320" s="17">
        <f t="shared" si="147"/>
        <v>3.5555555555555554</v>
      </c>
      <c r="O320" s="14">
        <f t="shared" si="148"/>
        <v>0.46875</v>
      </c>
      <c r="P320" s="12">
        <v>15</v>
      </c>
      <c r="Q320" s="12">
        <v>32</v>
      </c>
      <c r="R320" s="17">
        <f t="shared" si="149"/>
        <v>1.6666666666666667</v>
      </c>
      <c r="S320" s="17">
        <f t="shared" si="150"/>
        <v>3.5555555555555554</v>
      </c>
      <c r="T320" s="14">
        <f t="shared" si="151"/>
        <v>0.46875</v>
      </c>
      <c r="U320" s="12">
        <v>0</v>
      </c>
      <c r="V320" s="12">
        <v>0</v>
      </c>
      <c r="W320" s="17">
        <f t="shared" si="152"/>
        <v>0</v>
      </c>
      <c r="X320" s="17">
        <f t="shared" si="153"/>
        <v>0</v>
      </c>
      <c r="Y320" s="14" t="e">
        <f t="shared" si="154"/>
        <v>#DIV/0!</v>
      </c>
      <c r="Z320" s="12">
        <v>11</v>
      </c>
      <c r="AA320" s="12">
        <v>21</v>
      </c>
      <c r="AB320" s="17">
        <f t="shared" si="155"/>
        <v>1.2222222222222223</v>
      </c>
      <c r="AC320" s="17">
        <f t="shared" si="156"/>
        <v>2.3333333333333335</v>
      </c>
      <c r="AD320" s="14">
        <f t="shared" si="157"/>
        <v>0.52380952380952384</v>
      </c>
      <c r="AE320" s="12">
        <v>23</v>
      </c>
      <c r="AF320" s="17">
        <f t="shared" si="158"/>
        <v>2.5555555555555554</v>
      </c>
      <c r="AG320" s="12">
        <v>11</v>
      </c>
      <c r="AH320" s="17">
        <f t="shared" si="159"/>
        <v>1.2222222222222223</v>
      </c>
      <c r="AI320" s="12">
        <v>12</v>
      </c>
      <c r="AJ320" s="17">
        <f t="shared" si="160"/>
        <v>1.3333333333333333</v>
      </c>
      <c r="AK320" s="12">
        <v>2</v>
      </c>
      <c r="AL320" s="17">
        <f t="shared" si="161"/>
        <v>0.22222222222222221</v>
      </c>
      <c r="AM320" s="12">
        <v>1</v>
      </c>
      <c r="AN320" s="17">
        <f t="shared" si="162"/>
        <v>0.1111111111111111</v>
      </c>
      <c r="AO320" s="12">
        <v>5</v>
      </c>
      <c r="AP320" s="17">
        <f t="shared" si="163"/>
        <v>0.55555555555555558</v>
      </c>
      <c r="AQ320" s="12">
        <v>10</v>
      </c>
      <c r="AR320" s="17">
        <f t="shared" si="164"/>
        <v>1.1111111111111112</v>
      </c>
      <c r="AS320" s="12">
        <v>10</v>
      </c>
      <c r="AT320" s="17">
        <f t="shared" si="165"/>
        <v>1.1111111111111112</v>
      </c>
      <c r="AU320" s="13"/>
      <c r="AV320" s="13"/>
      <c r="AW320" s="13"/>
      <c r="AX320" s="13"/>
      <c r="AY320" s="13"/>
      <c r="AZ320" s="13"/>
      <c r="BA320" s="13"/>
      <c r="BB320" s="13"/>
      <c r="BC320" s="13"/>
      <c r="BD320" s="35">
        <f t="shared" si="166"/>
        <v>49.709020368574194</v>
      </c>
      <c r="BE320" s="35">
        <f t="shared" si="167"/>
        <v>46.875</v>
      </c>
      <c r="BF320" s="37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26.082138545326924</v>
      </c>
      <c r="BG320" s="14">
        <f t="shared" si="168"/>
        <v>0</v>
      </c>
      <c r="BH320" s="14">
        <f t="shared" si="169"/>
        <v>0.65625</v>
      </c>
      <c r="BI320" s="13">
        <f>IFERROR(((AG320*(12000/5))/((F320*60+G320)*(SUMIFS(팀공격력!X:X,팀공격력!A:A,B320,팀공격력!B:B,D320)+SUMIFS(팀수비력!X:X,팀수비력!A:A,B320,팀수비력!B:B,D320))))*100,"")</f>
        <v>7.0485898815356318</v>
      </c>
      <c r="BJ320" s="13">
        <f>IFERROR(((AI320*(12000/5))/((F320*60+G320)*(SUMIFS(팀공격력!V:V,팀공격력!A:A,B320,팀공격력!B:B,D320)+SUMIFS(팀수비력!W:W,팀수비력!A:A,B320,팀수비력!B:B,D320))))*100,"")</f>
        <v>14.820837686096716</v>
      </c>
      <c r="BK320" s="13">
        <f>IFERROR(((AE320*(12000/5))/((F320*60+G320)*(SUMIFS(팀공격력!X:X,팀공격력!A:A,B320,팀공격력!B:B,D320)+SUMIFS(팀수비력!X:X,팀수비력!A:A,B320,팀수비력!B:B,D320))))*100,"")</f>
        <v>14.737960661392686</v>
      </c>
      <c r="BL320" s="13">
        <f>IFERROR(100*AK320/(((((F320*60+G320)/(12000/5))*SUMIFS(팀공격력!P:P,팀공격력!A:A,B320,팀공격력!B:B,D320))-K320)),"")</f>
        <v>3.7778022635331898</v>
      </c>
      <c r="BM320" s="13">
        <f>IFERROR(100*((AM320/E320*(2400))/((F320*60+G320)*SUMIFS(팀공격력!AR:AR,팀공격력!A:A,B320,팀공격력!B:B,D320))),"")</f>
        <v>0.61365179311327178</v>
      </c>
      <c r="BN320" s="13">
        <f>IFERROR((AO320*40)/(((F320*60+G320)/60)*(SUMIFS(팀수비력!Q:Q,팀수비력!A:A,B320,팀수비력!B:B,D320)-SUMIFS(팀수비력!N:N,팀수비력!A:A,B320,팀수비력!B:B,D320)))*100,"")</f>
        <v>5.3051101473494349</v>
      </c>
      <c r="BO320" s="13">
        <f t="shared" si="170"/>
        <v>19.516003122560498</v>
      </c>
      <c r="BP320" s="13">
        <v>90</v>
      </c>
      <c r="BQ320" s="13">
        <v>1</v>
      </c>
      <c r="BR320" s="13">
        <v>0</v>
      </c>
      <c r="BS320" s="13">
        <v>0.33333333333333298</v>
      </c>
      <c r="BT320" s="15" t="s">
        <v>93</v>
      </c>
      <c r="BU320" s="15"/>
      <c r="BV320" s="12" t="s">
        <v>89</v>
      </c>
      <c r="BW320" s="26"/>
      <c r="BX320" s="28"/>
      <c r="BY320" s="28"/>
      <c r="BZ320" s="26"/>
      <c r="CA320" s="26"/>
      <c r="CB320" s="26"/>
      <c r="CC320" s="31"/>
      <c r="CD320" s="31"/>
      <c r="CE320" s="31"/>
      <c r="CF320" s="33">
        <v>7</v>
      </c>
      <c r="CG320" s="33">
        <v>2</v>
      </c>
    </row>
    <row r="321" spans="1:85" ht="18" customHeight="1" thickBot="1" x14ac:dyDescent="0.45">
      <c r="A321" s="12" t="s">
        <v>84</v>
      </c>
      <c r="B321" s="12" t="s">
        <v>275</v>
      </c>
      <c r="C321" s="4" t="s">
        <v>280</v>
      </c>
      <c r="D321" s="4" t="s">
        <v>295</v>
      </c>
      <c r="E321" s="23">
        <v>6</v>
      </c>
      <c r="F321" s="24">
        <v>5</v>
      </c>
      <c r="G321" s="24">
        <v>49</v>
      </c>
      <c r="H321" s="10">
        <f t="shared" si="144"/>
        <v>2094</v>
      </c>
      <c r="I321" s="5">
        <v>15</v>
      </c>
      <c r="J321" s="17">
        <f t="shared" si="145"/>
        <v>2.5</v>
      </c>
      <c r="K321" s="7">
        <v>6</v>
      </c>
      <c r="L321" s="7">
        <v>13</v>
      </c>
      <c r="M321" s="17">
        <f t="shared" si="146"/>
        <v>1</v>
      </c>
      <c r="N321" s="17">
        <f t="shared" si="147"/>
        <v>2.1666666666666665</v>
      </c>
      <c r="O321" s="14">
        <f t="shared" si="148"/>
        <v>0.46153846153846156</v>
      </c>
      <c r="P321" s="12">
        <v>5</v>
      </c>
      <c r="Q321" s="12">
        <v>12</v>
      </c>
      <c r="R321" s="17">
        <f t="shared" si="149"/>
        <v>0.83333333333333337</v>
      </c>
      <c r="S321" s="17">
        <f t="shared" si="150"/>
        <v>2</v>
      </c>
      <c r="T321" s="14">
        <f t="shared" si="151"/>
        <v>0.41666666666666669</v>
      </c>
      <c r="U321" s="12">
        <v>1</v>
      </c>
      <c r="V321" s="12">
        <v>1</v>
      </c>
      <c r="W321" s="17">
        <f t="shared" si="152"/>
        <v>0.16666666666666666</v>
      </c>
      <c r="X321" s="17">
        <f t="shared" si="153"/>
        <v>0.16666666666666666</v>
      </c>
      <c r="Y321" s="14">
        <f t="shared" si="154"/>
        <v>1</v>
      </c>
      <c r="Z321" s="12">
        <v>2</v>
      </c>
      <c r="AA321" s="12">
        <v>3</v>
      </c>
      <c r="AB321" s="17">
        <f t="shared" si="155"/>
        <v>0.33333333333333331</v>
      </c>
      <c r="AC321" s="17">
        <f t="shared" si="156"/>
        <v>0.5</v>
      </c>
      <c r="AD321" s="14">
        <f t="shared" si="157"/>
        <v>0.66666666666666663</v>
      </c>
      <c r="AE321" s="12">
        <v>5</v>
      </c>
      <c r="AF321" s="17">
        <f t="shared" si="158"/>
        <v>0.83333333333333337</v>
      </c>
      <c r="AG321" s="12">
        <v>3</v>
      </c>
      <c r="AH321" s="17">
        <f t="shared" si="159"/>
        <v>0.5</v>
      </c>
      <c r="AI321" s="12">
        <v>2</v>
      </c>
      <c r="AJ321" s="17">
        <f t="shared" si="160"/>
        <v>0.33333333333333331</v>
      </c>
      <c r="AK321" s="12">
        <v>2</v>
      </c>
      <c r="AL321" s="17">
        <f t="shared" si="161"/>
        <v>0.33333333333333331</v>
      </c>
      <c r="AM321" s="12">
        <v>2</v>
      </c>
      <c r="AN321" s="17">
        <f t="shared" si="162"/>
        <v>0.33333333333333331</v>
      </c>
      <c r="AO321" s="12">
        <v>0</v>
      </c>
      <c r="AP321" s="17">
        <f t="shared" si="163"/>
        <v>0</v>
      </c>
      <c r="AQ321" s="12">
        <v>3</v>
      </c>
      <c r="AR321" s="17">
        <f t="shared" si="164"/>
        <v>0.5</v>
      </c>
      <c r="AS321" s="12">
        <v>5</v>
      </c>
      <c r="AT321" s="17">
        <f t="shared" si="165"/>
        <v>0.83333333333333337</v>
      </c>
      <c r="AU321" s="13"/>
      <c r="AV321" s="13"/>
      <c r="AW321" s="13"/>
      <c r="AX321" s="13"/>
      <c r="AY321" s="13"/>
      <c r="AZ321" s="13"/>
      <c r="BA321" s="13"/>
      <c r="BB321" s="13"/>
      <c r="BC321" s="13"/>
      <c r="BD321" s="35">
        <f t="shared" si="166"/>
        <v>52.374301675977655</v>
      </c>
      <c r="BE321" s="35">
        <f t="shared" si="167"/>
        <v>50</v>
      </c>
      <c r="BF321" s="37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15.485206873989428</v>
      </c>
      <c r="BG321" s="14">
        <f t="shared" si="168"/>
        <v>7.6923076923076927E-2</v>
      </c>
      <c r="BH321" s="14">
        <f t="shared" si="169"/>
        <v>0.23076923076923078</v>
      </c>
      <c r="BI321" s="13">
        <f>IFERROR(((AG321*(12000/5))/((F321*60+G321)*(SUMIFS(팀공격력!X:X,팀공격력!A:A,B321,팀공격력!B:B,D321)+SUMIFS(팀수비력!X:X,팀수비력!A:A,B321,팀수비력!B:B,D321))))*100,"")</f>
        <v>3.3764930430174598</v>
      </c>
      <c r="BJ321" s="13">
        <f>IFERROR(((AI321*(12000/5))/((F321*60+G321)*(SUMIFS(팀공격력!V:V,팀공격력!A:A,B321,팀공격력!B:B,D321)+SUMIFS(팀수비력!W:W,팀수비력!A:A,B321,팀수비력!B:B,D321))))*100,"")</f>
        <v>4.3386692939719609</v>
      </c>
      <c r="BK321" s="13">
        <f>IFERROR(((AE321*(12000/5))/((F321*60+G321)*(SUMIFS(팀공격력!X:X,팀공격력!A:A,B321,팀공격력!B:B,D321)+SUMIFS(팀수비력!X:X,팀수비력!A:A,B321,팀수비력!B:B,D321))))*100,"")</f>
        <v>5.6274884050290988</v>
      </c>
      <c r="BL321" s="13">
        <f>IFERROR(100*AK321/(((((F321*60+G321)/(12000/5))*SUMIFS(팀공격력!P:P,팀공격력!A:A,B321,팀공격력!B:B,D321))-K321)),"")</f>
        <v>6.11979498686794</v>
      </c>
      <c r="BM321" s="13">
        <f>IFERROR(100*((AM321/E321*(2400))/((F321*60+G321)*SUMIFS(팀공격력!AR:AR,팀공격력!A:A,B321,팀공격력!B:B,D321))),"")</f>
        <v>3.2335405373504496</v>
      </c>
      <c r="BN321" s="13">
        <f>IFERROR((AO321*40)/(((F321*60+G321)/60)*(SUMIFS(팀수비력!Q:Q,팀수비력!A:A,B321,팀수비력!B:B,D321)-SUMIFS(팀수비력!N:N,팀수비력!A:A,B321,팀수비력!B:B,D321)))*100,"")</f>
        <v>0</v>
      </c>
      <c r="BO321" s="13">
        <f t="shared" si="170"/>
        <v>17.321016166281755</v>
      </c>
      <c r="BP321" s="13">
        <v>100</v>
      </c>
      <c r="BQ321" s="13">
        <v>0.66666666666666596</v>
      </c>
      <c r="BR321" s="13">
        <v>0</v>
      </c>
      <c r="BS321" s="13">
        <v>0.16666666666666599</v>
      </c>
      <c r="BT321" s="15" t="s">
        <v>88</v>
      </c>
      <c r="BU321" s="15"/>
      <c r="BV321" s="12" t="s">
        <v>89</v>
      </c>
      <c r="BW321" s="26"/>
      <c r="BX321" s="28"/>
      <c r="BY321" s="28"/>
      <c r="BZ321" s="26"/>
      <c r="CA321" s="26"/>
      <c r="CB321" s="26"/>
      <c r="CC321" s="31"/>
      <c r="CD321" s="31"/>
      <c r="CE321" s="31"/>
      <c r="CF321" s="33">
        <v>4</v>
      </c>
      <c r="CG321" s="33">
        <v>2</v>
      </c>
    </row>
    <row r="322" spans="1:85" ht="18" customHeight="1" thickBot="1" x14ac:dyDescent="0.45">
      <c r="A322" s="12" t="s">
        <v>84</v>
      </c>
      <c r="B322" s="12" t="s">
        <v>275</v>
      </c>
      <c r="C322" s="4" t="s">
        <v>281</v>
      </c>
      <c r="D322" s="4" t="s">
        <v>295</v>
      </c>
      <c r="E322" s="23">
        <v>7</v>
      </c>
      <c r="F322" s="24">
        <v>7</v>
      </c>
      <c r="G322" s="24">
        <v>55</v>
      </c>
      <c r="H322" s="10">
        <f t="shared" ref="H322:H385" si="171">(F322*60+G322)*E322</f>
        <v>3325</v>
      </c>
      <c r="I322" s="5">
        <v>14</v>
      </c>
      <c r="J322" s="17">
        <f t="shared" ref="J322:J385" si="172">I322/$E322</f>
        <v>2</v>
      </c>
      <c r="K322" s="7">
        <v>5</v>
      </c>
      <c r="L322" s="7">
        <v>13</v>
      </c>
      <c r="M322" s="17">
        <f t="shared" ref="M322:M385" si="173">K322/$E322</f>
        <v>0.7142857142857143</v>
      </c>
      <c r="N322" s="17">
        <f t="shared" ref="N322:N385" si="174">L322/$E322</f>
        <v>1.8571428571428572</v>
      </c>
      <c r="O322" s="14">
        <f t="shared" ref="O322:O385" si="175">K322/L322</f>
        <v>0.38461538461538464</v>
      </c>
      <c r="P322" s="12">
        <v>1</v>
      </c>
      <c r="Q322" s="12">
        <v>3</v>
      </c>
      <c r="R322" s="17">
        <f t="shared" ref="R322:R385" si="176">P322/$E322</f>
        <v>0.14285714285714285</v>
      </c>
      <c r="S322" s="17">
        <f t="shared" ref="S322:S385" si="177">Q322/$E322</f>
        <v>0.42857142857142855</v>
      </c>
      <c r="T322" s="14">
        <f t="shared" ref="T322:T385" si="178">P322/Q322</f>
        <v>0.33333333333333331</v>
      </c>
      <c r="U322" s="12">
        <v>4</v>
      </c>
      <c r="V322" s="12">
        <v>10</v>
      </c>
      <c r="W322" s="17">
        <f t="shared" ref="W322:W385" si="179">U322/$E322</f>
        <v>0.5714285714285714</v>
      </c>
      <c r="X322" s="17">
        <f t="shared" ref="X322:X385" si="180">V322/$E322</f>
        <v>1.4285714285714286</v>
      </c>
      <c r="Y322" s="14">
        <f t="shared" ref="Y322:Y385" si="181">U322/V322</f>
        <v>0.4</v>
      </c>
      <c r="Z322" s="12">
        <v>0</v>
      </c>
      <c r="AA322" s="12">
        <v>0</v>
      </c>
      <c r="AB322" s="17">
        <f t="shared" ref="AB322:AB385" si="182">Z322/$E322</f>
        <v>0</v>
      </c>
      <c r="AC322" s="17">
        <f t="shared" ref="AC322:AC385" si="183">AA322/$E322</f>
        <v>0</v>
      </c>
      <c r="AD322" s="14" t="e">
        <f t="shared" ref="AD322:AD385" si="184">Z322/AA322</f>
        <v>#DIV/0!</v>
      </c>
      <c r="AE322" s="12">
        <v>8</v>
      </c>
      <c r="AF322" s="17">
        <f t="shared" ref="AF322:AF385" si="185">AE322/$E322</f>
        <v>1.1428571428571428</v>
      </c>
      <c r="AG322" s="12">
        <v>1</v>
      </c>
      <c r="AH322" s="17">
        <f t="shared" ref="AH322:AH385" si="186">AG322/$E322</f>
        <v>0.14285714285714285</v>
      </c>
      <c r="AI322" s="12">
        <v>7</v>
      </c>
      <c r="AJ322" s="17">
        <f t="shared" ref="AJ322:AJ385" si="187">AI322/$E322</f>
        <v>1</v>
      </c>
      <c r="AK322" s="12">
        <v>2</v>
      </c>
      <c r="AL322" s="17">
        <f t="shared" ref="AL322:AL385" si="188">AK322/$E322</f>
        <v>0.2857142857142857</v>
      </c>
      <c r="AM322" s="12">
        <v>0</v>
      </c>
      <c r="AN322" s="17">
        <f t="shared" ref="AN322:AN385" si="189">AM322/$E322</f>
        <v>0</v>
      </c>
      <c r="AO322" s="12">
        <v>0</v>
      </c>
      <c r="AP322" s="17">
        <f t="shared" ref="AP322:AP385" si="190">AO322/$E322</f>
        <v>0</v>
      </c>
      <c r="AQ322" s="12">
        <v>4</v>
      </c>
      <c r="AR322" s="17">
        <f t="shared" ref="AR322:AR385" si="191">AQ322/$E322</f>
        <v>0.5714285714285714</v>
      </c>
      <c r="AS322" s="12">
        <v>4</v>
      </c>
      <c r="AT322" s="17">
        <f t="shared" ref="AT322:AT385" si="192">AS322/$E322</f>
        <v>0.5714285714285714</v>
      </c>
      <c r="AU322" s="13"/>
      <c r="AV322" s="13"/>
      <c r="AW322" s="13"/>
      <c r="AX322" s="13"/>
      <c r="AY322" s="13"/>
      <c r="AZ322" s="13"/>
      <c r="BA322" s="13"/>
      <c r="BB322" s="13"/>
      <c r="BC322" s="13"/>
      <c r="BD322" s="35">
        <f t="shared" ref="BD322:BD385" si="193">IFERROR((I322/(2*(L322+(0.44*AA322))))*100,"")</f>
        <v>53.846153846153847</v>
      </c>
      <c r="BE322" s="35">
        <f t="shared" ref="BE322:BE385" si="194">IFERROR(((P322+(1.5*U322))/L322)*100,"")</f>
        <v>53.846153846153847</v>
      </c>
      <c r="BF322" s="37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11.167343185046709</v>
      </c>
      <c r="BG322" s="14">
        <f t="shared" ref="BG322:BG385" si="195">IFERROR(V322/L322,"")</f>
        <v>0.76923076923076927</v>
      </c>
      <c r="BH322" s="14">
        <f t="shared" ref="BH322:BH385" si="196">IFERROR(AA322/L322,"")</f>
        <v>0</v>
      </c>
      <c r="BI322" s="13">
        <f>IFERROR(((AG322*(12000/5))/((F322*60+G322)*(SUMIFS(팀공격력!X:X,팀공격력!A:A,B322,팀공격력!B:B,D322)+SUMIFS(팀수비력!X:X,팀수비력!A:A,B322,팀수비력!B:B,D322))))*100,"")</f>
        <v>0.82694461193901281</v>
      </c>
      <c r="BJ322" s="13">
        <f>IFERROR(((AI322*(12000/5))/((F322*60+G322)*(SUMIFS(팀공격력!V:V,팀공격력!A:A,B322,팀공격력!B:B,D322)+SUMIFS(팀수비력!W:W,팀수비력!A:A,B322,팀수비력!B:B,D322))))*100,"")</f>
        <v>11.157230615972107</v>
      </c>
      <c r="BK322" s="13">
        <f>IFERROR(((AE322*(12000/5))/((F322*60+G322)*(SUMIFS(팀공격력!X:X,팀공격력!A:A,B322,팀공격력!B:B,D322)+SUMIFS(팀수비력!X:X,팀수비력!A:A,B322,팀수비력!B:B,D322))))*100,"")</f>
        <v>6.6155568955121025</v>
      </c>
      <c r="BL322" s="13">
        <f>IFERROR(100*AK322/(((((F322*60+G322)/(12000/5))*SUMIFS(팀공격력!P:P,팀공격력!A:A,B322,팀공격력!B:B,D322))-K322)),"")</f>
        <v>4.1976388281591612</v>
      </c>
      <c r="BM322" s="13">
        <f>IFERROR(100*((AM322/E322*(2400))/((F322*60+G322)*SUMIFS(팀공격력!AR:AR,팀공격력!A:A,B322,팀공격력!B:B,D322))),"")</f>
        <v>0</v>
      </c>
      <c r="BN322" s="13">
        <f>IFERROR((AO322*40)/(((F322*60+G322)/60)*(SUMIFS(팀수비력!Q:Q,팀수비력!A:A,B322,팀수비력!B:B,D322)-SUMIFS(팀수비력!N:N,팀수비력!A:A,B322,팀수비력!B:B,D322)))*100,"")</f>
        <v>0</v>
      </c>
      <c r="BO322" s="13">
        <f t="shared" ref="BO322:BO385" si="197">IFERROR(100*AQ322/(L322+0.44*AA322+AQ322),"")</f>
        <v>23.529411764705884</v>
      </c>
      <c r="BP322" s="13">
        <v>0</v>
      </c>
      <c r="BQ322" s="13">
        <v>0</v>
      </c>
      <c r="BR322" s="13">
        <v>0.85714285714285698</v>
      </c>
      <c r="BS322" s="13">
        <v>0.42857142857142799</v>
      </c>
      <c r="BT322" s="15" t="s">
        <v>88</v>
      </c>
      <c r="BU322" s="15"/>
      <c r="BV322" s="12" t="s">
        <v>91</v>
      </c>
      <c r="BW322" s="26"/>
      <c r="BX322" s="28"/>
      <c r="BY322" s="28"/>
      <c r="BZ322" s="26"/>
      <c r="CA322" s="26"/>
      <c r="CB322" s="26"/>
      <c r="CC322" s="31"/>
      <c r="CD322" s="31"/>
      <c r="CE322" s="31"/>
      <c r="CF322" s="33">
        <v>5</v>
      </c>
      <c r="CG322" s="33">
        <v>2</v>
      </c>
    </row>
    <row r="323" spans="1:85" ht="18" customHeight="1" thickBot="1" x14ac:dyDescent="0.45">
      <c r="A323" s="12" t="s">
        <v>84</v>
      </c>
      <c r="B323" s="12" t="s">
        <v>275</v>
      </c>
      <c r="C323" s="4" t="s">
        <v>282</v>
      </c>
      <c r="D323" s="4" t="s">
        <v>295</v>
      </c>
      <c r="E323" s="23">
        <v>9</v>
      </c>
      <c r="F323" s="24">
        <v>30</v>
      </c>
      <c r="G323" s="24">
        <v>20</v>
      </c>
      <c r="H323" s="10">
        <f t="shared" si="171"/>
        <v>16380</v>
      </c>
      <c r="I323" s="5">
        <v>154</v>
      </c>
      <c r="J323" s="17">
        <f t="shared" si="172"/>
        <v>17.111111111111111</v>
      </c>
      <c r="K323" s="7">
        <v>64</v>
      </c>
      <c r="L323" s="7">
        <v>121</v>
      </c>
      <c r="M323" s="17">
        <f t="shared" si="173"/>
        <v>7.1111111111111107</v>
      </c>
      <c r="N323" s="17">
        <f t="shared" si="174"/>
        <v>13.444444444444445</v>
      </c>
      <c r="O323" s="14">
        <f t="shared" si="175"/>
        <v>0.52892561983471076</v>
      </c>
      <c r="P323" s="12">
        <v>63</v>
      </c>
      <c r="Q323" s="12">
        <v>119</v>
      </c>
      <c r="R323" s="17">
        <f t="shared" si="176"/>
        <v>7</v>
      </c>
      <c r="S323" s="17">
        <f t="shared" si="177"/>
        <v>13.222222222222221</v>
      </c>
      <c r="T323" s="14">
        <f t="shared" si="178"/>
        <v>0.52941176470588236</v>
      </c>
      <c r="U323" s="12">
        <v>1</v>
      </c>
      <c r="V323" s="12">
        <v>2</v>
      </c>
      <c r="W323" s="17">
        <f t="shared" si="179"/>
        <v>0.1111111111111111</v>
      </c>
      <c r="X323" s="17">
        <f t="shared" si="180"/>
        <v>0.22222222222222221</v>
      </c>
      <c r="Y323" s="14">
        <f t="shared" si="181"/>
        <v>0.5</v>
      </c>
      <c r="Z323" s="12">
        <v>25</v>
      </c>
      <c r="AA323" s="12">
        <v>31</v>
      </c>
      <c r="AB323" s="17">
        <f t="shared" si="182"/>
        <v>2.7777777777777777</v>
      </c>
      <c r="AC323" s="17">
        <f t="shared" si="183"/>
        <v>3.4444444444444446</v>
      </c>
      <c r="AD323" s="14">
        <f t="shared" si="184"/>
        <v>0.80645161290322576</v>
      </c>
      <c r="AE323" s="12">
        <v>137</v>
      </c>
      <c r="AF323" s="17">
        <f t="shared" si="185"/>
        <v>15.222222222222221</v>
      </c>
      <c r="AG323" s="12">
        <v>57</v>
      </c>
      <c r="AH323" s="17">
        <f t="shared" si="186"/>
        <v>6.333333333333333</v>
      </c>
      <c r="AI323" s="12">
        <v>80</v>
      </c>
      <c r="AJ323" s="17">
        <f t="shared" si="187"/>
        <v>8.8888888888888893</v>
      </c>
      <c r="AK323" s="12">
        <v>37</v>
      </c>
      <c r="AL323" s="17">
        <f t="shared" si="188"/>
        <v>4.1111111111111107</v>
      </c>
      <c r="AM323" s="12">
        <v>24</v>
      </c>
      <c r="AN323" s="17">
        <f t="shared" si="189"/>
        <v>2.6666666666666665</v>
      </c>
      <c r="AO323" s="12">
        <v>5</v>
      </c>
      <c r="AP323" s="17">
        <f t="shared" si="190"/>
        <v>0.55555555555555558</v>
      </c>
      <c r="AQ323" s="12">
        <v>28</v>
      </c>
      <c r="AR323" s="17">
        <f t="shared" si="191"/>
        <v>3.1111111111111112</v>
      </c>
      <c r="AS323" s="12">
        <v>27</v>
      </c>
      <c r="AT323" s="17">
        <f t="shared" si="192"/>
        <v>3</v>
      </c>
      <c r="AU323" s="13"/>
      <c r="AV323" s="13"/>
      <c r="AW323" s="13"/>
      <c r="AX323" s="13"/>
      <c r="AY323" s="13"/>
      <c r="AZ323" s="13"/>
      <c r="BA323" s="13"/>
      <c r="BB323" s="13"/>
      <c r="BC323" s="13"/>
      <c r="BD323" s="35">
        <f t="shared" si="193"/>
        <v>57.189542483660141</v>
      </c>
      <c r="BE323" s="35">
        <f t="shared" si="194"/>
        <v>53.305785123966942</v>
      </c>
      <c r="BF323" s="37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27.883708158293416</v>
      </c>
      <c r="BG323" s="14">
        <f t="shared" si="195"/>
        <v>1.6528925619834711E-2</v>
      </c>
      <c r="BH323" s="14">
        <f t="shared" si="196"/>
        <v>0.256198347107438</v>
      </c>
      <c r="BI323" s="13">
        <f>IFERROR(((AG323*(12000/5))/((F323*60+G323)*(SUMIFS(팀공격력!X:X,팀공격력!A:A,B323,팀공격력!B:B,D323)+SUMIFS(팀수비력!X:X,팀수비력!A:A,B323,팀수비력!B:B,D323))))*100,"")</f>
        <v>12.301937015521304</v>
      </c>
      <c r="BJ323" s="13">
        <f>IFERROR(((AI323*(12000/5))/((F323*60+G323)*(SUMIFS(팀공격력!V:V,팀공격력!A:A,B323,팀공격력!B:B,D323)+SUMIFS(팀수비력!W:W,팀수비력!A:A,B323,팀수비력!B:B,D323))))*100,"")</f>
        <v>33.279023815301414</v>
      </c>
      <c r="BK323" s="13">
        <f>IFERROR(((AE323*(12000/5))/((F323*60+G323)*(SUMIFS(팀공격력!X:X,팀공격력!A:A,B323,팀공격력!B:B,D323)+SUMIFS(팀수비력!X:X,팀수비력!A:A,B323,팀수비력!B:B,D323))))*100,"")</f>
        <v>29.567813528533659</v>
      </c>
      <c r="BL323" s="13">
        <f>IFERROR(100*AK323/(((((F323*60+G323)/(12000/5))*SUMIFS(팀공격력!P:P,팀공격력!A:A,B323,팀공격력!B:B,D323))-K323)),"")</f>
        <v>26.866755415708582</v>
      </c>
      <c r="BM323" s="13">
        <f>IFERROR(100*((AM323/E323*(2400))/((F323*60+G323)*SUMIFS(팀공격력!AR:AR,팀공격력!A:A,B323,팀공격력!B:B,D323))),"")</f>
        <v>4.9604643847705798</v>
      </c>
      <c r="BN323" s="13">
        <f>IFERROR((AO323*40)/(((F323*60+G323)/60)*(SUMIFS(팀수비력!Q:Q,팀수비력!A:A,B323,팀수비력!B:B,D323)-SUMIFS(팀수비력!N:N,팀수비력!A:A,B323,팀수비력!B:B,D323)))*100,"")</f>
        <v>1.7868310551237381</v>
      </c>
      <c r="BO323" s="13">
        <f t="shared" si="197"/>
        <v>17.215937038858829</v>
      </c>
      <c r="BP323" s="13">
        <v>53.3333333333333</v>
      </c>
      <c r="BQ323" s="13">
        <v>0.88888888888888795</v>
      </c>
      <c r="BR323" s="13">
        <v>0.22222222222222199</v>
      </c>
      <c r="BS323" s="13">
        <v>2.3333333333333299</v>
      </c>
      <c r="BT323" s="15" t="s">
        <v>93</v>
      </c>
      <c r="BU323" s="15"/>
      <c r="BV323" s="12" t="s">
        <v>89</v>
      </c>
      <c r="BW323" s="26"/>
      <c r="BX323" s="28"/>
      <c r="BY323" s="28"/>
      <c r="BZ323" s="26"/>
      <c r="CA323" s="26"/>
      <c r="CB323" s="26"/>
      <c r="CC323" s="31"/>
      <c r="CD323" s="31"/>
      <c r="CE323" s="31"/>
      <c r="CF323" s="33">
        <v>7</v>
      </c>
      <c r="CG323" s="33">
        <v>2</v>
      </c>
    </row>
    <row r="324" spans="1:85" ht="18" customHeight="1" thickBot="1" x14ac:dyDescent="0.45">
      <c r="A324" s="12" t="s">
        <v>84</v>
      </c>
      <c r="B324" s="12" t="s">
        <v>275</v>
      </c>
      <c r="C324" s="4" t="s">
        <v>283</v>
      </c>
      <c r="D324" s="4" t="s">
        <v>295</v>
      </c>
      <c r="E324" s="23">
        <v>9</v>
      </c>
      <c r="F324" s="24">
        <v>31</v>
      </c>
      <c r="G324" s="24">
        <v>30</v>
      </c>
      <c r="H324" s="10">
        <f t="shared" si="171"/>
        <v>17010</v>
      </c>
      <c r="I324" s="5">
        <v>69</v>
      </c>
      <c r="J324" s="17">
        <f t="shared" si="172"/>
        <v>7.666666666666667</v>
      </c>
      <c r="K324" s="7">
        <v>31</v>
      </c>
      <c r="L324" s="7">
        <v>75</v>
      </c>
      <c r="M324" s="17">
        <f t="shared" si="173"/>
        <v>3.4444444444444446</v>
      </c>
      <c r="N324" s="17">
        <f t="shared" si="174"/>
        <v>8.3333333333333339</v>
      </c>
      <c r="O324" s="14">
        <f t="shared" si="175"/>
        <v>0.41333333333333333</v>
      </c>
      <c r="P324" s="12">
        <v>27</v>
      </c>
      <c r="Q324" s="12">
        <v>50</v>
      </c>
      <c r="R324" s="17">
        <f t="shared" si="176"/>
        <v>3</v>
      </c>
      <c r="S324" s="17">
        <f t="shared" si="177"/>
        <v>5.5555555555555554</v>
      </c>
      <c r="T324" s="14">
        <f t="shared" si="178"/>
        <v>0.54</v>
      </c>
      <c r="U324" s="12">
        <v>4</v>
      </c>
      <c r="V324" s="12">
        <v>25</v>
      </c>
      <c r="W324" s="17">
        <f t="shared" si="179"/>
        <v>0.44444444444444442</v>
      </c>
      <c r="X324" s="17">
        <f t="shared" si="180"/>
        <v>2.7777777777777777</v>
      </c>
      <c r="Y324" s="14">
        <f t="shared" si="181"/>
        <v>0.16</v>
      </c>
      <c r="Z324" s="12">
        <v>3</v>
      </c>
      <c r="AA324" s="12">
        <v>7</v>
      </c>
      <c r="AB324" s="17">
        <f t="shared" si="182"/>
        <v>0.33333333333333331</v>
      </c>
      <c r="AC324" s="17">
        <f t="shared" si="183"/>
        <v>0.77777777777777779</v>
      </c>
      <c r="AD324" s="14">
        <f t="shared" si="184"/>
        <v>0.42857142857142855</v>
      </c>
      <c r="AE324" s="12">
        <v>18</v>
      </c>
      <c r="AF324" s="17">
        <f t="shared" si="185"/>
        <v>2</v>
      </c>
      <c r="AG324" s="12">
        <v>5</v>
      </c>
      <c r="AH324" s="17">
        <f t="shared" si="186"/>
        <v>0.55555555555555558</v>
      </c>
      <c r="AI324" s="12">
        <v>13</v>
      </c>
      <c r="AJ324" s="17">
        <f t="shared" si="187"/>
        <v>1.4444444444444444</v>
      </c>
      <c r="AK324" s="12">
        <v>60</v>
      </c>
      <c r="AL324" s="17">
        <f t="shared" si="188"/>
        <v>6.666666666666667</v>
      </c>
      <c r="AM324" s="12">
        <v>10</v>
      </c>
      <c r="AN324" s="17">
        <f t="shared" si="189"/>
        <v>1.1111111111111112</v>
      </c>
      <c r="AO324" s="12">
        <v>0</v>
      </c>
      <c r="AP324" s="17">
        <f t="shared" si="190"/>
        <v>0</v>
      </c>
      <c r="AQ324" s="12">
        <v>12</v>
      </c>
      <c r="AR324" s="17">
        <f t="shared" si="191"/>
        <v>1.3333333333333333</v>
      </c>
      <c r="AS324" s="12">
        <v>21</v>
      </c>
      <c r="AT324" s="17">
        <f t="shared" si="192"/>
        <v>2.3333333333333335</v>
      </c>
      <c r="AU324" s="13"/>
      <c r="AV324" s="13"/>
      <c r="AW324" s="13"/>
      <c r="AX324" s="13"/>
      <c r="AY324" s="13"/>
      <c r="AZ324" s="13"/>
      <c r="BA324" s="13"/>
      <c r="BB324" s="13"/>
      <c r="BC324" s="13"/>
      <c r="BD324" s="35">
        <f t="shared" si="193"/>
        <v>44.185450819672134</v>
      </c>
      <c r="BE324" s="35">
        <f t="shared" si="194"/>
        <v>44</v>
      </c>
      <c r="BF324" s="37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14.871717404350408</v>
      </c>
      <c r="BG324" s="14">
        <f t="shared" si="195"/>
        <v>0.33333333333333331</v>
      </c>
      <c r="BH324" s="14">
        <f t="shared" si="196"/>
        <v>9.3333333333333338E-2</v>
      </c>
      <c r="BI324" s="13">
        <f>IFERROR(((AG324*(12000/5))/((F324*60+G324)*(SUMIFS(팀공격력!X:X,팀공격력!A:A,B324,팀공격력!B:B,D324)+SUMIFS(팀수비력!X:X,팀수비력!A:A,B324,팀수비력!B:B,D324))))*100,"")</f>
        <v>1.039149975320188</v>
      </c>
      <c r="BJ324" s="13">
        <f>IFERROR(((AI324*(12000/5))/((F324*60+G324)*(SUMIFS(팀공격력!V:V,팀공격력!A:A,B324,팀공격력!B:B,D324)+SUMIFS(팀수비력!W:W,팀수비력!A:A,B324,팀수비력!B:B,D324))))*100,"")</f>
        <v>5.2075509488758698</v>
      </c>
      <c r="BK324" s="13">
        <f>IFERROR(((AE324*(12000/5))/((F324*60+G324)*(SUMIFS(팀공격력!X:X,팀공격력!A:A,B324,팀공격력!B:B,D324)+SUMIFS(팀수비력!X:X,팀수비력!A:A,B324,팀수비력!B:B,D324))))*100,"")</f>
        <v>3.7409399111526769</v>
      </c>
      <c r="BL324" s="13">
        <f>IFERROR(100*AK324/(((((F324*60+G324)/(12000/5))*SUMIFS(팀공격력!P:P,팀공격력!A:A,B324,팀공격력!B:B,D324))-K324)),"")</f>
        <v>33.618153803053652</v>
      </c>
      <c r="BM324" s="13">
        <f>IFERROR(100*((AM324/E324*(2400))/((F324*60+G324)*SUMIFS(팀공격력!AR:AR,팀공격력!A:A,B324,팀공격력!B:B,D324))),"")</f>
        <v>1.9903097840128874</v>
      </c>
      <c r="BN324" s="13">
        <f>IFERROR((AO324*40)/(((F324*60+G324)/60)*(SUMIFS(팀수비력!Q:Q,팀수비력!A:A,B324,팀수비력!B:B,D324)-SUMIFS(팀수비력!N:N,팀수비력!A:A,B324,팀수비력!B:B,D324)))*100,"")</f>
        <v>0</v>
      </c>
      <c r="BO324" s="13">
        <f t="shared" si="197"/>
        <v>13.321492007104796</v>
      </c>
      <c r="BP324" s="13">
        <v>5.2631578947368398</v>
      </c>
      <c r="BQ324" s="13">
        <v>0.11111111111111099</v>
      </c>
      <c r="BR324" s="13">
        <v>1.44444444444444</v>
      </c>
      <c r="BS324" s="13">
        <v>0.22222222222222199</v>
      </c>
      <c r="BT324" s="15" t="s">
        <v>88</v>
      </c>
      <c r="BU324" s="15"/>
      <c r="BV324" s="12" t="s">
        <v>91</v>
      </c>
      <c r="BW324" s="26"/>
      <c r="BX324" s="28"/>
      <c r="BY324" s="28"/>
      <c r="BZ324" s="26"/>
      <c r="CA324" s="26"/>
      <c r="CB324" s="26"/>
      <c r="CC324" s="31"/>
      <c r="CD324" s="31"/>
      <c r="CE324" s="31"/>
      <c r="CF324" s="33">
        <v>7</v>
      </c>
      <c r="CG324" s="33">
        <v>2</v>
      </c>
    </row>
    <row r="325" spans="1:85" ht="18" customHeight="1" thickBot="1" x14ac:dyDescent="0.45">
      <c r="A325" s="12" t="s">
        <v>84</v>
      </c>
      <c r="B325" s="12" t="s">
        <v>275</v>
      </c>
      <c r="C325" s="4" t="s">
        <v>285</v>
      </c>
      <c r="D325" s="4" t="s">
        <v>295</v>
      </c>
      <c r="E325" s="23">
        <v>9</v>
      </c>
      <c r="F325" s="24">
        <v>31</v>
      </c>
      <c r="G325" s="24">
        <v>9</v>
      </c>
      <c r="H325" s="10">
        <f t="shared" si="171"/>
        <v>16821</v>
      </c>
      <c r="I325" s="5">
        <v>105</v>
      </c>
      <c r="J325" s="17">
        <f t="shared" si="172"/>
        <v>11.666666666666666</v>
      </c>
      <c r="K325" s="7">
        <v>32</v>
      </c>
      <c r="L325" s="7">
        <v>88</v>
      </c>
      <c r="M325" s="17">
        <f t="shared" si="173"/>
        <v>3.5555555555555554</v>
      </c>
      <c r="N325" s="17">
        <f t="shared" si="174"/>
        <v>9.7777777777777786</v>
      </c>
      <c r="O325" s="14">
        <f t="shared" si="175"/>
        <v>0.36363636363636365</v>
      </c>
      <c r="P325" s="12">
        <v>8</v>
      </c>
      <c r="Q325" s="12">
        <v>27</v>
      </c>
      <c r="R325" s="17">
        <f t="shared" si="176"/>
        <v>0.88888888888888884</v>
      </c>
      <c r="S325" s="17">
        <f t="shared" si="177"/>
        <v>3</v>
      </c>
      <c r="T325" s="14">
        <f t="shared" si="178"/>
        <v>0.29629629629629628</v>
      </c>
      <c r="U325" s="12">
        <v>24</v>
      </c>
      <c r="V325" s="12">
        <v>61</v>
      </c>
      <c r="W325" s="17">
        <f t="shared" si="179"/>
        <v>2.6666666666666665</v>
      </c>
      <c r="X325" s="17">
        <f t="shared" si="180"/>
        <v>6.7777777777777777</v>
      </c>
      <c r="Y325" s="14">
        <f t="shared" si="181"/>
        <v>0.39344262295081966</v>
      </c>
      <c r="Z325" s="12">
        <v>17</v>
      </c>
      <c r="AA325" s="12">
        <v>19</v>
      </c>
      <c r="AB325" s="17">
        <f t="shared" si="182"/>
        <v>1.8888888888888888</v>
      </c>
      <c r="AC325" s="17">
        <f t="shared" si="183"/>
        <v>2.1111111111111112</v>
      </c>
      <c r="AD325" s="14">
        <f t="shared" si="184"/>
        <v>0.89473684210526316</v>
      </c>
      <c r="AE325" s="12">
        <v>23</v>
      </c>
      <c r="AF325" s="17">
        <f t="shared" si="185"/>
        <v>2.5555555555555554</v>
      </c>
      <c r="AG325" s="12">
        <v>3</v>
      </c>
      <c r="AH325" s="17">
        <f t="shared" si="186"/>
        <v>0.33333333333333331</v>
      </c>
      <c r="AI325" s="12">
        <v>20</v>
      </c>
      <c r="AJ325" s="17">
        <f t="shared" si="187"/>
        <v>2.2222222222222223</v>
      </c>
      <c r="AK325" s="12">
        <v>7</v>
      </c>
      <c r="AL325" s="17">
        <f t="shared" si="188"/>
        <v>0.77777777777777779</v>
      </c>
      <c r="AM325" s="12">
        <v>9</v>
      </c>
      <c r="AN325" s="17">
        <f t="shared" si="189"/>
        <v>1</v>
      </c>
      <c r="AO325" s="12">
        <v>1</v>
      </c>
      <c r="AP325" s="17">
        <f t="shared" si="190"/>
        <v>0.1111111111111111</v>
      </c>
      <c r="AQ325" s="12">
        <v>10</v>
      </c>
      <c r="AR325" s="17">
        <f t="shared" si="191"/>
        <v>1.1111111111111112</v>
      </c>
      <c r="AS325" s="12">
        <v>20</v>
      </c>
      <c r="AT325" s="17">
        <f t="shared" si="192"/>
        <v>2.2222222222222223</v>
      </c>
      <c r="AU325" s="13"/>
      <c r="AV325" s="13"/>
      <c r="AW325" s="13"/>
      <c r="AX325" s="13"/>
      <c r="AY325" s="13"/>
      <c r="AZ325" s="13"/>
      <c r="BA325" s="13"/>
      <c r="BB325" s="13"/>
      <c r="BC325" s="13"/>
      <c r="BD325" s="35">
        <f t="shared" si="193"/>
        <v>54.483188044831877</v>
      </c>
      <c r="BE325" s="35">
        <f t="shared" si="194"/>
        <v>50</v>
      </c>
      <c r="BF325" s="37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17.756754006601351</v>
      </c>
      <c r="BG325" s="14">
        <f t="shared" si="195"/>
        <v>0.69318181818181823</v>
      </c>
      <c r="BH325" s="14">
        <f t="shared" si="196"/>
        <v>0.21590909090909091</v>
      </c>
      <c r="BI325" s="13">
        <f>IFERROR(((AG325*(12000/5))/((F325*60+G325)*(SUMIFS(팀공격력!X:X,팀공격력!A:A,B325,팀공격력!B:B,D325)+SUMIFS(팀수비력!X:X,팀수비력!A:A,B325,팀수비력!B:B,D325))))*100,"")</f>
        <v>0.63049549064370958</v>
      </c>
      <c r="BJ325" s="13">
        <f>IFERROR(((AI325*(12000/5))/((F325*60+G325)*(SUMIFS(팀공격력!V:V,팀공격력!A:A,B325,팀공격력!B:B,D325)+SUMIFS(팀수비력!W:W,팀수비력!A:A,B325,팀수비력!B:B,D325))))*100,"")</f>
        <v>8.1016350112157003</v>
      </c>
      <c r="BK325" s="13">
        <f>IFERROR(((AE325*(12000/5))/((F325*60+G325)*(SUMIFS(팀공격력!X:X,팀공격력!A:A,B325,팀공격력!B:B,D325)+SUMIFS(팀수비력!X:X,팀수비력!A:A,B325,팀수비력!B:B,D325))))*100,"")</f>
        <v>4.8337987616017735</v>
      </c>
      <c r="BL325" s="13">
        <f>IFERROR(100*AK325/(((((F325*60+G325)/(12000/5))*SUMIFS(팀공격력!P:P,팀공격력!A:A,B325,팀공격력!B:B,D325))-K325)),"")</f>
        <v>3.9966314106681509</v>
      </c>
      <c r="BM325" s="13">
        <f>IFERROR(100*((AM325/E325*(2400))/((F325*60+G325)*SUMIFS(팀공격력!AR:AR,팀공격력!A:A,B325,팀공격력!B:B,D325))),"")</f>
        <v>1.8114055337645378</v>
      </c>
      <c r="BN325" s="13">
        <f>IFERROR((AO325*40)/(((F325*60+G325)/60)*(SUMIFS(팀수비력!Q:Q,팀수비력!A:A,B325,팀수비력!B:B,D325)-SUMIFS(팀수비력!N:N,팀수비력!A:A,B325,팀수비력!B:B,D325)))*100,"")</f>
        <v>0.34799705942484782</v>
      </c>
      <c r="BO325" s="13">
        <f t="shared" si="197"/>
        <v>9.4020308386611511</v>
      </c>
      <c r="BP325" s="13">
        <v>0</v>
      </c>
      <c r="BQ325" s="13">
        <v>0</v>
      </c>
      <c r="BR325" s="13">
        <v>2</v>
      </c>
      <c r="BS325" s="13">
        <v>0.22222222222222199</v>
      </c>
      <c r="BT325" s="15" t="s">
        <v>88</v>
      </c>
      <c r="BU325" s="15"/>
      <c r="BV325" s="12" t="s">
        <v>91</v>
      </c>
      <c r="BW325" s="26"/>
      <c r="BX325" s="28"/>
      <c r="BY325" s="28"/>
      <c r="BZ325" s="26"/>
      <c r="CA325" s="26"/>
      <c r="CB325" s="26"/>
      <c r="CC325" s="31"/>
      <c r="CD325" s="31"/>
      <c r="CE325" s="31"/>
      <c r="CF325" s="33">
        <v>7</v>
      </c>
      <c r="CG325" s="33">
        <v>2</v>
      </c>
    </row>
    <row r="326" spans="1:85" ht="18" customHeight="1" thickBot="1" x14ac:dyDescent="0.45">
      <c r="A326" s="12" t="s">
        <v>84</v>
      </c>
      <c r="B326" s="12" t="s">
        <v>275</v>
      </c>
      <c r="C326" s="4" t="s">
        <v>288</v>
      </c>
      <c r="D326" s="4" t="s">
        <v>295</v>
      </c>
      <c r="E326" s="23">
        <v>7</v>
      </c>
      <c r="F326" s="24">
        <v>2</v>
      </c>
      <c r="G326" s="24">
        <v>6</v>
      </c>
      <c r="H326" s="10">
        <f t="shared" si="171"/>
        <v>882</v>
      </c>
      <c r="I326" s="5">
        <v>0</v>
      </c>
      <c r="J326" s="17">
        <f t="shared" si="172"/>
        <v>0</v>
      </c>
      <c r="K326" s="7">
        <v>0</v>
      </c>
      <c r="L326" s="7">
        <v>4</v>
      </c>
      <c r="M326" s="17">
        <f t="shared" si="173"/>
        <v>0</v>
      </c>
      <c r="N326" s="17">
        <f t="shared" si="174"/>
        <v>0.5714285714285714</v>
      </c>
      <c r="O326" s="14">
        <f t="shared" si="175"/>
        <v>0</v>
      </c>
      <c r="P326" s="12">
        <v>0</v>
      </c>
      <c r="Q326" s="12">
        <v>2</v>
      </c>
      <c r="R326" s="17">
        <f t="shared" si="176"/>
        <v>0</v>
      </c>
      <c r="S326" s="17">
        <f t="shared" si="177"/>
        <v>0.2857142857142857</v>
      </c>
      <c r="T326" s="14">
        <f t="shared" si="178"/>
        <v>0</v>
      </c>
      <c r="U326" s="12">
        <v>0</v>
      </c>
      <c r="V326" s="12">
        <v>2</v>
      </c>
      <c r="W326" s="17">
        <f t="shared" si="179"/>
        <v>0</v>
      </c>
      <c r="X326" s="17">
        <f t="shared" si="180"/>
        <v>0.2857142857142857</v>
      </c>
      <c r="Y326" s="14">
        <f t="shared" si="181"/>
        <v>0</v>
      </c>
      <c r="Z326" s="12">
        <v>0</v>
      </c>
      <c r="AA326" s="12">
        <v>2</v>
      </c>
      <c r="AB326" s="17">
        <f t="shared" si="182"/>
        <v>0</v>
      </c>
      <c r="AC326" s="17">
        <f t="shared" si="183"/>
        <v>0.2857142857142857</v>
      </c>
      <c r="AD326" s="14">
        <f t="shared" si="184"/>
        <v>0</v>
      </c>
      <c r="AE326" s="12">
        <v>1</v>
      </c>
      <c r="AF326" s="17">
        <f t="shared" si="185"/>
        <v>0.14285714285714285</v>
      </c>
      <c r="AG326" s="12">
        <v>1</v>
      </c>
      <c r="AH326" s="17">
        <f t="shared" si="186"/>
        <v>0.14285714285714285</v>
      </c>
      <c r="AI326" s="12">
        <v>0</v>
      </c>
      <c r="AJ326" s="17">
        <f t="shared" si="187"/>
        <v>0</v>
      </c>
      <c r="AK326" s="12">
        <v>0</v>
      </c>
      <c r="AL326" s="17">
        <f t="shared" si="188"/>
        <v>0</v>
      </c>
      <c r="AM326" s="12">
        <v>0</v>
      </c>
      <c r="AN326" s="17">
        <f t="shared" si="189"/>
        <v>0</v>
      </c>
      <c r="AO326" s="12">
        <v>0</v>
      </c>
      <c r="AP326" s="17">
        <f t="shared" si="190"/>
        <v>0</v>
      </c>
      <c r="AQ326" s="12">
        <v>0</v>
      </c>
      <c r="AR326" s="17">
        <f t="shared" si="191"/>
        <v>0</v>
      </c>
      <c r="AS326" s="12">
        <v>1</v>
      </c>
      <c r="AT326" s="17">
        <f t="shared" si="192"/>
        <v>0.14285714285714285</v>
      </c>
      <c r="AU326" s="13"/>
      <c r="AV326" s="13"/>
      <c r="AW326" s="13"/>
      <c r="AX326" s="13"/>
      <c r="AY326" s="13"/>
      <c r="AZ326" s="13"/>
      <c r="BA326" s="13"/>
      <c r="BB326" s="13"/>
      <c r="BC326" s="13"/>
      <c r="BD326" s="35">
        <f t="shared" si="193"/>
        <v>0</v>
      </c>
      <c r="BE326" s="35">
        <f t="shared" si="194"/>
        <v>0</v>
      </c>
      <c r="BF326" s="37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12.08492133657249</v>
      </c>
      <c r="BG326" s="14">
        <f t="shared" si="195"/>
        <v>0.5</v>
      </c>
      <c r="BH326" s="14">
        <f t="shared" si="196"/>
        <v>0.5</v>
      </c>
      <c r="BI326" s="13">
        <f>IFERROR(((AG326*(12000/5))/((F326*60+G326)*(SUMIFS(팀공격력!X:X,팀공격력!A:A,B326,팀공격력!B:B,D326)+SUMIFS(팀수비력!X:X,팀수비력!A:A,B326,팀수비력!B:B,D326))))*100,"")</f>
        <v>3.1174499259605644</v>
      </c>
      <c r="BJ326" s="13">
        <f>IFERROR(((AI326*(12000/5))/((F326*60+G326)*(SUMIFS(팀공격력!V:V,팀공격력!A:A,B326,팀공격력!B:B,D326)+SUMIFS(팀수비력!W:W,팀수비력!A:A,B326,팀수비력!B:B,D326))))*100,"")</f>
        <v>0</v>
      </c>
      <c r="BK326" s="13">
        <f>IFERROR(((AE326*(12000/5))/((F326*60+G326)*(SUMIFS(팀공격력!X:X,팀공격력!A:A,B326,팀공격력!B:B,D326)+SUMIFS(팀수비력!X:X,팀수비력!A:A,B326,팀수비력!B:B,D326))))*100,"")</f>
        <v>3.1174499259605644</v>
      </c>
      <c r="BL326" s="13">
        <f>IFERROR(100*AK326/(((((F326*60+G326)/(12000/5))*SUMIFS(팀공격력!P:P,팀공격력!A:A,B326,팀공격력!B:B,D326))-K326)),"")</f>
        <v>0</v>
      </c>
      <c r="BM326" s="13">
        <f>IFERROR(100*((AM326/E326*(2400))/((F326*60+G326)*SUMIFS(팀공격력!AR:AR,팀공격력!A:A,B326,팀공격력!B:B,D326))),"")</f>
        <v>0</v>
      </c>
      <c r="BN326" s="13">
        <f>IFERROR((AO326*40)/(((F326*60+G326)/60)*(SUMIFS(팀수비력!Q:Q,팀수비력!A:A,B326,팀수비력!B:B,D326)-SUMIFS(팀수비력!N:N,팀수비력!A:A,B326,팀수비력!B:B,D326)))*100,"")</f>
        <v>0</v>
      </c>
      <c r="BO326" s="13">
        <f t="shared" si="197"/>
        <v>0</v>
      </c>
      <c r="BP326" s="13">
        <v>0</v>
      </c>
      <c r="BQ326" s="13">
        <v>0</v>
      </c>
      <c r="BR326" s="13">
        <v>0</v>
      </c>
      <c r="BS326" s="13">
        <v>0</v>
      </c>
      <c r="BT326" s="15" t="s">
        <v>88</v>
      </c>
      <c r="BU326" s="15"/>
      <c r="BV326" s="12" t="s">
        <v>96</v>
      </c>
      <c r="BW326" s="26"/>
      <c r="BX326" s="28"/>
      <c r="BY326" s="28"/>
      <c r="BZ326" s="26"/>
      <c r="CA326" s="26"/>
      <c r="CB326" s="26"/>
      <c r="CC326" s="31"/>
      <c r="CD326" s="31"/>
      <c r="CE326" s="31"/>
      <c r="CF326" s="33">
        <v>6</v>
      </c>
      <c r="CG326" s="33">
        <v>1</v>
      </c>
    </row>
    <row r="327" spans="1:85" ht="18" customHeight="1" thickBot="1" x14ac:dyDescent="0.45">
      <c r="A327" s="12" t="s">
        <v>84</v>
      </c>
      <c r="B327" s="12" t="s">
        <v>275</v>
      </c>
      <c r="C327" s="4" t="s">
        <v>289</v>
      </c>
      <c r="D327" s="4" t="s">
        <v>295</v>
      </c>
      <c r="E327" s="23">
        <v>9</v>
      </c>
      <c r="F327" s="24">
        <v>25</v>
      </c>
      <c r="G327" s="24">
        <v>10</v>
      </c>
      <c r="H327" s="10">
        <f t="shared" si="171"/>
        <v>13590</v>
      </c>
      <c r="I327" s="5">
        <v>44</v>
      </c>
      <c r="J327" s="17">
        <f t="shared" si="172"/>
        <v>4.8888888888888893</v>
      </c>
      <c r="K327" s="7">
        <v>16</v>
      </c>
      <c r="L327" s="7">
        <v>44</v>
      </c>
      <c r="M327" s="17">
        <f t="shared" si="173"/>
        <v>1.7777777777777777</v>
      </c>
      <c r="N327" s="17">
        <f t="shared" si="174"/>
        <v>4.8888888888888893</v>
      </c>
      <c r="O327" s="14">
        <f t="shared" si="175"/>
        <v>0.36363636363636365</v>
      </c>
      <c r="P327" s="12">
        <v>8</v>
      </c>
      <c r="Q327" s="12">
        <v>25</v>
      </c>
      <c r="R327" s="17">
        <f t="shared" si="176"/>
        <v>0.88888888888888884</v>
      </c>
      <c r="S327" s="17">
        <f t="shared" si="177"/>
        <v>2.7777777777777777</v>
      </c>
      <c r="T327" s="14">
        <f t="shared" si="178"/>
        <v>0.32</v>
      </c>
      <c r="U327" s="12">
        <v>8</v>
      </c>
      <c r="V327" s="12">
        <v>19</v>
      </c>
      <c r="W327" s="17">
        <f t="shared" si="179"/>
        <v>0.88888888888888884</v>
      </c>
      <c r="X327" s="17">
        <f t="shared" si="180"/>
        <v>2.1111111111111112</v>
      </c>
      <c r="Y327" s="14">
        <f t="shared" si="181"/>
        <v>0.42105263157894735</v>
      </c>
      <c r="Z327" s="12">
        <v>4</v>
      </c>
      <c r="AA327" s="12">
        <v>8</v>
      </c>
      <c r="AB327" s="17">
        <f t="shared" si="182"/>
        <v>0.44444444444444442</v>
      </c>
      <c r="AC327" s="17">
        <f t="shared" si="183"/>
        <v>0.88888888888888884</v>
      </c>
      <c r="AD327" s="14">
        <f t="shared" si="184"/>
        <v>0.5</v>
      </c>
      <c r="AE327" s="12">
        <v>18</v>
      </c>
      <c r="AF327" s="17">
        <f t="shared" si="185"/>
        <v>2</v>
      </c>
      <c r="AG327" s="12">
        <v>7</v>
      </c>
      <c r="AH327" s="17">
        <f t="shared" si="186"/>
        <v>0.77777777777777779</v>
      </c>
      <c r="AI327" s="12">
        <v>11</v>
      </c>
      <c r="AJ327" s="17">
        <f t="shared" si="187"/>
        <v>1.2222222222222223</v>
      </c>
      <c r="AK327" s="12">
        <v>9</v>
      </c>
      <c r="AL327" s="17">
        <f t="shared" si="188"/>
        <v>1</v>
      </c>
      <c r="AM327" s="12">
        <v>2</v>
      </c>
      <c r="AN327" s="17">
        <f t="shared" si="189"/>
        <v>0.22222222222222221</v>
      </c>
      <c r="AO327" s="12">
        <v>3</v>
      </c>
      <c r="AP327" s="17">
        <f t="shared" si="190"/>
        <v>0.33333333333333331</v>
      </c>
      <c r="AQ327" s="12">
        <v>6</v>
      </c>
      <c r="AR327" s="17">
        <f t="shared" si="191"/>
        <v>0.66666666666666663</v>
      </c>
      <c r="AS327" s="12">
        <v>15</v>
      </c>
      <c r="AT327" s="17">
        <f t="shared" si="192"/>
        <v>1.6666666666666667</v>
      </c>
      <c r="AU327" s="13"/>
      <c r="AV327" s="13"/>
      <c r="AW327" s="13"/>
      <c r="AX327" s="13"/>
      <c r="AY327" s="13"/>
      <c r="AZ327" s="13"/>
      <c r="BA327" s="13"/>
      <c r="BB327" s="13"/>
      <c r="BC327" s="13"/>
      <c r="BD327" s="35">
        <f t="shared" si="193"/>
        <v>46.296296296296291</v>
      </c>
      <c r="BE327" s="35">
        <f t="shared" si="194"/>
        <v>45.454545454545453</v>
      </c>
      <c r="BF327" s="37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11.059454555911863</v>
      </c>
      <c r="BG327" s="14">
        <f t="shared" si="195"/>
        <v>0.43181818181818182</v>
      </c>
      <c r="BH327" s="14">
        <f t="shared" si="196"/>
        <v>0.18181818181818182</v>
      </c>
      <c r="BI327" s="13">
        <f>IFERROR(((AG327*(12000/5))/((F327*60+G327)*(SUMIFS(팀공격력!X:X,팀공격력!A:A,B327,팀공격력!B:B,D327)+SUMIFS(팀수비력!X:X,팀수비력!A:A,B327,팀수비력!B:B,D327))))*100,"")</f>
        <v>1.820921082580939</v>
      </c>
      <c r="BJ327" s="13">
        <f>IFERROR(((AI327*(12000/5))/((F327*60+G327)*(SUMIFS(팀공격력!V:V,팀공격력!A:A,B327,팀공격력!B:B,D327)+SUMIFS(팀수비력!W:W,팀수비력!A:A,B327,팀수비력!B:B,D327))))*100,"")</f>
        <v>5.5152819270060789</v>
      </c>
      <c r="BK327" s="13">
        <f>IFERROR(((AE327*(12000/5))/((F327*60+G327)*(SUMIFS(팀공격력!X:X,팀공격력!A:A,B327,팀공격력!B:B,D327)+SUMIFS(팀수비력!X:X,팀수비력!A:A,B327,팀수비력!B:B,D327))))*100,"")</f>
        <v>4.682368498065272</v>
      </c>
      <c r="BL327" s="13">
        <f>IFERROR(100*AK327/(((((F327*60+G327)/(12000/5))*SUMIFS(팀공격력!P:P,팀공격력!A:A,B327,팀공격력!B:B,D327))-K327)),"")</f>
        <v>5.9461542696691083</v>
      </c>
      <c r="BM327" s="13">
        <f>IFERROR(100*((AM327/E327*(2400))/((F327*60+G327)*SUMIFS(팀공격력!AR:AR,팀공격력!A:A,B327,팀공격력!B:B,D327))),"")</f>
        <v>0.49823648897806039</v>
      </c>
      <c r="BN327" s="13">
        <f>IFERROR((AO327*40)/(((F327*60+G327)/60)*(SUMIFS(팀수비력!Q:Q,팀수비력!A:A,B327,팀수비력!B:B,D327)-SUMIFS(팀수비력!N:N,팀수비력!A:A,B327,팀수비력!B:B,D327)))*100,"")</f>
        <v>1.2921983524471006</v>
      </c>
      <c r="BO327" s="13">
        <f t="shared" si="197"/>
        <v>11.210762331838565</v>
      </c>
      <c r="BP327" s="13">
        <v>10</v>
      </c>
      <c r="BQ327" s="13">
        <v>0.11111111111111099</v>
      </c>
      <c r="BR327" s="13">
        <v>0</v>
      </c>
      <c r="BS327" s="13">
        <v>0.22222222222222199</v>
      </c>
      <c r="BT327" s="15" t="s">
        <v>88</v>
      </c>
      <c r="BU327" s="15"/>
      <c r="BV327" s="12" t="s">
        <v>96</v>
      </c>
      <c r="BW327" s="26"/>
      <c r="BX327" s="28"/>
      <c r="BY327" s="28"/>
      <c r="BZ327" s="26"/>
      <c r="CA327" s="26"/>
      <c r="CB327" s="26"/>
      <c r="CC327" s="31"/>
      <c r="CD327" s="31"/>
      <c r="CE327" s="31"/>
      <c r="CF327" s="33">
        <v>7</v>
      </c>
      <c r="CG327" s="33">
        <v>2</v>
      </c>
    </row>
    <row r="328" spans="1:85" ht="18" customHeight="1" thickBot="1" x14ac:dyDescent="0.45">
      <c r="A328" s="12" t="s">
        <v>84</v>
      </c>
      <c r="B328" s="12" t="s">
        <v>275</v>
      </c>
      <c r="C328" s="4" t="s">
        <v>290</v>
      </c>
      <c r="D328" s="4" t="s">
        <v>295</v>
      </c>
      <c r="E328" s="23">
        <v>9</v>
      </c>
      <c r="F328" s="24">
        <v>10</v>
      </c>
      <c r="G328" s="24">
        <v>58</v>
      </c>
      <c r="H328" s="10">
        <f t="shared" si="171"/>
        <v>5922</v>
      </c>
      <c r="I328" s="5">
        <v>39</v>
      </c>
      <c r="J328" s="17">
        <f t="shared" si="172"/>
        <v>4.333333333333333</v>
      </c>
      <c r="K328" s="7">
        <v>14</v>
      </c>
      <c r="L328" s="7">
        <v>26</v>
      </c>
      <c r="M328" s="17">
        <f t="shared" si="173"/>
        <v>1.5555555555555556</v>
      </c>
      <c r="N328" s="17">
        <f t="shared" si="174"/>
        <v>2.8888888888888888</v>
      </c>
      <c r="O328" s="14">
        <f t="shared" si="175"/>
        <v>0.53846153846153844</v>
      </c>
      <c r="P328" s="12">
        <v>5</v>
      </c>
      <c r="Q328" s="12">
        <v>8</v>
      </c>
      <c r="R328" s="17">
        <f t="shared" si="176"/>
        <v>0.55555555555555558</v>
      </c>
      <c r="S328" s="17">
        <f t="shared" si="177"/>
        <v>0.88888888888888884</v>
      </c>
      <c r="T328" s="14">
        <f t="shared" si="178"/>
        <v>0.625</v>
      </c>
      <c r="U328" s="12">
        <v>9</v>
      </c>
      <c r="V328" s="12">
        <v>18</v>
      </c>
      <c r="W328" s="17">
        <f t="shared" si="179"/>
        <v>1</v>
      </c>
      <c r="X328" s="17">
        <f t="shared" si="180"/>
        <v>2</v>
      </c>
      <c r="Y328" s="14">
        <f t="shared" si="181"/>
        <v>0.5</v>
      </c>
      <c r="Z328" s="12">
        <v>2</v>
      </c>
      <c r="AA328" s="12">
        <v>2</v>
      </c>
      <c r="AB328" s="17">
        <f t="shared" si="182"/>
        <v>0.22222222222222221</v>
      </c>
      <c r="AC328" s="17">
        <f t="shared" si="183"/>
        <v>0.22222222222222221</v>
      </c>
      <c r="AD328" s="14">
        <f t="shared" si="184"/>
        <v>1</v>
      </c>
      <c r="AE328" s="12">
        <v>5</v>
      </c>
      <c r="AF328" s="17">
        <f t="shared" si="185"/>
        <v>0.55555555555555558</v>
      </c>
      <c r="AG328" s="12">
        <v>0</v>
      </c>
      <c r="AH328" s="17">
        <f t="shared" si="186"/>
        <v>0</v>
      </c>
      <c r="AI328" s="12">
        <v>5</v>
      </c>
      <c r="AJ328" s="17">
        <f t="shared" si="187"/>
        <v>0.55555555555555558</v>
      </c>
      <c r="AK328" s="12">
        <v>5</v>
      </c>
      <c r="AL328" s="17">
        <f t="shared" si="188"/>
        <v>0.55555555555555558</v>
      </c>
      <c r="AM328" s="12">
        <v>4</v>
      </c>
      <c r="AN328" s="17">
        <f t="shared" si="189"/>
        <v>0.44444444444444442</v>
      </c>
      <c r="AO328" s="12">
        <v>0</v>
      </c>
      <c r="AP328" s="17">
        <f t="shared" si="190"/>
        <v>0</v>
      </c>
      <c r="AQ328" s="12">
        <v>3</v>
      </c>
      <c r="AR328" s="17">
        <f t="shared" si="191"/>
        <v>0.33333333333333331</v>
      </c>
      <c r="AS328" s="12">
        <v>20</v>
      </c>
      <c r="AT328" s="17">
        <f t="shared" si="192"/>
        <v>2.2222222222222223</v>
      </c>
      <c r="AU328" s="13"/>
      <c r="AV328" s="13"/>
      <c r="AW328" s="13"/>
      <c r="AX328" s="13"/>
      <c r="AY328" s="13"/>
      <c r="AZ328" s="13"/>
      <c r="BA328" s="13"/>
      <c r="BB328" s="13"/>
      <c r="BC328" s="13"/>
      <c r="BD328" s="35">
        <f t="shared" si="193"/>
        <v>72.544642857142861</v>
      </c>
      <c r="BE328" s="35">
        <f t="shared" si="194"/>
        <v>71.15384615384616</v>
      </c>
      <c r="BF328" s="37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14.169327894275696</v>
      </c>
      <c r="BG328" s="14">
        <f t="shared" si="195"/>
        <v>0.69230769230769229</v>
      </c>
      <c r="BH328" s="14">
        <f t="shared" si="196"/>
        <v>7.6923076923076927E-2</v>
      </c>
      <c r="BI328" s="13">
        <f>IFERROR(((AG328*(12000/5))/((F328*60+G328)*(SUMIFS(팀공격력!X:X,팀공격력!A:A,B328,팀공격력!B:B,D328)+SUMIFS(팀수비력!X:X,팀수비력!A:A,B328,팀수비력!B:B,D328))))*100,"")</f>
        <v>0</v>
      </c>
      <c r="BJ328" s="13">
        <f>IFERROR(((AI328*(12000/5))/((F328*60+G328)*(SUMIFS(팀공격력!V:V,팀공격력!A:A,B328,팀공격력!B:B,D328)+SUMIFS(팀수비력!W:W,팀수비력!A:A,B328,팀수비력!B:B,D328))))*100,"")</f>
        <v>5.7530227340281712</v>
      </c>
      <c r="BK328" s="13">
        <f>IFERROR(((AE328*(12000/5))/((F328*60+G328)*(SUMIFS(팀공격력!X:X,팀공격력!A:A,B328,팀공격력!B:B,D328)+SUMIFS(팀수비력!X:X,팀수비력!A:A,B328,팀수비력!B:B,D328))))*100,"")</f>
        <v>2.9847924823026681</v>
      </c>
      <c r="BL328" s="13">
        <f>IFERROR(100*AK328/(((((F328*60+G328)/(12000/5))*SUMIFS(팀공격력!P:P,팀공격력!A:A,B328,팀공격력!B:B,D328))-K328)),"")</f>
        <v>8.4848827672031</v>
      </c>
      <c r="BM328" s="13">
        <f>IFERROR(100*((AM328/E328*(2400))/((F328*60+G328)*SUMIFS(팀공격력!AR:AR,팀공격력!A:A,B328,팀공격력!B:B,D328))),"")</f>
        <v>2.2867389007807635</v>
      </c>
      <c r="BN328" s="13">
        <f>IFERROR((AO328*40)/(((F328*60+G328)/60)*(SUMIFS(팀수비력!Q:Q,팀수비력!A:A,B328,팀수비력!B:B,D328)-SUMIFS(팀수비력!N:N,팀수비력!A:A,B328,팀수비력!B:B,D328)))*100,"")</f>
        <v>0</v>
      </c>
      <c r="BO328" s="13">
        <f t="shared" si="197"/>
        <v>10.040160642570282</v>
      </c>
      <c r="BP328" s="13">
        <v>0</v>
      </c>
      <c r="BQ328" s="13">
        <v>0</v>
      </c>
      <c r="BR328" s="13">
        <v>1.2222222222222201</v>
      </c>
      <c r="BS328" s="13">
        <v>0.44444444444444398</v>
      </c>
      <c r="BT328" s="15" t="s">
        <v>88</v>
      </c>
      <c r="BU328" s="15"/>
      <c r="BV328" s="12" t="s">
        <v>91</v>
      </c>
      <c r="BW328" s="26"/>
      <c r="BX328" s="28"/>
      <c r="BY328" s="28"/>
      <c r="BZ328" s="26"/>
      <c r="CA328" s="26"/>
      <c r="CB328" s="26"/>
      <c r="CC328" s="31"/>
      <c r="CD328" s="31"/>
      <c r="CE328" s="31"/>
      <c r="CF328" s="33">
        <v>7</v>
      </c>
      <c r="CG328" s="33">
        <v>2</v>
      </c>
    </row>
    <row r="329" spans="1:85" ht="18" customHeight="1" thickBot="1" x14ac:dyDescent="0.45">
      <c r="A329" s="12" t="s">
        <v>84</v>
      </c>
      <c r="B329" s="12" t="s">
        <v>275</v>
      </c>
      <c r="C329" s="4" t="s">
        <v>292</v>
      </c>
      <c r="D329" s="4" t="s">
        <v>295</v>
      </c>
      <c r="E329" s="23">
        <v>9</v>
      </c>
      <c r="F329" s="24">
        <v>32</v>
      </c>
      <c r="G329" s="24">
        <v>32</v>
      </c>
      <c r="H329" s="10">
        <f t="shared" si="171"/>
        <v>17568</v>
      </c>
      <c r="I329" s="5">
        <v>164</v>
      </c>
      <c r="J329" s="17">
        <f t="shared" si="172"/>
        <v>18.222222222222221</v>
      </c>
      <c r="K329" s="7">
        <v>66</v>
      </c>
      <c r="L329" s="7">
        <v>142</v>
      </c>
      <c r="M329" s="17">
        <f t="shared" si="173"/>
        <v>7.333333333333333</v>
      </c>
      <c r="N329" s="17">
        <f t="shared" si="174"/>
        <v>15.777777777777779</v>
      </c>
      <c r="O329" s="14">
        <f t="shared" si="175"/>
        <v>0.46478873239436619</v>
      </c>
      <c r="P329" s="12">
        <v>55</v>
      </c>
      <c r="Q329" s="12">
        <v>113</v>
      </c>
      <c r="R329" s="17">
        <f t="shared" si="176"/>
        <v>6.1111111111111107</v>
      </c>
      <c r="S329" s="17">
        <f t="shared" si="177"/>
        <v>12.555555555555555</v>
      </c>
      <c r="T329" s="14">
        <f t="shared" si="178"/>
        <v>0.48672566371681414</v>
      </c>
      <c r="U329" s="12">
        <v>11</v>
      </c>
      <c r="V329" s="12">
        <v>29</v>
      </c>
      <c r="W329" s="17">
        <f t="shared" si="179"/>
        <v>1.2222222222222223</v>
      </c>
      <c r="X329" s="17">
        <f t="shared" si="180"/>
        <v>3.2222222222222223</v>
      </c>
      <c r="Y329" s="14">
        <f t="shared" si="181"/>
        <v>0.37931034482758619</v>
      </c>
      <c r="Z329" s="12">
        <v>21</v>
      </c>
      <c r="AA329" s="12">
        <v>33</v>
      </c>
      <c r="AB329" s="17">
        <f t="shared" si="182"/>
        <v>2.3333333333333335</v>
      </c>
      <c r="AC329" s="17">
        <f t="shared" si="183"/>
        <v>3.6666666666666665</v>
      </c>
      <c r="AD329" s="14">
        <f t="shared" si="184"/>
        <v>0.63636363636363635</v>
      </c>
      <c r="AE329" s="12">
        <v>66</v>
      </c>
      <c r="AF329" s="17">
        <f t="shared" si="185"/>
        <v>7.333333333333333</v>
      </c>
      <c r="AG329" s="12">
        <v>16</v>
      </c>
      <c r="AH329" s="17">
        <f t="shared" si="186"/>
        <v>1.7777777777777777</v>
      </c>
      <c r="AI329" s="12">
        <v>50</v>
      </c>
      <c r="AJ329" s="17">
        <f t="shared" si="187"/>
        <v>5.5555555555555554</v>
      </c>
      <c r="AK329" s="12">
        <v>25</v>
      </c>
      <c r="AL329" s="17">
        <f t="shared" si="188"/>
        <v>2.7777777777777777</v>
      </c>
      <c r="AM329" s="12">
        <v>11</v>
      </c>
      <c r="AN329" s="17">
        <f t="shared" si="189"/>
        <v>1.2222222222222223</v>
      </c>
      <c r="AO329" s="12">
        <v>4</v>
      </c>
      <c r="AP329" s="17">
        <f t="shared" si="190"/>
        <v>0.44444444444444442</v>
      </c>
      <c r="AQ329" s="12">
        <v>24</v>
      </c>
      <c r="AR329" s="17">
        <f t="shared" si="191"/>
        <v>2.6666666666666665</v>
      </c>
      <c r="AS329" s="12">
        <v>19</v>
      </c>
      <c r="AT329" s="17">
        <f t="shared" si="192"/>
        <v>2.1111111111111112</v>
      </c>
      <c r="AU329" s="13"/>
      <c r="AV329" s="13"/>
      <c r="AW329" s="13"/>
      <c r="AX329" s="13"/>
      <c r="AY329" s="13"/>
      <c r="AZ329" s="13"/>
      <c r="BA329" s="13"/>
      <c r="BB329" s="13"/>
      <c r="BC329" s="13"/>
      <c r="BD329" s="35">
        <f t="shared" si="193"/>
        <v>52.389470994122156</v>
      </c>
      <c r="BE329" s="35">
        <f t="shared" si="194"/>
        <v>50.352112676056336</v>
      </c>
      <c r="BF329" s="37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28.856261333419727</v>
      </c>
      <c r="BG329" s="14">
        <f t="shared" si="195"/>
        <v>0.20422535211267606</v>
      </c>
      <c r="BH329" s="14">
        <f t="shared" si="196"/>
        <v>0.23239436619718309</v>
      </c>
      <c r="BI329" s="13">
        <f>IFERROR(((AG329*(12000/5))/((F329*60+G329)*(SUMIFS(팀공격력!X:X,팀공격력!A:A,B329,팀공격력!B:B,D329)+SUMIFS(팀수비력!X:X,팀수비력!A:A,B329,팀수비력!B:B,D329))))*100,"")</f>
        <v>3.2196613989428782</v>
      </c>
      <c r="BJ329" s="13">
        <f>IFERROR(((AI329*(12000/5))/((F329*60+G329)*(SUMIFS(팀공격력!V:V,팀공격력!A:A,B329,팀공격력!B:B,D329)+SUMIFS(팀수비력!W:W,팀수비력!A:A,B329,팀수비력!B:B,D329))))*100,"")</f>
        <v>19.39287376532037</v>
      </c>
      <c r="BK329" s="13">
        <f>IFERROR(((AE329*(12000/5))/((F329*60+G329)*(SUMIFS(팀공격력!X:X,팀공격력!A:A,B329,팀공격력!B:B,D329)+SUMIFS(팀수비력!X:X,팀수비력!A:A,B329,팀수비력!B:B,D329))))*100,"")</f>
        <v>13.281103270639372</v>
      </c>
      <c r="BL329" s="13">
        <f>IFERROR(100*AK329/(((((F329*60+G329)/(12000/5))*SUMIFS(팀공격력!P:P,팀공격력!A:A,B329,팀공격력!B:B,D329))-K329)),"")</f>
        <v>16.628236963462221</v>
      </c>
      <c r="BM329" s="13">
        <f>IFERROR(100*((AM329/E329*(2400))/((F329*60+G329)*SUMIFS(팀공격력!AR:AR,팀공격력!A:A,B329,팀공격력!B:B,D329))),"")</f>
        <v>2.1198022750833978</v>
      </c>
      <c r="BN329" s="13">
        <f>IFERROR((AO329*40)/(((F329*60+G329)/60)*(SUMIFS(팀수비력!Q:Q,팀수비력!A:A,B329,팀수비력!B:B,D329)-SUMIFS(팀수비력!N:N,팀수비력!A:A,B329,팀수비력!B:B,D329)))*100,"")</f>
        <v>1.3328002132480341</v>
      </c>
      <c r="BO329" s="13">
        <f t="shared" si="197"/>
        <v>13.294925769997784</v>
      </c>
      <c r="BP329" s="13">
        <v>5.8823529411764701</v>
      </c>
      <c r="BQ329" s="13">
        <v>0.11111111111111099</v>
      </c>
      <c r="BR329" s="13">
        <v>1.44444444444444</v>
      </c>
      <c r="BS329" s="13">
        <v>0.33333333333333298</v>
      </c>
      <c r="BT329" s="15" t="s">
        <v>110</v>
      </c>
      <c r="BU329" s="15"/>
      <c r="BV329" s="12" t="s">
        <v>96</v>
      </c>
      <c r="BW329" s="26"/>
      <c r="BX329" s="28"/>
      <c r="BY329" s="28"/>
      <c r="BZ329" s="26"/>
      <c r="CA329" s="26"/>
      <c r="CB329" s="26"/>
      <c r="CC329" s="31"/>
      <c r="CD329" s="31"/>
      <c r="CE329" s="31"/>
      <c r="CF329" s="33">
        <v>7</v>
      </c>
      <c r="CG329" s="33">
        <v>2</v>
      </c>
    </row>
    <row r="330" spans="1:85" ht="18" customHeight="1" thickBot="1" x14ac:dyDescent="0.45">
      <c r="A330" s="12" t="s">
        <v>84</v>
      </c>
      <c r="B330" s="12" t="s">
        <v>275</v>
      </c>
      <c r="C330" s="4" t="s">
        <v>293</v>
      </c>
      <c r="D330" s="4" t="s">
        <v>295</v>
      </c>
      <c r="E330" s="23">
        <v>9</v>
      </c>
      <c r="F330" s="24">
        <v>8</v>
      </c>
      <c r="G330" s="24">
        <v>15</v>
      </c>
      <c r="H330" s="10">
        <f t="shared" si="171"/>
        <v>4455</v>
      </c>
      <c r="I330" s="5">
        <v>17</v>
      </c>
      <c r="J330" s="17">
        <f t="shared" si="172"/>
        <v>1.8888888888888888</v>
      </c>
      <c r="K330" s="7">
        <v>6</v>
      </c>
      <c r="L330" s="7">
        <v>12</v>
      </c>
      <c r="M330" s="17">
        <f t="shared" si="173"/>
        <v>0.66666666666666663</v>
      </c>
      <c r="N330" s="17">
        <f t="shared" si="174"/>
        <v>1.3333333333333333</v>
      </c>
      <c r="O330" s="14">
        <f t="shared" si="175"/>
        <v>0.5</v>
      </c>
      <c r="P330" s="12">
        <v>4</v>
      </c>
      <c r="Q330" s="12">
        <v>9</v>
      </c>
      <c r="R330" s="17">
        <f t="shared" si="176"/>
        <v>0.44444444444444442</v>
      </c>
      <c r="S330" s="17">
        <f t="shared" si="177"/>
        <v>1</v>
      </c>
      <c r="T330" s="14">
        <f t="shared" si="178"/>
        <v>0.44444444444444442</v>
      </c>
      <c r="U330" s="12">
        <v>2</v>
      </c>
      <c r="V330" s="12">
        <v>3</v>
      </c>
      <c r="W330" s="17">
        <f t="shared" si="179"/>
        <v>0.22222222222222221</v>
      </c>
      <c r="X330" s="17">
        <f t="shared" si="180"/>
        <v>0.33333333333333331</v>
      </c>
      <c r="Y330" s="14">
        <f t="shared" si="181"/>
        <v>0.66666666666666663</v>
      </c>
      <c r="Z330" s="12">
        <v>3</v>
      </c>
      <c r="AA330" s="12">
        <v>5</v>
      </c>
      <c r="AB330" s="17">
        <f t="shared" si="182"/>
        <v>0.33333333333333331</v>
      </c>
      <c r="AC330" s="17">
        <f t="shared" si="183"/>
        <v>0.55555555555555558</v>
      </c>
      <c r="AD330" s="14">
        <f t="shared" si="184"/>
        <v>0.6</v>
      </c>
      <c r="AE330" s="12">
        <v>17</v>
      </c>
      <c r="AF330" s="17">
        <f t="shared" si="185"/>
        <v>1.8888888888888888</v>
      </c>
      <c r="AG330" s="12">
        <v>4</v>
      </c>
      <c r="AH330" s="17">
        <f t="shared" si="186"/>
        <v>0.44444444444444442</v>
      </c>
      <c r="AI330" s="12">
        <v>13</v>
      </c>
      <c r="AJ330" s="17">
        <f t="shared" si="187"/>
        <v>1.4444444444444444</v>
      </c>
      <c r="AK330" s="12">
        <v>11</v>
      </c>
      <c r="AL330" s="17">
        <f t="shared" si="188"/>
        <v>1.2222222222222223</v>
      </c>
      <c r="AM330" s="12">
        <v>2</v>
      </c>
      <c r="AN330" s="17">
        <f t="shared" si="189"/>
        <v>0.22222222222222221</v>
      </c>
      <c r="AO330" s="12">
        <v>0</v>
      </c>
      <c r="AP330" s="17">
        <f t="shared" si="190"/>
        <v>0</v>
      </c>
      <c r="AQ330" s="12">
        <v>4</v>
      </c>
      <c r="AR330" s="17">
        <f t="shared" si="191"/>
        <v>0.44444444444444442</v>
      </c>
      <c r="AS330" s="12">
        <v>8</v>
      </c>
      <c r="AT330" s="17">
        <f t="shared" si="192"/>
        <v>0.88888888888888884</v>
      </c>
      <c r="AU330" s="13"/>
      <c r="AV330" s="13"/>
      <c r="AW330" s="13"/>
      <c r="AX330" s="13"/>
      <c r="AY330" s="13"/>
      <c r="AZ330" s="13"/>
      <c r="BA330" s="13"/>
      <c r="BB330" s="13"/>
      <c r="BC330" s="13"/>
      <c r="BD330" s="35">
        <f t="shared" si="193"/>
        <v>59.859154929577464</v>
      </c>
      <c r="BE330" s="35">
        <f t="shared" si="194"/>
        <v>58.333333333333336</v>
      </c>
      <c r="BF330" s="37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11.472570628012928</v>
      </c>
      <c r="BG330" s="14">
        <f t="shared" si="195"/>
        <v>0.25</v>
      </c>
      <c r="BH330" s="14">
        <f t="shared" si="196"/>
        <v>0.41666666666666669</v>
      </c>
      <c r="BI330" s="13">
        <f>IFERROR(((AG330*(12000/5))/((F330*60+G330)*(SUMIFS(팀공격력!X:X,팀공격력!A:A,B330,팀공격력!B:B,D330)+SUMIFS(팀수비력!X:X,팀수비력!A:A,B330,팀수비력!B:B,D330))))*100,"")</f>
        <v>3.174130833705302</v>
      </c>
      <c r="BJ330" s="13">
        <f>IFERROR(((AI330*(12000/5))/((F330*60+G330)*(SUMIFS(팀공격력!V:V,팀공격력!A:A,B330,팀공격력!B:B,D330)+SUMIFS(팀수비력!W:W,팀수비력!A:A,B330,팀수비력!B:B,D330))))*100,"")</f>
        <v>19.883376350253322</v>
      </c>
      <c r="BK330" s="13">
        <f>IFERROR(((AE330*(12000/5))/((F330*60+G330)*(SUMIFS(팀공격력!X:X,팀공격력!A:A,B330,팀공격력!B:B,D330)+SUMIFS(팀수비력!X:X,팀수비력!A:A,B330,팀수비력!B:B,D330))))*100,"")</f>
        <v>13.490056043247534</v>
      </c>
      <c r="BL330" s="13">
        <f>IFERROR(100*AK330/(((((F330*60+G330)/(12000/5))*SUMIFS(팀공격력!P:P,팀공격력!A:A,B330,팀공격력!B:B,D330))-K330)),"")</f>
        <v>22.512151445382454</v>
      </c>
      <c r="BM330" s="13">
        <f>IFERROR(100*((AM330/E330*(2400))/((F330*60+G330)*SUMIFS(팀공격력!AR:AR,팀공격력!A:A,B330,팀공격력!B:B,D330))),"")</f>
        <v>1.5198729259734769</v>
      </c>
      <c r="BN330" s="13">
        <f>IFERROR((AO330*40)/(((F330*60+G330)/60)*(SUMIFS(팀수비력!Q:Q,팀수비력!A:A,B330,팀수비력!B:B,D330)-SUMIFS(팀수비력!N:N,팀수비력!A:A,B330,팀수비력!B:B,D330)))*100,"")</f>
        <v>0</v>
      </c>
      <c r="BO330" s="13">
        <f t="shared" si="197"/>
        <v>21.978021978021978</v>
      </c>
      <c r="BP330" s="13">
        <v>0</v>
      </c>
      <c r="BQ330" s="13">
        <v>0</v>
      </c>
      <c r="BR330" s="13">
        <v>0.22222222222222199</v>
      </c>
      <c r="BS330" s="13">
        <v>0.11111111111111099</v>
      </c>
      <c r="BT330" s="15" t="s">
        <v>88</v>
      </c>
      <c r="BU330" s="15"/>
      <c r="BV330" s="12" t="s">
        <v>91</v>
      </c>
      <c r="BW330" s="26"/>
      <c r="BX330" s="28"/>
      <c r="BY330" s="28"/>
      <c r="BZ330" s="26"/>
      <c r="CA330" s="26"/>
      <c r="CB330" s="26"/>
      <c r="CC330" s="31"/>
      <c r="CD330" s="31"/>
      <c r="CE330" s="31"/>
      <c r="CF330" s="33">
        <v>7</v>
      </c>
      <c r="CG330" s="33">
        <v>2</v>
      </c>
    </row>
    <row r="331" spans="1:85" ht="18" customHeight="1" thickBot="1" x14ac:dyDescent="0.45">
      <c r="A331" s="12" t="s">
        <v>84</v>
      </c>
      <c r="B331" s="12" t="s">
        <v>275</v>
      </c>
      <c r="C331" s="4" t="s">
        <v>294</v>
      </c>
      <c r="D331" s="4" t="s">
        <v>295</v>
      </c>
      <c r="E331" s="23">
        <v>9</v>
      </c>
      <c r="F331" s="24">
        <v>10</v>
      </c>
      <c r="G331" s="24">
        <v>59</v>
      </c>
      <c r="H331" s="10">
        <f t="shared" si="171"/>
        <v>5931</v>
      </c>
      <c r="I331" s="5">
        <v>31</v>
      </c>
      <c r="J331" s="17">
        <f t="shared" si="172"/>
        <v>3.4444444444444446</v>
      </c>
      <c r="K331" s="7">
        <v>11</v>
      </c>
      <c r="L331" s="7">
        <v>32</v>
      </c>
      <c r="M331" s="17">
        <f t="shared" si="173"/>
        <v>1.2222222222222223</v>
      </c>
      <c r="N331" s="17">
        <f t="shared" si="174"/>
        <v>3.5555555555555554</v>
      </c>
      <c r="O331" s="14">
        <f t="shared" si="175"/>
        <v>0.34375</v>
      </c>
      <c r="P331" s="12">
        <v>8</v>
      </c>
      <c r="Q331" s="12">
        <v>14</v>
      </c>
      <c r="R331" s="17">
        <f t="shared" si="176"/>
        <v>0.88888888888888884</v>
      </c>
      <c r="S331" s="17">
        <f t="shared" si="177"/>
        <v>1.5555555555555556</v>
      </c>
      <c r="T331" s="14">
        <f t="shared" si="178"/>
        <v>0.5714285714285714</v>
      </c>
      <c r="U331" s="12">
        <v>3</v>
      </c>
      <c r="V331" s="12">
        <v>18</v>
      </c>
      <c r="W331" s="17">
        <f t="shared" si="179"/>
        <v>0.33333333333333331</v>
      </c>
      <c r="X331" s="17">
        <f t="shared" si="180"/>
        <v>2</v>
      </c>
      <c r="Y331" s="14">
        <f t="shared" si="181"/>
        <v>0.16666666666666666</v>
      </c>
      <c r="Z331" s="12">
        <v>6</v>
      </c>
      <c r="AA331" s="12">
        <v>8</v>
      </c>
      <c r="AB331" s="17">
        <f t="shared" si="182"/>
        <v>0.66666666666666663</v>
      </c>
      <c r="AC331" s="17">
        <f t="shared" si="183"/>
        <v>0.88888888888888884</v>
      </c>
      <c r="AD331" s="14">
        <f t="shared" si="184"/>
        <v>0.75</v>
      </c>
      <c r="AE331" s="12">
        <v>17</v>
      </c>
      <c r="AF331" s="17">
        <f t="shared" si="185"/>
        <v>1.8888888888888888</v>
      </c>
      <c r="AG331" s="12">
        <v>5</v>
      </c>
      <c r="AH331" s="17">
        <f t="shared" si="186"/>
        <v>0.55555555555555558</v>
      </c>
      <c r="AI331" s="12">
        <v>12</v>
      </c>
      <c r="AJ331" s="17">
        <f t="shared" si="187"/>
        <v>1.3333333333333333</v>
      </c>
      <c r="AK331" s="12">
        <v>0</v>
      </c>
      <c r="AL331" s="17">
        <f t="shared" si="188"/>
        <v>0</v>
      </c>
      <c r="AM331" s="12">
        <v>4</v>
      </c>
      <c r="AN331" s="17">
        <f t="shared" si="189"/>
        <v>0.44444444444444442</v>
      </c>
      <c r="AO331" s="12">
        <v>3</v>
      </c>
      <c r="AP331" s="17">
        <f t="shared" si="190"/>
        <v>0.33333333333333331</v>
      </c>
      <c r="AQ331" s="12">
        <v>2</v>
      </c>
      <c r="AR331" s="17">
        <f t="shared" si="191"/>
        <v>0.22222222222222221</v>
      </c>
      <c r="AS331" s="12">
        <v>15</v>
      </c>
      <c r="AT331" s="17">
        <f t="shared" si="192"/>
        <v>1.6666666666666667</v>
      </c>
      <c r="AU331" s="13"/>
      <c r="AV331" s="13"/>
      <c r="AW331" s="13"/>
      <c r="AX331" s="13"/>
      <c r="AY331" s="13"/>
      <c r="AZ331" s="13"/>
      <c r="BA331" s="13"/>
      <c r="BB331" s="13"/>
      <c r="BC331" s="13"/>
      <c r="BD331" s="35">
        <f t="shared" si="193"/>
        <v>43.637387387387385</v>
      </c>
      <c r="BE331" s="35">
        <f t="shared" si="194"/>
        <v>39.0625</v>
      </c>
      <c r="BF331" s="37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17.765276287057258</v>
      </c>
      <c r="BG331" s="14">
        <f t="shared" si="195"/>
        <v>0.5625</v>
      </c>
      <c r="BH331" s="14">
        <f t="shared" si="196"/>
        <v>0.25</v>
      </c>
      <c r="BI331" s="13">
        <f>IFERROR(((AG331*(12000/5))/((F331*60+G331)*(SUMIFS(팀공격력!X:X,팀공격력!A:A,B331,팀공격력!B:B,D331)+SUMIFS(팀수비력!X:X,팀수비력!A:A,B331,팀수비력!B:B,D331))))*100,"")</f>
        <v>2.9802632069122237</v>
      </c>
      <c r="BJ331" s="13">
        <f>IFERROR(((AI331*(12000/5))/((F331*60+G331)*(SUMIFS(팀공격력!V:V,팀공격력!A:A,B331,팀공격력!B:B,D331)+SUMIFS(팀수비력!W:W,팀수비력!A:A,B331,팀수비력!B:B,D331))))*100,"")</f>
        <v>13.786302733804684</v>
      </c>
      <c r="BK331" s="13">
        <f>IFERROR(((AE331*(12000/5))/((F331*60+G331)*(SUMIFS(팀공격력!X:X,팀공격력!A:A,B331,팀공격력!B:B,D331)+SUMIFS(팀수비력!X:X,팀수비력!A:A,B331,팀수비력!B:B,D331))))*100,"")</f>
        <v>10.13289490350156</v>
      </c>
      <c r="BL331" s="13">
        <f>IFERROR(100*AK331/(((((F331*60+G331)/(12000/5))*SUMIFS(팀공격력!P:P,팀공격력!A:A,B331,팀공격력!B:B,D331))-K331)),"")</f>
        <v>0</v>
      </c>
      <c r="BM331" s="13">
        <f>IFERROR(100*((AM331/E331*(2400))/((F331*60+G331)*SUMIFS(팀공격력!AR:AR,팀공격력!A:A,B331,팀공격력!B:B,D331))),"")</f>
        <v>2.2832688872742679</v>
      </c>
      <c r="BN331" s="13">
        <f>IFERROR((AO331*40)/(((F331*60+G331)/60)*(SUMIFS(팀수비력!Q:Q,팀수비력!A:A,B331,팀수비력!B:B,D331)-SUMIFS(팀수비력!N:N,팀수비력!A:A,B331,팀수비력!B:B,D331)))*100,"")</f>
        <v>2.9608793811762091</v>
      </c>
      <c r="BO331" s="13">
        <f t="shared" si="197"/>
        <v>5.3304904051172706</v>
      </c>
      <c r="BP331" s="13">
        <v>12.5</v>
      </c>
      <c r="BQ331" s="13">
        <v>0.11111111111111099</v>
      </c>
      <c r="BR331" s="13">
        <v>0</v>
      </c>
      <c r="BS331" s="13">
        <v>0.11111111111111099</v>
      </c>
      <c r="BT331" s="15" t="s">
        <v>88</v>
      </c>
      <c r="BU331" s="15"/>
      <c r="BV331" s="12" t="s">
        <v>96</v>
      </c>
      <c r="BW331" s="26"/>
      <c r="BX331" s="28"/>
      <c r="BY331" s="28"/>
      <c r="BZ331" s="26"/>
      <c r="CA331" s="26"/>
      <c r="CB331" s="26"/>
      <c r="CC331" s="31"/>
      <c r="CD331" s="31"/>
      <c r="CE331" s="31"/>
      <c r="CF331" s="33">
        <v>7</v>
      </c>
      <c r="CG331" s="33">
        <v>2</v>
      </c>
    </row>
    <row r="332" spans="1:85" ht="18" customHeight="1" thickBot="1" x14ac:dyDescent="0.45">
      <c r="A332" s="12" t="s">
        <v>84</v>
      </c>
      <c r="B332" s="12" t="s">
        <v>85</v>
      </c>
      <c r="C332" s="4" t="s">
        <v>86</v>
      </c>
      <c r="D332" s="4" t="s">
        <v>296</v>
      </c>
      <c r="E332" s="23">
        <v>2</v>
      </c>
      <c r="F332" s="24">
        <v>9</v>
      </c>
      <c r="G332" s="24">
        <v>8</v>
      </c>
      <c r="H332" s="10">
        <f t="shared" si="171"/>
        <v>1096</v>
      </c>
      <c r="I332" s="5">
        <v>5</v>
      </c>
      <c r="J332" s="17">
        <f t="shared" si="172"/>
        <v>2.5</v>
      </c>
      <c r="K332" s="7">
        <v>2</v>
      </c>
      <c r="L332" s="7">
        <v>5</v>
      </c>
      <c r="M332" s="17">
        <f t="shared" si="173"/>
        <v>1</v>
      </c>
      <c r="N332" s="17">
        <f t="shared" si="174"/>
        <v>2.5</v>
      </c>
      <c r="O332" s="14">
        <f t="shared" si="175"/>
        <v>0.4</v>
      </c>
      <c r="P332" s="12">
        <v>1</v>
      </c>
      <c r="Q332" s="12">
        <v>3</v>
      </c>
      <c r="R332" s="17">
        <f t="shared" si="176"/>
        <v>0.5</v>
      </c>
      <c r="S332" s="17">
        <f t="shared" si="177"/>
        <v>1.5</v>
      </c>
      <c r="T332" s="14">
        <f t="shared" si="178"/>
        <v>0.33333333333333331</v>
      </c>
      <c r="U332" s="12">
        <v>1</v>
      </c>
      <c r="V332" s="12">
        <v>2</v>
      </c>
      <c r="W332" s="17">
        <f t="shared" si="179"/>
        <v>0.5</v>
      </c>
      <c r="X332" s="17">
        <f t="shared" si="180"/>
        <v>1</v>
      </c>
      <c r="Y332" s="14">
        <f t="shared" si="181"/>
        <v>0.5</v>
      </c>
      <c r="Z332" s="12">
        <v>0</v>
      </c>
      <c r="AA332" s="12">
        <v>0</v>
      </c>
      <c r="AB332" s="17">
        <f t="shared" si="182"/>
        <v>0</v>
      </c>
      <c r="AC332" s="17">
        <f t="shared" si="183"/>
        <v>0</v>
      </c>
      <c r="AD332" s="14" t="e">
        <f t="shared" si="184"/>
        <v>#DIV/0!</v>
      </c>
      <c r="AE332" s="12">
        <v>3</v>
      </c>
      <c r="AF332" s="17">
        <f t="shared" si="185"/>
        <v>1.5</v>
      </c>
      <c r="AG332" s="12">
        <v>0</v>
      </c>
      <c r="AH332" s="17">
        <f t="shared" si="186"/>
        <v>0</v>
      </c>
      <c r="AI332" s="12">
        <v>3</v>
      </c>
      <c r="AJ332" s="17">
        <f t="shared" si="187"/>
        <v>1.5</v>
      </c>
      <c r="AK332" s="12">
        <v>0</v>
      </c>
      <c r="AL332" s="17">
        <f t="shared" si="188"/>
        <v>0</v>
      </c>
      <c r="AM332" s="12">
        <v>0</v>
      </c>
      <c r="AN332" s="17">
        <f t="shared" si="189"/>
        <v>0</v>
      </c>
      <c r="AO332" s="12">
        <v>0</v>
      </c>
      <c r="AP332" s="17">
        <f t="shared" si="190"/>
        <v>0</v>
      </c>
      <c r="AQ332" s="12">
        <v>0</v>
      </c>
      <c r="AR332" s="17">
        <f t="shared" si="191"/>
        <v>0</v>
      </c>
      <c r="AS332" s="12">
        <v>2</v>
      </c>
      <c r="AT332" s="17">
        <f t="shared" si="192"/>
        <v>1</v>
      </c>
      <c r="AU332" s="13"/>
      <c r="AV332" s="13"/>
      <c r="AW332" s="13"/>
      <c r="AX332" s="13"/>
      <c r="AY332" s="13"/>
      <c r="AZ332" s="13"/>
      <c r="BA332" s="13"/>
      <c r="BB332" s="13"/>
      <c r="BC332" s="13"/>
      <c r="BD332" s="35">
        <f t="shared" si="193"/>
        <v>50</v>
      </c>
      <c r="BE332" s="35">
        <f t="shared" si="194"/>
        <v>50</v>
      </c>
      <c r="BF332" s="37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2.8493481261357028</v>
      </c>
      <c r="BG332" s="14">
        <f t="shared" si="195"/>
        <v>0.4</v>
      </c>
      <c r="BH332" s="14">
        <f t="shared" si="196"/>
        <v>0</v>
      </c>
      <c r="BI332" s="13">
        <f>IFERROR(((AG332*(12000/5))/((F332*60+G332)*(SUMIFS(팀공격력!X:X,팀공격력!A:A,B332,팀공격력!B:B,D332)+SUMIFS(팀수비력!X:X,팀수비력!A:A,B332,팀수비력!B:B,D332))))*100,"")</f>
        <v>0</v>
      </c>
      <c r="BJ332" s="13">
        <f>IFERROR(((AI332*(12000/5))/((F332*60+G332)*(SUMIFS(팀공격력!V:V,팀공격력!A:A,B332,팀공격력!B:B,D332)+SUMIFS(팀수비력!W:W,팀수비력!A:A,B332,팀수비력!B:B,D332))))*100,"")</f>
        <v>4.2797023229273163</v>
      </c>
      <c r="BK332" s="13">
        <f>IFERROR(((AE332*(12000/5))/((F332*60+G332)*(SUMIFS(팀공격력!X:X,팀공격력!A:A,B332,팀공격력!B:B,D332)+SUMIFS(팀수비력!X:X,팀수비력!A:A,B332,팀수비력!B:B,D332))))*100,"")</f>
        <v>2.1329035927576077</v>
      </c>
      <c r="BL332" s="13">
        <f>IFERROR(100*AK332/(((((F332*60+G332)/(12000/5))*SUMIFS(팀공격력!P:P,팀공격력!A:A,B332,팀공격력!B:B,D332))-K332)),"")</f>
        <v>0</v>
      </c>
      <c r="BM332" s="13">
        <f>IFERROR(100*((AM332/E332*(2400))/((F332*60+G332)*SUMIFS(팀공격력!AR:AR,팀공격력!A:A,B332,팀공격력!B:B,D332))),"")</f>
        <v>0</v>
      </c>
      <c r="BN332" s="13">
        <f>IFERROR((AO332*40)/(((F332*60+G332)/60)*(SUMIFS(팀수비력!Q:Q,팀수비력!A:A,B332,팀수비력!B:B,D332)-SUMIFS(팀수비력!N:N,팀수비력!A:A,B332,팀수비력!B:B,D332)))*100,"")</f>
        <v>0</v>
      </c>
      <c r="BO332" s="13">
        <f t="shared" si="197"/>
        <v>0</v>
      </c>
      <c r="BP332" s="13">
        <v>0</v>
      </c>
      <c r="BQ332" s="13">
        <v>0</v>
      </c>
      <c r="BR332" s="13">
        <v>0</v>
      </c>
      <c r="BS332" s="13">
        <v>0</v>
      </c>
      <c r="BT332" s="15" t="s">
        <v>88</v>
      </c>
      <c r="BU332" s="15"/>
      <c r="BV332" s="12" t="s">
        <v>89</v>
      </c>
      <c r="BW332" s="26"/>
      <c r="BX332" s="28"/>
      <c r="BY332" s="28"/>
      <c r="BZ332" s="26"/>
      <c r="CA332" s="26"/>
      <c r="CB332" s="26"/>
      <c r="CC332" s="31"/>
      <c r="CD332" s="31"/>
      <c r="CE332" s="31"/>
      <c r="CF332" s="33">
        <v>1</v>
      </c>
      <c r="CG332" s="33">
        <v>1</v>
      </c>
    </row>
    <row r="333" spans="1:85" ht="18" customHeight="1" thickBot="1" x14ac:dyDescent="0.45">
      <c r="A333" s="12" t="s">
        <v>84</v>
      </c>
      <c r="B333" s="12" t="s">
        <v>85</v>
      </c>
      <c r="C333" s="4" t="s">
        <v>90</v>
      </c>
      <c r="D333" s="4" t="s">
        <v>296</v>
      </c>
      <c r="E333" s="23">
        <v>3</v>
      </c>
      <c r="F333" s="24">
        <v>6</v>
      </c>
      <c r="G333" s="24">
        <v>57</v>
      </c>
      <c r="H333" s="10">
        <f t="shared" si="171"/>
        <v>1251</v>
      </c>
      <c r="I333" s="5">
        <v>3</v>
      </c>
      <c r="J333" s="17">
        <f t="shared" si="172"/>
        <v>1</v>
      </c>
      <c r="K333" s="7">
        <v>1</v>
      </c>
      <c r="L333" s="7">
        <v>5</v>
      </c>
      <c r="M333" s="17">
        <f t="shared" si="173"/>
        <v>0.33333333333333331</v>
      </c>
      <c r="N333" s="17">
        <f t="shared" si="174"/>
        <v>1.6666666666666667</v>
      </c>
      <c r="O333" s="14">
        <f t="shared" si="175"/>
        <v>0.2</v>
      </c>
      <c r="P333" s="12">
        <v>0</v>
      </c>
      <c r="Q333" s="12">
        <v>0</v>
      </c>
      <c r="R333" s="17">
        <f t="shared" si="176"/>
        <v>0</v>
      </c>
      <c r="S333" s="17">
        <f t="shared" si="177"/>
        <v>0</v>
      </c>
      <c r="T333" s="14" t="e">
        <f t="shared" si="178"/>
        <v>#DIV/0!</v>
      </c>
      <c r="U333" s="12">
        <v>1</v>
      </c>
      <c r="V333" s="12">
        <v>5</v>
      </c>
      <c r="W333" s="17">
        <f t="shared" si="179"/>
        <v>0.33333333333333331</v>
      </c>
      <c r="X333" s="17">
        <f t="shared" si="180"/>
        <v>1.6666666666666667</v>
      </c>
      <c r="Y333" s="14">
        <f t="shared" si="181"/>
        <v>0.2</v>
      </c>
      <c r="Z333" s="12">
        <v>0</v>
      </c>
      <c r="AA333" s="12">
        <v>0</v>
      </c>
      <c r="AB333" s="17">
        <f t="shared" si="182"/>
        <v>0</v>
      </c>
      <c r="AC333" s="17">
        <f t="shared" si="183"/>
        <v>0</v>
      </c>
      <c r="AD333" s="14" t="e">
        <f t="shared" si="184"/>
        <v>#DIV/0!</v>
      </c>
      <c r="AE333" s="12">
        <v>3</v>
      </c>
      <c r="AF333" s="17">
        <f t="shared" si="185"/>
        <v>1</v>
      </c>
      <c r="AG333" s="12">
        <v>0</v>
      </c>
      <c r="AH333" s="17">
        <f t="shared" si="186"/>
        <v>0</v>
      </c>
      <c r="AI333" s="12">
        <v>3</v>
      </c>
      <c r="AJ333" s="17">
        <f t="shared" si="187"/>
        <v>1</v>
      </c>
      <c r="AK333" s="12">
        <v>0</v>
      </c>
      <c r="AL333" s="17">
        <f t="shared" si="188"/>
        <v>0</v>
      </c>
      <c r="AM333" s="12">
        <v>2</v>
      </c>
      <c r="AN333" s="17">
        <f t="shared" si="189"/>
        <v>0.66666666666666663</v>
      </c>
      <c r="AO333" s="12">
        <v>0</v>
      </c>
      <c r="AP333" s="17">
        <f t="shared" si="190"/>
        <v>0</v>
      </c>
      <c r="AQ333" s="12">
        <v>1</v>
      </c>
      <c r="AR333" s="17">
        <f t="shared" si="191"/>
        <v>0.33333333333333331</v>
      </c>
      <c r="AS333" s="12">
        <v>7</v>
      </c>
      <c r="AT333" s="17">
        <f t="shared" si="192"/>
        <v>2.3333333333333335</v>
      </c>
      <c r="AU333" s="13"/>
      <c r="AV333" s="13"/>
      <c r="AW333" s="13"/>
      <c r="AX333" s="13"/>
      <c r="AY333" s="13"/>
      <c r="AZ333" s="13"/>
      <c r="BA333" s="13"/>
      <c r="BB333" s="13"/>
      <c r="BC333" s="13"/>
      <c r="BD333" s="35">
        <f t="shared" si="193"/>
        <v>30</v>
      </c>
      <c r="BE333" s="35">
        <f t="shared" si="194"/>
        <v>30</v>
      </c>
      <c r="BF333" s="37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4.4933604981938569</v>
      </c>
      <c r="BG333" s="14">
        <f t="shared" si="195"/>
        <v>1</v>
      </c>
      <c r="BH333" s="14">
        <f t="shared" si="196"/>
        <v>0</v>
      </c>
      <c r="BI333" s="13">
        <f>IFERROR(((AG333*(12000/5))/((F333*60+G333)*(SUMIFS(팀공격력!X:X,팀공격력!A:A,B333,팀공격력!B:B,D333)+SUMIFS(팀수비력!X:X,팀수비력!A:A,B333,팀수비력!B:B,D333))))*100,"")</f>
        <v>0</v>
      </c>
      <c r="BJ333" s="13">
        <f>IFERROR(((AI333*(12000/5))/((F333*60+G333)*(SUMIFS(팀공격력!V:V,팀공격력!A:A,B333,팀공격력!B:B,D333)+SUMIFS(팀수비력!W:W,팀수비력!A:A,B333,팀수비력!B:B,D333))))*100,"")</f>
        <v>5.6241651629836191</v>
      </c>
      <c r="BK333" s="13">
        <f>IFERROR(((AE333*(12000/5))/((F333*60+G333)*(SUMIFS(팀공격력!X:X,팀공격력!A:A,B333,팀공격력!B:B,D333)+SUMIFS(팀수비력!X:X,팀수비력!A:A,B333,팀수비력!B:B,D333))))*100,"")</f>
        <v>2.8029524432402133</v>
      </c>
      <c r="BL333" s="13">
        <f>IFERROR(100*AK333/(((((F333*60+G333)/(12000/5))*SUMIFS(팀공격력!P:P,팀공격력!A:A,B333,팀공격력!B:B,D333))-K333)),"")</f>
        <v>0</v>
      </c>
      <c r="BM333" s="13">
        <f>IFERROR(100*((AM333/E333*(2400))/((F333*60+G333)*SUMIFS(팀공격력!AR:AR,팀공격력!A:A,B333,팀공격력!B:B,D333))),"")</f>
        <v>5.554483409495008</v>
      </c>
      <c r="BN333" s="13">
        <f>IFERROR((AO333*40)/(((F333*60+G333)/60)*(SUMIFS(팀수비력!Q:Q,팀수비력!A:A,B333,팀수비력!B:B,D333)-SUMIFS(팀수비력!N:N,팀수비력!A:A,B333,팀수비력!B:B,D333)))*100,"")</f>
        <v>0</v>
      </c>
      <c r="BO333" s="13">
        <f t="shared" si="197"/>
        <v>16.666666666666668</v>
      </c>
      <c r="BP333" s="13">
        <v>0</v>
      </c>
      <c r="BQ333" s="13">
        <v>0</v>
      </c>
      <c r="BR333" s="13">
        <v>0</v>
      </c>
      <c r="BS333" s="13">
        <v>0</v>
      </c>
      <c r="BT333" s="15" t="s">
        <v>88</v>
      </c>
      <c r="BU333" s="15"/>
      <c r="BV333" s="12" t="s">
        <v>91</v>
      </c>
      <c r="BW333" s="26"/>
      <c r="BX333" s="28"/>
      <c r="BY333" s="28"/>
      <c r="BZ333" s="26"/>
      <c r="CA333" s="26"/>
      <c r="CB333" s="26"/>
      <c r="CC333" s="31"/>
      <c r="CD333" s="31"/>
      <c r="CE333" s="31"/>
      <c r="CF333" s="33">
        <v>1</v>
      </c>
      <c r="CG333" s="33">
        <v>2</v>
      </c>
    </row>
    <row r="334" spans="1:85" ht="18" customHeight="1" thickBot="1" x14ac:dyDescent="0.45">
      <c r="A334" s="12" t="s">
        <v>84</v>
      </c>
      <c r="B334" s="12" t="s">
        <v>85</v>
      </c>
      <c r="C334" s="4" t="s">
        <v>92</v>
      </c>
      <c r="D334" s="4" t="s">
        <v>296</v>
      </c>
      <c r="E334" s="23">
        <v>9</v>
      </c>
      <c r="F334" s="24">
        <v>32</v>
      </c>
      <c r="G334" s="24">
        <v>31</v>
      </c>
      <c r="H334" s="10">
        <f t="shared" si="171"/>
        <v>17559</v>
      </c>
      <c r="I334" s="5">
        <v>173</v>
      </c>
      <c r="J334" s="17">
        <f t="shared" si="172"/>
        <v>19.222222222222221</v>
      </c>
      <c r="K334" s="7">
        <v>63</v>
      </c>
      <c r="L334" s="7">
        <v>128</v>
      </c>
      <c r="M334" s="17">
        <f t="shared" si="173"/>
        <v>7</v>
      </c>
      <c r="N334" s="17">
        <f t="shared" si="174"/>
        <v>14.222222222222221</v>
      </c>
      <c r="O334" s="14">
        <f t="shared" si="175"/>
        <v>0.4921875</v>
      </c>
      <c r="P334" s="12">
        <v>57</v>
      </c>
      <c r="Q334" s="12">
        <v>104</v>
      </c>
      <c r="R334" s="17">
        <f t="shared" si="176"/>
        <v>6.333333333333333</v>
      </c>
      <c r="S334" s="17">
        <f t="shared" si="177"/>
        <v>11.555555555555555</v>
      </c>
      <c r="T334" s="14">
        <f t="shared" si="178"/>
        <v>0.54807692307692313</v>
      </c>
      <c r="U334" s="12">
        <v>6</v>
      </c>
      <c r="V334" s="12">
        <v>24</v>
      </c>
      <c r="W334" s="17">
        <f t="shared" si="179"/>
        <v>0.66666666666666663</v>
      </c>
      <c r="X334" s="17">
        <f t="shared" si="180"/>
        <v>2.6666666666666665</v>
      </c>
      <c r="Y334" s="14">
        <f t="shared" si="181"/>
        <v>0.25</v>
      </c>
      <c r="Z334" s="12">
        <v>41</v>
      </c>
      <c r="AA334" s="12">
        <v>60</v>
      </c>
      <c r="AB334" s="17">
        <f t="shared" si="182"/>
        <v>4.5555555555555554</v>
      </c>
      <c r="AC334" s="17">
        <f t="shared" si="183"/>
        <v>6.666666666666667</v>
      </c>
      <c r="AD334" s="14">
        <f t="shared" si="184"/>
        <v>0.68333333333333335</v>
      </c>
      <c r="AE334" s="12">
        <v>114</v>
      </c>
      <c r="AF334" s="17">
        <f t="shared" si="185"/>
        <v>12.666666666666666</v>
      </c>
      <c r="AG334" s="12">
        <v>48</v>
      </c>
      <c r="AH334" s="17">
        <f t="shared" si="186"/>
        <v>5.333333333333333</v>
      </c>
      <c r="AI334" s="12">
        <v>66</v>
      </c>
      <c r="AJ334" s="17">
        <f t="shared" si="187"/>
        <v>7.333333333333333</v>
      </c>
      <c r="AK334" s="12">
        <v>22</v>
      </c>
      <c r="AL334" s="17">
        <f t="shared" si="188"/>
        <v>2.4444444444444446</v>
      </c>
      <c r="AM334" s="12">
        <v>11</v>
      </c>
      <c r="AN334" s="17">
        <f t="shared" si="189"/>
        <v>1.2222222222222223</v>
      </c>
      <c r="AO334" s="12">
        <v>8</v>
      </c>
      <c r="AP334" s="17">
        <f t="shared" si="190"/>
        <v>0.88888888888888884</v>
      </c>
      <c r="AQ334" s="12">
        <v>23</v>
      </c>
      <c r="AR334" s="17">
        <f t="shared" si="191"/>
        <v>2.5555555555555554</v>
      </c>
      <c r="AS334" s="12">
        <v>25</v>
      </c>
      <c r="AT334" s="17">
        <f t="shared" si="192"/>
        <v>2.7777777777777777</v>
      </c>
      <c r="AU334" s="13"/>
      <c r="AV334" s="13"/>
      <c r="AW334" s="13"/>
      <c r="AX334" s="13"/>
      <c r="AY334" s="13"/>
      <c r="AZ334" s="13"/>
      <c r="BA334" s="13"/>
      <c r="BB334" s="13"/>
      <c r="BC334" s="13"/>
      <c r="BD334" s="35">
        <f t="shared" si="193"/>
        <v>56.023316062176164</v>
      </c>
      <c r="BE334" s="35">
        <f t="shared" si="194"/>
        <v>51.5625</v>
      </c>
      <c r="BF334" s="37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28.395689180103286</v>
      </c>
      <c r="BG334" s="14">
        <f t="shared" si="195"/>
        <v>0.1875</v>
      </c>
      <c r="BH334" s="14">
        <f t="shared" si="196"/>
        <v>0.46875</v>
      </c>
      <c r="BI334" s="13">
        <f>IFERROR(((AG334*(12000/5))/((F334*60+G334)*(SUMIFS(팀공격력!X:X,팀공격력!A:A,B334,팀공격력!B:B,D334)+SUMIFS(팀수비력!X:X,팀수비력!A:A,B334,팀수비력!B:B,D334))))*100,"")</f>
        <v>9.5854939524852387</v>
      </c>
      <c r="BJ334" s="13">
        <f>IFERROR(((AI334*(12000/5))/((F334*60+G334)*(SUMIFS(팀공격력!V:V,팀공격력!A:A,B334,팀공격력!B:B,D334)+SUMIFS(팀수비력!W:W,팀수비력!A:A,B334,팀수비력!B:B,D334))))*100,"")</f>
        <v>26.445971914511389</v>
      </c>
      <c r="BK334" s="13">
        <f>IFERROR(((AE334*(12000/5))/((F334*60+G334)*(SUMIFS(팀공격력!X:X,팀공격력!A:A,B334,팀공격력!B:B,D334)+SUMIFS(팀수비력!X:X,팀수비력!A:A,B334,팀수비력!B:B,D334))))*100,"")</f>
        <v>22.765548137152443</v>
      </c>
      <c r="BL334" s="13">
        <f>IFERROR(100*AK334/(((((F334*60+G334)/(12000/5))*SUMIFS(팀공격력!P:P,팀공격력!A:A,B334,팀공격력!B:B,D334))-K334)),"")</f>
        <v>14.910663100909609</v>
      </c>
      <c r="BM334" s="13">
        <f>IFERROR(100*((AM334/E334*(2400))/((F334*60+G334)*SUMIFS(팀공격력!AR:AR,팀공격력!A:A,B334,팀공격력!B:B,D334))),"")</f>
        <v>2.1765261745560913</v>
      </c>
      <c r="BN334" s="13">
        <f>IFERROR((AO334*40)/(((F334*60+G334)/60)*(SUMIFS(팀수비력!Q:Q,팀수비력!A:A,B334,팀수비력!B:B,D334)-SUMIFS(팀수비력!N:N,팀수비력!A:A,B334,팀수비력!B:B,D334)))*100,"")</f>
        <v>2.9821536741065189</v>
      </c>
      <c r="BO334" s="13">
        <f t="shared" si="197"/>
        <v>12.965050732807216</v>
      </c>
      <c r="BP334" s="13">
        <v>72</v>
      </c>
      <c r="BQ334" s="13">
        <v>2</v>
      </c>
      <c r="BR334" s="13">
        <v>0.33333333333333298</v>
      </c>
      <c r="BS334" s="13">
        <v>0.22222222222222199</v>
      </c>
      <c r="BT334" s="15" t="s">
        <v>93</v>
      </c>
      <c r="BU334" s="15"/>
      <c r="BV334" s="12" t="s">
        <v>89</v>
      </c>
      <c r="BW334" s="26"/>
      <c r="BX334" s="28"/>
      <c r="BY334" s="28"/>
      <c r="BZ334" s="26"/>
      <c r="CA334" s="26"/>
      <c r="CB334" s="26"/>
      <c r="CC334" s="31"/>
      <c r="CD334" s="31"/>
      <c r="CE334" s="31"/>
      <c r="CF334" s="33">
        <v>5</v>
      </c>
      <c r="CG334" s="33">
        <v>4</v>
      </c>
    </row>
    <row r="335" spans="1:85" ht="18" customHeight="1" thickBot="1" x14ac:dyDescent="0.45">
      <c r="A335" s="12" t="s">
        <v>84</v>
      </c>
      <c r="B335" s="12" t="s">
        <v>85</v>
      </c>
      <c r="C335" s="4" t="s">
        <v>94</v>
      </c>
      <c r="D335" s="4" t="s">
        <v>296</v>
      </c>
      <c r="E335" s="23">
        <v>4</v>
      </c>
      <c r="F335" s="24">
        <v>2</v>
      </c>
      <c r="G335" s="24">
        <v>20</v>
      </c>
      <c r="H335" s="10">
        <f t="shared" si="171"/>
        <v>560</v>
      </c>
      <c r="I335" s="5">
        <v>6</v>
      </c>
      <c r="J335" s="17">
        <f t="shared" si="172"/>
        <v>1.5</v>
      </c>
      <c r="K335" s="7">
        <v>2</v>
      </c>
      <c r="L335" s="7">
        <v>6</v>
      </c>
      <c r="M335" s="17">
        <f t="shared" si="173"/>
        <v>0.5</v>
      </c>
      <c r="N335" s="17">
        <f t="shared" si="174"/>
        <v>1.5</v>
      </c>
      <c r="O335" s="14">
        <f t="shared" si="175"/>
        <v>0.33333333333333331</v>
      </c>
      <c r="P335" s="12">
        <v>0</v>
      </c>
      <c r="Q335" s="12">
        <v>0</v>
      </c>
      <c r="R335" s="17">
        <f t="shared" si="176"/>
        <v>0</v>
      </c>
      <c r="S335" s="17">
        <f t="shared" si="177"/>
        <v>0</v>
      </c>
      <c r="T335" s="14" t="e">
        <f t="shared" si="178"/>
        <v>#DIV/0!</v>
      </c>
      <c r="U335" s="12">
        <v>2</v>
      </c>
      <c r="V335" s="12">
        <v>6</v>
      </c>
      <c r="W335" s="17">
        <f t="shared" si="179"/>
        <v>0.5</v>
      </c>
      <c r="X335" s="17">
        <f t="shared" si="180"/>
        <v>1.5</v>
      </c>
      <c r="Y335" s="14">
        <f t="shared" si="181"/>
        <v>0.33333333333333331</v>
      </c>
      <c r="Z335" s="12">
        <v>0</v>
      </c>
      <c r="AA335" s="12">
        <v>0</v>
      </c>
      <c r="AB335" s="17">
        <f t="shared" si="182"/>
        <v>0</v>
      </c>
      <c r="AC335" s="17">
        <f t="shared" si="183"/>
        <v>0</v>
      </c>
      <c r="AD335" s="14" t="e">
        <f t="shared" si="184"/>
        <v>#DIV/0!</v>
      </c>
      <c r="AE335" s="12">
        <v>0</v>
      </c>
      <c r="AF335" s="17">
        <f t="shared" si="185"/>
        <v>0</v>
      </c>
      <c r="AG335" s="12">
        <v>0</v>
      </c>
      <c r="AH335" s="17">
        <f t="shared" si="186"/>
        <v>0</v>
      </c>
      <c r="AI335" s="12">
        <v>0</v>
      </c>
      <c r="AJ335" s="17">
        <f t="shared" si="187"/>
        <v>0</v>
      </c>
      <c r="AK335" s="12">
        <v>0</v>
      </c>
      <c r="AL335" s="17">
        <f t="shared" si="188"/>
        <v>0</v>
      </c>
      <c r="AM335" s="12">
        <v>1</v>
      </c>
      <c r="AN335" s="17">
        <f t="shared" si="189"/>
        <v>0.25</v>
      </c>
      <c r="AO335" s="12">
        <v>0</v>
      </c>
      <c r="AP335" s="17">
        <f t="shared" si="190"/>
        <v>0</v>
      </c>
      <c r="AQ335" s="12">
        <v>0</v>
      </c>
      <c r="AR335" s="17">
        <f t="shared" si="191"/>
        <v>0</v>
      </c>
      <c r="AS335" s="12">
        <v>1</v>
      </c>
      <c r="AT335" s="17">
        <f t="shared" si="192"/>
        <v>0.25</v>
      </c>
      <c r="AU335" s="13"/>
      <c r="AV335" s="13"/>
      <c r="AW335" s="13"/>
      <c r="AX335" s="13"/>
      <c r="AY335" s="13"/>
      <c r="AZ335" s="13"/>
      <c r="BA335" s="13"/>
      <c r="BB335" s="13"/>
      <c r="BC335" s="13"/>
      <c r="BD335" s="35">
        <f t="shared" si="193"/>
        <v>50</v>
      </c>
      <c r="BE335" s="35">
        <f t="shared" si="194"/>
        <v>50</v>
      </c>
      <c r="BF335" s="37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13.3837951981917</v>
      </c>
      <c r="BG335" s="14">
        <f t="shared" si="195"/>
        <v>1</v>
      </c>
      <c r="BH335" s="14">
        <f t="shared" si="196"/>
        <v>0</v>
      </c>
      <c r="BI335" s="13">
        <f>IFERROR(((AG335*(12000/5))/((F335*60+G335)*(SUMIFS(팀공격력!X:X,팀공격력!A:A,B335,팀공격력!B:B,D335)+SUMIFS(팀수비력!X:X,팀수비력!A:A,B335,팀수비력!B:B,D335))))*100,"")</f>
        <v>0</v>
      </c>
      <c r="BJ335" s="13">
        <f>IFERROR(((AI335*(12000/5))/((F335*60+G335)*(SUMIFS(팀공격력!V:V,팀공격력!A:A,B335,팀공격력!B:B,D335)+SUMIFS(팀수비력!W:W,팀수비력!A:A,B335,팀수비력!B:B,D335))))*100,"")</f>
        <v>0</v>
      </c>
      <c r="BK335" s="13">
        <f>IFERROR(((AE335*(12000/5))/((F335*60+G335)*(SUMIFS(팀공격력!X:X,팀공격력!A:A,B335,팀공격력!B:B,D335)+SUMIFS(팀수비력!X:X,팀수비력!A:A,B335,팀수비력!B:B,D335))))*100,"")</f>
        <v>0</v>
      </c>
      <c r="BL335" s="13">
        <f>IFERROR(100*AK335/(((((F335*60+G335)/(12000/5))*SUMIFS(팀공격력!P:P,팀공격력!A:A,B335,팀공격력!B:B,D335))-K335)),"")</f>
        <v>0</v>
      </c>
      <c r="BM335" s="13">
        <f>IFERROR(100*((AM335/E335*(2400))/((F335*60+G335)*SUMIFS(팀공격력!AR:AR,팀공격력!A:A,B335,팀공격력!B:B,D335))),"")</f>
        <v>6.2041595939984422</v>
      </c>
      <c r="BN335" s="13">
        <f>IFERROR((AO335*40)/(((F335*60+G335)/60)*(SUMIFS(팀수비력!Q:Q,팀수비력!A:A,B335,팀수비력!B:B,D335)-SUMIFS(팀수비력!N:N,팀수비력!A:A,B335,팀수비력!B:B,D335)))*100,"")</f>
        <v>0</v>
      </c>
      <c r="BO335" s="13">
        <f t="shared" si="197"/>
        <v>0</v>
      </c>
      <c r="BP335" s="13">
        <v>0</v>
      </c>
      <c r="BQ335" s="13">
        <v>0</v>
      </c>
      <c r="BR335" s="13">
        <v>0</v>
      </c>
      <c r="BS335" s="13">
        <v>0</v>
      </c>
      <c r="BT335" s="15" t="s">
        <v>88</v>
      </c>
      <c r="BU335" s="15"/>
      <c r="BV335" s="12" t="s">
        <v>91</v>
      </c>
      <c r="BW335" s="26"/>
      <c r="BX335" s="28"/>
      <c r="BY335" s="28"/>
      <c r="BZ335" s="26"/>
      <c r="CA335" s="26"/>
      <c r="CB335" s="26"/>
      <c r="CC335" s="31"/>
      <c r="CD335" s="31"/>
      <c r="CE335" s="31"/>
      <c r="CF335" s="33">
        <v>2</v>
      </c>
      <c r="CG335" s="33">
        <v>2</v>
      </c>
    </row>
    <row r="336" spans="1:85" ht="18" customHeight="1" thickBot="1" x14ac:dyDescent="0.45">
      <c r="A336" s="12" t="s">
        <v>84</v>
      </c>
      <c r="B336" s="12" t="s">
        <v>85</v>
      </c>
      <c r="C336" s="4" t="s">
        <v>98</v>
      </c>
      <c r="D336" s="4" t="s">
        <v>296</v>
      </c>
      <c r="E336" s="23">
        <v>6</v>
      </c>
      <c r="F336" s="24">
        <v>3</v>
      </c>
      <c r="G336" s="24">
        <v>42</v>
      </c>
      <c r="H336" s="10">
        <f t="shared" si="171"/>
        <v>1332</v>
      </c>
      <c r="I336" s="5">
        <v>5</v>
      </c>
      <c r="J336" s="17">
        <f t="shared" si="172"/>
        <v>0.83333333333333337</v>
      </c>
      <c r="K336" s="7">
        <v>2</v>
      </c>
      <c r="L336" s="7">
        <v>2</v>
      </c>
      <c r="M336" s="17">
        <f t="shared" si="173"/>
        <v>0.33333333333333331</v>
      </c>
      <c r="N336" s="17">
        <f t="shared" si="174"/>
        <v>0.33333333333333331</v>
      </c>
      <c r="O336" s="14">
        <f t="shared" si="175"/>
        <v>1</v>
      </c>
      <c r="P336" s="12">
        <v>1</v>
      </c>
      <c r="Q336" s="12">
        <v>1</v>
      </c>
      <c r="R336" s="17">
        <f t="shared" si="176"/>
        <v>0.16666666666666666</v>
      </c>
      <c r="S336" s="17">
        <f t="shared" si="177"/>
        <v>0.16666666666666666</v>
      </c>
      <c r="T336" s="14">
        <f t="shared" si="178"/>
        <v>1</v>
      </c>
      <c r="U336" s="12">
        <v>1</v>
      </c>
      <c r="V336" s="12">
        <v>1</v>
      </c>
      <c r="W336" s="17">
        <f t="shared" si="179"/>
        <v>0.16666666666666666</v>
      </c>
      <c r="X336" s="17">
        <f t="shared" si="180"/>
        <v>0.16666666666666666</v>
      </c>
      <c r="Y336" s="14">
        <f t="shared" si="181"/>
        <v>1</v>
      </c>
      <c r="Z336" s="12">
        <v>0</v>
      </c>
      <c r="AA336" s="12">
        <v>0</v>
      </c>
      <c r="AB336" s="17">
        <f t="shared" si="182"/>
        <v>0</v>
      </c>
      <c r="AC336" s="17">
        <f t="shared" si="183"/>
        <v>0</v>
      </c>
      <c r="AD336" s="14" t="e">
        <f t="shared" si="184"/>
        <v>#DIV/0!</v>
      </c>
      <c r="AE336" s="12">
        <v>2</v>
      </c>
      <c r="AF336" s="17">
        <f t="shared" si="185"/>
        <v>0.33333333333333331</v>
      </c>
      <c r="AG336" s="12">
        <v>0</v>
      </c>
      <c r="AH336" s="17">
        <f t="shared" si="186"/>
        <v>0</v>
      </c>
      <c r="AI336" s="12">
        <v>2</v>
      </c>
      <c r="AJ336" s="17">
        <f t="shared" si="187"/>
        <v>0.33333333333333331</v>
      </c>
      <c r="AK336" s="12">
        <v>0</v>
      </c>
      <c r="AL336" s="17">
        <f t="shared" si="188"/>
        <v>0</v>
      </c>
      <c r="AM336" s="12">
        <v>0</v>
      </c>
      <c r="AN336" s="17">
        <f t="shared" si="189"/>
        <v>0</v>
      </c>
      <c r="AO336" s="12">
        <v>0</v>
      </c>
      <c r="AP336" s="17">
        <f t="shared" si="190"/>
        <v>0</v>
      </c>
      <c r="AQ336" s="12">
        <v>2</v>
      </c>
      <c r="AR336" s="17">
        <f t="shared" si="191"/>
        <v>0.33333333333333331</v>
      </c>
      <c r="AS336" s="12">
        <v>1</v>
      </c>
      <c r="AT336" s="17">
        <f t="shared" si="192"/>
        <v>0.16666666666666666</v>
      </c>
      <c r="AU336" s="13"/>
      <c r="AV336" s="13"/>
      <c r="AW336" s="13"/>
      <c r="AX336" s="13"/>
      <c r="AY336" s="13"/>
      <c r="AZ336" s="13"/>
      <c r="BA336" s="13"/>
      <c r="BB336" s="13"/>
      <c r="BC336" s="13"/>
      <c r="BD336" s="35">
        <f t="shared" si="193"/>
        <v>125</v>
      </c>
      <c r="BE336" s="35">
        <f t="shared" si="194"/>
        <v>125</v>
      </c>
      <c r="BF336" s="37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5.6268208040445584</v>
      </c>
      <c r="BG336" s="14">
        <f t="shared" si="195"/>
        <v>0.5</v>
      </c>
      <c r="BH336" s="14">
        <f t="shared" si="196"/>
        <v>0</v>
      </c>
      <c r="BI336" s="13">
        <f>IFERROR(((AG336*(12000/5))/((F336*60+G336)*(SUMIFS(팀공격력!X:X,팀공격력!A:A,B336,팀공격력!B:B,D336)+SUMIFS(팀수비력!X:X,팀수비력!A:A,B336,팀수비력!B:B,D336))))*100,"")</f>
        <v>0</v>
      </c>
      <c r="BJ336" s="13">
        <f>IFERROR(((AI336*(12000/5))/((F336*60+G336)*(SUMIFS(팀공격력!V:V,팀공격력!A:A,B336,팀공격력!B:B,D336)+SUMIFS(팀수비력!W:W,팀수비력!A:A,B336,팀수비력!B:B,D336))))*100,"")</f>
        <v>7.0428734923848939</v>
      </c>
      <c r="BK336" s="13">
        <f>IFERROR(((AE336*(12000/5))/((F336*60+G336)*(SUMIFS(팀공격력!X:X,팀공격력!A:A,B336,팀공격력!B:B,D336)+SUMIFS(팀수비력!X:X,팀수비력!A:A,B336,팀수비력!B:B,D336))))*100,"")</f>
        <v>3.5100035100035099</v>
      </c>
      <c r="BL336" s="13">
        <f>IFERROR(100*AK336/(((((F336*60+G336)/(12000/5))*SUMIFS(팀공격력!P:P,팀공격력!A:A,B336,팀공격력!B:B,D336))-K336)),"")</f>
        <v>0</v>
      </c>
      <c r="BM336" s="13">
        <f>IFERROR(100*((AM336/E336*(2400))/((F336*60+G336)*SUMIFS(팀공격력!AR:AR,팀공격력!A:A,B336,팀공격력!B:B,D336))),"")</f>
        <v>0</v>
      </c>
      <c r="BN336" s="13">
        <f>IFERROR((AO336*40)/(((F336*60+G336)/60)*(SUMIFS(팀수비력!Q:Q,팀수비력!A:A,B336,팀수비력!B:B,D336)-SUMIFS(팀수비력!N:N,팀수비력!A:A,B336,팀수비력!B:B,D336)))*100,"")</f>
        <v>0</v>
      </c>
      <c r="BO336" s="13">
        <f t="shared" si="197"/>
        <v>50</v>
      </c>
      <c r="BP336" s="13">
        <v>0</v>
      </c>
      <c r="BQ336" s="13">
        <v>0</v>
      </c>
      <c r="BR336" s="13">
        <v>0</v>
      </c>
      <c r="BS336" s="13">
        <v>0</v>
      </c>
      <c r="BT336" s="15" t="s">
        <v>88</v>
      </c>
      <c r="BU336" s="15"/>
      <c r="BV336" s="12" t="s">
        <v>96</v>
      </c>
      <c r="BW336" s="26"/>
      <c r="BX336" s="28"/>
      <c r="BY336" s="28"/>
      <c r="BZ336" s="26"/>
      <c r="CA336" s="26"/>
      <c r="CB336" s="26"/>
      <c r="CC336" s="31"/>
      <c r="CD336" s="31"/>
      <c r="CE336" s="31"/>
      <c r="CF336" s="33">
        <v>4</v>
      </c>
      <c r="CG336" s="33">
        <v>2</v>
      </c>
    </row>
    <row r="337" spans="1:85" ht="18" customHeight="1" thickBot="1" x14ac:dyDescent="0.45">
      <c r="A337" s="12" t="s">
        <v>84</v>
      </c>
      <c r="B337" s="12" t="s">
        <v>85</v>
      </c>
      <c r="C337" s="4" t="s">
        <v>100</v>
      </c>
      <c r="D337" s="4" t="s">
        <v>296</v>
      </c>
      <c r="E337" s="23">
        <v>2</v>
      </c>
      <c r="F337" s="24">
        <v>1</v>
      </c>
      <c r="G337" s="24">
        <v>41</v>
      </c>
      <c r="H337" s="10">
        <f t="shared" si="171"/>
        <v>202</v>
      </c>
      <c r="I337" s="5">
        <v>2</v>
      </c>
      <c r="J337" s="17">
        <f t="shared" si="172"/>
        <v>1</v>
      </c>
      <c r="K337" s="7">
        <v>1</v>
      </c>
      <c r="L337" s="7">
        <v>2</v>
      </c>
      <c r="M337" s="17">
        <f t="shared" si="173"/>
        <v>0.5</v>
      </c>
      <c r="N337" s="17">
        <f t="shared" si="174"/>
        <v>1</v>
      </c>
      <c r="O337" s="14">
        <f t="shared" si="175"/>
        <v>0.5</v>
      </c>
      <c r="P337" s="12">
        <v>1</v>
      </c>
      <c r="Q337" s="12">
        <v>2</v>
      </c>
      <c r="R337" s="17">
        <f t="shared" si="176"/>
        <v>0.5</v>
      </c>
      <c r="S337" s="17">
        <f t="shared" si="177"/>
        <v>1</v>
      </c>
      <c r="T337" s="14">
        <f t="shared" si="178"/>
        <v>0.5</v>
      </c>
      <c r="U337" s="12">
        <v>0</v>
      </c>
      <c r="V337" s="12">
        <v>0</v>
      </c>
      <c r="W337" s="17">
        <f t="shared" si="179"/>
        <v>0</v>
      </c>
      <c r="X337" s="17">
        <f t="shared" si="180"/>
        <v>0</v>
      </c>
      <c r="Y337" s="14" t="e">
        <f t="shared" si="181"/>
        <v>#DIV/0!</v>
      </c>
      <c r="Z337" s="12">
        <v>0</v>
      </c>
      <c r="AA337" s="12">
        <v>0</v>
      </c>
      <c r="AB337" s="17">
        <f t="shared" si="182"/>
        <v>0</v>
      </c>
      <c r="AC337" s="17">
        <f t="shared" si="183"/>
        <v>0</v>
      </c>
      <c r="AD337" s="14" t="e">
        <f t="shared" si="184"/>
        <v>#DIV/0!</v>
      </c>
      <c r="AE337" s="12">
        <v>0</v>
      </c>
      <c r="AF337" s="17">
        <f t="shared" si="185"/>
        <v>0</v>
      </c>
      <c r="AG337" s="12">
        <v>0</v>
      </c>
      <c r="AH337" s="17">
        <f t="shared" si="186"/>
        <v>0</v>
      </c>
      <c r="AI337" s="12">
        <v>0</v>
      </c>
      <c r="AJ337" s="17">
        <f t="shared" si="187"/>
        <v>0</v>
      </c>
      <c r="AK337" s="12">
        <v>0</v>
      </c>
      <c r="AL337" s="17">
        <f t="shared" si="188"/>
        <v>0</v>
      </c>
      <c r="AM337" s="12">
        <v>0</v>
      </c>
      <c r="AN337" s="17">
        <f t="shared" si="189"/>
        <v>0</v>
      </c>
      <c r="AO337" s="12">
        <v>0</v>
      </c>
      <c r="AP337" s="17">
        <f t="shared" si="190"/>
        <v>0</v>
      </c>
      <c r="AQ337" s="12">
        <v>0</v>
      </c>
      <c r="AR337" s="17">
        <f t="shared" si="191"/>
        <v>0</v>
      </c>
      <c r="AS337" s="12">
        <v>1</v>
      </c>
      <c r="AT337" s="17">
        <f t="shared" si="192"/>
        <v>0.5</v>
      </c>
      <c r="AU337" s="13"/>
      <c r="AV337" s="13"/>
      <c r="AW337" s="13"/>
      <c r="AX337" s="13"/>
      <c r="AY337" s="13"/>
      <c r="AZ337" s="13"/>
      <c r="BA337" s="13"/>
      <c r="BB337" s="13"/>
      <c r="BC337" s="13"/>
      <c r="BD337" s="35">
        <f t="shared" si="193"/>
        <v>50</v>
      </c>
      <c r="BE337" s="35">
        <f t="shared" si="194"/>
        <v>50</v>
      </c>
      <c r="BF337" s="37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6.1839317747420397</v>
      </c>
      <c r="BG337" s="14">
        <f t="shared" si="195"/>
        <v>0</v>
      </c>
      <c r="BH337" s="14">
        <f t="shared" si="196"/>
        <v>0</v>
      </c>
      <c r="BI337" s="13">
        <f>IFERROR(((AG337*(12000/5))/((F337*60+G337)*(SUMIFS(팀공격력!X:X,팀공격력!A:A,B337,팀공격력!B:B,D337)+SUMIFS(팀수비력!X:X,팀수비력!A:A,B337,팀수비력!B:B,D337))))*100,"")</f>
        <v>0</v>
      </c>
      <c r="BJ337" s="13">
        <f>IFERROR(((AI337*(12000/5))/((F337*60+G337)*(SUMIFS(팀공격력!V:V,팀공격력!A:A,B337,팀공격력!B:B,D337)+SUMIFS(팀수비력!W:W,팀수비력!A:A,B337,팀수비력!B:B,D337))))*100,"")</f>
        <v>0</v>
      </c>
      <c r="BK337" s="13">
        <f>IFERROR(((AE337*(12000/5))/((F337*60+G337)*(SUMIFS(팀공격력!X:X,팀공격력!A:A,B337,팀공격력!B:B,D337)+SUMIFS(팀수비력!X:X,팀수비력!A:A,B337,팀수비력!B:B,D337))))*100,"")</f>
        <v>0</v>
      </c>
      <c r="BL337" s="13">
        <f>IFERROR(100*AK337/(((((F337*60+G337)/(12000/5))*SUMIFS(팀공격력!P:P,팀공격력!A:A,B337,팀공격력!B:B,D337))-K337)),"")</f>
        <v>0</v>
      </c>
      <c r="BM337" s="13">
        <f>IFERROR(100*((AM337/E337*(2400))/((F337*60+G337)*SUMIFS(팀공격력!AR:AR,팀공격력!A:A,B337,팀공격력!B:B,D337))),"")</f>
        <v>0</v>
      </c>
      <c r="BN337" s="13">
        <f>IFERROR((AO337*40)/(((F337*60+G337)/60)*(SUMIFS(팀수비력!Q:Q,팀수비력!A:A,B337,팀수비력!B:B,D337)-SUMIFS(팀수비력!N:N,팀수비력!A:A,B337,팀수비력!B:B,D337)))*100,"")</f>
        <v>0</v>
      </c>
      <c r="BO337" s="13">
        <f t="shared" si="197"/>
        <v>0</v>
      </c>
      <c r="BP337" s="13">
        <v>0</v>
      </c>
      <c r="BQ337" s="13">
        <v>0</v>
      </c>
      <c r="BR337" s="13">
        <v>0</v>
      </c>
      <c r="BS337" s="13">
        <v>0</v>
      </c>
      <c r="BT337" s="15" t="s">
        <v>88</v>
      </c>
      <c r="BU337" s="15"/>
      <c r="BV337" s="12" t="s">
        <v>91</v>
      </c>
      <c r="BW337" s="26"/>
      <c r="BX337" s="28"/>
      <c r="BY337" s="28"/>
      <c r="BZ337" s="26"/>
      <c r="CA337" s="26"/>
      <c r="CB337" s="26"/>
      <c r="CC337" s="31"/>
      <c r="CD337" s="31"/>
      <c r="CE337" s="31"/>
      <c r="CF337" s="33">
        <v>2</v>
      </c>
      <c r="CG337" s="33">
        <v>0</v>
      </c>
    </row>
    <row r="338" spans="1:85" ht="18" customHeight="1" thickBot="1" x14ac:dyDescent="0.45">
      <c r="A338" s="12" t="s">
        <v>84</v>
      </c>
      <c r="B338" s="12" t="s">
        <v>85</v>
      </c>
      <c r="C338" s="4" t="s">
        <v>101</v>
      </c>
      <c r="D338" s="4" t="s">
        <v>296</v>
      </c>
      <c r="E338" s="23">
        <v>1</v>
      </c>
      <c r="F338" s="24">
        <v>25</v>
      </c>
      <c r="G338" s="24">
        <v>21</v>
      </c>
      <c r="H338" s="10">
        <f t="shared" si="171"/>
        <v>1521</v>
      </c>
      <c r="I338" s="5">
        <v>4</v>
      </c>
      <c r="J338" s="17">
        <f t="shared" si="172"/>
        <v>4</v>
      </c>
      <c r="K338" s="7">
        <v>1</v>
      </c>
      <c r="L338" s="7">
        <v>5</v>
      </c>
      <c r="M338" s="17">
        <f t="shared" si="173"/>
        <v>1</v>
      </c>
      <c r="N338" s="17">
        <f t="shared" si="174"/>
        <v>5</v>
      </c>
      <c r="O338" s="14">
        <f t="shared" si="175"/>
        <v>0.2</v>
      </c>
      <c r="P338" s="12">
        <v>1</v>
      </c>
      <c r="Q338" s="12">
        <v>5</v>
      </c>
      <c r="R338" s="17">
        <f t="shared" si="176"/>
        <v>1</v>
      </c>
      <c r="S338" s="17">
        <f t="shared" si="177"/>
        <v>5</v>
      </c>
      <c r="T338" s="14">
        <f t="shared" si="178"/>
        <v>0.2</v>
      </c>
      <c r="U338" s="12">
        <v>0</v>
      </c>
      <c r="V338" s="12">
        <v>0</v>
      </c>
      <c r="W338" s="17">
        <f t="shared" si="179"/>
        <v>0</v>
      </c>
      <c r="X338" s="17">
        <f t="shared" si="180"/>
        <v>0</v>
      </c>
      <c r="Y338" s="14" t="e">
        <f t="shared" si="181"/>
        <v>#DIV/0!</v>
      </c>
      <c r="Z338" s="12">
        <v>2</v>
      </c>
      <c r="AA338" s="12">
        <v>2</v>
      </c>
      <c r="AB338" s="17">
        <f t="shared" si="182"/>
        <v>2</v>
      </c>
      <c r="AC338" s="17">
        <f t="shared" si="183"/>
        <v>2</v>
      </c>
      <c r="AD338" s="14">
        <f t="shared" si="184"/>
        <v>1</v>
      </c>
      <c r="AE338" s="12">
        <v>4</v>
      </c>
      <c r="AF338" s="17">
        <f t="shared" si="185"/>
        <v>4</v>
      </c>
      <c r="AG338" s="12">
        <v>0</v>
      </c>
      <c r="AH338" s="17">
        <f t="shared" si="186"/>
        <v>0</v>
      </c>
      <c r="AI338" s="12">
        <v>4</v>
      </c>
      <c r="AJ338" s="17">
        <f t="shared" si="187"/>
        <v>4</v>
      </c>
      <c r="AK338" s="12">
        <v>2</v>
      </c>
      <c r="AL338" s="17">
        <f t="shared" si="188"/>
        <v>2</v>
      </c>
      <c r="AM338" s="12">
        <v>1</v>
      </c>
      <c r="AN338" s="17">
        <f t="shared" si="189"/>
        <v>1</v>
      </c>
      <c r="AO338" s="12">
        <v>0</v>
      </c>
      <c r="AP338" s="17">
        <f t="shared" si="190"/>
        <v>0</v>
      </c>
      <c r="AQ338" s="12">
        <v>2</v>
      </c>
      <c r="AR338" s="17">
        <f t="shared" si="191"/>
        <v>2</v>
      </c>
      <c r="AS338" s="12">
        <v>1</v>
      </c>
      <c r="AT338" s="17">
        <f t="shared" si="192"/>
        <v>1</v>
      </c>
      <c r="AU338" s="13"/>
      <c r="AV338" s="13"/>
      <c r="AW338" s="13"/>
      <c r="AX338" s="13"/>
      <c r="AY338" s="13"/>
      <c r="AZ338" s="13"/>
      <c r="BA338" s="13"/>
      <c r="BB338" s="13"/>
      <c r="BC338" s="13"/>
      <c r="BD338" s="35">
        <f t="shared" si="193"/>
        <v>34.013605442176868</v>
      </c>
      <c r="BE338" s="35">
        <f t="shared" si="194"/>
        <v>20</v>
      </c>
      <c r="BF338" s="37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1.6179052008158104</v>
      </c>
      <c r="BG338" s="14">
        <f t="shared" si="195"/>
        <v>0</v>
      </c>
      <c r="BH338" s="14">
        <f t="shared" si="196"/>
        <v>0.4</v>
      </c>
      <c r="BI338" s="13">
        <f>IFERROR(((AG338*(12000/5))/((F338*60+G338)*(SUMIFS(팀공격력!X:X,팀공격력!A:A,B338,팀공격력!B:B,D338)+SUMIFS(팀수비력!X:X,팀수비력!A:A,B338,팀수비력!B:B,D338))))*100,"")</f>
        <v>0</v>
      </c>
      <c r="BJ338" s="13">
        <f>IFERROR(((AI338*(12000/5))/((F338*60+G338)*(SUMIFS(팀공격력!V:V,팀공격력!A:A,B338,팀공격력!B:B,D338)+SUMIFS(팀수비력!W:W,팀수비력!A:A,B338,팀수비력!B:B,D338))))*100,"")</f>
        <v>2.0559078439308958</v>
      </c>
      <c r="BK338" s="13">
        <f>IFERROR(((AE338*(12000/5))/((F338*60+G338)*(SUMIFS(팀공격력!X:X,팀공격력!A:A,B338,팀공격력!B:B,D338)+SUMIFS(팀수비력!X:X,팀수비력!A:A,B338,팀수비력!B:B,D338))))*100,"")</f>
        <v>1.0246164092317938</v>
      </c>
      <c r="BL338" s="13">
        <f>IFERROR(100*AK338/(((((F338*60+G338)/(12000/5))*SUMIFS(팀공격력!P:P,팀공격력!A:A,B338,팀공격력!B:B,D338))-K338)),"")</f>
        <v>1.225931516400665</v>
      </c>
      <c r="BM338" s="13">
        <f>IFERROR(100*((AM338/E338*(2400))/((F338*60+G338)*SUMIFS(팀공격력!AR:AR,팀공격력!A:A,B338,팀공격력!B:B,D338))),"")</f>
        <v>2.2842402186976511</v>
      </c>
      <c r="BN338" s="13">
        <f>IFERROR((AO338*40)/(((F338*60+G338)/60)*(SUMIFS(팀수비력!Q:Q,팀수비력!A:A,B338,팀수비력!B:B,D338)-SUMIFS(팀수비력!N:N,팀수비력!A:A,B338,팀수비력!B:B,D338)))*100,"")</f>
        <v>0</v>
      </c>
      <c r="BO338" s="13">
        <f t="shared" si="197"/>
        <v>25.380710659898476</v>
      </c>
      <c r="BP338" s="13">
        <v>0</v>
      </c>
      <c r="BQ338" s="13">
        <v>0</v>
      </c>
      <c r="BR338" s="13">
        <v>0</v>
      </c>
      <c r="BS338" s="13">
        <v>1</v>
      </c>
      <c r="BT338" s="15" t="s">
        <v>88</v>
      </c>
      <c r="BU338" s="15"/>
      <c r="BV338" s="12" t="s">
        <v>91</v>
      </c>
      <c r="BW338" s="26"/>
      <c r="BX338" s="28"/>
      <c r="BY338" s="28"/>
      <c r="BZ338" s="26"/>
      <c r="CA338" s="26"/>
      <c r="CB338" s="26"/>
      <c r="CC338" s="31"/>
      <c r="CD338" s="31"/>
      <c r="CE338" s="31"/>
      <c r="CF338" s="33">
        <v>1</v>
      </c>
      <c r="CG338" s="33">
        <v>0</v>
      </c>
    </row>
    <row r="339" spans="1:85" ht="18" customHeight="1" thickBot="1" x14ac:dyDescent="0.45">
      <c r="A339" s="12" t="s">
        <v>84</v>
      </c>
      <c r="B339" s="12" t="s">
        <v>85</v>
      </c>
      <c r="C339" s="4" t="s">
        <v>102</v>
      </c>
      <c r="D339" s="4" t="s">
        <v>296</v>
      </c>
      <c r="E339" s="23">
        <v>9</v>
      </c>
      <c r="F339" s="24">
        <v>36</v>
      </c>
      <c r="G339" s="24">
        <v>4</v>
      </c>
      <c r="H339" s="10">
        <f t="shared" si="171"/>
        <v>19476</v>
      </c>
      <c r="I339" s="5">
        <v>201</v>
      </c>
      <c r="J339" s="17">
        <f t="shared" si="172"/>
        <v>22.333333333333332</v>
      </c>
      <c r="K339" s="7">
        <v>65</v>
      </c>
      <c r="L339" s="7">
        <v>140</v>
      </c>
      <c r="M339" s="17">
        <f t="shared" si="173"/>
        <v>7.2222222222222223</v>
      </c>
      <c r="N339" s="17">
        <f t="shared" si="174"/>
        <v>15.555555555555555</v>
      </c>
      <c r="O339" s="14">
        <f t="shared" si="175"/>
        <v>0.4642857142857143</v>
      </c>
      <c r="P339" s="12">
        <v>36</v>
      </c>
      <c r="Q339" s="12">
        <v>62</v>
      </c>
      <c r="R339" s="17">
        <f t="shared" si="176"/>
        <v>4</v>
      </c>
      <c r="S339" s="17">
        <f t="shared" si="177"/>
        <v>6.8888888888888893</v>
      </c>
      <c r="T339" s="14">
        <f t="shared" si="178"/>
        <v>0.58064516129032262</v>
      </c>
      <c r="U339" s="12">
        <v>29</v>
      </c>
      <c r="V339" s="12">
        <v>78</v>
      </c>
      <c r="W339" s="17">
        <f t="shared" si="179"/>
        <v>3.2222222222222223</v>
      </c>
      <c r="X339" s="17">
        <f t="shared" si="180"/>
        <v>8.6666666666666661</v>
      </c>
      <c r="Y339" s="14">
        <f t="shared" si="181"/>
        <v>0.37179487179487181</v>
      </c>
      <c r="Z339" s="12">
        <v>42</v>
      </c>
      <c r="AA339" s="12">
        <v>46</v>
      </c>
      <c r="AB339" s="17">
        <f t="shared" si="182"/>
        <v>4.666666666666667</v>
      </c>
      <c r="AC339" s="17">
        <f t="shared" si="183"/>
        <v>5.1111111111111107</v>
      </c>
      <c r="AD339" s="14">
        <f t="shared" si="184"/>
        <v>0.91304347826086951</v>
      </c>
      <c r="AE339" s="12">
        <v>30</v>
      </c>
      <c r="AF339" s="17">
        <f t="shared" si="185"/>
        <v>3.3333333333333335</v>
      </c>
      <c r="AG339" s="12">
        <v>3</v>
      </c>
      <c r="AH339" s="17">
        <f t="shared" si="186"/>
        <v>0.33333333333333331</v>
      </c>
      <c r="AI339" s="12">
        <v>27</v>
      </c>
      <c r="AJ339" s="17">
        <f t="shared" si="187"/>
        <v>3</v>
      </c>
      <c r="AK339" s="12">
        <v>44</v>
      </c>
      <c r="AL339" s="17">
        <f t="shared" si="188"/>
        <v>4.8888888888888893</v>
      </c>
      <c r="AM339" s="12">
        <v>12</v>
      </c>
      <c r="AN339" s="17">
        <f t="shared" si="189"/>
        <v>1.3333333333333333</v>
      </c>
      <c r="AO339" s="12">
        <v>2</v>
      </c>
      <c r="AP339" s="17">
        <f t="shared" si="190"/>
        <v>0.22222222222222221</v>
      </c>
      <c r="AQ339" s="12">
        <v>26</v>
      </c>
      <c r="AR339" s="17">
        <f t="shared" si="191"/>
        <v>2.8888888888888888</v>
      </c>
      <c r="AS339" s="12">
        <v>25</v>
      </c>
      <c r="AT339" s="17">
        <f t="shared" si="192"/>
        <v>2.7777777777777777</v>
      </c>
      <c r="AU339" s="13"/>
      <c r="AV339" s="13"/>
      <c r="AW339" s="13"/>
      <c r="AX339" s="13"/>
      <c r="AY339" s="13"/>
      <c r="AZ339" s="13"/>
      <c r="BA339" s="13"/>
      <c r="BB339" s="13"/>
      <c r="BC339" s="13"/>
      <c r="BD339" s="35">
        <f t="shared" si="193"/>
        <v>62.718422366450319</v>
      </c>
      <c r="BE339" s="35">
        <f t="shared" si="194"/>
        <v>56.785714285714285</v>
      </c>
      <c r="BF339" s="37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26.876441965462963</v>
      </c>
      <c r="BG339" s="14">
        <f t="shared" si="195"/>
        <v>0.55714285714285716</v>
      </c>
      <c r="BH339" s="14">
        <f t="shared" si="196"/>
        <v>0.32857142857142857</v>
      </c>
      <c r="BI339" s="13">
        <f>IFERROR(((AG339*(12000/5))/((F339*60+G339)*(SUMIFS(팀공격력!X:X,팀공격력!A:A,B339,팀공격력!B:B,D339)+SUMIFS(팀수비력!X:X,팀수비력!A:A,B339,팀수비력!B:B,D339))))*100,"")</f>
        <v>0.54012530907170464</v>
      </c>
      <c r="BJ339" s="13">
        <f>IFERROR(((AI339*(12000/5))/((F339*60+G339)*(SUMIFS(팀공격력!V:V,팀공격력!A:A,B339,팀공격력!B:B,D339)+SUMIFS(팀수비력!W:W,팀수비력!A:A,B339,팀수비력!B:B,D339))))*100,"")</f>
        <v>9.7539241481873962</v>
      </c>
      <c r="BK339" s="13">
        <f>IFERROR(((AE339*(12000/5))/((F339*60+G339)*(SUMIFS(팀공격력!X:X,팀공격력!A:A,B339,팀공격력!B:B,D339)+SUMIFS(팀수비력!X:X,팀수비력!A:A,B339,팀수비력!B:B,D339))))*100,"")</f>
        <v>5.4012530907170468</v>
      </c>
      <c r="BL339" s="13">
        <f>IFERROR(100*AK339/(((((F339*60+G339)/(12000/5))*SUMIFS(팀공격력!P:P,팀공격력!A:A,B339,팀공격력!B:B,D339))-K339)),"")</f>
        <v>26.107853123547503</v>
      </c>
      <c r="BM339" s="13">
        <f>IFERROR(100*((AM339/E339*(2400))/((F339*60+G339)*SUMIFS(팀공격력!AR:AR,팀공격력!A:A,B339,팀공격력!B:B,D339))),"")</f>
        <v>2.1406835321251556</v>
      </c>
      <c r="BN339" s="13">
        <f>IFERROR((AO339*40)/(((F339*60+G339)/60)*(SUMIFS(팀수비력!Q:Q,팀수비력!A:A,B339,팀수비력!B:B,D339)-SUMIFS(팀수비력!N:N,팀수비력!A:A,B339,팀수비력!B:B,D339)))*100,"")</f>
        <v>0.67215594017812119</v>
      </c>
      <c r="BO339" s="13">
        <f t="shared" si="197"/>
        <v>13.960481099656358</v>
      </c>
      <c r="BP339" s="13">
        <v>7.4074074074074003</v>
      </c>
      <c r="BQ339" s="13">
        <v>0.22222222222222199</v>
      </c>
      <c r="BR339" s="13">
        <v>4.6666666666666599</v>
      </c>
      <c r="BS339" s="13">
        <v>0.66666666666666596</v>
      </c>
      <c r="BT339" s="15" t="s">
        <v>88</v>
      </c>
      <c r="BU339" s="15"/>
      <c r="BV339" s="12" t="s">
        <v>91</v>
      </c>
      <c r="BW339" s="26"/>
      <c r="BX339" s="28"/>
      <c r="BY339" s="28"/>
      <c r="BZ339" s="26"/>
      <c r="CA339" s="26"/>
      <c r="CB339" s="26"/>
      <c r="CC339" s="31"/>
      <c r="CD339" s="31"/>
      <c r="CE339" s="31"/>
      <c r="CF339" s="33">
        <v>5</v>
      </c>
      <c r="CG339" s="33">
        <v>4</v>
      </c>
    </row>
    <row r="340" spans="1:85" ht="18" customHeight="1" thickBot="1" x14ac:dyDescent="0.45">
      <c r="A340" s="12" t="s">
        <v>84</v>
      </c>
      <c r="B340" s="12" t="s">
        <v>85</v>
      </c>
      <c r="C340" s="4" t="s">
        <v>103</v>
      </c>
      <c r="D340" s="4" t="s">
        <v>296</v>
      </c>
      <c r="E340" s="23">
        <v>9</v>
      </c>
      <c r="F340" s="24">
        <v>8</v>
      </c>
      <c r="G340" s="24">
        <v>33</v>
      </c>
      <c r="H340" s="10">
        <f t="shared" si="171"/>
        <v>4617</v>
      </c>
      <c r="I340" s="5">
        <v>35</v>
      </c>
      <c r="J340" s="17">
        <f t="shared" si="172"/>
        <v>3.8888888888888888</v>
      </c>
      <c r="K340" s="7">
        <v>12</v>
      </c>
      <c r="L340" s="7">
        <v>25</v>
      </c>
      <c r="M340" s="17">
        <f t="shared" si="173"/>
        <v>1.3333333333333333</v>
      </c>
      <c r="N340" s="17">
        <f t="shared" si="174"/>
        <v>2.7777777777777777</v>
      </c>
      <c r="O340" s="14">
        <f t="shared" si="175"/>
        <v>0.48</v>
      </c>
      <c r="P340" s="12">
        <v>4</v>
      </c>
      <c r="Q340" s="12">
        <v>9</v>
      </c>
      <c r="R340" s="17">
        <f t="shared" si="176"/>
        <v>0.44444444444444442</v>
      </c>
      <c r="S340" s="17">
        <f t="shared" si="177"/>
        <v>1</v>
      </c>
      <c r="T340" s="14">
        <f t="shared" si="178"/>
        <v>0.44444444444444442</v>
      </c>
      <c r="U340" s="12">
        <v>8</v>
      </c>
      <c r="V340" s="12">
        <v>16</v>
      </c>
      <c r="W340" s="17">
        <f t="shared" si="179"/>
        <v>0.88888888888888884</v>
      </c>
      <c r="X340" s="17">
        <f t="shared" si="180"/>
        <v>1.7777777777777777</v>
      </c>
      <c r="Y340" s="14">
        <f t="shared" si="181"/>
        <v>0.5</v>
      </c>
      <c r="Z340" s="12">
        <v>3</v>
      </c>
      <c r="AA340" s="12">
        <v>4</v>
      </c>
      <c r="AB340" s="17">
        <f t="shared" si="182"/>
        <v>0.33333333333333331</v>
      </c>
      <c r="AC340" s="17">
        <f t="shared" si="183"/>
        <v>0.44444444444444442</v>
      </c>
      <c r="AD340" s="14">
        <f t="shared" si="184"/>
        <v>0.75</v>
      </c>
      <c r="AE340" s="12">
        <v>11</v>
      </c>
      <c r="AF340" s="17">
        <f t="shared" si="185"/>
        <v>1.2222222222222223</v>
      </c>
      <c r="AG340" s="12">
        <v>6</v>
      </c>
      <c r="AH340" s="17">
        <f t="shared" si="186"/>
        <v>0.66666666666666663</v>
      </c>
      <c r="AI340" s="12">
        <v>5</v>
      </c>
      <c r="AJ340" s="17">
        <f t="shared" si="187"/>
        <v>0.55555555555555558</v>
      </c>
      <c r="AK340" s="12">
        <v>4</v>
      </c>
      <c r="AL340" s="17">
        <f t="shared" si="188"/>
        <v>0.44444444444444442</v>
      </c>
      <c r="AM340" s="12">
        <v>2</v>
      </c>
      <c r="AN340" s="17">
        <f t="shared" si="189"/>
        <v>0.22222222222222221</v>
      </c>
      <c r="AO340" s="12">
        <v>2</v>
      </c>
      <c r="AP340" s="17">
        <f t="shared" si="190"/>
        <v>0.22222222222222221</v>
      </c>
      <c r="AQ340" s="12">
        <v>2</v>
      </c>
      <c r="AR340" s="17">
        <f t="shared" si="191"/>
        <v>0.22222222222222221</v>
      </c>
      <c r="AS340" s="12">
        <v>15</v>
      </c>
      <c r="AT340" s="17">
        <f t="shared" si="192"/>
        <v>1.6666666666666667</v>
      </c>
      <c r="AU340" s="13"/>
      <c r="AV340" s="13"/>
      <c r="AW340" s="13"/>
      <c r="AX340" s="13"/>
      <c r="AY340" s="13"/>
      <c r="AZ340" s="13"/>
      <c r="BA340" s="13"/>
      <c r="BB340" s="13"/>
      <c r="BC340" s="13"/>
      <c r="BD340" s="35">
        <f t="shared" si="193"/>
        <v>65.396113602391623</v>
      </c>
      <c r="BE340" s="35">
        <f t="shared" si="194"/>
        <v>64</v>
      </c>
      <c r="BF340" s="37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17.507639046783321</v>
      </c>
      <c r="BG340" s="14">
        <f t="shared" si="195"/>
        <v>0.64</v>
      </c>
      <c r="BH340" s="14">
        <f t="shared" si="196"/>
        <v>0.16</v>
      </c>
      <c r="BI340" s="13">
        <f>IFERROR(((AG340*(12000/5))/((F340*60+G340)*(SUMIFS(팀공격력!X:X,팀공격력!A:A,B340,팀공격력!B:B,D340)+SUMIFS(팀수비력!X:X,팀수비력!A:A,B340,팀수비력!B:B,D340))))*100,"")</f>
        <v>4.5568466621098205</v>
      </c>
      <c r="BJ340" s="13">
        <f>IFERROR(((AI340*(12000/5))/((F340*60+G340)*(SUMIFS(팀공격력!V:V,팀공격력!A:A,B340,팀공격력!B:B,D340)+SUMIFS(팀수비력!W:W,팀수비력!A:A,B340,팀수비력!B:B,D340))))*100,"")</f>
        <v>7.6194830180772239</v>
      </c>
      <c r="BK340" s="13">
        <f>IFERROR(((AE340*(12000/5))/((F340*60+G340)*(SUMIFS(팀공격력!X:X,팀공격력!A:A,B340,팀공격력!B:B,D340)+SUMIFS(팀수비력!X:X,팀수비력!A:A,B340,팀수비력!B:B,D340))))*100,"")</f>
        <v>8.3542188805346704</v>
      </c>
      <c r="BL340" s="13">
        <f>IFERROR(100*AK340/(((((F340*60+G340)/(12000/5))*SUMIFS(팀공격력!P:P,팀공격력!A:A,B340,팀공격력!B:B,D340))-K340)),"")</f>
        <v>9.2248263138170596</v>
      </c>
      <c r="BM340" s="13">
        <f>IFERROR(100*((AM340/E340*(2400))/((F340*60+G340)*SUMIFS(팀공격력!AR:AR,팀공격력!A:A,B340,팀공격력!B:B,D340))),"")</f>
        <v>1.5050159725532282</v>
      </c>
      <c r="BN340" s="13">
        <f>IFERROR((AO340*40)/(((F340*60+G340)/60)*(SUMIFS(팀수비력!Q:Q,팀수비력!A:A,B340,팀수비력!B:B,D340)-SUMIFS(팀수비력!N:N,팀수비력!A:A,B340,팀수비력!B:B,D340)))*100,"")</f>
        <v>2.8353712564238873</v>
      </c>
      <c r="BO340" s="13">
        <f t="shared" si="197"/>
        <v>6.9541029207232263</v>
      </c>
      <c r="BP340" s="13">
        <v>0</v>
      </c>
      <c r="BQ340" s="13">
        <v>0</v>
      </c>
      <c r="BR340" s="13">
        <v>0</v>
      </c>
      <c r="BS340" s="13">
        <v>0.11111111111111099</v>
      </c>
      <c r="BT340" s="15" t="s">
        <v>88</v>
      </c>
      <c r="BU340" s="15"/>
      <c r="BV340" s="12" t="s">
        <v>96</v>
      </c>
      <c r="BW340" s="26"/>
      <c r="BX340" s="28"/>
      <c r="BY340" s="28"/>
      <c r="BZ340" s="26"/>
      <c r="CA340" s="26"/>
      <c r="CB340" s="26"/>
      <c r="CC340" s="31"/>
      <c r="CD340" s="31"/>
      <c r="CE340" s="31"/>
      <c r="CF340" s="33">
        <v>5</v>
      </c>
      <c r="CG340" s="33">
        <v>4</v>
      </c>
    </row>
    <row r="341" spans="1:85" ht="18" customHeight="1" thickBot="1" x14ac:dyDescent="0.45">
      <c r="A341" s="12" t="s">
        <v>84</v>
      </c>
      <c r="B341" s="12" t="s">
        <v>85</v>
      </c>
      <c r="C341" s="4" t="s">
        <v>104</v>
      </c>
      <c r="D341" s="4" t="s">
        <v>296</v>
      </c>
      <c r="E341" s="23">
        <v>7</v>
      </c>
      <c r="F341" s="24">
        <v>30</v>
      </c>
      <c r="G341" s="24">
        <v>13</v>
      </c>
      <c r="H341" s="10">
        <f t="shared" si="171"/>
        <v>12691</v>
      </c>
      <c r="I341" s="5">
        <v>48</v>
      </c>
      <c r="J341" s="17">
        <f t="shared" si="172"/>
        <v>6.8571428571428568</v>
      </c>
      <c r="K341" s="7">
        <v>16</v>
      </c>
      <c r="L341" s="7">
        <v>48</v>
      </c>
      <c r="M341" s="17">
        <f t="shared" si="173"/>
        <v>2.2857142857142856</v>
      </c>
      <c r="N341" s="17">
        <f t="shared" si="174"/>
        <v>6.8571428571428568</v>
      </c>
      <c r="O341" s="14">
        <f t="shared" si="175"/>
        <v>0.33333333333333331</v>
      </c>
      <c r="P341" s="12">
        <v>3</v>
      </c>
      <c r="Q341" s="12">
        <v>5</v>
      </c>
      <c r="R341" s="17">
        <f t="shared" si="176"/>
        <v>0.42857142857142855</v>
      </c>
      <c r="S341" s="17">
        <f t="shared" si="177"/>
        <v>0.7142857142857143</v>
      </c>
      <c r="T341" s="14">
        <f t="shared" si="178"/>
        <v>0.6</v>
      </c>
      <c r="U341" s="12">
        <v>13</v>
      </c>
      <c r="V341" s="12">
        <v>43</v>
      </c>
      <c r="W341" s="17">
        <f t="shared" si="179"/>
        <v>1.8571428571428572</v>
      </c>
      <c r="X341" s="17">
        <f t="shared" si="180"/>
        <v>6.1428571428571432</v>
      </c>
      <c r="Y341" s="14">
        <f t="shared" si="181"/>
        <v>0.30232558139534882</v>
      </c>
      <c r="Z341" s="12">
        <v>3</v>
      </c>
      <c r="AA341" s="12">
        <v>4</v>
      </c>
      <c r="AB341" s="17">
        <f t="shared" si="182"/>
        <v>0.42857142857142855</v>
      </c>
      <c r="AC341" s="17">
        <f t="shared" si="183"/>
        <v>0.5714285714285714</v>
      </c>
      <c r="AD341" s="14">
        <f t="shared" si="184"/>
        <v>0.75</v>
      </c>
      <c r="AE341" s="12">
        <v>34</v>
      </c>
      <c r="AF341" s="17">
        <f t="shared" si="185"/>
        <v>4.8571428571428568</v>
      </c>
      <c r="AG341" s="12">
        <v>13</v>
      </c>
      <c r="AH341" s="17">
        <f t="shared" si="186"/>
        <v>1.8571428571428572</v>
      </c>
      <c r="AI341" s="12">
        <v>21</v>
      </c>
      <c r="AJ341" s="17">
        <f t="shared" si="187"/>
        <v>3</v>
      </c>
      <c r="AK341" s="12">
        <v>13</v>
      </c>
      <c r="AL341" s="17">
        <f t="shared" si="188"/>
        <v>1.8571428571428572</v>
      </c>
      <c r="AM341" s="12">
        <v>9</v>
      </c>
      <c r="AN341" s="17">
        <f t="shared" si="189"/>
        <v>1.2857142857142858</v>
      </c>
      <c r="AO341" s="12">
        <v>6</v>
      </c>
      <c r="AP341" s="17">
        <f t="shared" si="190"/>
        <v>0.8571428571428571</v>
      </c>
      <c r="AQ341" s="12">
        <v>11</v>
      </c>
      <c r="AR341" s="17">
        <f t="shared" si="191"/>
        <v>1.5714285714285714</v>
      </c>
      <c r="AS341" s="12">
        <v>22</v>
      </c>
      <c r="AT341" s="17">
        <f t="shared" si="192"/>
        <v>3.1428571428571428</v>
      </c>
      <c r="AU341" s="13"/>
      <c r="AV341" s="13"/>
      <c r="AW341" s="13"/>
      <c r="AX341" s="13"/>
      <c r="AY341" s="13"/>
      <c r="AZ341" s="13"/>
      <c r="BA341" s="13"/>
      <c r="BB341" s="13"/>
      <c r="BC341" s="13"/>
      <c r="BD341" s="35">
        <f t="shared" si="193"/>
        <v>48.231511254019296</v>
      </c>
      <c r="BE341" s="35">
        <f t="shared" si="194"/>
        <v>46.875</v>
      </c>
      <c r="BF341" s="37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10.46588669552288</v>
      </c>
      <c r="BG341" s="14">
        <f t="shared" si="195"/>
        <v>0.89583333333333337</v>
      </c>
      <c r="BH341" s="14">
        <f t="shared" si="196"/>
        <v>8.3333333333333329E-2</v>
      </c>
      <c r="BI341" s="13">
        <f>IFERROR(((AG341*(12000/5))/((F341*60+G341)*(SUMIFS(팀공격력!X:X,팀공격력!A:A,B341,팀공격력!B:B,D341)+SUMIFS(팀수비력!X:X,팀수비력!A:A,B341,팀수비력!B:B,D341))))*100,"")</f>
        <v>2.7936762630640182</v>
      </c>
      <c r="BJ341" s="13">
        <f>IFERROR(((AI341*(12000/5))/((F341*60+G341)*(SUMIFS(팀공격력!V:V,팀공격력!A:A,B341,팀공격력!B:B,D341)+SUMIFS(팀수비력!W:W,팀수비력!A:A,B341,팀수비력!B:B,D341))))*100,"")</f>
        <v>9.055123061637719</v>
      </c>
      <c r="BK341" s="13">
        <f>IFERROR(((AE341*(12000/5))/((F341*60+G341)*(SUMIFS(팀공격력!X:X,팀공격력!A:A,B341,팀공격력!B:B,D341)+SUMIFS(팀수비력!X:X,팀수비력!A:A,B341,팀수비력!B:B,D341))))*100,"")</f>
        <v>7.3065379187828166</v>
      </c>
      <c r="BL341" s="13">
        <f>IFERROR(100*AK341/(((((F341*60+G341)/(12000/5))*SUMIFS(팀공격력!P:P,팀공격력!A:A,B341,팀공격력!B:B,D341))-K341)),"")</f>
        <v>7.2361753102626132</v>
      </c>
      <c r="BM341" s="13">
        <f>IFERROR(100*((AM341/E341*(2400))/((F341*60+G341)*SUMIFS(팀공격력!AR:AR,팀공격력!A:A,B341,팀공격력!B:B,D341))),"")</f>
        <v>2.4638692265189621</v>
      </c>
      <c r="BN341" s="13">
        <f>IFERROR((AO341*40)/(((F341*60+G341)/60)*(SUMIFS(팀수비력!Q:Q,팀수비력!A:A,B341,팀수비력!B:B,D341)-SUMIFS(팀수비력!N:N,팀수비력!A:A,B341,팀수비력!B:B,D341)))*100,"")</f>
        <v>2.4068595497166929</v>
      </c>
      <c r="BO341" s="13">
        <f t="shared" si="197"/>
        <v>18.104015799868336</v>
      </c>
      <c r="BP341" s="13">
        <v>23.529411764705799</v>
      </c>
      <c r="BQ341" s="13">
        <v>0.57142857142857095</v>
      </c>
      <c r="BR341" s="13">
        <v>0</v>
      </c>
      <c r="BS341" s="13">
        <v>1.5714285714285701</v>
      </c>
      <c r="BT341" s="15" t="s">
        <v>88</v>
      </c>
      <c r="BU341" s="15"/>
      <c r="BV341" s="12" t="s">
        <v>96</v>
      </c>
      <c r="BW341" s="26"/>
      <c r="BX341" s="28"/>
      <c r="BY341" s="28"/>
      <c r="BZ341" s="26"/>
      <c r="CA341" s="26"/>
      <c r="CB341" s="26"/>
      <c r="CC341" s="31"/>
      <c r="CD341" s="31"/>
      <c r="CE341" s="31"/>
      <c r="CF341" s="33">
        <v>4</v>
      </c>
      <c r="CG341" s="33">
        <v>3</v>
      </c>
    </row>
    <row r="342" spans="1:85" ht="18" customHeight="1" thickBot="1" x14ac:dyDescent="0.45">
      <c r="A342" s="12" t="s">
        <v>84</v>
      </c>
      <c r="B342" s="12" t="s">
        <v>85</v>
      </c>
      <c r="C342" s="4" t="s">
        <v>105</v>
      </c>
      <c r="D342" s="4" t="s">
        <v>296</v>
      </c>
      <c r="E342" s="23">
        <v>9</v>
      </c>
      <c r="F342" s="24">
        <v>7</v>
      </c>
      <c r="G342" s="24">
        <v>27</v>
      </c>
      <c r="H342" s="10">
        <f t="shared" si="171"/>
        <v>4023</v>
      </c>
      <c r="I342" s="5">
        <v>20</v>
      </c>
      <c r="J342" s="17">
        <f t="shared" si="172"/>
        <v>2.2222222222222223</v>
      </c>
      <c r="K342" s="7">
        <v>10</v>
      </c>
      <c r="L342" s="7">
        <v>35</v>
      </c>
      <c r="M342" s="17">
        <f t="shared" si="173"/>
        <v>1.1111111111111112</v>
      </c>
      <c r="N342" s="17">
        <f t="shared" si="174"/>
        <v>3.8888888888888888</v>
      </c>
      <c r="O342" s="14">
        <f t="shared" si="175"/>
        <v>0.2857142857142857</v>
      </c>
      <c r="P342" s="12">
        <v>10</v>
      </c>
      <c r="Q342" s="12">
        <v>27</v>
      </c>
      <c r="R342" s="17">
        <f t="shared" si="176"/>
        <v>1.1111111111111112</v>
      </c>
      <c r="S342" s="17">
        <f t="shared" si="177"/>
        <v>3</v>
      </c>
      <c r="T342" s="14">
        <f t="shared" si="178"/>
        <v>0.37037037037037035</v>
      </c>
      <c r="U342" s="12">
        <v>0</v>
      </c>
      <c r="V342" s="12">
        <v>8</v>
      </c>
      <c r="W342" s="17">
        <f t="shared" si="179"/>
        <v>0</v>
      </c>
      <c r="X342" s="17">
        <f t="shared" si="180"/>
        <v>0.88888888888888884</v>
      </c>
      <c r="Y342" s="14">
        <f t="shared" si="181"/>
        <v>0</v>
      </c>
      <c r="Z342" s="12">
        <v>0</v>
      </c>
      <c r="AA342" s="12">
        <v>1</v>
      </c>
      <c r="AB342" s="17">
        <f t="shared" si="182"/>
        <v>0</v>
      </c>
      <c r="AC342" s="17">
        <f t="shared" si="183"/>
        <v>0.1111111111111111</v>
      </c>
      <c r="AD342" s="14">
        <f t="shared" si="184"/>
        <v>0</v>
      </c>
      <c r="AE342" s="12">
        <v>22</v>
      </c>
      <c r="AF342" s="17">
        <f t="shared" si="185"/>
        <v>2.4444444444444446</v>
      </c>
      <c r="AG342" s="12">
        <v>8</v>
      </c>
      <c r="AH342" s="17">
        <f t="shared" si="186"/>
        <v>0.88888888888888884</v>
      </c>
      <c r="AI342" s="12">
        <v>14</v>
      </c>
      <c r="AJ342" s="17">
        <f t="shared" si="187"/>
        <v>1.5555555555555556</v>
      </c>
      <c r="AK342" s="12">
        <v>8</v>
      </c>
      <c r="AL342" s="17">
        <f t="shared" si="188"/>
        <v>0.88888888888888884</v>
      </c>
      <c r="AM342" s="12">
        <v>0</v>
      </c>
      <c r="AN342" s="17">
        <f t="shared" si="189"/>
        <v>0</v>
      </c>
      <c r="AO342" s="12">
        <v>4</v>
      </c>
      <c r="AP342" s="17">
        <f t="shared" si="190"/>
        <v>0.44444444444444442</v>
      </c>
      <c r="AQ342" s="12">
        <v>5</v>
      </c>
      <c r="AR342" s="17">
        <f t="shared" si="191"/>
        <v>0.55555555555555558</v>
      </c>
      <c r="AS342" s="12">
        <v>14</v>
      </c>
      <c r="AT342" s="17">
        <f t="shared" si="192"/>
        <v>1.5555555555555556</v>
      </c>
      <c r="AU342" s="13"/>
      <c r="AV342" s="13"/>
      <c r="AW342" s="13"/>
      <c r="AX342" s="13"/>
      <c r="AY342" s="13"/>
      <c r="AZ342" s="13"/>
      <c r="BA342" s="13"/>
      <c r="BB342" s="13"/>
      <c r="BC342" s="13"/>
      <c r="BD342" s="35">
        <f t="shared" si="193"/>
        <v>28.216704288939056</v>
      </c>
      <c r="BE342" s="35">
        <f t="shared" si="194"/>
        <v>28.571428571428569</v>
      </c>
      <c r="BF342" s="37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28.252682659985879</v>
      </c>
      <c r="BG342" s="14">
        <f t="shared" si="195"/>
        <v>0.22857142857142856</v>
      </c>
      <c r="BH342" s="14">
        <f t="shared" si="196"/>
        <v>2.8571428571428571E-2</v>
      </c>
      <c r="BI342" s="13">
        <f>IFERROR(((AG342*(12000/5))/((F342*60+G342)*(SUMIFS(팀공격력!X:X,팀공격력!A:A,B342,팀공격력!B:B,D342)+SUMIFS(팀수비력!X:X,팀수비력!A:A,B342,팀수비력!B:B,D342))))*100,"")</f>
        <v>6.9728928789331475</v>
      </c>
      <c r="BJ342" s="13">
        <f>IFERROR(((AI342*(12000/5))/((F342*60+G342)*(SUMIFS(팀공격력!V:V,팀공격력!A:A,B342,팀공격력!B:B,D342)+SUMIFS(팀수비력!W:W,팀수비력!A:A,B342,팀수비력!B:B,D342))))*100,"")</f>
        <v>24.48462059768708</v>
      </c>
      <c r="BK342" s="13">
        <f>IFERROR(((AE342*(12000/5))/((F342*60+G342)*(SUMIFS(팀공격력!X:X,팀공격력!A:A,B342,팀공격력!B:B,D342)+SUMIFS(팀수비력!X:X,팀수비력!A:A,B342,팀수비력!B:B,D342))))*100,"")</f>
        <v>19.175455417066157</v>
      </c>
      <c r="BL342" s="13">
        <f>IFERROR(100*AK342/(((((F342*60+G342)/(12000/5))*SUMIFS(팀공격력!P:P,팀공격력!A:A,B342,팀공격력!B:B,D342))-K342)),"")</f>
        <v>20.921185969729656</v>
      </c>
      <c r="BM342" s="13">
        <f>IFERROR(100*((AM342/E342*(2400))/((F342*60+G342)*SUMIFS(팀공격력!AR:AR,팀공격력!A:A,B342,팀공격력!B:B,D342))),"")</f>
        <v>0</v>
      </c>
      <c r="BN342" s="13">
        <f>IFERROR((AO342*40)/(((F342*60+G342)/60)*(SUMIFS(팀수비력!Q:Q,팀수비력!A:A,B342,팀수비력!B:B,D342)-SUMIFS(팀수비력!N:N,팀수비력!A:A,B342,팀수비력!B:B,D342)))*100,"")</f>
        <v>6.5080333536709372</v>
      </c>
      <c r="BO342" s="13">
        <f t="shared" si="197"/>
        <v>12.363996043521267</v>
      </c>
      <c r="BP342" s="13">
        <v>100</v>
      </c>
      <c r="BQ342" s="13">
        <v>0.33333333333333298</v>
      </c>
      <c r="BR342" s="13">
        <v>0</v>
      </c>
      <c r="BS342" s="13">
        <v>0.55555555555555503</v>
      </c>
      <c r="BT342" s="15" t="s">
        <v>93</v>
      </c>
      <c r="BU342" s="15"/>
      <c r="BV342" s="12" t="s">
        <v>89</v>
      </c>
      <c r="BW342" s="26"/>
      <c r="BX342" s="28"/>
      <c r="BY342" s="28"/>
      <c r="BZ342" s="26"/>
      <c r="CA342" s="26"/>
      <c r="CB342" s="26"/>
      <c r="CC342" s="31"/>
      <c r="CD342" s="31"/>
      <c r="CE342" s="31"/>
      <c r="CF342" s="33">
        <v>5</v>
      </c>
      <c r="CG342" s="33">
        <v>4</v>
      </c>
    </row>
    <row r="343" spans="1:85" ht="18" customHeight="1" thickBot="1" x14ac:dyDescent="0.45">
      <c r="A343" s="12" t="s">
        <v>84</v>
      </c>
      <c r="B343" s="12" t="s">
        <v>85</v>
      </c>
      <c r="C343" s="4" t="s">
        <v>107</v>
      </c>
      <c r="D343" s="4" t="s">
        <v>296</v>
      </c>
      <c r="E343" s="23">
        <v>9</v>
      </c>
      <c r="F343" s="24">
        <v>7</v>
      </c>
      <c r="G343" s="24">
        <v>8</v>
      </c>
      <c r="H343" s="10">
        <f t="shared" si="171"/>
        <v>3852</v>
      </c>
      <c r="I343" s="5">
        <v>12</v>
      </c>
      <c r="J343" s="17">
        <f t="shared" si="172"/>
        <v>1.3333333333333333</v>
      </c>
      <c r="K343" s="7">
        <v>5</v>
      </c>
      <c r="L343" s="7">
        <v>10</v>
      </c>
      <c r="M343" s="17">
        <f t="shared" si="173"/>
        <v>0.55555555555555558</v>
      </c>
      <c r="N343" s="17">
        <f t="shared" si="174"/>
        <v>1.1111111111111112</v>
      </c>
      <c r="O343" s="14">
        <f t="shared" si="175"/>
        <v>0.5</v>
      </c>
      <c r="P343" s="12">
        <v>4</v>
      </c>
      <c r="Q343" s="12">
        <v>6</v>
      </c>
      <c r="R343" s="17">
        <f t="shared" si="176"/>
        <v>0.44444444444444442</v>
      </c>
      <c r="S343" s="17">
        <f t="shared" si="177"/>
        <v>0.66666666666666663</v>
      </c>
      <c r="T343" s="14">
        <f t="shared" si="178"/>
        <v>0.66666666666666663</v>
      </c>
      <c r="U343" s="12">
        <v>1</v>
      </c>
      <c r="V343" s="12">
        <v>4</v>
      </c>
      <c r="W343" s="17">
        <f t="shared" si="179"/>
        <v>0.1111111111111111</v>
      </c>
      <c r="X343" s="17">
        <f t="shared" si="180"/>
        <v>0.44444444444444442</v>
      </c>
      <c r="Y343" s="14">
        <f t="shared" si="181"/>
        <v>0.25</v>
      </c>
      <c r="Z343" s="12">
        <v>1</v>
      </c>
      <c r="AA343" s="12">
        <v>2</v>
      </c>
      <c r="AB343" s="17">
        <f t="shared" si="182"/>
        <v>0.1111111111111111</v>
      </c>
      <c r="AC343" s="17">
        <f t="shared" si="183"/>
        <v>0.22222222222222221</v>
      </c>
      <c r="AD343" s="14">
        <f t="shared" si="184"/>
        <v>0.5</v>
      </c>
      <c r="AE343" s="12">
        <v>7</v>
      </c>
      <c r="AF343" s="17">
        <f t="shared" si="185"/>
        <v>0.77777777777777779</v>
      </c>
      <c r="AG343" s="12">
        <v>2</v>
      </c>
      <c r="AH343" s="17">
        <f t="shared" si="186"/>
        <v>0.22222222222222221</v>
      </c>
      <c r="AI343" s="12">
        <v>5</v>
      </c>
      <c r="AJ343" s="17">
        <f t="shared" si="187"/>
        <v>0.55555555555555558</v>
      </c>
      <c r="AK343" s="12">
        <v>4</v>
      </c>
      <c r="AL343" s="17">
        <f t="shared" si="188"/>
        <v>0.44444444444444442</v>
      </c>
      <c r="AM343" s="12">
        <v>3</v>
      </c>
      <c r="AN343" s="17">
        <f t="shared" si="189"/>
        <v>0.33333333333333331</v>
      </c>
      <c r="AO343" s="12">
        <v>0</v>
      </c>
      <c r="AP343" s="17">
        <f t="shared" si="190"/>
        <v>0</v>
      </c>
      <c r="AQ343" s="12">
        <v>6</v>
      </c>
      <c r="AR343" s="17">
        <f t="shared" si="191"/>
        <v>0.66666666666666663</v>
      </c>
      <c r="AS343" s="12">
        <v>13</v>
      </c>
      <c r="AT343" s="17">
        <f t="shared" si="192"/>
        <v>1.4444444444444444</v>
      </c>
      <c r="AU343" s="13"/>
      <c r="AV343" s="13"/>
      <c r="AW343" s="13"/>
      <c r="AX343" s="13"/>
      <c r="AY343" s="13"/>
      <c r="AZ343" s="13"/>
      <c r="BA343" s="13"/>
      <c r="BB343" s="13"/>
      <c r="BC343" s="13"/>
      <c r="BD343" s="35">
        <f t="shared" si="193"/>
        <v>55.147058823529406</v>
      </c>
      <c r="BE343" s="35">
        <f t="shared" si="194"/>
        <v>55.000000000000007</v>
      </c>
      <c r="BF343" s="37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12.316427107619406</v>
      </c>
      <c r="BG343" s="14">
        <f t="shared" si="195"/>
        <v>0.4</v>
      </c>
      <c r="BH343" s="14">
        <f t="shared" si="196"/>
        <v>0.2</v>
      </c>
      <c r="BI343" s="13">
        <f>IFERROR(((AG343*(12000/5))/((F343*60+G343)*(SUMIFS(팀공격력!X:X,팀공격력!A:A,B343,팀공격력!B:B,D343)+SUMIFS(팀수비력!X:X,팀수비력!A:A,B343,팀수비력!B:B,D343))))*100,"")</f>
        <v>1.8206092972448111</v>
      </c>
      <c r="BJ343" s="13">
        <f>IFERROR(((AI343*(12000/5))/((F343*60+G343)*(SUMIFS(팀공격력!V:V,팀공격력!A:A,B343,팀공격력!B:B,D343)+SUMIFS(팀수비력!W:W,팀수비력!A:A,B343,팀수비력!B:B,D343))))*100,"")</f>
        <v>9.1326981034430261</v>
      </c>
      <c r="BK343" s="13">
        <f>IFERROR(((AE343*(12000/5))/((F343*60+G343)*(SUMIFS(팀공격력!X:X,팀공격력!A:A,B343,팀공격력!B:B,D343)+SUMIFS(팀수비력!X:X,팀수비력!A:A,B343,팀수비력!B:B,D343))))*100,"")</f>
        <v>6.3721325403568398</v>
      </c>
      <c r="BL343" s="13">
        <f>IFERROR(100*AK343/(((((F343*60+G343)/(12000/5))*SUMIFS(팀공격력!P:P,팀공격력!A:A,B343,팀공격력!B:B,D343))-K343)),"")</f>
        <v>9.711487880872415</v>
      </c>
      <c r="BM343" s="13">
        <f>IFERROR(100*((AM343/E343*(2400))/((F343*60+G343)*SUMIFS(팀공격력!AR:AR,팀공격력!A:A,B343,팀공격력!B:B,D343))),"")</f>
        <v>2.7058639973824983</v>
      </c>
      <c r="BN343" s="13">
        <f>IFERROR((AO343*40)/(((F343*60+G343)/60)*(SUMIFS(팀수비력!Q:Q,팀수비력!A:A,B343,팀수비력!B:B,D343)-SUMIFS(팀수비력!N:N,팀수비력!A:A,B343,팀수비력!B:B,D343)))*100,"")</f>
        <v>0</v>
      </c>
      <c r="BO343" s="13">
        <f t="shared" si="197"/>
        <v>35.545023696682456</v>
      </c>
      <c r="BP343" s="13">
        <v>0</v>
      </c>
      <c r="BQ343" s="13">
        <v>0</v>
      </c>
      <c r="BR343" s="13">
        <v>0.22222222222222199</v>
      </c>
      <c r="BS343" s="13">
        <v>0.44444444444444398</v>
      </c>
      <c r="BT343" s="15" t="s">
        <v>88</v>
      </c>
      <c r="BU343" s="15"/>
      <c r="BV343" s="12" t="s">
        <v>91</v>
      </c>
      <c r="BW343" s="26"/>
      <c r="BX343" s="28"/>
      <c r="BY343" s="28"/>
      <c r="BZ343" s="26"/>
      <c r="CA343" s="26"/>
      <c r="CB343" s="26"/>
      <c r="CC343" s="31"/>
      <c r="CD343" s="31"/>
      <c r="CE343" s="31"/>
      <c r="CF343" s="33">
        <v>5</v>
      </c>
      <c r="CG343" s="33">
        <v>4</v>
      </c>
    </row>
    <row r="344" spans="1:85" ht="18" customHeight="1" thickBot="1" x14ac:dyDescent="0.45">
      <c r="A344" s="12" t="s">
        <v>84</v>
      </c>
      <c r="B344" s="12" t="s">
        <v>85</v>
      </c>
      <c r="C344" s="4" t="s">
        <v>108</v>
      </c>
      <c r="D344" s="4" t="s">
        <v>296</v>
      </c>
      <c r="E344" s="23">
        <v>9</v>
      </c>
      <c r="F344" s="24">
        <v>32</v>
      </c>
      <c r="G344" s="24">
        <v>22</v>
      </c>
      <c r="H344" s="10">
        <f t="shared" si="171"/>
        <v>17478</v>
      </c>
      <c r="I344" s="5">
        <v>58</v>
      </c>
      <c r="J344" s="17">
        <f t="shared" si="172"/>
        <v>6.4444444444444446</v>
      </c>
      <c r="K344" s="7">
        <v>22</v>
      </c>
      <c r="L344" s="7">
        <v>52</v>
      </c>
      <c r="M344" s="17">
        <f t="shared" si="173"/>
        <v>2.4444444444444446</v>
      </c>
      <c r="N344" s="17">
        <f t="shared" si="174"/>
        <v>5.7777777777777777</v>
      </c>
      <c r="O344" s="14">
        <f t="shared" si="175"/>
        <v>0.42307692307692307</v>
      </c>
      <c r="P344" s="12">
        <v>10</v>
      </c>
      <c r="Q344" s="12">
        <v>18</v>
      </c>
      <c r="R344" s="17">
        <f t="shared" si="176"/>
        <v>1.1111111111111112</v>
      </c>
      <c r="S344" s="17">
        <f t="shared" si="177"/>
        <v>2</v>
      </c>
      <c r="T344" s="14">
        <f t="shared" si="178"/>
        <v>0.55555555555555558</v>
      </c>
      <c r="U344" s="12">
        <v>12</v>
      </c>
      <c r="V344" s="12">
        <v>34</v>
      </c>
      <c r="W344" s="17">
        <f t="shared" si="179"/>
        <v>1.3333333333333333</v>
      </c>
      <c r="X344" s="17">
        <f t="shared" si="180"/>
        <v>3.7777777777777777</v>
      </c>
      <c r="Y344" s="14">
        <f t="shared" si="181"/>
        <v>0.35294117647058826</v>
      </c>
      <c r="Z344" s="12">
        <v>2</v>
      </c>
      <c r="AA344" s="12">
        <v>2</v>
      </c>
      <c r="AB344" s="17">
        <f t="shared" si="182"/>
        <v>0.22222222222222221</v>
      </c>
      <c r="AC344" s="17">
        <f t="shared" si="183"/>
        <v>0.22222222222222221</v>
      </c>
      <c r="AD344" s="14">
        <f t="shared" si="184"/>
        <v>1</v>
      </c>
      <c r="AE344" s="12">
        <v>29</v>
      </c>
      <c r="AF344" s="17">
        <f t="shared" si="185"/>
        <v>3.2222222222222223</v>
      </c>
      <c r="AG344" s="12">
        <v>11</v>
      </c>
      <c r="AH344" s="17">
        <f t="shared" si="186"/>
        <v>1.2222222222222223</v>
      </c>
      <c r="AI344" s="12">
        <v>18</v>
      </c>
      <c r="AJ344" s="17">
        <f t="shared" si="187"/>
        <v>2</v>
      </c>
      <c r="AK344" s="12">
        <v>14</v>
      </c>
      <c r="AL344" s="17">
        <f t="shared" si="188"/>
        <v>1.5555555555555556</v>
      </c>
      <c r="AM344" s="12">
        <v>13</v>
      </c>
      <c r="AN344" s="17">
        <f t="shared" si="189"/>
        <v>1.4444444444444444</v>
      </c>
      <c r="AO344" s="12">
        <v>1</v>
      </c>
      <c r="AP344" s="17">
        <f t="shared" si="190"/>
        <v>0.1111111111111111</v>
      </c>
      <c r="AQ344" s="12">
        <v>6</v>
      </c>
      <c r="AR344" s="17">
        <f t="shared" si="191"/>
        <v>0.66666666666666663</v>
      </c>
      <c r="AS344" s="12">
        <v>26</v>
      </c>
      <c r="AT344" s="17">
        <f t="shared" si="192"/>
        <v>2.8888888888888888</v>
      </c>
      <c r="AU344" s="13"/>
      <c r="AV344" s="13"/>
      <c r="AW344" s="13"/>
      <c r="AX344" s="13"/>
      <c r="AY344" s="13"/>
      <c r="AZ344" s="13"/>
      <c r="BA344" s="13"/>
      <c r="BB344" s="13"/>
      <c r="BC344" s="13"/>
      <c r="BD344" s="35">
        <f t="shared" si="193"/>
        <v>54.841149773071109</v>
      </c>
      <c r="BE344" s="35">
        <f t="shared" si="194"/>
        <v>53.846153846153847</v>
      </c>
      <c r="BF344" s="37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9.4683574131251156</v>
      </c>
      <c r="BG344" s="14">
        <f t="shared" si="195"/>
        <v>0.65384615384615385</v>
      </c>
      <c r="BH344" s="14">
        <f t="shared" si="196"/>
        <v>3.8461538461538464E-2</v>
      </c>
      <c r="BI344" s="13">
        <f>IFERROR(((AG344*(12000/5))/((F344*60+G344)*(SUMIFS(팀공격력!X:X,팀공격력!A:A,B344,팀공격력!B:B,D344)+SUMIFS(팀수비력!X:X,팀수비력!A:A,B344,팀수비력!B:B,D344))))*100,"")</f>
        <v>2.2068559658672946</v>
      </c>
      <c r="BJ344" s="13">
        <f>IFERROR(((AI344*(12000/5))/((F344*60+G344)*(SUMIFS(팀공격력!V:V,팀공격력!A:A,B344,팀공격력!B:B,D344)+SUMIFS(팀수비력!W:W,팀수비력!A:A,B344,팀수비력!B:B,D344))))*100,"")</f>
        <v>7.2459635621961977</v>
      </c>
      <c r="BK344" s="13">
        <f>IFERROR(((AE344*(12000/5))/((F344*60+G344)*(SUMIFS(팀공격력!X:X,팀공격력!A:A,B344,팀공격력!B:B,D344)+SUMIFS(팀수비력!X:X,팀수비력!A:A,B344,팀수비력!B:B,D344))))*100,"")</f>
        <v>5.8180748191046847</v>
      </c>
      <c r="BL344" s="13">
        <f>IFERROR(100*AK344/(((((F344*60+G344)/(12000/5))*SUMIFS(팀공격력!P:P,팀공격력!A:A,B344,팀공격력!B:B,D344))-K344)),"")</f>
        <v>7.4637143529892613</v>
      </c>
      <c r="BM344" s="13">
        <f>IFERROR(100*((AM344/E344*(2400))/((F344*60+G344)*SUMIFS(팀공격력!AR:AR,팀공격력!A:A,B344,팀공격력!B:B,D344))),"")</f>
        <v>2.5841790733670136</v>
      </c>
      <c r="BN344" s="13">
        <f>IFERROR((AO344*40)/(((F344*60+G344)/60)*(SUMIFS(팀수비력!Q:Q,팀수비력!A:A,B344,팀수비력!B:B,D344)-SUMIFS(팀수비력!N:N,팀수비력!A:A,B344,팀수비력!B:B,D344)))*100,"")</f>
        <v>0.37449676996535902</v>
      </c>
      <c r="BO344" s="13">
        <f t="shared" si="197"/>
        <v>10.190217391304348</v>
      </c>
      <c r="BP344" s="13">
        <v>0</v>
      </c>
      <c r="BQ344" s="13">
        <v>0</v>
      </c>
      <c r="BR344" s="13">
        <v>0.22222222222222199</v>
      </c>
      <c r="BS344" s="13">
        <v>0.33333333333333298</v>
      </c>
      <c r="BT344" s="15" t="s">
        <v>88</v>
      </c>
      <c r="BU344" s="15"/>
      <c r="BV344" s="12" t="s">
        <v>96</v>
      </c>
      <c r="BW344" s="26"/>
      <c r="BX344" s="28"/>
      <c r="BY344" s="28"/>
      <c r="BZ344" s="26"/>
      <c r="CA344" s="26"/>
      <c r="CB344" s="26"/>
      <c r="CC344" s="31"/>
      <c r="CD344" s="31"/>
      <c r="CE344" s="31"/>
      <c r="CF344" s="33">
        <v>5</v>
      </c>
      <c r="CG344" s="33">
        <v>4</v>
      </c>
    </row>
    <row r="345" spans="1:85" ht="18" customHeight="1" thickBot="1" x14ac:dyDescent="0.45">
      <c r="A345" s="12" t="s">
        <v>84</v>
      </c>
      <c r="B345" s="12" t="s">
        <v>85</v>
      </c>
      <c r="C345" s="4" t="s">
        <v>109</v>
      </c>
      <c r="D345" s="4" t="s">
        <v>296</v>
      </c>
      <c r="E345" s="23">
        <v>9</v>
      </c>
      <c r="F345" s="24">
        <v>35</v>
      </c>
      <c r="G345" s="24">
        <v>11</v>
      </c>
      <c r="H345" s="10">
        <f t="shared" si="171"/>
        <v>18999</v>
      </c>
      <c r="I345" s="5">
        <v>136</v>
      </c>
      <c r="J345" s="17">
        <f t="shared" si="172"/>
        <v>15.111111111111111</v>
      </c>
      <c r="K345" s="7">
        <v>54</v>
      </c>
      <c r="L345" s="7">
        <v>127</v>
      </c>
      <c r="M345" s="17">
        <f t="shared" si="173"/>
        <v>6</v>
      </c>
      <c r="N345" s="17">
        <f t="shared" si="174"/>
        <v>14.111111111111111</v>
      </c>
      <c r="O345" s="14">
        <f t="shared" si="175"/>
        <v>0.42519685039370081</v>
      </c>
      <c r="P345" s="12">
        <v>36</v>
      </c>
      <c r="Q345" s="12">
        <v>63</v>
      </c>
      <c r="R345" s="17">
        <f t="shared" si="176"/>
        <v>4</v>
      </c>
      <c r="S345" s="17">
        <f t="shared" si="177"/>
        <v>7</v>
      </c>
      <c r="T345" s="14">
        <f t="shared" si="178"/>
        <v>0.5714285714285714</v>
      </c>
      <c r="U345" s="12">
        <v>18</v>
      </c>
      <c r="V345" s="12">
        <v>64</v>
      </c>
      <c r="W345" s="17">
        <f t="shared" si="179"/>
        <v>2</v>
      </c>
      <c r="X345" s="17">
        <f t="shared" si="180"/>
        <v>7.1111111111111107</v>
      </c>
      <c r="Y345" s="14">
        <f t="shared" si="181"/>
        <v>0.28125</v>
      </c>
      <c r="Z345" s="12">
        <v>10</v>
      </c>
      <c r="AA345" s="12">
        <v>11</v>
      </c>
      <c r="AB345" s="17">
        <f t="shared" si="182"/>
        <v>1.1111111111111112</v>
      </c>
      <c r="AC345" s="17">
        <f t="shared" si="183"/>
        <v>1.2222222222222223</v>
      </c>
      <c r="AD345" s="14">
        <f t="shared" si="184"/>
        <v>0.90909090909090906</v>
      </c>
      <c r="AE345" s="12">
        <v>64</v>
      </c>
      <c r="AF345" s="17">
        <f t="shared" si="185"/>
        <v>7.1111111111111107</v>
      </c>
      <c r="AG345" s="12">
        <v>26</v>
      </c>
      <c r="AH345" s="17">
        <f t="shared" si="186"/>
        <v>2.8888888888888888</v>
      </c>
      <c r="AI345" s="12">
        <v>38</v>
      </c>
      <c r="AJ345" s="17">
        <f t="shared" si="187"/>
        <v>4.2222222222222223</v>
      </c>
      <c r="AK345" s="12">
        <v>35</v>
      </c>
      <c r="AL345" s="17">
        <f t="shared" si="188"/>
        <v>3.8888888888888888</v>
      </c>
      <c r="AM345" s="12">
        <v>7</v>
      </c>
      <c r="AN345" s="17">
        <f t="shared" si="189"/>
        <v>0.77777777777777779</v>
      </c>
      <c r="AO345" s="12">
        <v>3</v>
      </c>
      <c r="AP345" s="17">
        <f t="shared" si="190"/>
        <v>0.33333333333333331</v>
      </c>
      <c r="AQ345" s="12">
        <v>19</v>
      </c>
      <c r="AR345" s="17">
        <f t="shared" si="191"/>
        <v>2.1111111111111112</v>
      </c>
      <c r="AS345" s="12">
        <v>9</v>
      </c>
      <c r="AT345" s="17">
        <f t="shared" si="192"/>
        <v>1</v>
      </c>
      <c r="AU345" s="13"/>
      <c r="AV345" s="13"/>
      <c r="AW345" s="13"/>
      <c r="AX345" s="13"/>
      <c r="AY345" s="13"/>
      <c r="AZ345" s="13"/>
      <c r="BA345" s="13"/>
      <c r="BB345" s="13"/>
      <c r="BC345" s="13"/>
      <c r="BD345" s="35">
        <f t="shared" si="193"/>
        <v>51.577669902912618</v>
      </c>
      <c r="BE345" s="35">
        <f t="shared" si="194"/>
        <v>49.606299212598429</v>
      </c>
      <c r="BF345" s="37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22.314356030106826</v>
      </c>
      <c r="BG345" s="14">
        <f t="shared" si="195"/>
        <v>0.50393700787401574</v>
      </c>
      <c r="BH345" s="14">
        <f t="shared" si="196"/>
        <v>8.6614173228346455E-2</v>
      </c>
      <c r="BI345" s="13">
        <f>IFERROR(((AG345*(12000/5))/((F345*60+G345)*(SUMIFS(팀공격력!X:X,팀공격력!A:A,B345,팀공격력!B:B,D345)+SUMIFS(팀수비력!X:X,팀수비력!A:A,B345,팀수비력!B:B,D345))))*100,"")</f>
        <v>4.7986120937328893</v>
      </c>
      <c r="BJ345" s="13">
        <f>IFERROR(((AI345*(12000/5))/((F345*60+G345)*(SUMIFS(팀공격력!V:V,팀공격력!A:A,B345,팀공격력!B:B,D345)+SUMIFS(팀수비력!W:W,팀수비력!A:A,B345,팀수비력!B:B,D345))))*100,"")</f>
        <v>14.072401890516096</v>
      </c>
      <c r="BK345" s="13">
        <f>IFERROR(((AE345*(12000/5))/((F345*60+G345)*(SUMIFS(팀공격력!X:X,팀공격력!A:A,B345,팀공격력!B:B,D345)+SUMIFS(팀수비력!X:X,팀수비력!A:A,B345,팀수비력!B:B,D345))))*100,"")</f>
        <v>11.811968230727112</v>
      </c>
      <c r="BL345" s="13">
        <f>IFERROR(100*AK345/(((((F345*60+G345)/(12000/5))*SUMIFS(팀공격력!P:P,팀공격력!A:A,B345,팀공격력!B:B,D345))-K345)),"")</f>
        <v>20.136689767924651</v>
      </c>
      <c r="BM345" s="13">
        <f>IFERROR(100*((AM345/E345*(2400))/((F345*60+G345)*SUMIFS(팀공격력!AR:AR,팀공격력!A:A,B345,팀공격력!B:B,D345))),"")</f>
        <v>1.2800834574700719</v>
      </c>
      <c r="BN345" s="13">
        <f>IFERROR((AO345*40)/(((F345*60+G345)/60)*(SUMIFS(팀수비력!Q:Q,팀수비력!A:A,B345,팀수비력!B:B,D345)-SUMIFS(팀수비력!N:N,팀수비력!A:A,B345,팀수비력!B:B,D345)))*100,"")</f>
        <v>1.0335472201886224</v>
      </c>
      <c r="BO345" s="13">
        <f t="shared" si="197"/>
        <v>12.596128347918324</v>
      </c>
      <c r="BP345" s="13">
        <v>4.1666666666666599</v>
      </c>
      <c r="BQ345" s="13">
        <v>0.11111111111111099</v>
      </c>
      <c r="BR345" s="13">
        <v>2.1111111111111098</v>
      </c>
      <c r="BS345" s="13">
        <v>0.11111111111111099</v>
      </c>
      <c r="BT345" s="15" t="s">
        <v>110</v>
      </c>
      <c r="BU345" s="15"/>
      <c r="BV345" s="12" t="s">
        <v>96</v>
      </c>
      <c r="BW345" s="26"/>
      <c r="BX345" s="28"/>
      <c r="BY345" s="28"/>
      <c r="BZ345" s="26"/>
      <c r="CA345" s="26"/>
      <c r="CB345" s="26"/>
      <c r="CC345" s="31"/>
      <c r="CD345" s="31"/>
      <c r="CE345" s="31"/>
      <c r="CF345" s="33">
        <v>5</v>
      </c>
      <c r="CG345" s="33">
        <v>4</v>
      </c>
    </row>
    <row r="346" spans="1:85" ht="18" customHeight="1" thickBot="1" x14ac:dyDescent="0.45">
      <c r="A346" s="12" t="s">
        <v>84</v>
      </c>
      <c r="B346" s="12" t="s">
        <v>85</v>
      </c>
      <c r="C346" s="4" t="s">
        <v>111</v>
      </c>
      <c r="D346" s="4" t="s">
        <v>296</v>
      </c>
      <c r="E346" s="23">
        <v>6</v>
      </c>
      <c r="F346" s="24">
        <v>7</v>
      </c>
      <c r="G346" s="24">
        <v>47</v>
      </c>
      <c r="H346" s="10">
        <f t="shared" si="171"/>
        <v>2802</v>
      </c>
      <c r="I346" s="5">
        <v>11</v>
      </c>
      <c r="J346" s="17">
        <f t="shared" si="172"/>
        <v>1.8333333333333333</v>
      </c>
      <c r="K346" s="7">
        <v>4</v>
      </c>
      <c r="L346" s="7">
        <v>13</v>
      </c>
      <c r="M346" s="17">
        <f t="shared" si="173"/>
        <v>0.66666666666666663</v>
      </c>
      <c r="N346" s="17">
        <f t="shared" si="174"/>
        <v>2.1666666666666665</v>
      </c>
      <c r="O346" s="14">
        <f t="shared" si="175"/>
        <v>0.30769230769230771</v>
      </c>
      <c r="P346" s="12">
        <v>1</v>
      </c>
      <c r="Q346" s="12">
        <v>3</v>
      </c>
      <c r="R346" s="17">
        <f t="shared" si="176"/>
        <v>0.16666666666666666</v>
      </c>
      <c r="S346" s="17">
        <f t="shared" si="177"/>
        <v>0.5</v>
      </c>
      <c r="T346" s="14">
        <f t="shared" si="178"/>
        <v>0.33333333333333331</v>
      </c>
      <c r="U346" s="12">
        <v>3</v>
      </c>
      <c r="V346" s="12">
        <v>10</v>
      </c>
      <c r="W346" s="17">
        <f t="shared" si="179"/>
        <v>0.5</v>
      </c>
      <c r="X346" s="17">
        <f t="shared" si="180"/>
        <v>1.6666666666666667</v>
      </c>
      <c r="Y346" s="14">
        <f t="shared" si="181"/>
        <v>0.3</v>
      </c>
      <c r="Z346" s="12">
        <v>0</v>
      </c>
      <c r="AA346" s="12">
        <v>1</v>
      </c>
      <c r="AB346" s="17">
        <f t="shared" si="182"/>
        <v>0</v>
      </c>
      <c r="AC346" s="17">
        <f t="shared" si="183"/>
        <v>0.16666666666666666</v>
      </c>
      <c r="AD346" s="14">
        <f t="shared" si="184"/>
        <v>0</v>
      </c>
      <c r="AE346" s="12">
        <v>3</v>
      </c>
      <c r="AF346" s="17">
        <f t="shared" si="185"/>
        <v>0.5</v>
      </c>
      <c r="AG346" s="12">
        <v>1</v>
      </c>
      <c r="AH346" s="17">
        <f t="shared" si="186"/>
        <v>0.16666666666666666</v>
      </c>
      <c r="AI346" s="12">
        <v>2</v>
      </c>
      <c r="AJ346" s="17">
        <f t="shared" si="187"/>
        <v>0.33333333333333331</v>
      </c>
      <c r="AK346" s="12">
        <v>5</v>
      </c>
      <c r="AL346" s="17">
        <f t="shared" si="188"/>
        <v>0.83333333333333337</v>
      </c>
      <c r="AM346" s="12">
        <v>0</v>
      </c>
      <c r="AN346" s="17">
        <f t="shared" si="189"/>
        <v>0</v>
      </c>
      <c r="AO346" s="12">
        <v>0</v>
      </c>
      <c r="AP346" s="17">
        <f t="shared" si="190"/>
        <v>0</v>
      </c>
      <c r="AQ346" s="12">
        <v>2</v>
      </c>
      <c r="AR346" s="17">
        <f t="shared" si="191"/>
        <v>0.33333333333333331</v>
      </c>
      <c r="AS346" s="12">
        <v>4</v>
      </c>
      <c r="AT346" s="17">
        <f t="shared" si="192"/>
        <v>0.66666666666666663</v>
      </c>
      <c r="AU346" s="13"/>
      <c r="AV346" s="13"/>
      <c r="AW346" s="13"/>
      <c r="AX346" s="13"/>
      <c r="AY346" s="13"/>
      <c r="AZ346" s="13"/>
      <c r="BA346" s="13"/>
      <c r="BB346" s="13"/>
      <c r="BC346" s="13"/>
      <c r="BD346" s="35">
        <f t="shared" si="193"/>
        <v>40.922619047619044</v>
      </c>
      <c r="BE346" s="35">
        <f t="shared" si="194"/>
        <v>42.307692307692307</v>
      </c>
      <c r="BF346" s="37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10.324914953751314</v>
      </c>
      <c r="BG346" s="14">
        <f t="shared" si="195"/>
        <v>0.76923076923076927</v>
      </c>
      <c r="BH346" s="14">
        <f t="shared" si="196"/>
        <v>7.6923076923076927E-2</v>
      </c>
      <c r="BI346" s="13">
        <f>IFERROR(((AG346*(12000/5))/((F346*60+G346)*(SUMIFS(팀공격력!X:X,팀공격력!A:A,B346,팀공격력!B:B,D346)+SUMIFS(팀수비력!X:X,팀수비력!A:A,B346,팀수비력!B:B,D346))))*100,"")</f>
        <v>0.83428348952974218</v>
      </c>
      <c r="BJ346" s="13">
        <f>IFERROR(((AI346*(12000/5))/((F346*60+G346)*(SUMIFS(팀공격력!V:V,팀공격력!A:A,B346,팀공격력!B:B,D346)+SUMIFS(팀수비력!W:W,팀수비력!A:A,B346,팀수비력!B:B,D346))))*100,"")</f>
        <v>3.3480041013050243</v>
      </c>
      <c r="BK346" s="13">
        <f>IFERROR(((AE346*(12000/5))/((F346*60+G346)*(SUMIFS(팀공격력!X:X,팀공격력!A:A,B346,팀공격력!B:B,D346)+SUMIFS(팀수비력!X:X,팀수비력!A:A,B346,팀수비력!B:B,D346))))*100,"")</f>
        <v>2.5028504685892266</v>
      </c>
      <c r="BL346" s="13">
        <f>IFERROR(100*AK346/(((((F346*60+G346)/(12000/5))*SUMIFS(팀공격력!P:P,팀공격력!A:A,B346,팀공격력!B:B,D346))-K346)),"")</f>
        <v>10.776539473566046</v>
      </c>
      <c r="BM346" s="13">
        <f>IFERROR(100*((AM346/E346*(2400))/((F346*60+G346)*SUMIFS(팀공격력!AR:AR,팀공격력!A:A,B346,팀공격력!B:B,D346))),"")</f>
        <v>0</v>
      </c>
      <c r="BN346" s="13">
        <f>IFERROR((AO346*40)/(((F346*60+G346)/60)*(SUMIFS(팀수비력!Q:Q,팀수비력!A:A,B346,팀수비력!B:B,D346)-SUMIFS(팀수비력!N:N,팀수비력!A:A,B346,팀수비력!B:B,D346)))*100,"")</f>
        <v>0</v>
      </c>
      <c r="BO346" s="13">
        <f t="shared" si="197"/>
        <v>12.953367875647668</v>
      </c>
      <c r="BP346" s="13">
        <v>0</v>
      </c>
      <c r="BQ346" s="13">
        <v>0</v>
      </c>
      <c r="BR346" s="13">
        <v>0</v>
      </c>
      <c r="BS346" s="13">
        <v>0.16666666666666599</v>
      </c>
      <c r="BT346" s="15" t="s">
        <v>88</v>
      </c>
      <c r="BU346" s="15"/>
      <c r="BV346" s="12" t="s">
        <v>91</v>
      </c>
      <c r="BW346" s="26"/>
      <c r="BX346" s="28"/>
      <c r="BY346" s="28"/>
      <c r="BZ346" s="26"/>
      <c r="CA346" s="26"/>
      <c r="CB346" s="26"/>
      <c r="CC346" s="31"/>
      <c r="CD346" s="31"/>
      <c r="CE346" s="31"/>
      <c r="CF346" s="33">
        <v>2</v>
      </c>
      <c r="CG346" s="33">
        <v>4</v>
      </c>
    </row>
    <row r="347" spans="1:85" ht="18" customHeight="1" thickBot="1" x14ac:dyDescent="0.45">
      <c r="A347" s="12" t="s">
        <v>84</v>
      </c>
      <c r="B347" s="12" t="s">
        <v>112</v>
      </c>
      <c r="C347" s="4" t="s">
        <v>113</v>
      </c>
      <c r="D347" s="4" t="s">
        <v>296</v>
      </c>
      <c r="E347" s="23">
        <v>9</v>
      </c>
      <c r="F347" s="24">
        <v>11</v>
      </c>
      <c r="G347" s="24">
        <v>49</v>
      </c>
      <c r="H347" s="10">
        <f t="shared" si="171"/>
        <v>6381</v>
      </c>
      <c r="I347" s="5">
        <v>26</v>
      </c>
      <c r="J347" s="17">
        <f t="shared" si="172"/>
        <v>2.8888888888888888</v>
      </c>
      <c r="K347" s="7">
        <v>11</v>
      </c>
      <c r="L347" s="7">
        <v>45</v>
      </c>
      <c r="M347" s="17">
        <f t="shared" si="173"/>
        <v>1.2222222222222223</v>
      </c>
      <c r="N347" s="17">
        <f t="shared" si="174"/>
        <v>5</v>
      </c>
      <c r="O347" s="14">
        <f t="shared" si="175"/>
        <v>0.24444444444444444</v>
      </c>
      <c r="P347" s="12">
        <v>7</v>
      </c>
      <c r="Q347" s="12">
        <v>20</v>
      </c>
      <c r="R347" s="17">
        <f t="shared" si="176"/>
        <v>0.77777777777777779</v>
      </c>
      <c r="S347" s="17">
        <f t="shared" si="177"/>
        <v>2.2222222222222223</v>
      </c>
      <c r="T347" s="14">
        <f t="shared" si="178"/>
        <v>0.35</v>
      </c>
      <c r="U347" s="12">
        <v>4</v>
      </c>
      <c r="V347" s="12">
        <v>25</v>
      </c>
      <c r="W347" s="17">
        <f t="shared" si="179"/>
        <v>0.44444444444444442</v>
      </c>
      <c r="X347" s="17">
        <f t="shared" si="180"/>
        <v>2.7777777777777777</v>
      </c>
      <c r="Y347" s="14">
        <f t="shared" si="181"/>
        <v>0.16</v>
      </c>
      <c r="Z347" s="12">
        <v>0</v>
      </c>
      <c r="AA347" s="12">
        <v>0</v>
      </c>
      <c r="AB347" s="17">
        <f t="shared" si="182"/>
        <v>0</v>
      </c>
      <c r="AC347" s="17">
        <f t="shared" si="183"/>
        <v>0</v>
      </c>
      <c r="AD347" s="14" t="e">
        <f t="shared" si="184"/>
        <v>#DIV/0!</v>
      </c>
      <c r="AE347" s="12">
        <v>28</v>
      </c>
      <c r="AF347" s="17">
        <f t="shared" si="185"/>
        <v>3.1111111111111112</v>
      </c>
      <c r="AG347" s="12">
        <v>9</v>
      </c>
      <c r="AH347" s="17">
        <f t="shared" si="186"/>
        <v>1</v>
      </c>
      <c r="AI347" s="12">
        <v>19</v>
      </c>
      <c r="AJ347" s="17">
        <f t="shared" si="187"/>
        <v>2.1111111111111112</v>
      </c>
      <c r="AK347" s="12">
        <v>1</v>
      </c>
      <c r="AL347" s="17">
        <f t="shared" si="188"/>
        <v>0.1111111111111111</v>
      </c>
      <c r="AM347" s="12">
        <v>5</v>
      </c>
      <c r="AN347" s="17">
        <f t="shared" si="189"/>
        <v>0.55555555555555558</v>
      </c>
      <c r="AO347" s="12">
        <v>0</v>
      </c>
      <c r="AP347" s="17">
        <f t="shared" si="190"/>
        <v>0</v>
      </c>
      <c r="AQ347" s="12">
        <v>3</v>
      </c>
      <c r="AR347" s="17">
        <f t="shared" si="191"/>
        <v>0.33333333333333331</v>
      </c>
      <c r="AS347" s="12">
        <v>6</v>
      </c>
      <c r="AT347" s="17">
        <f t="shared" si="192"/>
        <v>0.66666666666666663</v>
      </c>
      <c r="AU347" s="13"/>
      <c r="AV347" s="13"/>
      <c r="AW347" s="13"/>
      <c r="AX347" s="13"/>
      <c r="AY347" s="13"/>
      <c r="AZ347" s="13"/>
      <c r="BA347" s="13"/>
      <c r="BB347" s="13"/>
      <c r="BC347" s="13"/>
      <c r="BD347" s="35">
        <f t="shared" si="193"/>
        <v>28.888888888888886</v>
      </c>
      <c r="BE347" s="35">
        <f t="shared" si="194"/>
        <v>28.888888888888886</v>
      </c>
      <c r="BF347" s="37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21.328743703669694</v>
      </c>
      <c r="BG347" s="14">
        <f t="shared" si="195"/>
        <v>0.55555555555555558</v>
      </c>
      <c r="BH347" s="14">
        <f t="shared" si="196"/>
        <v>0</v>
      </c>
      <c r="BI347" s="13">
        <f>IFERROR(((AG347*(12000/5))/((F347*60+G347)*(SUMIFS(팀공격력!X:X,팀공격력!A:A,B347,팀공격력!B:B,D347)+SUMIFS(팀수비력!X:X,팀수비력!A:A,B347,팀수비력!B:B,D347))))*100,"")</f>
        <v>4.7602256699576868</v>
      </c>
      <c r="BJ347" s="13">
        <f>IFERROR(((AI347*(12000/5))/((F347*60+G347)*(SUMIFS(팀공격력!V:V,팀공격력!A:A,B347,팀공격력!B:B,D347)+SUMIFS(팀수비력!W:W,팀수비력!A:A,B347,팀수비력!B:B,D347))))*100,"")</f>
        <v>19.198787445003475</v>
      </c>
      <c r="BK347" s="13">
        <f>IFERROR(((AE347*(12000/5))/((F347*60+G347)*(SUMIFS(팀공격력!X:X,팀공격력!A:A,B347,팀공격력!B:B,D347)+SUMIFS(팀수비력!X:X,팀수비력!A:A,B347,팀수비력!B:B,D347))))*100,"")</f>
        <v>14.809590973201692</v>
      </c>
      <c r="BL347" s="13">
        <f>IFERROR(100*AK347/(((((F347*60+G347)/(12000/5))*SUMIFS(팀공격력!P:P,팀공격력!A:A,B347,팀공격력!B:B,D347))-K347)),"")</f>
        <v>1.5195643915410915</v>
      </c>
      <c r="BM347" s="13">
        <f>IFERROR(100*((AM347/E347*(2400))/((F347*60+G347)*SUMIFS(팀공격력!AR:AR,팀공격력!A:A,B347,팀공격력!B:B,D347))),"")</f>
        <v>2.6505962852698248</v>
      </c>
      <c r="BN347" s="13">
        <f>IFERROR((AO347*40)/(((F347*60+G347)/60)*(SUMIFS(팀수비력!Q:Q,팀수비력!A:A,B347,팀수비력!B:B,D347)-SUMIFS(팀수비력!N:N,팀수비력!A:A,B347,팀수비력!B:B,D347)))*100,"")</f>
        <v>0</v>
      </c>
      <c r="BO347" s="13">
        <f t="shared" si="197"/>
        <v>6.25</v>
      </c>
      <c r="BP347" s="13">
        <v>0</v>
      </c>
      <c r="BQ347" s="13">
        <v>0</v>
      </c>
      <c r="BR347" s="13">
        <v>0</v>
      </c>
      <c r="BS347" s="13">
        <v>0.44444444444444398</v>
      </c>
      <c r="BT347" s="15" t="s">
        <v>88</v>
      </c>
      <c r="BU347" s="15"/>
      <c r="BV347" s="12" t="s">
        <v>96</v>
      </c>
      <c r="BW347" s="26"/>
      <c r="BX347" s="28"/>
      <c r="BY347" s="28"/>
      <c r="BZ347" s="26"/>
      <c r="CA347" s="26"/>
      <c r="CB347" s="26"/>
      <c r="CC347" s="31"/>
      <c r="CD347" s="31"/>
      <c r="CE347" s="31"/>
      <c r="CF347" s="33">
        <v>4</v>
      </c>
      <c r="CG347" s="33">
        <v>5</v>
      </c>
    </row>
    <row r="348" spans="1:85" ht="18" customHeight="1" thickBot="1" x14ac:dyDescent="0.45">
      <c r="A348" s="12" t="s">
        <v>84</v>
      </c>
      <c r="B348" s="12" t="s">
        <v>112</v>
      </c>
      <c r="C348" s="4" t="s">
        <v>114</v>
      </c>
      <c r="D348" s="4" t="s">
        <v>296</v>
      </c>
      <c r="E348" s="23">
        <v>2</v>
      </c>
      <c r="F348" s="24">
        <v>19</v>
      </c>
      <c r="G348" s="24">
        <v>11</v>
      </c>
      <c r="H348" s="10">
        <f t="shared" si="171"/>
        <v>2302</v>
      </c>
      <c r="I348" s="5">
        <v>6</v>
      </c>
      <c r="J348" s="17">
        <f t="shared" si="172"/>
        <v>3</v>
      </c>
      <c r="K348" s="7">
        <v>3</v>
      </c>
      <c r="L348" s="7">
        <v>8</v>
      </c>
      <c r="M348" s="17">
        <f t="shared" si="173"/>
        <v>1.5</v>
      </c>
      <c r="N348" s="17">
        <f t="shared" si="174"/>
        <v>4</v>
      </c>
      <c r="O348" s="14">
        <f t="shared" si="175"/>
        <v>0.375</v>
      </c>
      <c r="P348" s="12">
        <v>3</v>
      </c>
      <c r="Q348" s="12">
        <v>6</v>
      </c>
      <c r="R348" s="17">
        <f t="shared" si="176"/>
        <v>1.5</v>
      </c>
      <c r="S348" s="17">
        <f t="shared" si="177"/>
        <v>3</v>
      </c>
      <c r="T348" s="14">
        <f t="shared" si="178"/>
        <v>0.5</v>
      </c>
      <c r="U348" s="12">
        <v>0</v>
      </c>
      <c r="V348" s="12">
        <v>2</v>
      </c>
      <c r="W348" s="17">
        <f t="shared" si="179"/>
        <v>0</v>
      </c>
      <c r="X348" s="17">
        <f t="shared" si="180"/>
        <v>1</v>
      </c>
      <c r="Y348" s="14">
        <f t="shared" si="181"/>
        <v>0</v>
      </c>
      <c r="Z348" s="12">
        <v>0</v>
      </c>
      <c r="AA348" s="12">
        <v>0</v>
      </c>
      <c r="AB348" s="17">
        <f t="shared" si="182"/>
        <v>0</v>
      </c>
      <c r="AC348" s="17">
        <f t="shared" si="183"/>
        <v>0</v>
      </c>
      <c r="AD348" s="14" t="e">
        <f t="shared" si="184"/>
        <v>#DIV/0!</v>
      </c>
      <c r="AE348" s="12">
        <v>8</v>
      </c>
      <c r="AF348" s="17">
        <f t="shared" si="185"/>
        <v>4</v>
      </c>
      <c r="AG348" s="12">
        <v>2</v>
      </c>
      <c r="AH348" s="17">
        <f t="shared" si="186"/>
        <v>1</v>
      </c>
      <c r="AI348" s="12">
        <v>6</v>
      </c>
      <c r="AJ348" s="17">
        <f t="shared" si="187"/>
        <v>3</v>
      </c>
      <c r="AK348" s="12">
        <v>0</v>
      </c>
      <c r="AL348" s="17">
        <f t="shared" si="188"/>
        <v>0</v>
      </c>
      <c r="AM348" s="12">
        <v>0</v>
      </c>
      <c r="AN348" s="17">
        <f t="shared" si="189"/>
        <v>0</v>
      </c>
      <c r="AO348" s="12">
        <v>1</v>
      </c>
      <c r="AP348" s="17">
        <f t="shared" si="190"/>
        <v>0.5</v>
      </c>
      <c r="AQ348" s="12">
        <v>1</v>
      </c>
      <c r="AR348" s="17">
        <f t="shared" si="191"/>
        <v>0.5</v>
      </c>
      <c r="AS348" s="12">
        <v>2</v>
      </c>
      <c r="AT348" s="17">
        <f t="shared" si="192"/>
        <v>1</v>
      </c>
      <c r="AU348" s="13"/>
      <c r="AV348" s="13"/>
      <c r="AW348" s="13"/>
      <c r="AX348" s="13"/>
      <c r="AY348" s="13"/>
      <c r="AZ348" s="13"/>
      <c r="BA348" s="13"/>
      <c r="BB348" s="13"/>
      <c r="BC348" s="13"/>
      <c r="BD348" s="35">
        <f t="shared" si="193"/>
        <v>37.5</v>
      </c>
      <c r="BE348" s="35">
        <f t="shared" si="194"/>
        <v>37.5</v>
      </c>
      <c r="BF348" s="37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2.4634143059136315</v>
      </c>
      <c r="BG348" s="14">
        <f t="shared" si="195"/>
        <v>0.25</v>
      </c>
      <c r="BH348" s="14">
        <f t="shared" si="196"/>
        <v>0</v>
      </c>
      <c r="BI348" s="13">
        <f>IFERROR(((AG348*(12000/5))/((F348*60+G348)*(SUMIFS(팀공격력!X:X,팀공격력!A:A,B348,팀공격력!B:B,D348)+SUMIFS(팀수비력!X:X,팀수비력!A:A,B348,팀수비력!B:B,D348))))*100,"")</f>
        <v>0.65160729800173756</v>
      </c>
      <c r="BJ348" s="13">
        <f>IFERROR(((AI348*(12000/5))/((F348*60+G348)*(SUMIFS(팀공격력!V:V,팀공격력!A:A,B348,팀공격력!B:B,D348)+SUMIFS(팀수비력!W:W,팀수비력!A:A,B348,팀수비력!B:B,D348))))*100,"")</f>
        <v>3.7345851109353316</v>
      </c>
      <c r="BK348" s="13">
        <f>IFERROR(((AE348*(12000/5))/((F348*60+G348)*(SUMIFS(팀공격력!X:X,팀공격력!A:A,B348,팀공격력!B:B,D348)+SUMIFS(팀수비력!X:X,팀수비력!A:A,B348,팀수비력!B:B,D348))))*100,"")</f>
        <v>2.6064291920069502</v>
      </c>
      <c r="BL348" s="13">
        <f>IFERROR(100*AK348/(((((F348*60+G348)/(12000/5))*SUMIFS(팀공격력!P:P,팀공격력!A:A,B348,팀공격력!B:B,D348))-K348)),"")</f>
        <v>0</v>
      </c>
      <c r="BM348" s="13">
        <f>IFERROR(100*((AM348/E348*(2400))/((F348*60+G348)*SUMIFS(팀공격력!AR:AR,팀공격력!A:A,B348,팀공격력!B:B,D348))),"")</f>
        <v>0</v>
      </c>
      <c r="BN348" s="13">
        <f>IFERROR((AO348*40)/(((F348*60+G348)/60)*(SUMIFS(팀수비력!Q:Q,팀수비력!A:A,B348,팀수비력!B:B,D348)-SUMIFS(팀수비력!N:N,팀수비력!A:A,B348,팀수비력!B:B,D348)))*100,"")</f>
        <v>0.55455940255467029</v>
      </c>
      <c r="BO348" s="13">
        <f t="shared" si="197"/>
        <v>11.111111111111111</v>
      </c>
      <c r="BP348" s="13">
        <v>0</v>
      </c>
      <c r="BQ348" s="13">
        <v>0</v>
      </c>
      <c r="BR348" s="13">
        <v>0</v>
      </c>
      <c r="BS348" s="13">
        <v>0</v>
      </c>
      <c r="BT348" s="15" t="s">
        <v>88</v>
      </c>
      <c r="BU348" s="15"/>
      <c r="BV348" s="12" t="s">
        <v>96</v>
      </c>
      <c r="BW348" s="26"/>
      <c r="BX348" s="28"/>
      <c r="BY348" s="28"/>
      <c r="BZ348" s="26"/>
      <c r="CA348" s="26"/>
      <c r="CB348" s="26"/>
      <c r="CC348" s="31"/>
      <c r="CD348" s="31"/>
      <c r="CE348" s="31"/>
      <c r="CF348" s="33">
        <v>1</v>
      </c>
      <c r="CG348" s="33">
        <v>1</v>
      </c>
    </row>
    <row r="349" spans="1:85" ht="18" customHeight="1" thickBot="1" x14ac:dyDescent="0.45">
      <c r="A349" s="12" t="s">
        <v>84</v>
      </c>
      <c r="B349" s="12" t="s">
        <v>112</v>
      </c>
      <c r="C349" s="4" t="s">
        <v>115</v>
      </c>
      <c r="D349" s="4" t="s">
        <v>296</v>
      </c>
      <c r="E349" s="23">
        <v>9</v>
      </c>
      <c r="F349" s="24">
        <v>22</v>
      </c>
      <c r="G349" s="24">
        <v>28</v>
      </c>
      <c r="H349" s="10">
        <f t="shared" si="171"/>
        <v>12132</v>
      </c>
      <c r="I349" s="5">
        <v>71</v>
      </c>
      <c r="J349" s="17">
        <f t="shared" si="172"/>
        <v>7.8888888888888893</v>
      </c>
      <c r="K349" s="7">
        <v>30</v>
      </c>
      <c r="L349" s="7">
        <v>64</v>
      </c>
      <c r="M349" s="17">
        <f t="shared" si="173"/>
        <v>3.3333333333333335</v>
      </c>
      <c r="N349" s="17">
        <f t="shared" si="174"/>
        <v>7.1111111111111107</v>
      </c>
      <c r="O349" s="14">
        <f t="shared" si="175"/>
        <v>0.46875</v>
      </c>
      <c r="P349" s="12">
        <v>30</v>
      </c>
      <c r="Q349" s="12">
        <v>63</v>
      </c>
      <c r="R349" s="17">
        <f t="shared" si="176"/>
        <v>3.3333333333333335</v>
      </c>
      <c r="S349" s="17">
        <f t="shared" si="177"/>
        <v>7</v>
      </c>
      <c r="T349" s="14">
        <f t="shared" si="178"/>
        <v>0.47619047619047616</v>
      </c>
      <c r="U349" s="12">
        <v>0</v>
      </c>
      <c r="V349" s="12">
        <v>1</v>
      </c>
      <c r="W349" s="17">
        <f t="shared" si="179"/>
        <v>0</v>
      </c>
      <c r="X349" s="17">
        <f t="shared" si="180"/>
        <v>0.1111111111111111</v>
      </c>
      <c r="Y349" s="14">
        <f t="shared" si="181"/>
        <v>0</v>
      </c>
      <c r="Z349" s="12">
        <v>11</v>
      </c>
      <c r="AA349" s="12">
        <v>13</v>
      </c>
      <c r="AB349" s="17">
        <f t="shared" si="182"/>
        <v>1.2222222222222223</v>
      </c>
      <c r="AC349" s="17">
        <f t="shared" si="183"/>
        <v>1.4444444444444444</v>
      </c>
      <c r="AD349" s="14">
        <f t="shared" si="184"/>
        <v>0.84615384615384615</v>
      </c>
      <c r="AE349" s="12">
        <v>52</v>
      </c>
      <c r="AF349" s="17">
        <f t="shared" si="185"/>
        <v>5.7777777777777777</v>
      </c>
      <c r="AG349" s="12">
        <v>19</v>
      </c>
      <c r="AH349" s="17">
        <f t="shared" si="186"/>
        <v>2.1111111111111112</v>
      </c>
      <c r="AI349" s="12">
        <v>33</v>
      </c>
      <c r="AJ349" s="17">
        <f t="shared" si="187"/>
        <v>3.6666666666666665</v>
      </c>
      <c r="AK349" s="12">
        <v>13</v>
      </c>
      <c r="AL349" s="17">
        <f t="shared" si="188"/>
        <v>1.4444444444444444</v>
      </c>
      <c r="AM349" s="12">
        <v>6</v>
      </c>
      <c r="AN349" s="17">
        <f t="shared" si="189"/>
        <v>0.66666666666666663</v>
      </c>
      <c r="AO349" s="12">
        <v>4</v>
      </c>
      <c r="AP349" s="17">
        <f t="shared" si="190"/>
        <v>0.44444444444444442</v>
      </c>
      <c r="AQ349" s="12">
        <v>7</v>
      </c>
      <c r="AR349" s="17">
        <f t="shared" si="191"/>
        <v>0.77777777777777779</v>
      </c>
      <c r="AS349" s="12">
        <v>27</v>
      </c>
      <c r="AT349" s="17">
        <f t="shared" si="192"/>
        <v>3</v>
      </c>
      <c r="AU349" s="13"/>
      <c r="AV349" s="13"/>
      <c r="AW349" s="13"/>
      <c r="AX349" s="13"/>
      <c r="AY349" s="13"/>
      <c r="AZ349" s="13"/>
      <c r="BA349" s="13"/>
      <c r="BB349" s="13"/>
      <c r="BC349" s="13"/>
      <c r="BD349" s="35">
        <f t="shared" si="193"/>
        <v>50.917957544463569</v>
      </c>
      <c r="BE349" s="35">
        <f t="shared" si="194"/>
        <v>46.875</v>
      </c>
      <c r="BF349" s="37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17.930358599381602</v>
      </c>
      <c r="BG349" s="14">
        <f t="shared" si="195"/>
        <v>1.5625E-2</v>
      </c>
      <c r="BH349" s="14">
        <f t="shared" si="196"/>
        <v>0.203125</v>
      </c>
      <c r="BI349" s="13">
        <f>IFERROR(((AG349*(12000/5))/((F349*60+G349)*(SUMIFS(팀공격력!X:X,팀공격력!A:A,B349,팀공격력!B:B,D349)+SUMIFS(팀수비력!X:X,팀수비력!A:A,B349,팀수비력!B:B,D349))))*100,"")</f>
        <v>5.2856083086053411</v>
      </c>
      <c r="BJ349" s="13">
        <f>IFERROR(((AI349*(12000/5))/((F349*60+G349)*(SUMIFS(팀공격력!V:V,팀공격력!A:A,B349,팀공격력!B:B,D349)+SUMIFS(팀수비력!W:W,팀수비력!A:A,B349,팀수비력!B:B,D349))))*100,"")</f>
        <v>17.538420656362106</v>
      </c>
      <c r="BK349" s="13">
        <f>IFERROR(((AE349*(12000/5))/((F349*60+G349)*(SUMIFS(팀공격력!X:X,팀공격력!A:A,B349,팀공격력!B:B,D349)+SUMIFS(팀수비력!X:X,팀수비력!A:A,B349,팀수비력!B:B,D349))))*100,"")</f>
        <v>14.465875370919882</v>
      </c>
      <c r="BL349" s="13">
        <f>IFERROR(100*AK349/(((((F349*60+G349)/(12000/5))*SUMIFS(팀공격력!P:P,팀공격력!A:A,B349,팀공격력!B:B,D349))-K349)),"")</f>
        <v>11.203677104280379</v>
      </c>
      <c r="BM349" s="13">
        <f>IFERROR(100*((AM349/E349*(2400))/((F349*60+G349)*SUMIFS(팀공격력!AR:AR,팀공격력!A:A,B349,팀공격력!B:B,D349))),"")</f>
        <v>1.6729431153616965</v>
      </c>
      <c r="BN349" s="13">
        <f>IFERROR((AO349*40)/(((F349*60+G349)/60)*(SUMIFS(팀수비력!Q:Q,팀수비력!A:A,B349,팀수비력!B:B,D349)-SUMIFS(팀수비력!N:N,팀수비력!A:A,B349,팀수비력!B:B,D349)))*100,"")</f>
        <v>1.8940589683692155</v>
      </c>
      <c r="BO349" s="13">
        <f t="shared" si="197"/>
        <v>9.1240875912408761</v>
      </c>
      <c r="BP349" s="13">
        <v>50</v>
      </c>
      <c r="BQ349" s="13">
        <v>0.55555555555555503</v>
      </c>
      <c r="BR349" s="13">
        <v>0</v>
      </c>
      <c r="BS349" s="13">
        <v>0.66666666666666596</v>
      </c>
      <c r="BT349" s="15" t="s">
        <v>88</v>
      </c>
      <c r="BU349" s="15"/>
      <c r="BV349" s="12" t="s">
        <v>89</v>
      </c>
      <c r="BW349" s="26"/>
      <c r="BX349" s="28"/>
      <c r="BY349" s="28"/>
      <c r="BZ349" s="26"/>
      <c r="CA349" s="26"/>
      <c r="CB349" s="26"/>
      <c r="CC349" s="31"/>
      <c r="CD349" s="31"/>
      <c r="CE349" s="31"/>
      <c r="CF349" s="33">
        <v>4</v>
      </c>
      <c r="CG349" s="33">
        <v>5</v>
      </c>
    </row>
    <row r="350" spans="1:85" ht="18" customHeight="1" thickBot="1" x14ac:dyDescent="0.45">
      <c r="A350" s="12" t="s">
        <v>84</v>
      </c>
      <c r="B350" s="12" t="s">
        <v>112</v>
      </c>
      <c r="C350" s="4" t="s">
        <v>116</v>
      </c>
      <c r="D350" s="4" t="s">
        <v>296</v>
      </c>
      <c r="E350" s="23">
        <v>9</v>
      </c>
      <c r="F350" s="24">
        <v>26</v>
      </c>
      <c r="G350" s="24">
        <v>6</v>
      </c>
      <c r="H350" s="10">
        <f t="shared" si="171"/>
        <v>14094</v>
      </c>
      <c r="I350" s="5">
        <v>169</v>
      </c>
      <c r="J350" s="17">
        <f t="shared" si="172"/>
        <v>18.777777777777779</v>
      </c>
      <c r="K350" s="7">
        <v>68</v>
      </c>
      <c r="L350" s="7">
        <v>143</v>
      </c>
      <c r="M350" s="17">
        <f t="shared" si="173"/>
        <v>7.5555555555555554</v>
      </c>
      <c r="N350" s="17">
        <f t="shared" si="174"/>
        <v>15.888888888888889</v>
      </c>
      <c r="O350" s="14">
        <f t="shared" si="175"/>
        <v>0.47552447552447552</v>
      </c>
      <c r="P350" s="12">
        <v>50</v>
      </c>
      <c r="Q350" s="12">
        <v>89</v>
      </c>
      <c r="R350" s="17">
        <f t="shared" si="176"/>
        <v>5.5555555555555554</v>
      </c>
      <c r="S350" s="17">
        <f t="shared" si="177"/>
        <v>9.8888888888888893</v>
      </c>
      <c r="T350" s="14">
        <f t="shared" si="178"/>
        <v>0.5617977528089888</v>
      </c>
      <c r="U350" s="12">
        <v>18</v>
      </c>
      <c r="V350" s="12">
        <v>54</v>
      </c>
      <c r="W350" s="17">
        <f t="shared" si="179"/>
        <v>2</v>
      </c>
      <c r="X350" s="17">
        <f t="shared" si="180"/>
        <v>6</v>
      </c>
      <c r="Y350" s="14">
        <f t="shared" si="181"/>
        <v>0.33333333333333331</v>
      </c>
      <c r="Z350" s="12">
        <v>15</v>
      </c>
      <c r="AA350" s="12">
        <v>32</v>
      </c>
      <c r="AB350" s="17">
        <f t="shared" si="182"/>
        <v>1.6666666666666667</v>
      </c>
      <c r="AC350" s="17">
        <f t="shared" si="183"/>
        <v>3.5555555555555554</v>
      </c>
      <c r="AD350" s="14">
        <f t="shared" si="184"/>
        <v>0.46875</v>
      </c>
      <c r="AE350" s="12">
        <v>68</v>
      </c>
      <c r="AF350" s="17">
        <f t="shared" si="185"/>
        <v>7.5555555555555554</v>
      </c>
      <c r="AG350" s="12">
        <v>16</v>
      </c>
      <c r="AH350" s="17">
        <f t="shared" si="186"/>
        <v>1.7777777777777777</v>
      </c>
      <c r="AI350" s="12">
        <v>52</v>
      </c>
      <c r="AJ350" s="17">
        <f t="shared" si="187"/>
        <v>5.7777777777777777</v>
      </c>
      <c r="AK350" s="12">
        <v>10</v>
      </c>
      <c r="AL350" s="17">
        <f t="shared" si="188"/>
        <v>1.1111111111111112</v>
      </c>
      <c r="AM350" s="12">
        <v>6</v>
      </c>
      <c r="AN350" s="17">
        <f t="shared" si="189"/>
        <v>0.66666666666666663</v>
      </c>
      <c r="AO350" s="12">
        <v>6</v>
      </c>
      <c r="AP350" s="17">
        <f t="shared" si="190"/>
        <v>0.66666666666666663</v>
      </c>
      <c r="AQ350" s="12">
        <v>18</v>
      </c>
      <c r="AR350" s="17">
        <f t="shared" si="191"/>
        <v>2</v>
      </c>
      <c r="AS350" s="12">
        <v>29</v>
      </c>
      <c r="AT350" s="17">
        <f t="shared" si="192"/>
        <v>3.2222222222222223</v>
      </c>
      <c r="AU350" s="13"/>
      <c r="AV350" s="13"/>
      <c r="AW350" s="13"/>
      <c r="AX350" s="13"/>
      <c r="AY350" s="13"/>
      <c r="AZ350" s="13"/>
      <c r="BA350" s="13"/>
      <c r="BB350" s="13"/>
      <c r="BC350" s="13"/>
      <c r="BD350" s="35">
        <f t="shared" si="193"/>
        <v>53.794244970715553</v>
      </c>
      <c r="BE350" s="35">
        <f t="shared" si="194"/>
        <v>53.846153846153847</v>
      </c>
      <c r="BF350" s="37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35.222084415917543</v>
      </c>
      <c r="BG350" s="14">
        <f t="shared" si="195"/>
        <v>0.3776223776223776</v>
      </c>
      <c r="BH350" s="14">
        <f t="shared" si="196"/>
        <v>0.22377622377622378</v>
      </c>
      <c r="BI350" s="13">
        <f>IFERROR(((AG350*(12000/5))/((F350*60+G350)*(SUMIFS(팀공격력!X:X,팀공격력!A:A,B350,팀공격력!B:B,D350)+SUMIFS(팀수비력!X:X,팀수비력!A:A,B350,팀수비력!B:B,D350))))*100,"")</f>
        <v>3.8314176245210727</v>
      </c>
      <c r="BJ350" s="13">
        <f>IFERROR(((AI350*(12000/5))/((F350*60+G350)*(SUMIFS(팀공격력!V:V,팀공격력!A:A,B350,팀공격력!B:B,D350)+SUMIFS(팀수비력!W:W,팀수비력!A:A,B350,팀수비력!B:B,D350))))*100,"")</f>
        <v>23.789100474638303</v>
      </c>
      <c r="BK350" s="13">
        <f>IFERROR(((AE350*(12000/5))/((F350*60+G350)*(SUMIFS(팀공격력!X:X,팀공격력!A:A,B350,팀공격력!B:B,D350)+SUMIFS(팀수비력!X:X,팀수비력!A:A,B350,팀수비력!B:B,D350))))*100,"")</f>
        <v>16.283524904214559</v>
      </c>
      <c r="BL350" s="13">
        <f>IFERROR(100*AK350/(((((F350*60+G350)/(12000/5))*SUMIFS(팀공격력!P:P,팀공격력!A:A,B350,팀공격력!B:B,D350))-K350)),"")</f>
        <v>9.8376783079193313</v>
      </c>
      <c r="BM350" s="13">
        <f>IFERROR(100*((AM350/E350*(2400))/((F350*60+G350)*SUMIFS(팀공격력!AR:AR,팀공격력!A:A,B350,팀공격력!B:B,D350))),"")</f>
        <v>1.4400557595833758</v>
      </c>
      <c r="BN350" s="13">
        <f>IFERROR((AO350*40)/(((F350*60+G350)/60)*(SUMIFS(팀수비력!Q:Q,팀수비력!A:A,B350,팀수비력!B:B,D350)-SUMIFS(팀수비력!N:N,팀수비력!A:A,B350,팀수비력!B:B,D350)))*100,"")</f>
        <v>2.4455857177794078</v>
      </c>
      <c r="BO350" s="13">
        <f t="shared" si="197"/>
        <v>10.281014393420151</v>
      </c>
      <c r="BP350" s="13">
        <v>66.6666666666666</v>
      </c>
      <c r="BQ350" s="13">
        <v>0.66666666666666596</v>
      </c>
      <c r="BR350" s="13">
        <v>0.33333333333333298</v>
      </c>
      <c r="BS350" s="13">
        <v>0.11111111111111099</v>
      </c>
      <c r="BT350" s="15" t="s">
        <v>93</v>
      </c>
      <c r="BU350" s="15"/>
      <c r="BV350" s="12" t="s">
        <v>96</v>
      </c>
      <c r="BW350" s="26"/>
      <c r="BX350" s="28"/>
      <c r="BY350" s="28"/>
      <c r="BZ350" s="26"/>
      <c r="CA350" s="26"/>
      <c r="CB350" s="26"/>
      <c r="CC350" s="31"/>
      <c r="CD350" s="31"/>
      <c r="CE350" s="31"/>
      <c r="CF350" s="33">
        <v>4</v>
      </c>
      <c r="CG350" s="33">
        <v>5</v>
      </c>
    </row>
    <row r="351" spans="1:85" ht="18" customHeight="1" thickBot="1" x14ac:dyDescent="0.45">
      <c r="A351" s="12" t="s">
        <v>84</v>
      </c>
      <c r="B351" s="12" t="s">
        <v>112</v>
      </c>
      <c r="C351" s="4" t="s">
        <v>117</v>
      </c>
      <c r="D351" s="4" t="s">
        <v>296</v>
      </c>
      <c r="E351" s="23">
        <v>8</v>
      </c>
      <c r="F351" s="24">
        <v>15</v>
      </c>
      <c r="G351" s="24">
        <v>53</v>
      </c>
      <c r="H351" s="10">
        <f t="shared" si="171"/>
        <v>7624</v>
      </c>
      <c r="I351" s="5">
        <v>60</v>
      </c>
      <c r="J351" s="17">
        <f t="shared" si="172"/>
        <v>7.5</v>
      </c>
      <c r="K351" s="7">
        <v>27</v>
      </c>
      <c r="L351" s="7">
        <v>53</v>
      </c>
      <c r="M351" s="17">
        <f t="shared" si="173"/>
        <v>3.375</v>
      </c>
      <c r="N351" s="17">
        <f t="shared" si="174"/>
        <v>6.625</v>
      </c>
      <c r="O351" s="14">
        <f t="shared" si="175"/>
        <v>0.50943396226415094</v>
      </c>
      <c r="P351" s="12">
        <v>25</v>
      </c>
      <c r="Q351" s="12">
        <v>43</v>
      </c>
      <c r="R351" s="17">
        <f t="shared" si="176"/>
        <v>3.125</v>
      </c>
      <c r="S351" s="17">
        <f t="shared" si="177"/>
        <v>5.375</v>
      </c>
      <c r="T351" s="14">
        <f t="shared" si="178"/>
        <v>0.58139534883720934</v>
      </c>
      <c r="U351" s="12">
        <v>2</v>
      </c>
      <c r="V351" s="12">
        <v>10</v>
      </c>
      <c r="W351" s="17">
        <f t="shared" si="179"/>
        <v>0.25</v>
      </c>
      <c r="X351" s="17">
        <f t="shared" si="180"/>
        <v>1.25</v>
      </c>
      <c r="Y351" s="14">
        <f t="shared" si="181"/>
        <v>0.2</v>
      </c>
      <c r="Z351" s="12">
        <v>4</v>
      </c>
      <c r="AA351" s="12">
        <v>4</v>
      </c>
      <c r="AB351" s="17">
        <f t="shared" si="182"/>
        <v>0.5</v>
      </c>
      <c r="AC351" s="17">
        <f t="shared" si="183"/>
        <v>0.5</v>
      </c>
      <c r="AD351" s="14">
        <f t="shared" si="184"/>
        <v>1</v>
      </c>
      <c r="AE351" s="12">
        <v>53</v>
      </c>
      <c r="AF351" s="17">
        <f t="shared" si="185"/>
        <v>6.625</v>
      </c>
      <c r="AG351" s="12">
        <v>18</v>
      </c>
      <c r="AH351" s="17">
        <f t="shared" si="186"/>
        <v>2.25</v>
      </c>
      <c r="AI351" s="12">
        <v>35</v>
      </c>
      <c r="AJ351" s="17">
        <f t="shared" si="187"/>
        <v>4.375</v>
      </c>
      <c r="AK351" s="12">
        <v>11</v>
      </c>
      <c r="AL351" s="17">
        <f t="shared" si="188"/>
        <v>1.375</v>
      </c>
      <c r="AM351" s="12">
        <v>3</v>
      </c>
      <c r="AN351" s="17">
        <f t="shared" si="189"/>
        <v>0.375</v>
      </c>
      <c r="AO351" s="12">
        <v>1</v>
      </c>
      <c r="AP351" s="17">
        <f t="shared" si="190"/>
        <v>0.125</v>
      </c>
      <c r="AQ351" s="12">
        <v>10</v>
      </c>
      <c r="AR351" s="17">
        <f t="shared" si="191"/>
        <v>1.25</v>
      </c>
      <c r="AS351" s="12">
        <v>12</v>
      </c>
      <c r="AT351" s="17">
        <f t="shared" si="192"/>
        <v>1.5</v>
      </c>
      <c r="AU351" s="13"/>
      <c r="AV351" s="13"/>
      <c r="AW351" s="13"/>
      <c r="AX351" s="13"/>
      <c r="AY351" s="13"/>
      <c r="AZ351" s="13"/>
      <c r="BA351" s="13"/>
      <c r="BB351" s="13"/>
      <c r="BC351" s="13"/>
      <c r="BD351" s="35">
        <f t="shared" si="193"/>
        <v>54.784514243973703</v>
      </c>
      <c r="BE351" s="35">
        <f t="shared" si="194"/>
        <v>52.830188679245282</v>
      </c>
      <c r="BF351" s="37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21.408400108320244</v>
      </c>
      <c r="BG351" s="14">
        <f t="shared" si="195"/>
        <v>0.18867924528301888</v>
      </c>
      <c r="BH351" s="14">
        <f t="shared" si="196"/>
        <v>7.5471698113207544E-2</v>
      </c>
      <c r="BI351" s="13">
        <f>IFERROR(((AG351*(12000/5))/((F351*60+G351)*(SUMIFS(팀공격력!X:X,팀공격력!A:A,B351,팀공격력!B:B,D351)+SUMIFS(팀수비력!X:X,팀수비력!A:A,B351,팀수비력!B:B,D351))))*100,"")</f>
        <v>7.0828961175236103</v>
      </c>
      <c r="BJ351" s="13">
        <f>IFERROR(((AI351*(12000/5))/((F351*60+G351)*(SUMIFS(팀공격력!V:V,팀공격력!A:A,B351,팀공격력!B:B,D351)+SUMIFS(팀수비력!W:W,팀수비력!A:A,B351,팀수비력!B:B,D351))))*100,"")</f>
        <v>26.31125589262502</v>
      </c>
      <c r="BK351" s="13">
        <f>IFERROR(((AE351*(12000/5))/((F351*60+G351)*(SUMIFS(팀공격력!X:X,팀공격력!A:A,B351,팀공격력!B:B,D351)+SUMIFS(팀수비력!X:X,팀수비력!A:A,B351,팀수비력!B:B,D351))))*100,"")</f>
        <v>20.855194123819519</v>
      </c>
      <c r="BL351" s="13">
        <f>IFERROR(100*AK351/(((((F351*60+G351)/(12000/5))*SUMIFS(팀공격력!P:P,팀공격력!A:A,B351,팀공격력!B:B,D351))-K351)),"")</f>
        <v>14.42780631763034</v>
      </c>
      <c r="BM351" s="13">
        <f>IFERROR(100*((AM351/E351*(2400))/((F351*60+G351)*SUMIFS(팀공격력!AR:AR,팀공격력!A:A,B351,팀공격력!B:B,D351))),"")</f>
        <v>1.3310693779884639</v>
      </c>
      <c r="BN351" s="13">
        <f>IFERROR((AO351*40)/(((F351*60+G351)/60)*(SUMIFS(팀수비력!Q:Q,팀수비력!A:A,B351,팀수비력!B:B,D351)-SUMIFS(팀수비력!N:N,팀수비력!A:A,B351,팀수비력!B:B,D351)))*100,"")</f>
        <v>0.66977741064053053</v>
      </c>
      <c r="BO351" s="13">
        <f t="shared" si="197"/>
        <v>15.441630636195184</v>
      </c>
      <c r="BP351" s="13">
        <v>62.5</v>
      </c>
      <c r="BQ351" s="13">
        <v>0.625</v>
      </c>
      <c r="BR351" s="13">
        <v>0</v>
      </c>
      <c r="BS351" s="13">
        <v>0.375</v>
      </c>
      <c r="BT351" s="15" t="s">
        <v>93</v>
      </c>
      <c r="BU351" s="15"/>
      <c r="BV351" s="12" t="s">
        <v>89</v>
      </c>
      <c r="BW351" s="26"/>
      <c r="BX351" s="28"/>
      <c r="BY351" s="28"/>
      <c r="BZ351" s="26"/>
      <c r="CA351" s="26"/>
      <c r="CB351" s="26"/>
      <c r="CC351" s="31"/>
      <c r="CD351" s="31"/>
      <c r="CE351" s="31"/>
      <c r="CF351" s="33">
        <v>3</v>
      </c>
      <c r="CG351" s="33">
        <v>5</v>
      </c>
    </row>
    <row r="352" spans="1:85" ht="18" customHeight="1" thickBot="1" x14ac:dyDescent="0.45">
      <c r="A352" s="12" t="s">
        <v>84</v>
      </c>
      <c r="B352" s="12" t="s">
        <v>112</v>
      </c>
      <c r="C352" s="4" t="s">
        <v>119</v>
      </c>
      <c r="D352" s="4" t="s">
        <v>296</v>
      </c>
      <c r="E352" s="23">
        <v>5</v>
      </c>
      <c r="F352" s="24">
        <v>9</v>
      </c>
      <c r="G352" s="24">
        <v>33</v>
      </c>
      <c r="H352" s="10">
        <f t="shared" si="171"/>
        <v>2865</v>
      </c>
      <c r="I352" s="5">
        <v>3</v>
      </c>
      <c r="J352" s="17">
        <f t="shared" si="172"/>
        <v>0.6</v>
      </c>
      <c r="K352" s="7">
        <v>1</v>
      </c>
      <c r="L352" s="7">
        <v>5</v>
      </c>
      <c r="M352" s="17">
        <f t="shared" si="173"/>
        <v>0.2</v>
      </c>
      <c r="N352" s="17">
        <f t="shared" si="174"/>
        <v>1</v>
      </c>
      <c r="O352" s="14">
        <f t="shared" si="175"/>
        <v>0.2</v>
      </c>
      <c r="P352" s="12">
        <v>0</v>
      </c>
      <c r="Q352" s="12">
        <v>0</v>
      </c>
      <c r="R352" s="17">
        <f t="shared" si="176"/>
        <v>0</v>
      </c>
      <c r="S352" s="17">
        <f t="shared" si="177"/>
        <v>0</v>
      </c>
      <c r="T352" s="14" t="e">
        <f t="shared" si="178"/>
        <v>#DIV/0!</v>
      </c>
      <c r="U352" s="12">
        <v>1</v>
      </c>
      <c r="V352" s="12">
        <v>5</v>
      </c>
      <c r="W352" s="17">
        <f t="shared" si="179"/>
        <v>0.2</v>
      </c>
      <c r="X352" s="17">
        <f t="shared" si="180"/>
        <v>1</v>
      </c>
      <c r="Y352" s="14">
        <f t="shared" si="181"/>
        <v>0.2</v>
      </c>
      <c r="Z352" s="12">
        <v>0</v>
      </c>
      <c r="AA352" s="12">
        <v>0</v>
      </c>
      <c r="AB352" s="17">
        <f t="shared" si="182"/>
        <v>0</v>
      </c>
      <c r="AC352" s="17">
        <f t="shared" si="183"/>
        <v>0</v>
      </c>
      <c r="AD352" s="14" t="e">
        <f t="shared" si="184"/>
        <v>#DIV/0!</v>
      </c>
      <c r="AE352" s="12">
        <v>4</v>
      </c>
      <c r="AF352" s="17">
        <f t="shared" si="185"/>
        <v>0.8</v>
      </c>
      <c r="AG352" s="12">
        <v>1</v>
      </c>
      <c r="AH352" s="17">
        <f t="shared" si="186"/>
        <v>0.2</v>
      </c>
      <c r="AI352" s="12">
        <v>3</v>
      </c>
      <c r="AJ352" s="17">
        <f t="shared" si="187"/>
        <v>0.6</v>
      </c>
      <c r="AK352" s="12">
        <v>3</v>
      </c>
      <c r="AL352" s="17">
        <f t="shared" si="188"/>
        <v>0.6</v>
      </c>
      <c r="AM352" s="12">
        <v>0</v>
      </c>
      <c r="AN352" s="17">
        <f t="shared" si="189"/>
        <v>0</v>
      </c>
      <c r="AO352" s="12">
        <v>1</v>
      </c>
      <c r="AP352" s="17">
        <f t="shared" si="190"/>
        <v>0.2</v>
      </c>
      <c r="AQ352" s="12">
        <v>0</v>
      </c>
      <c r="AR352" s="17">
        <f t="shared" si="191"/>
        <v>0</v>
      </c>
      <c r="AS352" s="12">
        <v>6</v>
      </c>
      <c r="AT352" s="17">
        <f t="shared" si="192"/>
        <v>1.2</v>
      </c>
      <c r="AU352" s="13"/>
      <c r="AV352" s="13"/>
      <c r="AW352" s="13"/>
      <c r="AX352" s="13"/>
      <c r="AY352" s="13"/>
      <c r="AZ352" s="13"/>
      <c r="BA352" s="13"/>
      <c r="BB352" s="13"/>
      <c r="BC352" s="13"/>
      <c r="BD352" s="35">
        <f t="shared" si="193"/>
        <v>30</v>
      </c>
      <c r="BE352" s="35">
        <f t="shared" si="194"/>
        <v>30</v>
      </c>
      <c r="BF352" s="37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2.7490690964772058</v>
      </c>
      <c r="BG352" s="14">
        <f t="shared" si="195"/>
        <v>1</v>
      </c>
      <c r="BH352" s="14">
        <f t="shared" si="196"/>
        <v>0</v>
      </c>
      <c r="BI352" s="13">
        <f>IFERROR(((AG352*(12000/5))/((F352*60+G352)*(SUMIFS(팀공격력!X:X,팀공격력!A:A,B352,팀공격력!B:B,D352)+SUMIFS(팀수비력!X:X,팀수비력!A:A,B352,팀수비력!B:B,D352))))*100,"")</f>
        <v>0.65445026178010468</v>
      </c>
      <c r="BJ352" s="13">
        <f>IFERROR(((AI352*(12000/5))/((F352*60+G352)*(SUMIFS(팀공격력!V:V,팀공격력!A:A,B352,팀공격력!B:B,D352)+SUMIFS(팀수비력!W:W,팀수비력!A:A,B352,팀수비력!B:B,D352))))*100,"")</f>
        <v>3.7508791122919432</v>
      </c>
      <c r="BK352" s="13">
        <f>IFERROR(((AE352*(12000/5))/((F352*60+G352)*(SUMIFS(팀공격력!X:X,팀공격력!A:A,B352,팀공격력!B:B,D352)+SUMIFS(팀수비력!X:X,팀수비력!A:A,B352,팀수비력!B:B,D352))))*100,"")</f>
        <v>2.6178010471204187</v>
      </c>
      <c r="BL352" s="13">
        <f>IFERROR(100*AK352/(((((F352*60+G352)/(12000/5))*SUMIFS(팀공격력!P:P,팀공격력!A:A,B352,팀공격력!B:B,D352))-K352)),"")</f>
        <v>4.9119934506753991</v>
      </c>
      <c r="BM352" s="13">
        <f>IFERROR(100*((AM352/E352*(2400))/((F352*60+G352)*SUMIFS(팀공격력!AR:AR,팀공격력!A:A,B352,팀공격력!B:B,D352))),"")</f>
        <v>0</v>
      </c>
      <c r="BN352" s="13">
        <f>IFERROR((AO352*40)/(((F352*60+G352)/60)*(SUMIFS(팀수비력!Q:Q,팀수비력!A:A,B352,팀수비력!B:B,D352)-SUMIFS(팀수비력!N:N,팀수비력!A:A,B352,팀수비력!B:B,D352)))*100,"")</f>
        <v>1.1139578923916675</v>
      </c>
      <c r="BO352" s="13">
        <f t="shared" si="197"/>
        <v>0</v>
      </c>
      <c r="BP352" s="13">
        <v>0</v>
      </c>
      <c r="BQ352" s="13">
        <v>0</v>
      </c>
      <c r="BR352" s="13">
        <v>0</v>
      </c>
      <c r="BS352" s="13">
        <v>0.2</v>
      </c>
      <c r="BT352" s="15" t="s">
        <v>88</v>
      </c>
      <c r="BU352" s="15"/>
      <c r="BV352" s="12" t="s">
        <v>96</v>
      </c>
      <c r="BW352" s="26"/>
      <c r="BX352" s="28"/>
      <c r="BY352" s="28"/>
      <c r="BZ352" s="26"/>
      <c r="CA352" s="26"/>
      <c r="CB352" s="26"/>
      <c r="CC352" s="31"/>
      <c r="CD352" s="31"/>
      <c r="CE352" s="31"/>
      <c r="CF352" s="33">
        <v>2</v>
      </c>
      <c r="CG352" s="33">
        <v>3</v>
      </c>
    </row>
    <row r="353" spans="1:85" ht="18" customHeight="1" thickBot="1" x14ac:dyDescent="0.45">
      <c r="A353" s="12" t="s">
        <v>84</v>
      </c>
      <c r="B353" s="12" t="s">
        <v>112</v>
      </c>
      <c r="C353" s="4" t="s">
        <v>121</v>
      </c>
      <c r="D353" s="4" t="s">
        <v>296</v>
      </c>
      <c r="E353" s="23">
        <v>9</v>
      </c>
      <c r="F353" s="24">
        <v>30</v>
      </c>
      <c r="G353" s="24">
        <v>49</v>
      </c>
      <c r="H353" s="10">
        <f t="shared" si="171"/>
        <v>16641</v>
      </c>
      <c r="I353" s="5">
        <v>133</v>
      </c>
      <c r="J353" s="17">
        <f t="shared" si="172"/>
        <v>14.777777777777779</v>
      </c>
      <c r="K353" s="7">
        <v>52</v>
      </c>
      <c r="L353" s="7">
        <v>121</v>
      </c>
      <c r="M353" s="17">
        <f t="shared" si="173"/>
        <v>5.7777777777777777</v>
      </c>
      <c r="N353" s="17">
        <f t="shared" si="174"/>
        <v>13.444444444444445</v>
      </c>
      <c r="O353" s="14">
        <f t="shared" si="175"/>
        <v>0.42975206611570249</v>
      </c>
      <c r="P353" s="12">
        <v>40</v>
      </c>
      <c r="Q353" s="12">
        <v>75</v>
      </c>
      <c r="R353" s="17">
        <f t="shared" si="176"/>
        <v>4.4444444444444446</v>
      </c>
      <c r="S353" s="17">
        <f t="shared" si="177"/>
        <v>8.3333333333333339</v>
      </c>
      <c r="T353" s="14">
        <f t="shared" si="178"/>
        <v>0.53333333333333333</v>
      </c>
      <c r="U353" s="12">
        <v>12</v>
      </c>
      <c r="V353" s="12">
        <v>46</v>
      </c>
      <c r="W353" s="17">
        <f t="shared" si="179"/>
        <v>1.3333333333333333</v>
      </c>
      <c r="X353" s="17">
        <f t="shared" si="180"/>
        <v>5.1111111111111107</v>
      </c>
      <c r="Y353" s="14">
        <f t="shared" si="181"/>
        <v>0.2608695652173913</v>
      </c>
      <c r="Z353" s="12">
        <v>17</v>
      </c>
      <c r="AA353" s="12">
        <v>25</v>
      </c>
      <c r="AB353" s="17">
        <f t="shared" si="182"/>
        <v>1.8888888888888888</v>
      </c>
      <c r="AC353" s="17">
        <f t="shared" si="183"/>
        <v>2.7777777777777777</v>
      </c>
      <c r="AD353" s="14">
        <f t="shared" si="184"/>
        <v>0.68</v>
      </c>
      <c r="AE353" s="12">
        <v>22</v>
      </c>
      <c r="AF353" s="17">
        <f t="shared" si="185"/>
        <v>2.4444444444444446</v>
      </c>
      <c r="AG353" s="12">
        <v>4</v>
      </c>
      <c r="AH353" s="17">
        <f t="shared" si="186"/>
        <v>0.44444444444444442</v>
      </c>
      <c r="AI353" s="12">
        <v>18</v>
      </c>
      <c r="AJ353" s="17">
        <f t="shared" si="187"/>
        <v>2</v>
      </c>
      <c r="AK353" s="12">
        <v>40</v>
      </c>
      <c r="AL353" s="17">
        <f t="shared" si="188"/>
        <v>4.4444444444444446</v>
      </c>
      <c r="AM353" s="12">
        <v>12</v>
      </c>
      <c r="AN353" s="17">
        <f t="shared" si="189"/>
        <v>1.3333333333333333</v>
      </c>
      <c r="AO353" s="12">
        <v>0</v>
      </c>
      <c r="AP353" s="17">
        <f t="shared" si="190"/>
        <v>0</v>
      </c>
      <c r="AQ353" s="12">
        <v>11</v>
      </c>
      <c r="AR353" s="17">
        <f t="shared" si="191"/>
        <v>1.2222222222222223</v>
      </c>
      <c r="AS353" s="12">
        <v>18</v>
      </c>
      <c r="AT353" s="17">
        <f t="shared" si="192"/>
        <v>2</v>
      </c>
      <c r="AU353" s="13"/>
      <c r="AV353" s="13"/>
      <c r="AW353" s="13"/>
      <c r="AX353" s="13"/>
      <c r="AY353" s="13"/>
      <c r="AZ353" s="13"/>
      <c r="BA353" s="13"/>
      <c r="BB353" s="13"/>
      <c r="BC353" s="13"/>
      <c r="BD353" s="35">
        <f t="shared" si="193"/>
        <v>50.378787878787875</v>
      </c>
      <c r="BE353" s="35">
        <f t="shared" si="194"/>
        <v>47.933884297520663</v>
      </c>
      <c r="BF353" s="37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24.365167409004407</v>
      </c>
      <c r="BG353" s="14">
        <f t="shared" si="195"/>
        <v>0.38016528925619836</v>
      </c>
      <c r="BH353" s="14">
        <f t="shared" si="196"/>
        <v>0.20661157024793389</v>
      </c>
      <c r="BI353" s="13">
        <f>IFERROR(((AG353*(12000/5))/((F353*60+G353)*(SUMIFS(팀공격력!X:X,팀공격력!A:A,B353,팀공격력!B:B,D353)+SUMIFS(팀수비력!X:X,팀수비력!A:A,B353,팀수비력!B:B,D353))))*100,"")</f>
        <v>0.81124932395889671</v>
      </c>
      <c r="BJ353" s="13">
        <f>IFERROR(((AI353*(12000/5))/((F353*60+G353)*(SUMIFS(팀공격력!V:V,팀공격력!A:A,B353,팀공격력!B:B,D353)+SUMIFS(팀수비력!W:W,팀수비력!A:A,B353,팀수비력!B:B,D353))))*100,"")</f>
        <v>6.9743225462734992</v>
      </c>
      <c r="BK353" s="13">
        <f>IFERROR(((AE353*(12000/5))/((F353*60+G353)*(SUMIFS(팀공격력!X:X,팀공격력!A:A,B353,팀공격력!B:B,D353)+SUMIFS(팀수비력!X:X,팀수비력!A:A,B353,팀수비력!B:B,D353))))*100,"")</f>
        <v>4.4618712817739317</v>
      </c>
      <c r="BL353" s="13">
        <f>IFERROR(100*AK353/(((((F353*60+G353)/(12000/5))*SUMIFS(팀공격력!P:P,팀공격력!A:A,B353,팀공격력!B:B,D353))-K353)),"")</f>
        <v>26.970837781648591</v>
      </c>
      <c r="BM353" s="13">
        <f>IFERROR(100*((AM353/E353*(2400))/((F353*60+G353)*SUMIFS(팀공격력!AR:AR,팀공격력!A:A,B353,팀공격력!B:B,D353))),"")</f>
        <v>2.4392940178556701</v>
      </c>
      <c r="BN353" s="13">
        <f>IFERROR((AO353*40)/(((F353*60+G353)/60)*(SUMIFS(팀수비력!Q:Q,팀수비력!A:A,B353,팀수비력!B:B,D353)-SUMIFS(팀수비력!N:N,팀수비력!A:A,B353,팀수비력!B:B,D353)))*100,"")</f>
        <v>0</v>
      </c>
      <c r="BO353" s="13">
        <f t="shared" si="197"/>
        <v>7.6923076923076925</v>
      </c>
      <c r="BP353" s="13">
        <v>0</v>
      </c>
      <c r="BQ353" s="13">
        <v>0</v>
      </c>
      <c r="BR353" s="13">
        <v>2.6666666666666599</v>
      </c>
      <c r="BS353" s="13">
        <v>0.33333333333333298</v>
      </c>
      <c r="BT353" s="15" t="s">
        <v>110</v>
      </c>
      <c r="BU353" s="15"/>
      <c r="BV353" s="12" t="s">
        <v>91</v>
      </c>
      <c r="BW353" s="26"/>
      <c r="BX353" s="28"/>
      <c r="BY353" s="28"/>
      <c r="BZ353" s="26"/>
      <c r="CA353" s="26"/>
      <c r="CB353" s="26"/>
      <c r="CC353" s="31"/>
      <c r="CD353" s="31"/>
      <c r="CE353" s="31"/>
      <c r="CF353" s="33">
        <v>4</v>
      </c>
      <c r="CG353" s="33">
        <v>5</v>
      </c>
    </row>
    <row r="354" spans="1:85" ht="18" customHeight="1" thickBot="1" x14ac:dyDescent="0.45">
      <c r="A354" s="12" t="s">
        <v>84</v>
      </c>
      <c r="B354" s="12" t="s">
        <v>112</v>
      </c>
      <c r="C354" s="4" t="s">
        <v>122</v>
      </c>
      <c r="D354" s="4" t="s">
        <v>296</v>
      </c>
      <c r="E354" s="23">
        <v>1</v>
      </c>
      <c r="F354" s="24">
        <v>1</v>
      </c>
      <c r="G354" s="24">
        <v>15</v>
      </c>
      <c r="H354" s="10">
        <f t="shared" si="171"/>
        <v>75</v>
      </c>
      <c r="I354" s="5">
        <v>0</v>
      </c>
      <c r="J354" s="17">
        <f t="shared" si="172"/>
        <v>0</v>
      </c>
      <c r="K354" s="7">
        <v>0</v>
      </c>
      <c r="L354" s="7">
        <v>0</v>
      </c>
      <c r="M354" s="17">
        <f t="shared" si="173"/>
        <v>0</v>
      </c>
      <c r="N354" s="17">
        <f t="shared" si="174"/>
        <v>0</v>
      </c>
      <c r="O354" s="14" t="e">
        <f t="shared" si="175"/>
        <v>#DIV/0!</v>
      </c>
      <c r="P354" s="12">
        <v>0</v>
      </c>
      <c r="Q354" s="12">
        <v>0</v>
      </c>
      <c r="R354" s="17">
        <f t="shared" si="176"/>
        <v>0</v>
      </c>
      <c r="S354" s="17">
        <f t="shared" si="177"/>
        <v>0</v>
      </c>
      <c r="T354" s="14" t="e">
        <f t="shared" si="178"/>
        <v>#DIV/0!</v>
      </c>
      <c r="U354" s="12">
        <v>0</v>
      </c>
      <c r="V354" s="12">
        <v>0</v>
      </c>
      <c r="W354" s="17">
        <f t="shared" si="179"/>
        <v>0</v>
      </c>
      <c r="X354" s="17">
        <f t="shared" si="180"/>
        <v>0</v>
      </c>
      <c r="Y354" s="14" t="e">
        <f t="shared" si="181"/>
        <v>#DIV/0!</v>
      </c>
      <c r="Z354" s="12">
        <v>0</v>
      </c>
      <c r="AA354" s="12">
        <v>0</v>
      </c>
      <c r="AB354" s="17">
        <f t="shared" si="182"/>
        <v>0</v>
      </c>
      <c r="AC354" s="17">
        <f t="shared" si="183"/>
        <v>0</v>
      </c>
      <c r="AD354" s="14" t="e">
        <f t="shared" si="184"/>
        <v>#DIV/0!</v>
      </c>
      <c r="AE354" s="12">
        <v>0</v>
      </c>
      <c r="AF354" s="17">
        <f t="shared" si="185"/>
        <v>0</v>
      </c>
      <c r="AG354" s="12">
        <v>0</v>
      </c>
      <c r="AH354" s="17">
        <f t="shared" si="186"/>
        <v>0</v>
      </c>
      <c r="AI354" s="12">
        <v>0</v>
      </c>
      <c r="AJ354" s="17">
        <f t="shared" si="187"/>
        <v>0</v>
      </c>
      <c r="AK354" s="12">
        <v>0</v>
      </c>
      <c r="AL354" s="17">
        <f t="shared" si="188"/>
        <v>0</v>
      </c>
      <c r="AM354" s="12">
        <v>0</v>
      </c>
      <c r="AN354" s="17">
        <f t="shared" si="189"/>
        <v>0</v>
      </c>
      <c r="AO354" s="12">
        <v>0</v>
      </c>
      <c r="AP354" s="17">
        <f t="shared" si="190"/>
        <v>0</v>
      </c>
      <c r="AQ354" s="12">
        <v>1</v>
      </c>
      <c r="AR354" s="17">
        <f t="shared" si="191"/>
        <v>1</v>
      </c>
      <c r="AS354" s="12">
        <v>1</v>
      </c>
      <c r="AT354" s="17">
        <f t="shared" si="192"/>
        <v>1</v>
      </c>
      <c r="AU354" s="13"/>
      <c r="AV354" s="13"/>
      <c r="AW354" s="13"/>
      <c r="AX354" s="13"/>
      <c r="AY354" s="13"/>
      <c r="AZ354" s="13"/>
      <c r="BA354" s="13"/>
      <c r="BB354" s="13"/>
      <c r="BC354" s="13"/>
      <c r="BD354" s="35" t="str">
        <f t="shared" si="193"/>
        <v/>
      </c>
      <c r="BE354" s="35" t="str">
        <f t="shared" si="194"/>
        <v/>
      </c>
      <c r="BF354" s="37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4.2005775794171702</v>
      </c>
      <c r="BG354" s="14" t="str">
        <f t="shared" si="195"/>
        <v/>
      </c>
      <c r="BH354" s="14" t="str">
        <f t="shared" si="196"/>
        <v/>
      </c>
      <c r="BI354" s="13">
        <f>IFERROR(((AG354*(12000/5))/((F354*60+G354)*(SUMIFS(팀공격력!X:X,팀공격력!A:A,B354,팀공격력!B:B,D354)+SUMIFS(팀수비력!X:X,팀수비력!A:A,B354,팀수비력!B:B,D354))))*100,"")</f>
        <v>0</v>
      </c>
      <c r="BJ354" s="13">
        <f>IFERROR(((AI354*(12000/5))/((F354*60+G354)*(SUMIFS(팀공격력!V:V,팀공격력!A:A,B354,팀공격력!B:B,D354)+SUMIFS(팀수비력!W:W,팀수비력!A:A,B354,팀수비력!B:B,D354))))*100,"")</f>
        <v>0</v>
      </c>
      <c r="BK354" s="13">
        <f>IFERROR(((AE354*(12000/5))/((F354*60+G354)*(SUMIFS(팀공격력!X:X,팀공격력!A:A,B354,팀공격력!B:B,D354)+SUMIFS(팀수비력!X:X,팀수비력!A:A,B354,팀수비력!B:B,D354))))*100,"")</f>
        <v>0</v>
      </c>
      <c r="BL354" s="13">
        <f>IFERROR(100*AK354/(((((F354*60+G354)/(12000/5))*SUMIFS(팀공격력!P:P,팀공격력!A:A,B354,팀공격력!B:B,D354))-K354)),"")</f>
        <v>0</v>
      </c>
      <c r="BM354" s="13">
        <f>IFERROR(100*((AM354/E354*(2400))/((F354*60+G354)*SUMIFS(팀공격력!AR:AR,팀공격력!A:A,B354,팀공격력!B:B,D354))),"")</f>
        <v>0</v>
      </c>
      <c r="BN354" s="13">
        <f>IFERROR((AO354*40)/(((F354*60+G354)/60)*(SUMIFS(팀수비력!Q:Q,팀수비력!A:A,B354,팀수비력!B:B,D354)-SUMIFS(팀수비력!N:N,팀수비력!A:A,B354,팀수비력!B:B,D354)))*100,"")</f>
        <v>0</v>
      </c>
      <c r="BO354" s="13">
        <f t="shared" si="197"/>
        <v>100</v>
      </c>
      <c r="BP354" s="13">
        <v>0</v>
      </c>
      <c r="BQ354" s="13">
        <v>0</v>
      </c>
      <c r="BR354" s="13">
        <v>0</v>
      </c>
      <c r="BS354" s="13">
        <v>0</v>
      </c>
      <c r="BT354" s="15" t="s">
        <v>88</v>
      </c>
      <c r="BU354" s="15"/>
      <c r="BV354" s="12" t="s">
        <v>96</v>
      </c>
      <c r="BW354" s="26"/>
      <c r="BX354" s="28"/>
      <c r="BY354" s="28"/>
      <c r="BZ354" s="26"/>
      <c r="CA354" s="26"/>
      <c r="CB354" s="26"/>
      <c r="CC354" s="31"/>
      <c r="CD354" s="31"/>
      <c r="CE354" s="31"/>
      <c r="CF354" s="33">
        <v>1</v>
      </c>
      <c r="CG354" s="33">
        <v>0</v>
      </c>
    </row>
    <row r="355" spans="1:85" ht="18" customHeight="1" thickBot="1" x14ac:dyDescent="0.45">
      <c r="A355" s="12" t="s">
        <v>84</v>
      </c>
      <c r="B355" s="12" t="s">
        <v>112</v>
      </c>
      <c r="C355" s="4" t="s">
        <v>123</v>
      </c>
      <c r="D355" s="4" t="s">
        <v>296</v>
      </c>
      <c r="E355" s="23">
        <v>9</v>
      </c>
      <c r="F355" s="24">
        <v>32</v>
      </c>
      <c r="G355" s="24">
        <v>2</v>
      </c>
      <c r="H355" s="10">
        <f t="shared" si="171"/>
        <v>17298</v>
      </c>
      <c r="I355" s="5">
        <v>91</v>
      </c>
      <c r="J355" s="17">
        <f t="shared" si="172"/>
        <v>10.111111111111111</v>
      </c>
      <c r="K355" s="7">
        <v>29</v>
      </c>
      <c r="L355" s="7">
        <v>76</v>
      </c>
      <c r="M355" s="17">
        <f t="shared" si="173"/>
        <v>3.2222222222222223</v>
      </c>
      <c r="N355" s="17">
        <f t="shared" si="174"/>
        <v>8.4444444444444446</v>
      </c>
      <c r="O355" s="14">
        <f t="shared" si="175"/>
        <v>0.38157894736842107</v>
      </c>
      <c r="P355" s="12">
        <v>20</v>
      </c>
      <c r="Q355" s="12">
        <v>47</v>
      </c>
      <c r="R355" s="17">
        <f t="shared" si="176"/>
        <v>2.2222222222222223</v>
      </c>
      <c r="S355" s="17">
        <f t="shared" si="177"/>
        <v>5.2222222222222223</v>
      </c>
      <c r="T355" s="14">
        <f t="shared" si="178"/>
        <v>0.42553191489361702</v>
      </c>
      <c r="U355" s="12">
        <v>9</v>
      </c>
      <c r="V355" s="12">
        <v>29</v>
      </c>
      <c r="W355" s="17">
        <f t="shared" si="179"/>
        <v>1</v>
      </c>
      <c r="X355" s="17">
        <f t="shared" si="180"/>
        <v>3.2222222222222223</v>
      </c>
      <c r="Y355" s="14">
        <f t="shared" si="181"/>
        <v>0.31034482758620691</v>
      </c>
      <c r="Z355" s="12">
        <v>24</v>
      </c>
      <c r="AA355" s="12">
        <v>27</v>
      </c>
      <c r="AB355" s="17">
        <f t="shared" si="182"/>
        <v>2.6666666666666665</v>
      </c>
      <c r="AC355" s="17">
        <f t="shared" si="183"/>
        <v>3</v>
      </c>
      <c r="AD355" s="14">
        <f t="shared" si="184"/>
        <v>0.88888888888888884</v>
      </c>
      <c r="AE355" s="12">
        <v>43</v>
      </c>
      <c r="AF355" s="17">
        <f t="shared" si="185"/>
        <v>4.7777777777777777</v>
      </c>
      <c r="AG355" s="12">
        <v>18</v>
      </c>
      <c r="AH355" s="17">
        <f t="shared" si="186"/>
        <v>2</v>
      </c>
      <c r="AI355" s="12">
        <v>25</v>
      </c>
      <c r="AJ355" s="17">
        <f t="shared" si="187"/>
        <v>2.7777777777777777</v>
      </c>
      <c r="AK355" s="12">
        <v>12</v>
      </c>
      <c r="AL355" s="17">
        <f t="shared" si="188"/>
        <v>1.3333333333333333</v>
      </c>
      <c r="AM355" s="12">
        <v>10</v>
      </c>
      <c r="AN355" s="17">
        <f t="shared" si="189"/>
        <v>1.1111111111111112</v>
      </c>
      <c r="AO355" s="12">
        <v>1</v>
      </c>
      <c r="AP355" s="17">
        <f t="shared" si="190"/>
        <v>0.1111111111111111</v>
      </c>
      <c r="AQ355" s="12">
        <v>8</v>
      </c>
      <c r="AR355" s="17">
        <f t="shared" si="191"/>
        <v>0.88888888888888884</v>
      </c>
      <c r="AS355" s="12">
        <v>23</v>
      </c>
      <c r="AT355" s="17">
        <f t="shared" si="192"/>
        <v>2.5555555555555554</v>
      </c>
      <c r="AU355" s="13"/>
      <c r="AV355" s="13"/>
      <c r="AW355" s="13"/>
      <c r="AX355" s="13"/>
      <c r="AY355" s="13"/>
      <c r="AZ355" s="13"/>
      <c r="BA355" s="13"/>
      <c r="BB355" s="13"/>
      <c r="BC355" s="13"/>
      <c r="BD355" s="35">
        <f t="shared" si="193"/>
        <v>51.77514792899408</v>
      </c>
      <c r="BE355" s="35">
        <f t="shared" si="194"/>
        <v>44.078947368421048</v>
      </c>
      <c r="BF355" s="37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15.716104772939058</v>
      </c>
      <c r="BG355" s="14">
        <f t="shared" si="195"/>
        <v>0.38157894736842107</v>
      </c>
      <c r="BH355" s="14">
        <f t="shared" si="196"/>
        <v>0.35526315789473684</v>
      </c>
      <c r="BI355" s="13">
        <f>IFERROR(((AG355*(12000/5))/((F355*60+G355)*(SUMIFS(팀공격력!X:X,팀공격력!A:A,B355,팀공격력!B:B,D355)+SUMIFS(팀수비력!X:X,팀수비력!A:A,B355,팀수비력!B:B,D355))))*100,"")</f>
        <v>3.5119667013527573</v>
      </c>
      <c r="BJ355" s="13">
        <f>IFERROR(((AI355*(12000/5))/((F355*60+G355)*(SUMIFS(팀공격력!V:V,팀공격력!A:A,B355,팀공격력!B:B,D355)+SUMIFS(팀수비력!W:W,팀수비력!A:A,B355,팀수비력!B:B,D355))))*100,"")</f>
        <v>9.3186512805379973</v>
      </c>
      <c r="BK355" s="13">
        <f>IFERROR(((AE355*(12000/5))/((F355*60+G355)*(SUMIFS(팀공격력!X:X,팀공격력!A:A,B355,팀공격력!B:B,D355)+SUMIFS(팀수비력!X:X,팀수비력!A:A,B355,팀수비력!B:B,D355))))*100,"")</f>
        <v>8.3896982310093655</v>
      </c>
      <c r="BL355" s="13">
        <f>IFERROR(100*AK355/(((((F355*60+G355)/(12000/5))*SUMIFS(팀공격력!P:P,팀공격력!A:A,B355,팀공격력!B:B,D355))-K355)),"")</f>
        <v>6.6958058216311738</v>
      </c>
      <c r="BM355" s="13">
        <f>IFERROR(100*((AM355/E355*(2400))/((F355*60+G355)*SUMIFS(팀공격력!AR:AR,팀공격력!A:A,B355,팀공격력!B:B,D355))),"")</f>
        <v>1.9555387786225866</v>
      </c>
      <c r="BN355" s="13">
        <f>IFERROR((AO355*40)/(((F355*60+G355)/60)*(SUMIFS(팀수비력!Q:Q,팀수비력!A:A,B355,팀수비력!B:B,D355)-SUMIFS(팀수비력!N:N,팀수비력!A:A,B355,팀수비력!B:B,D355)))*100,"")</f>
        <v>0.33210087010427969</v>
      </c>
      <c r="BO355" s="13">
        <f t="shared" si="197"/>
        <v>8.3437630371297455</v>
      </c>
      <c r="BP355" s="13">
        <v>7.6923076923076898</v>
      </c>
      <c r="BQ355" s="13">
        <v>0.11111111111111099</v>
      </c>
      <c r="BR355" s="13">
        <v>1</v>
      </c>
      <c r="BS355" s="13">
        <v>0.66666666666666596</v>
      </c>
      <c r="BT355" s="15" t="s">
        <v>88</v>
      </c>
      <c r="BU355" s="15"/>
      <c r="BV355" s="12" t="s">
        <v>96</v>
      </c>
      <c r="BW355" s="26"/>
      <c r="BX355" s="28"/>
      <c r="BY355" s="28"/>
      <c r="BZ355" s="26"/>
      <c r="CA355" s="26"/>
      <c r="CB355" s="26"/>
      <c r="CC355" s="31"/>
      <c r="CD355" s="31"/>
      <c r="CE355" s="31"/>
      <c r="CF355" s="33">
        <v>4</v>
      </c>
      <c r="CG355" s="33">
        <v>5</v>
      </c>
    </row>
    <row r="356" spans="1:85" ht="18" customHeight="1" thickBot="1" x14ac:dyDescent="0.45">
      <c r="A356" s="12" t="s">
        <v>84</v>
      </c>
      <c r="B356" s="12" t="s">
        <v>112</v>
      </c>
      <c r="C356" s="4" t="s">
        <v>124</v>
      </c>
      <c r="D356" s="4" t="s">
        <v>296</v>
      </c>
      <c r="E356" s="23">
        <v>9</v>
      </c>
      <c r="F356" s="24">
        <v>6</v>
      </c>
      <c r="G356" s="24">
        <v>3</v>
      </c>
      <c r="H356" s="10">
        <f t="shared" si="171"/>
        <v>3267</v>
      </c>
      <c r="I356" s="5">
        <v>9</v>
      </c>
      <c r="J356" s="17">
        <f t="shared" si="172"/>
        <v>1</v>
      </c>
      <c r="K356" s="7">
        <v>3</v>
      </c>
      <c r="L356" s="7">
        <v>11</v>
      </c>
      <c r="M356" s="17">
        <f t="shared" si="173"/>
        <v>0.33333333333333331</v>
      </c>
      <c r="N356" s="17">
        <f t="shared" si="174"/>
        <v>1.2222222222222223</v>
      </c>
      <c r="O356" s="14">
        <f t="shared" si="175"/>
        <v>0.27272727272727271</v>
      </c>
      <c r="P356" s="12">
        <v>3</v>
      </c>
      <c r="Q356" s="12">
        <v>5</v>
      </c>
      <c r="R356" s="17">
        <f t="shared" si="176"/>
        <v>0.33333333333333331</v>
      </c>
      <c r="S356" s="17">
        <f t="shared" si="177"/>
        <v>0.55555555555555558</v>
      </c>
      <c r="T356" s="14">
        <f t="shared" si="178"/>
        <v>0.6</v>
      </c>
      <c r="U356" s="12">
        <v>0</v>
      </c>
      <c r="V356" s="12">
        <v>6</v>
      </c>
      <c r="W356" s="17">
        <f t="shared" si="179"/>
        <v>0</v>
      </c>
      <c r="X356" s="17">
        <f t="shared" si="180"/>
        <v>0.66666666666666663</v>
      </c>
      <c r="Y356" s="14">
        <f t="shared" si="181"/>
        <v>0</v>
      </c>
      <c r="Z356" s="12">
        <v>3</v>
      </c>
      <c r="AA356" s="12">
        <v>3</v>
      </c>
      <c r="AB356" s="17">
        <f t="shared" si="182"/>
        <v>0.33333333333333331</v>
      </c>
      <c r="AC356" s="17">
        <f t="shared" si="183"/>
        <v>0.33333333333333331</v>
      </c>
      <c r="AD356" s="14">
        <f t="shared" si="184"/>
        <v>1</v>
      </c>
      <c r="AE356" s="12">
        <v>4</v>
      </c>
      <c r="AF356" s="17">
        <f t="shared" si="185"/>
        <v>0.44444444444444442</v>
      </c>
      <c r="AG356" s="12">
        <v>1</v>
      </c>
      <c r="AH356" s="17">
        <f t="shared" si="186"/>
        <v>0.1111111111111111</v>
      </c>
      <c r="AI356" s="12">
        <v>3</v>
      </c>
      <c r="AJ356" s="17">
        <f t="shared" si="187"/>
        <v>0.33333333333333331</v>
      </c>
      <c r="AK356" s="12">
        <v>4</v>
      </c>
      <c r="AL356" s="17">
        <f t="shared" si="188"/>
        <v>0.44444444444444442</v>
      </c>
      <c r="AM356" s="12">
        <v>0</v>
      </c>
      <c r="AN356" s="17">
        <f t="shared" si="189"/>
        <v>0</v>
      </c>
      <c r="AO356" s="12">
        <v>0</v>
      </c>
      <c r="AP356" s="17">
        <f t="shared" si="190"/>
        <v>0</v>
      </c>
      <c r="AQ356" s="12">
        <v>0</v>
      </c>
      <c r="AR356" s="17">
        <f t="shared" si="191"/>
        <v>0</v>
      </c>
      <c r="AS356" s="12">
        <v>9</v>
      </c>
      <c r="AT356" s="17">
        <f t="shared" si="192"/>
        <v>1</v>
      </c>
      <c r="AU356" s="13"/>
      <c r="AV356" s="13"/>
      <c r="AW356" s="13"/>
      <c r="AX356" s="13"/>
      <c r="AY356" s="13"/>
      <c r="AZ356" s="13"/>
      <c r="BA356" s="13"/>
      <c r="BB356" s="13"/>
      <c r="BC356" s="13"/>
      <c r="BD356" s="35">
        <f t="shared" si="193"/>
        <v>36.525974025974023</v>
      </c>
      <c r="BE356" s="35">
        <f t="shared" si="194"/>
        <v>27.27272727272727</v>
      </c>
      <c r="BF356" s="37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10.692379293061888</v>
      </c>
      <c r="BG356" s="14">
        <f t="shared" si="195"/>
        <v>0.54545454545454541</v>
      </c>
      <c r="BH356" s="14">
        <f t="shared" si="196"/>
        <v>0.27272727272727271</v>
      </c>
      <c r="BI356" s="13">
        <f>IFERROR(((AG356*(12000/5))/((F356*60+G356)*(SUMIFS(팀공격력!X:X,팀공격력!A:A,B356,팀공격력!B:B,D356)+SUMIFS(팀수비력!X:X,팀수비력!A:A,B356,팀수비력!B:B,D356))))*100,"")</f>
        <v>1.0330578512396695</v>
      </c>
      <c r="BJ356" s="13">
        <f>IFERROR(((AI356*(12000/5))/((F356*60+G356)*(SUMIFS(팀공격력!V:V,팀공격력!A:A,B356,팀공격력!B:B,D356)+SUMIFS(팀수비력!W:W,팀수비력!A:A,B356,팀수비력!B:B,D356))))*100,"")</f>
        <v>5.9208091772542248</v>
      </c>
      <c r="BK356" s="13">
        <f>IFERROR(((AE356*(12000/5))/((F356*60+G356)*(SUMIFS(팀공격력!X:X,팀공격력!A:A,B356,팀공격력!B:B,D356)+SUMIFS(팀수비력!X:X,팀수비력!A:A,B356,팀수비력!B:B,D356))))*100,"")</f>
        <v>4.1322314049586781</v>
      </c>
      <c r="BL356" s="13">
        <f>IFERROR(100*AK356/(((((F356*60+G356)/(12000/5))*SUMIFS(팀공격력!P:P,팀공격력!A:A,B356,팀공격력!B:B,D356))-K356)),"")</f>
        <v>11.011699931176876</v>
      </c>
      <c r="BM356" s="13">
        <f>IFERROR(100*((AM356/E356*(2400))/((F356*60+G356)*SUMIFS(팀공격력!AR:AR,팀공격력!A:A,B356,팀공격력!B:B,D356))),"")</f>
        <v>0</v>
      </c>
      <c r="BN356" s="13">
        <f>IFERROR((AO356*40)/(((F356*60+G356)/60)*(SUMIFS(팀수비력!Q:Q,팀수비력!A:A,B356,팀수비력!B:B,D356)-SUMIFS(팀수비력!N:N,팀수비력!A:A,B356,팀수비력!B:B,D356)))*100,"")</f>
        <v>0</v>
      </c>
      <c r="BO356" s="13">
        <f t="shared" si="197"/>
        <v>0</v>
      </c>
      <c r="BP356" s="13">
        <v>0</v>
      </c>
      <c r="BQ356" s="13">
        <v>0</v>
      </c>
      <c r="BR356" s="13">
        <v>0</v>
      </c>
      <c r="BS356" s="13">
        <v>0</v>
      </c>
      <c r="BT356" s="15" t="s">
        <v>88</v>
      </c>
      <c r="BU356" s="15"/>
      <c r="BV356" s="12" t="s">
        <v>96</v>
      </c>
      <c r="BW356" s="26"/>
      <c r="BX356" s="28"/>
      <c r="BY356" s="28"/>
      <c r="BZ356" s="26"/>
      <c r="CA356" s="26"/>
      <c r="CB356" s="26"/>
      <c r="CC356" s="31"/>
      <c r="CD356" s="31"/>
      <c r="CE356" s="31"/>
      <c r="CF356" s="33">
        <v>4</v>
      </c>
      <c r="CG356" s="33">
        <v>5</v>
      </c>
    </row>
    <row r="357" spans="1:85" ht="18" customHeight="1" thickBot="1" x14ac:dyDescent="0.45">
      <c r="A357" s="12" t="s">
        <v>84</v>
      </c>
      <c r="B357" s="12" t="s">
        <v>112</v>
      </c>
      <c r="C357" s="4" t="s">
        <v>125</v>
      </c>
      <c r="D357" s="4" t="s">
        <v>296</v>
      </c>
      <c r="E357" s="23">
        <v>2</v>
      </c>
      <c r="F357" s="24">
        <v>18</v>
      </c>
      <c r="G357" s="24">
        <v>4</v>
      </c>
      <c r="H357" s="10">
        <f t="shared" si="171"/>
        <v>2168</v>
      </c>
      <c r="I357" s="5">
        <v>18</v>
      </c>
      <c r="J357" s="17">
        <f t="shared" si="172"/>
        <v>9</v>
      </c>
      <c r="K357" s="7">
        <v>5</v>
      </c>
      <c r="L357" s="7">
        <v>10</v>
      </c>
      <c r="M357" s="17">
        <f t="shared" si="173"/>
        <v>2.5</v>
      </c>
      <c r="N357" s="17">
        <f t="shared" si="174"/>
        <v>5</v>
      </c>
      <c r="O357" s="14">
        <f t="shared" si="175"/>
        <v>0.5</v>
      </c>
      <c r="P357" s="12">
        <v>2</v>
      </c>
      <c r="Q357" s="12">
        <v>5</v>
      </c>
      <c r="R357" s="17">
        <f t="shared" si="176"/>
        <v>1</v>
      </c>
      <c r="S357" s="17">
        <f t="shared" si="177"/>
        <v>2.5</v>
      </c>
      <c r="T357" s="14">
        <f t="shared" si="178"/>
        <v>0.4</v>
      </c>
      <c r="U357" s="12">
        <v>3</v>
      </c>
      <c r="V357" s="12">
        <v>5</v>
      </c>
      <c r="W357" s="17">
        <f t="shared" si="179"/>
        <v>1.5</v>
      </c>
      <c r="X357" s="17">
        <f t="shared" si="180"/>
        <v>2.5</v>
      </c>
      <c r="Y357" s="14">
        <f t="shared" si="181"/>
        <v>0.6</v>
      </c>
      <c r="Z357" s="12">
        <v>5</v>
      </c>
      <c r="AA357" s="12">
        <v>5</v>
      </c>
      <c r="AB357" s="17">
        <f t="shared" si="182"/>
        <v>2.5</v>
      </c>
      <c r="AC357" s="17">
        <f t="shared" si="183"/>
        <v>2.5</v>
      </c>
      <c r="AD357" s="14">
        <f t="shared" si="184"/>
        <v>1</v>
      </c>
      <c r="AE357" s="12">
        <v>2</v>
      </c>
      <c r="AF357" s="17">
        <f t="shared" si="185"/>
        <v>1</v>
      </c>
      <c r="AG357" s="12">
        <v>1</v>
      </c>
      <c r="AH357" s="17">
        <f t="shared" si="186"/>
        <v>0.5</v>
      </c>
      <c r="AI357" s="12">
        <v>1</v>
      </c>
      <c r="AJ357" s="17">
        <f t="shared" si="187"/>
        <v>0.5</v>
      </c>
      <c r="AK357" s="12">
        <v>7</v>
      </c>
      <c r="AL357" s="17">
        <f t="shared" si="188"/>
        <v>3.5</v>
      </c>
      <c r="AM357" s="12">
        <v>0</v>
      </c>
      <c r="AN357" s="17">
        <f t="shared" si="189"/>
        <v>0</v>
      </c>
      <c r="AO357" s="12">
        <v>0</v>
      </c>
      <c r="AP357" s="17">
        <f t="shared" si="190"/>
        <v>0</v>
      </c>
      <c r="AQ357" s="12">
        <v>2</v>
      </c>
      <c r="AR357" s="17">
        <f t="shared" si="191"/>
        <v>1</v>
      </c>
      <c r="AS357" s="12">
        <v>7</v>
      </c>
      <c r="AT357" s="17">
        <f t="shared" si="192"/>
        <v>3.5</v>
      </c>
      <c r="AU357" s="13"/>
      <c r="AV357" s="13"/>
      <c r="AW357" s="13"/>
      <c r="AX357" s="13"/>
      <c r="AY357" s="13"/>
      <c r="AZ357" s="13"/>
      <c r="BA357" s="13"/>
      <c r="BB357" s="13"/>
      <c r="BC357" s="13"/>
      <c r="BD357" s="35">
        <f t="shared" si="193"/>
        <v>73.770491803278688</v>
      </c>
      <c r="BE357" s="35">
        <f t="shared" si="194"/>
        <v>65</v>
      </c>
      <c r="BF357" s="37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4.126951219630338</v>
      </c>
      <c r="BG357" s="14">
        <f t="shared" si="195"/>
        <v>0.5</v>
      </c>
      <c r="BH357" s="14">
        <f t="shared" si="196"/>
        <v>0.5</v>
      </c>
      <c r="BI357" s="13">
        <f>IFERROR(((AG357*(12000/5))/((F357*60+G357)*(SUMIFS(팀공격력!X:X,팀공격력!A:A,B357,팀공격력!B:B,D357)+SUMIFS(팀수비력!X:X,팀수비력!A:A,B357,팀수비력!B:B,D357))))*100,"")</f>
        <v>0.34594095940959407</v>
      </c>
      <c r="BJ357" s="13">
        <f>IFERROR(((AI357*(12000/5))/((F357*60+G357)*(SUMIFS(팀공격력!V:V,팀공격력!A:A,B357,팀공격력!B:B,D357)+SUMIFS(팀수비력!W:W,팀수비력!A:A,B357,팀수비력!B:B,D357))))*100,"")</f>
        <v>0.66090213140937382</v>
      </c>
      <c r="BK357" s="13">
        <f>IFERROR(((AE357*(12000/5))/((F357*60+G357)*(SUMIFS(팀공격력!X:X,팀공격력!A:A,B357,팀공격력!B:B,D357)+SUMIFS(팀수비력!X:X,팀수비력!A:A,B357,팀수비력!B:B,D357))))*100,"")</f>
        <v>0.69188191881918815</v>
      </c>
      <c r="BL357" s="13">
        <f>IFERROR(100*AK357/(((((F357*60+G357)/(12000/5))*SUMIFS(팀공격력!P:P,팀공격력!A:A,B357,팀공격력!B:B,D357))-K357)),"")</f>
        <v>6.2259116513489472</v>
      </c>
      <c r="BM357" s="13">
        <f>IFERROR(100*((AM357/E357*(2400))/((F357*60+G357)*SUMIFS(팀공격력!AR:AR,팀공격력!A:A,B357,팀공격력!B:B,D357))),"")</f>
        <v>0</v>
      </c>
      <c r="BN357" s="13">
        <f>IFERROR((AO357*40)/(((F357*60+G357)/60)*(SUMIFS(팀수비력!Q:Q,팀수비력!A:A,B357,팀수비력!B:B,D357)-SUMIFS(팀수비력!N:N,팀수비력!A:A,B357,팀수비력!B:B,D357)))*100,"")</f>
        <v>0</v>
      </c>
      <c r="BO357" s="13">
        <f t="shared" si="197"/>
        <v>14.084507042253522</v>
      </c>
      <c r="BP357" s="13">
        <v>0</v>
      </c>
      <c r="BQ357" s="13">
        <v>0</v>
      </c>
      <c r="BR357" s="13">
        <v>3</v>
      </c>
      <c r="BS357" s="13">
        <v>0</v>
      </c>
      <c r="BT357" s="15" t="s">
        <v>88</v>
      </c>
      <c r="BU357" s="15"/>
      <c r="BV357" s="12" t="s">
        <v>91</v>
      </c>
      <c r="BW357" s="26"/>
      <c r="BX357" s="28"/>
      <c r="BY357" s="28"/>
      <c r="BZ357" s="26"/>
      <c r="CA357" s="26"/>
      <c r="CB357" s="26"/>
      <c r="CC357" s="31"/>
      <c r="CD357" s="31"/>
      <c r="CE357" s="31"/>
      <c r="CF357" s="33">
        <v>1</v>
      </c>
      <c r="CG357" s="33">
        <v>1</v>
      </c>
    </row>
    <row r="358" spans="1:85" ht="18" customHeight="1" thickBot="1" x14ac:dyDescent="0.45">
      <c r="A358" s="12" t="s">
        <v>84</v>
      </c>
      <c r="B358" s="12" t="s">
        <v>112</v>
      </c>
      <c r="C358" s="4" t="s">
        <v>126</v>
      </c>
      <c r="D358" s="4" t="s">
        <v>296</v>
      </c>
      <c r="E358" s="23">
        <v>4</v>
      </c>
      <c r="F358" s="24">
        <v>3</v>
      </c>
      <c r="G358" s="24">
        <v>32</v>
      </c>
      <c r="H358" s="10">
        <f t="shared" si="171"/>
        <v>848</v>
      </c>
      <c r="I358" s="5">
        <v>0</v>
      </c>
      <c r="J358" s="17">
        <f t="shared" si="172"/>
        <v>0</v>
      </c>
      <c r="K358" s="7">
        <v>0</v>
      </c>
      <c r="L358" s="7">
        <v>0</v>
      </c>
      <c r="M358" s="17">
        <f t="shared" si="173"/>
        <v>0</v>
      </c>
      <c r="N358" s="17">
        <f t="shared" si="174"/>
        <v>0</v>
      </c>
      <c r="O358" s="14" t="e">
        <f t="shared" si="175"/>
        <v>#DIV/0!</v>
      </c>
      <c r="P358" s="12">
        <v>0</v>
      </c>
      <c r="Q358" s="12">
        <v>0</v>
      </c>
      <c r="R358" s="17">
        <f t="shared" si="176"/>
        <v>0</v>
      </c>
      <c r="S358" s="17">
        <f t="shared" si="177"/>
        <v>0</v>
      </c>
      <c r="T358" s="14" t="e">
        <f t="shared" si="178"/>
        <v>#DIV/0!</v>
      </c>
      <c r="U358" s="12">
        <v>0</v>
      </c>
      <c r="V358" s="12">
        <v>0</v>
      </c>
      <c r="W358" s="17">
        <f t="shared" si="179"/>
        <v>0</v>
      </c>
      <c r="X358" s="17">
        <f t="shared" si="180"/>
        <v>0</v>
      </c>
      <c r="Y358" s="14" t="e">
        <f t="shared" si="181"/>
        <v>#DIV/0!</v>
      </c>
      <c r="Z358" s="12">
        <v>0</v>
      </c>
      <c r="AA358" s="12">
        <v>0</v>
      </c>
      <c r="AB358" s="17">
        <f t="shared" si="182"/>
        <v>0</v>
      </c>
      <c r="AC358" s="17">
        <f t="shared" si="183"/>
        <v>0</v>
      </c>
      <c r="AD358" s="14" t="e">
        <f t="shared" si="184"/>
        <v>#DIV/0!</v>
      </c>
      <c r="AE358" s="12">
        <v>1</v>
      </c>
      <c r="AF358" s="17">
        <f t="shared" si="185"/>
        <v>0.25</v>
      </c>
      <c r="AG358" s="12">
        <v>1</v>
      </c>
      <c r="AH358" s="17">
        <f t="shared" si="186"/>
        <v>0.25</v>
      </c>
      <c r="AI358" s="12">
        <v>0</v>
      </c>
      <c r="AJ358" s="17">
        <f t="shared" si="187"/>
        <v>0</v>
      </c>
      <c r="AK358" s="12">
        <v>1</v>
      </c>
      <c r="AL358" s="17">
        <f t="shared" si="188"/>
        <v>0.25</v>
      </c>
      <c r="AM358" s="12">
        <v>0</v>
      </c>
      <c r="AN358" s="17">
        <f t="shared" si="189"/>
        <v>0</v>
      </c>
      <c r="AO358" s="12">
        <v>0</v>
      </c>
      <c r="AP358" s="17">
        <f t="shared" si="190"/>
        <v>0</v>
      </c>
      <c r="AQ358" s="12">
        <v>2</v>
      </c>
      <c r="AR358" s="17">
        <f t="shared" si="191"/>
        <v>0.5</v>
      </c>
      <c r="AS358" s="12">
        <v>1</v>
      </c>
      <c r="AT358" s="17">
        <f t="shared" si="192"/>
        <v>0.25</v>
      </c>
      <c r="AU358" s="13"/>
      <c r="AV358" s="13"/>
      <c r="AW358" s="13"/>
      <c r="AX358" s="13"/>
      <c r="AY358" s="13"/>
      <c r="AZ358" s="13"/>
      <c r="BA358" s="13"/>
      <c r="BB358" s="13"/>
      <c r="BC358" s="13"/>
      <c r="BD358" s="35" t="str">
        <f t="shared" si="193"/>
        <v/>
      </c>
      <c r="BE358" s="35" t="str">
        <f t="shared" si="194"/>
        <v/>
      </c>
      <c r="BF358" s="37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2.9721067778895076</v>
      </c>
      <c r="BG358" s="14" t="str">
        <f t="shared" si="195"/>
        <v/>
      </c>
      <c r="BH358" s="14" t="str">
        <f t="shared" si="196"/>
        <v/>
      </c>
      <c r="BI358" s="13">
        <f>IFERROR(((AG358*(12000/5))/((F358*60+G358)*(SUMIFS(팀공격력!X:X,팀공격력!A:A,B358,팀공격력!B:B,D358)+SUMIFS(팀수비력!X:X,팀수비력!A:A,B358,팀수비력!B:B,D358))))*100,"")</f>
        <v>1.7688679245283019</v>
      </c>
      <c r="BJ358" s="13">
        <f>IFERROR(((AI358*(12000/5))/((F358*60+G358)*(SUMIFS(팀공격력!V:V,팀공격력!A:A,B358,팀공격력!B:B,D358)+SUMIFS(팀수비력!W:W,팀수비력!A:A,B358,팀수비력!B:B,D358))))*100,"")</f>
        <v>0</v>
      </c>
      <c r="BK358" s="13">
        <f>IFERROR(((AE358*(12000/5))/((F358*60+G358)*(SUMIFS(팀공격력!X:X,팀공격력!A:A,B358,팀공격력!B:B,D358)+SUMIFS(팀수비력!X:X,팀수비력!A:A,B358,팀수비력!B:B,D358))))*100,"")</f>
        <v>1.7688679245283019</v>
      </c>
      <c r="BL358" s="13">
        <f>IFERROR(100*AK358/(((((F358*60+G358)/(12000/5))*SUMIFS(팀공격력!P:P,팀공격력!A:A,B358,팀공격력!B:B,D358))-K358)),"")</f>
        <v>4.3541364296081282</v>
      </c>
      <c r="BM358" s="13">
        <f>IFERROR(100*((AM358/E358*(2400))/((F358*60+G358)*SUMIFS(팀공격력!AR:AR,팀공격력!A:A,B358,팀공격력!B:B,D358))),"")</f>
        <v>0</v>
      </c>
      <c r="BN358" s="13">
        <f>IFERROR((AO358*40)/(((F358*60+G358)/60)*(SUMIFS(팀수비력!Q:Q,팀수비력!A:A,B358,팀수비력!B:B,D358)-SUMIFS(팀수비력!N:N,팀수비력!A:A,B358,팀수비력!B:B,D358)))*100,"")</f>
        <v>0</v>
      </c>
      <c r="BO358" s="13">
        <f t="shared" si="197"/>
        <v>100</v>
      </c>
      <c r="BP358" s="13">
        <v>0</v>
      </c>
      <c r="BQ358" s="13">
        <v>0</v>
      </c>
      <c r="BR358" s="13">
        <v>0</v>
      </c>
      <c r="BS358" s="13">
        <v>0</v>
      </c>
      <c r="BT358" s="15" t="s">
        <v>88</v>
      </c>
      <c r="BU358" s="15"/>
      <c r="BV358" s="12" t="s">
        <v>96</v>
      </c>
      <c r="BW358" s="26"/>
      <c r="BX358" s="28"/>
      <c r="BY358" s="28"/>
      <c r="BZ358" s="26"/>
      <c r="CA358" s="26"/>
      <c r="CB358" s="26"/>
      <c r="CC358" s="31"/>
      <c r="CD358" s="31"/>
      <c r="CE358" s="31"/>
      <c r="CF358" s="33">
        <v>2</v>
      </c>
      <c r="CG358" s="33">
        <v>2</v>
      </c>
    </row>
    <row r="359" spans="1:85" ht="18" customHeight="1" thickBot="1" x14ac:dyDescent="0.45">
      <c r="A359" s="12" t="s">
        <v>84</v>
      </c>
      <c r="B359" s="12" t="s">
        <v>112</v>
      </c>
      <c r="C359" s="4" t="s">
        <v>127</v>
      </c>
      <c r="D359" s="4" t="s">
        <v>296</v>
      </c>
      <c r="E359" s="23">
        <v>6</v>
      </c>
      <c r="F359" s="24">
        <v>8</v>
      </c>
      <c r="G359" s="24">
        <v>35</v>
      </c>
      <c r="H359" s="10">
        <f t="shared" si="171"/>
        <v>3090</v>
      </c>
      <c r="I359" s="5">
        <v>10</v>
      </c>
      <c r="J359" s="17">
        <f t="shared" si="172"/>
        <v>1.6666666666666667</v>
      </c>
      <c r="K359" s="7">
        <v>2</v>
      </c>
      <c r="L359" s="7">
        <v>7</v>
      </c>
      <c r="M359" s="17">
        <f t="shared" si="173"/>
        <v>0.33333333333333331</v>
      </c>
      <c r="N359" s="17">
        <f t="shared" si="174"/>
        <v>1.1666666666666667</v>
      </c>
      <c r="O359" s="14">
        <f t="shared" si="175"/>
        <v>0.2857142857142857</v>
      </c>
      <c r="P359" s="12">
        <v>0</v>
      </c>
      <c r="Q359" s="12">
        <v>1</v>
      </c>
      <c r="R359" s="17">
        <f t="shared" si="176"/>
        <v>0</v>
      </c>
      <c r="S359" s="17">
        <f t="shared" si="177"/>
        <v>0.16666666666666666</v>
      </c>
      <c r="T359" s="14">
        <f t="shared" si="178"/>
        <v>0</v>
      </c>
      <c r="U359" s="12">
        <v>2</v>
      </c>
      <c r="V359" s="12">
        <v>6</v>
      </c>
      <c r="W359" s="17">
        <f t="shared" si="179"/>
        <v>0.33333333333333331</v>
      </c>
      <c r="X359" s="17">
        <f t="shared" si="180"/>
        <v>1</v>
      </c>
      <c r="Y359" s="14">
        <f t="shared" si="181"/>
        <v>0.33333333333333331</v>
      </c>
      <c r="Z359" s="12">
        <v>4</v>
      </c>
      <c r="AA359" s="12">
        <v>4</v>
      </c>
      <c r="AB359" s="17">
        <f t="shared" si="182"/>
        <v>0.66666666666666663</v>
      </c>
      <c r="AC359" s="17">
        <f t="shared" si="183"/>
        <v>0.66666666666666663</v>
      </c>
      <c r="AD359" s="14">
        <f t="shared" si="184"/>
        <v>1</v>
      </c>
      <c r="AE359" s="12">
        <v>2</v>
      </c>
      <c r="AF359" s="17">
        <f t="shared" si="185"/>
        <v>0.33333333333333331</v>
      </c>
      <c r="AG359" s="12">
        <v>0</v>
      </c>
      <c r="AH359" s="17">
        <f t="shared" si="186"/>
        <v>0</v>
      </c>
      <c r="AI359" s="12">
        <v>2</v>
      </c>
      <c r="AJ359" s="17">
        <f t="shared" si="187"/>
        <v>0.33333333333333331</v>
      </c>
      <c r="AK359" s="12">
        <v>8</v>
      </c>
      <c r="AL359" s="17">
        <f t="shared" si="188"/>
        <v>1.3333333333333333</v>
      </c>
      <c r="AM359" s="12">
        <v>3</v>
      </c>
      <c r="AN359" s="17">
        <f t="shared" si="189"/>
        <v>0.5</v>
      </c>
      <c r="AO359" s="12">
        <v>0</v>
      </c>
      <c r="AP359" s="17">
        <f t="shared" si="190"/>
        <v>0</v>
      </c>
      <c r="AQ359" s="12">
        <v>2</v>
      </c>
      <c r="AR359" s="17">
        <f t="shared" si="191"/>
        <v>0.33333333333333331</v>
      </c>
      <c r="AS359" s="12">
        <v>10</v>
      </c>
      <c r="AT359" s="17">
        <f t="shared" si="192"/>
        <v>1.6666666666666667</v>
      </c>
      <c r="AU359" s="13"/>
      <c r="AV359" s="13"/>
      <c r="AW359" s="13"/>
      <c r="AX359" s="13"/>
      <c r="AY359" s="13"/>
      <c r="AZ359" s="13"/>
      <c r="BA359" s="13"/>
      <c r="BB359" s="13"/>
      <c r="BC359" s="13"/>
      <c r="BD359" s="35">
        <f t="shared" si="193"/>
        <v>57.077625570776256</v>
      </c>
      <c r="BE359" s="35">
        <f t="shared" si="194"/>
        <v>42.857142857142854</v>
      </c>
      <c r="BF359" s="37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6.5822642846401092</v>
      </c>
      <c r="BG359" s="14">
        <f t="shared" si="195"/>
        <v>0.8571428571428571</v>
      </c>
      <c r="BH359" s="14">
        <f t="shared" si="196"/>
        <v>0.5714285714285714</v>
      </c>
      <c r="BI359" s="13">
        <f>IFERROR(((AG359*(12000/5))/((F359*60+G359)*(SUMIFS(팀공격력!X:X,팀공격력!A:A,B359,팀공격력!B:B,D359)+SUMIFS(팀수비력!X:X,팀수비력!A:A,B359,팀수비력!B:B,D359))))*100,"")</f>
        <v>0</v>
      </c>
      <c r="BJ359" s="13">
        <f>IFERROR(((AI359*(12000/5))/((F359*60+G359)*(SUMIFS(팀공격력!V:V,팀공격력!A:A,B359,팀공격력!B:B,D359)+SUMIFS(팀수비력!W:W,팀수비력!A:A,B359,팀수비력!B:B,D359))))*100,"")</f>
        <v>2.7822054774670337</v>
      </c>
      <c r="BK359" s="13">
        <f>IFERROR(((AE359*(12000/5))/((F359*60+G359)*(SUMIFS(팀공격력!X:X,팀공격력!A:A,B359,팀공격력!B:B,D359)+SUMIFS(팀수비력!X:X,팀수비력!A:A,B359,팀수비력!B:B,D359))))*100,"")</f>
        <v>1.4563106796116505</v>
      </c>
      <c r="BL359" s="13">
        <f>IFERROR(100*AK359/(((((F359*60+G359)/(12000/5))*SUMIFS(팀공격력!P:P,팀공격력!A:A,B359,팀공격력!B:B,D359))-K359)),"")</f>
        <v>14.872192099147949</v>
      </c>
      <c r="BM359" s="13">
        <f>IFERROR(100*((AM359/E359*(2400))/((F359*60+G359)*SUMIFS(팀공격력!AR:AR,팀공격력!A:A,B359,팀공격력!B:B,D359))),"")</f>
        <v>3.2841659992828642</v>
      </c>
      <c r="BN359" s="13">
        <f>IFERROR((AO359*40)/(((F359*60+G359)/60)*(SUMIFS(팀수비력!Q:Q,팀수비력!A:A,B359,팀수비력!B:B,D359)-SUMIFS(팀수비력!N:N,팀수비력!A:A,B359,팀수비력!B:B,D359)))*100,"")</f>
        <v>0</v>
      </c>
      <c r="BO359" s="13">
        <f t="shared" si="197"/>
        <v>18.587360594795541</v>
      </c>
      <c r="BP359" s="13">
        <v>0</v>
      </c>
      <c r="BQ359" s="13">
        <v>0</v>
      </c>
      <c r="BR359" s="13">
        <v>0</v>
      </c>
      <c r="BS359" s="13">
        <v>0.16666666666666599</v>
      </c>
      <c r="BT359" s="15" t="s">
        <v>88</v>
      </c>
      <c r="BU359" s="15"/>
      <c r="BV359" s="12" t="s">
        <v>91</v>
      </c>
      <c r="BW359" s="26"/>
      <c r="BX359" s="28"/>
      <c r="BY359" s="28"/>
      <c r="BZ359" s="26"/>
      <c r="CA359" s="26"/>
      <c r="CB359" s="26"/>
      <c r="CC359" s="31"/>
      <c r="CD359" s="31"/>
      <c r="CE359" s="31"/>
      <c r="CF359" s="33">
        <v>2</v>
      </c>
      <c r="CG359" s="33">
        <v>4</v>
      </c>
    </row>
    <row r="360" spans="1:85" ht="18" customHeight="1" thickBot="1" x14ac:dyDescent="0.45">
      <c r="A360" s="12" t="s">
        <v>84</v>
      </c>
      <c r="B360" s="12" t="s">
        <v>112</v>
      </c>
      <c r="C360" s="4" t="s">
        <v>128</v>
      </c>
      <c r="D360" s="4" t="s">
        <v>296</v>
      </c>
      <c r="E360" s="23">
        <v>8</v>
      </c>
      <c r="F360" s="24">
        <v>7</v>
      </c>
      <c r="G360" s="24">
        <v>15</v>
      </c>
      <c r="H360" s="10">
        <f t="shared" si="171"/>
        <v>3480</v>
      </c>
      <c r="I360" s="5">
        <v>4</v>
      </c>
      <c r="J360" s="17">
        <f t="shared" si="172"/>
        <v>0.5</v>
      </c>
      <c r="K360" s="7">
        <v>2</v>
      </c>
      <c r="L360" s="7">
        <v>11</v>
      </c>
      <c r="M360" s="17">
        <f t="shared" si="173"/>
        <v>0.25</v>
      </c>
      <c r="N360" s="17">
        <f t="shared" si="174"/>
        <v>1.375</v>
      </c>
      <c r="O360" s="14">
        <f t="shared" si="175"/>
        <v>0.18181818181818182</v>
      </c>
      <c r="P360" s="12">
        <v>2</v>
      </c>
      <c r="Q360" s="12">
        <v>3</v>
      </c>
      <c r="R360" s="17">
        <f t="shared" si="176"/>
        <v>0.25</v>
      </c>
      <c r="S360" s="17">
        <f t="shared" si="177"/>
        <v>0.375</v>
      </c>
      <c r="T360" s="14">
        <f t="shared" si="178"/>
        <v>0.66666666666666663</v>
      </c>
      <c r="U360" s="12">
        <v>0</v>
      </c>
      <c r="V360" s="12">
        <v>8</v>
      </c>
      <c r="W360" s="17">
        <f t="shared" si="179"/>
        <v>0</v>
      </c>
      <c r="X360" s="17">
        <f t="shared" si="180"/>
        <v>1</v>
      </c>
      <c r="Y360" s="14">
        <f t="shared" si="181"/>
        <v>0</v>
      </c>
      <c r="Z360" s="12">
        <v>0</v>
      </c>
      <c r="AA360" s="12">
        <v>0</v>
      </c>
      <c r="AB360" s="17">
        <f t="shared" si="182"/>
        <v>0</v>
      </c>
      <c r="AC360" s="17">
        <f t="shared" si="183"/>
        <v>0</v>
      </c>
      <c r="AD360" s="14" t="e">
        <f t="shared" si="184"/>
        <v>#DIV/0!</v>
      </c>
      <c r="AE360" s="12">
        <v>13</v>
      </c>
      <c r="AF360" s="17">
        <f t="shared" si="185"/>
        <v>1.625</v>
      </c>
      <c r="AG360" s="12">
        <v>7</v>
      </c>
      <c r="AH360" s="17">
        <f t="shared" si="186"/>
        <v>0.875</v>
      </c>
      <c r="AI360" s="12">
        <v>6</v>
      </c>
      <c r="AJ360" s="17">
        <f t="shared" si="187"/>
        <v>0.75</v>
      </c>
      <c r="AK360" s="12">
        <v>1</v>
      </c>
      <c r="AL360" s="17">
        <f t="shared" si="188"/>
        <v>0.125</v>
      </c>
      <c r="AM360" s="12">
        <v>0</v>
      </c>
      <c r="AN360" s="17">
        <f t="shared" si="189"/>
        <v>0</v>
      </c>
      <c r="AO360" s="12">
        <v>0</v>
      </c>
      <c r="AP360" s="17">
        <f t="shared" si="190"/>
        <v>0</v>
      </c>
      <c r="AQ360" s="12">
        <v>1</v>
      </c>
      <c r="AR360" s="17">
        <f t="shared" si="191"/>
        <v>0.125</v>
      </c>
      <c r="AS360" s="12">
        <v>10</v>
      </c>
      <c r="AT360" s="17">
        <f t="shared" si="192"/>
        <v>1.25</v>
      </c>
      <c r="AU360" s="13"/>
      <c r="AV360" s="13"/>
      <c r="AW360" s="13"/>
      <c r="AX360" s="13"/>
      <c r="AY360" s="13"/>
      <c r="AZ360" s="13"/>
      <c r="BA360" s="13"/>
      <c r="BB360" s="13"/>
      <c r="BC360" s="13"/>
      <c r="BD360" s="35">
        <f t="shared" si="193"/>
        <v>18.181818181818183</v>
      </c>
      <c r="BE360" s="35">
        <f t="shared" si="194"/>
        <v>18.181818181818183</v>
      </c>
      <c r="BF360" s="37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8.6908501643113851</v>
      </c>
      <c r="BG360" s="14">
        <f t="shared" si="195"/>
        <v>0.72727272727272729</v>
      </c>
      <c r="BH360" s="14">
        <f t="shared" si="196"/>
        <v>0</v>
      </c>
      <c r="BI360" s="13">
        <f>IFERROR(((AG360*(12000/5))/((F360*60+G360)*(SUMIFS(팀공격력!X:X,팀공격력!A:A,B360,팀공격력!B:B,D360)+SUMIFS(팀수비력!X:X,팀수비력!A:A,B360,팀수비력!B:B,D360))))*100,"")</f>
        <v>6.0344827586206895</v>
      </c>
      <c r="BJ360" s="13">
        <f>IFERROR(((AI360*(12000/5))/((F360*60+G360)*(SUMIFS(팀공격력!V:V,팀공격력!A:A,B360,팀공격력!B:B,D360)+SUMIFS(팀수비력!W:W,팀수비력!A:A,B360,팀수비력!B:B,D360))))*100,"")</f>
        <v>9.8816263510036038</v>
      </c>
      <c r="BK360" s="13">
        <f>IFERROR(((AE360*(12000/5))/((F360*60+G360)*(SUMIFS(팀공격력!X:X,팀공격력!A:A,B360,팀공격력!B:B,D360)+SUMIFS(팀수비력!X:X,팀수비력!A:A,B360,팀수비력!B:B,D360))))*100,"")</f>
        <v>11.206896551724139</v>
      </c>
      <c r="BL360" s="13">
        <f>IFERROR(100*AK360/(((((F360*60+G360)/(12000/5))*SUMIFS(팀공격력!P:P,팀공격력!A:A,B360,팀공격력!B:B,D360))-K360)),"")</f>
        <v>2.21606648199446</v>
      </c>
      <c r="BM360" s="13">
        <f>IFERROR(100*((AM360/E360*(2400))/((F360*60+G360)*SUMIFS(팀공격력!AR:AR,팀공격력!A:A,B360,팀공격력!B:B,D360))),"")</f>
        <v>0</v>
      </c>
      <c r="BN360" s="13">
        <f>IFERROR((AO360*40)/(((F360*60+G360)/60)*(SUMIFS(팀수비력!Q:Q,팀수비력!A:A,B360,팀수비력!B:B,D360)-SUMIFS(팀수비력!N:N,팀수비력!A:A,B360,팀수비력!B:B,D360)))*100,"")</f>
        <v>0</v>
      </c>
      <c r="BO360" s="13">
        <f t="shared" si="197"/>
        <v>8.3333333333333339</v>
      </c>
      <c r="BP360" s="13">
        <v>0</v>
      </c>
      <c r="BQ360" s="13">
        <v>0</v>
      </c>
      <c r="BR360" s="13">
        <v>0</v>
      </c>
      <c r="BS360" s="13">
        <v>0</v>
      </c>
      <c r="BT360" s="15" t="s">
        <v>88</v>
      </c>
      <c r="BU360" s="15"/>
      <c r="BV360" s="12" t="s">
        <v>96</v>
      </c>
      <c r="BW360" s="26"/>
      <c r="BX360" s="28"/>
      <c r="BY360" s="28"/>
      <c r="BZ360" s="26"/>
      <c r="CA360" s="26"/>
      <c r="CB360" s="26"/>
      <c r="CC360" s="31"/>
      <c r="CD360" s="31"/>
      <c r="CE360" s="31"/>
      <c r="CF360" s="33">
        <v>3</v>
      </c>
      <c r="CG360" s="33">
        <v>5</v>
      </c>
    </row>
    <row r="361" spans="1:85" ht="18" customHeight="1" thickBot="1" x14ac:dyDescent="0.45">
      <c r="A361" s="12" t="s">
        <v>84</v>
      </c>
      <c r="B361" s="12" t="s">
        <v>112</v>
      </c>
      <c r="C361" s="4" t="s">
        <v>129</v>
      </c>
      <c r="D361" s="4" t="s">
        <v>296</v>
      </c>
      <c r="E361" s="23">
        <v>9</v>
      </c>
      <c r="F361" s="24">
        <v>26</v>
      </c>
      <c r="G361" s="24">
        <v>25</v>
      </c>
      <c r="H361" s="10">
        <f t="shared" si="171"/>
        <v>14265</v>
      </c>
      <c r="I361" s="5">
        <v>71</v>
      </c>
      <c r="J361" s="17">
        <f t="shared" si="172"/>
        <v>7.8888888888888893</v>
      </c>
      <c r="K361" s="7">
        <v>26</v>
      </c>
      <c r="L361" s="7">
        <v>59</v>
      </c>
      <c r="M361" s="17">
        <f t="shared" si="173"/>
        <v>2.8888888888888888</v>
      </c>
      <c r="N361" s="17">
        <f t="shared" si="174"/>
        <v>6.5555555555555554</v>
      </c>
      <c r="O361" s="14">
        <f t="shared" si="175"/>
        <v>0.44067796610169491</v>
      </c>
      <c r="P361" s="12">
        <v>10</v>
      </c>
      <c r="Q361" s="12">
        <v>21</v>
      </c>
      <c r="R361" s="17">
        <f t="shared" si="176"/>
        <v>1.1111111111111112</v>
      </c>
      <c r="S361" s="17">
        <f t="shared" si="177"/>
        <v>2.3333333333333335</v>
      </c>
      <c r="T361" s="14">
        <f t="shared" si="178"/>
        <v>0.47619047619047616</v>
      </c>
      <c r="U361" s="12">
        <v>16</v>
      </c>
      <c r="V361" s="12">
        <v>38</v>
      </c>
      <c r="W361" s="17">
        <f t="shared" si="179"/>
        <v>1.7777777777777777</v>
      </c>
      <c r="X361" s="17">
        <f t="shared" si="180"/>
        <v>4.2222222222222223</v>
      </c>
      <c r="Y361" s="14">
        <f t="shared" si="181"/>
        <v>0.42105263157894735</v>
      </c>
      <c r="Z361" s="12">
        <v>3</v>
      </c>
      <c r="AA361" s="12">
        <v>5</v>
      </c>
      <c r="AB361" s="17">
        <f t="shared" si="182"/>
        <v>0.33333333333333331</v>
      </c>
      <c r="AC361" s="17">
        <f t="shared" si="183"/>
        <v>0.55555555555555558</v>
      </c>
      <c r="AD361" s="14">
        <f t="shared" si="184"/>
        <v>0.6</v>
      </c>
      <c r="AE361" s="12">
        <v>18</v>
      </c>
      <c r="AF361" s="17">
        <f t="shared" si="185"/>
        <v>2</v>
      </c>
      <c r="AG361" s="12">
        <v>7</v>
      </c>
      <c r="AH361" s="17">
        <f t="shared" si="186"/>
        <v>0.77777777777777779</v>
      </c>
      <c r="AI361" s="12">
        <v>11</v>
      </c>
      <c r="AJ361" s="17">
        <f t="shared" si="187"/>
        <v>1.2222222222222223</v>
      </c>
      <c r="AK361" s="12">
        <v>35</v>
      </c>
      <c r="AL361" s="17">
        <f t="shared" si="188"/>
        <v>3.8888888888888888</v>
      </c>
      <c r="AM361" s="12">
        <v>12</v>
      </c>
      <c r="AN361" s="17">
        <f t="shared" si="189"/>
        <v>1.3333333333333333</v>
      </c>
      <c r="AO361" s="12">
        <v>0</v>
      </c>
      <c r="AP361" s="17">
        <f t="shared" si="190"/>
        <v>0</v>
      </c>
      <c r="AQ361" s="12">
        <v>16</v>
      </c>
      <c r="AR361" s="17">
        <f t="shared" si="191"/>
        <v>1.7777777777777777</v>
      </c>
      <c r="AS361" s="12">
        <v>24</v>
      </c>
      <c r="AT361" s="17">
        <f t="shared" si="192"/>
        <v>2.6666666666666665</v>
      </c>
      <c r="AU361" s="13"/>
      <c r="AV361" s="13"/>
      <c r="AW361" s="13"/>
      <c r="AX361" s="13"/>
      <c r="AY361" s="13"/>
      <c r="AZ361" s="13"/>
      <c r="BA361" s="13"/>
      <c r="BB361" s="13"/>
      <c r="BC361" s="13"/>
      <c r="BD361" s="35">
        <f t="shared" si="193"/>
        <v>58.006535947712415</v>
      </c>
      <c r="BE361" s="35">
        <f t="shared" si="194"/>
        <v>57.627118644067799</v>
      </c>
      <c r="BF361" s="37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15.344696646577548</v>
      </c>
      <c r="BG361" s="14">
        <f t="shared" si="195"/>
        <v>0.64406779661016944</v>
      </c>
      <c r="BH361" s="14">
        <f t="shared" si="196"/>
        <v>8.4745762711864403E-2</v>
      </c>
      <c r="BI361" s="13">
        <f>IFERROR(((AG361*(12000/5))/((F361*60+G361)*(SUMIFS(팀공격력!X:X,팀공격력!A:A,B361,팀공격력!B:B,D361)+SUMIFS(팀수비력!X:X,팀수비력!A:A,B361,팀수비력!B:B,D361))))*100,"")</f>
        <v>1.6561514195583598</v>
      </c>
      <c r="BJ361" s="13">
        <f>IFERROR(((AI361*(12000/5))/((F361*60+G361)*(SUMIFS(팀공격력!V:V,팀공격력!A:A,B361,팀공격력!B:B,D361)+SUMIFS(팀수비력!W:W,팀수비력!A:A,B361,팀수비력!B:B,D361))))*100,"")</f>
        <v>4.9719854983756298</v>
      </c>
      <c r="BK361" s="13">
        <f>IFERROR(((AE361*(12000/5))/((F361*60+G361)*(SUMIFS(팀공격력!X:X,팀공격력!A:A,B361,팀공격력!B:B,D361)+SUMIFS(팀수비력!X:X,팀수비력!A:A,B361,팀수비력!B:B,D361))))*100,"")</f>
        <v>4.2586750788643535</v>
      </c>
      <c r="BL361" s="13">
        <f>IFERROR(100*AK361/(((((F361*60+G361)/(12000/5))*SUMIFS(팀공격력!P:P,팀공격력!A:A,B361,팀공격력!B:B,D361))-K361)),"")</f>
        <v>24.020589076351158</v>
      </c>
      <c r="BM361" s="13">
        <f>IFERROR(100*((AM361/E361*(2400))/((F361*60+G361)*SUMIFS(팀공격력!AR:AR,팀공격력!A:A,B361,팀공격력!B:B,D361))),"")</f>
        <v>2.8455865230379391</v>
      </c>
      <c r="BN361" s="13">
        <f>IFERROR((AO361*40)/(((F361*60+G361)/60)*(SUMIFS(팀수비력!Q:Q,팀수비력!A:A,B361,팀수비력!B:B,D361)-SUMIFS(팀수비력!N:N,팀수비력!A:A,B361,팀수비력!B:B,D361)))*100,"")</f>
        <v>0</v>
      </c>
      <c r="BO361" s="13">
        <f t="shared" si="197"/>
        <v>20.725388601036268</v>
      </c>
      <c r="BP361" s="13">
        <v>0</v>
      </c>
      <c r="BQ361" s="13">
        <v>0</v>
      </c>
      <c r="BR361" s="13">
        <v>0</v>
      </c>
      <c r="BS361" s="13">
        <v>1.55555555555555</v>
      </c>
      <c r="BT361" s="15" t="s">
        <v>88</v>
      </c>
      <c r="BU361" s="15"/>
      <c r="BV361" s="12" t="s">
        <v>91</v>
      </c>
      <c r="BW361" s="26"/>
      <c r="BX361" s="28"/>
      <c r="BY361" s="28"/>
      <c r="BZ361" s="26"/>
      <c r="CA361" s="26"/>
      <c r="CB361" s="26"/>
      <c r="CC361" s="31"/>
      <c r="CD361" s="31"/>
      <c r="CE361" s="31"/>
      <c r="CF361" s="33">
        <v>4</v>
      </c>
      <c r="CG361" s="33">
        <v>5</v>
      </c>
    </row>
    <row r="362" spans="1:85" ht="18" customHeight="1" thickBot="1" x14ac:dyDescent="0.45">
      <c r="A362" s="12" t="s">
        <v>84</v>
      </c>
      <c r="B362" s="12" t="s">
        <v>112</v>
      </c>
      <c r="C362" s="4" t="s">
        <v>130</v>
      </c>
      <c r="D362" s="4" t="s">
        <v>296</v>
      </c>
      <c r="E362" s="23">
        <v>2</v>
      </c>
      <c r="F362" s="24">
        <v>6</v>
      </c>
      <c r="G362" s="24">
        <v>49</v>
      </c>
      <c r="H362" s="10">
        <f t="shared" si="171"/>
        <v>818</v>
      </c>
      <c r="I362" s="5">
        <v>1</v>
      </c>
      <c r="J362" s="17">
        <f t="shared" si="172"/>
        <v>0.5</v>
      </c>
      <c r="K362" s="7">
        <v>0</v>
      </c>
      <c r="L362" s="7">
        <v>3</v>
      </c>
      <c r="M362" s="17">
        <f t="shared" si="173"/>
        <v>0</v>
      </c>
      <c r="N362" s="17">
        <f t="shared" si="174"/>
        <v>1.5</v>
      </c>
      <c r="O362" s="14">
        <f t="shared" si="175"/>
        <v>0</v>
      </c>
      <c r="P362" s="12">
        <v>0</v>
      </c>
      <c r="Q362" s="12">
        <v>0</v>
      </c>
      <c r="R362" s="17">
        <f t="shared" si="176"/>
        <v>0</v>
      </c>
      <c r="S362" s="17">
        <f t="shared" si="177"/>
        <v>0</v>
      </c>
      <c r="T362" s="14" t="e">
        <f t="shared" si="178"/>
        <v>#DIV/0!</v>
      </c>
      <c r="U362" s="12">
        <v>0</v>
      </c>
      <c r="V362" s="12">
        <v>3</v>
      </c>
      <c r="W362" s="17">
        <f t="shared" si="179"/>
        <v>0</v>
      </c>
      <c r="X362" s="17">
        <f t="shared" si="180"/>
        <v>1.5</v>
      </c>
      <c r="Y362" s="14">
        <f t="shared" si="181"/>
        <v>0</v>
      </c>
      <c r="Z362" s="12">
        <v>1</v>
      </c>
      <c r="AA362" s="12">
        <v>2</v>
      </c>
      <c r="AB362" s="17">
        <f t="shared" si="182"/>
        <v>0.5</v>
      </c>
      <c r="AC362" s="17">
        <f t="shared" si="183"/>
        <v>1</v>
      </c>
      <c r="AD362" s="14">
        <f t="shared" si="184"/>
        <v>0.5</v>
      </c>
      <c r="AE362" s="12">
        <v>2</v>
      </c>
      <c r="AF362" s="17">
        <f t="shared" si="185"/>
        <v>1</v>
      </c>
      <c r="AG362" s="12">
        <v>1</v>
      </c>
      <c r="AH362" s="17">
        <f t="shared" si="186"/>
        <v>0.5</v>
      </c>
      <c r="AI362" s="12">
        <v>1</v>
      </c>
      <c r="AJ362" s="17">
        <f t="shared" si="187"/>
        <v>0.5</v>
      </c>
      <c r="AK362" s="12">
        <v>0</v>
      </c>
      <c r="AL362" s="17">
        <f t="shared" si="188"/>
        <v>0</v>
      </c>
      <c r="AM362" s="12">
        <v>0</v>
      </c>
      <c r="AN362" s="17">
        <f t="shared" si="189"/>
        <v>0</v>
      </c>
      <c r="AO362" s="12">
        <v>0</v>
      </c>
      <c r="AP362" s="17">
        <f t="shared" si="190"/>
        <v>0</v>
      </c>
      <c r="AQ362" s="12">
        <v>1</v>
      </c>
      <c r="AR362" s="17">
        <f t="shared" si="191"/>
        <v>0.5</v>
      </c>
      <c r="AS362" s="12">
        <v>2</v>
      </c>
      <c r="AT362" s="17">
        <f t="shared" si="192"/>
        <v>1</v>
      </c>
      <c r="AU362" s="13"/>
      <c r="AV362" s="13"/>
      <c r="AW362" s="13"/>
      <c r="AX362" s="13"/>
      <c r="AY362" s="13"/>
      <c r="AZ362" s="13"/>
      <c r="BA362" s="13"/>
      <c r="BB362" s="13"/>
      <c r="BC362" s="13"/>
      <c r="BD362" s="35">
        <f t="shared" si="193"/>
        <v>12.886597938144332</v>
      </c>
      <c r="BE362" s="35">
        <f t="shared" si="194"/>
        <v>0</v>
      </c>
      <c r="BF362" s="37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3.7589520637327247</v>
      </c>
      <c r="BG362" s="14">
        <f t="shared" si="195"/>
        <v>1</v>
      </c>
      <c r="BH362" s="14">
        <f t="shared" si="196"/>
        <v>0.66666666666666663</v>
      </c>
      <c r="BI362" s="13">
        <f>IFERROR(((AG362*(12000/5))/((F362*60+G362)*(SUMIFS(팀공격력!X:X,팀공격력!A:A,B362,팀공격력!B:B,D362)+SUMIFS(팀수비력!X:X,팀수비력!A:A,B362,팀수비력!B:B,D362))))*100,"")</f>
        <v>0.91687041564792182</v>
      </c>
      <c r="BJ362" s="13">
        <f>IFERROR(((AI362*(12000/5))/((F362*60+G362)*(SUMIFS(팀공격력!V:V,팀공격력!A:A,B362,팀공격력!B:B,D362)+SUMIFS(팀수비력!W:W,팀수비력!A:A,B362,팀수비력!B:B,D362))))*100,"")</f>
        <v>1.7516330328796119</v>
      </c>
      <c r="BK362" s="13">
        <f>IFERROR(((AE362*(12000/5))/((F362*60+G362)*(SUMIFS(팀공격력!X:X,팀공격력!A:A,B362,팀공격력!B:B,D362)+SUMIFS(팀수비력!X:X,팀수비력!A:A,B362,팀수비력!B:B,D362))))*100,"")</f>
        <v>1.8337408312958436</v>
      </c>
      <c r="BL362" s="13">
        <f>IFERROR(100*AK362/(((((F362*60+G362)/(12000/5))*SUMIFS(팀공격력!P:P,팀공격력!A:A,B362,팀공격력!B:B,D362))-K362)),"")</f>
        <v>0</v>
      </c>
      <c r="BM362" s="13">
        <f>IFERROR(100*((AM362/E362*(2400))/((F362*60+G362)*SUMIFS(팀공격력!AR:AR,팀공격력!A:A,B362,팀공격력!B:B,D362))),"")</f>
        <v>0</v>
      </c>
      <c r="BN362" s="13">
        <f>IFERROR((AO362*40)/(((F362*60+G362)/60)*(SUMIFS(팀수비력!Q:Q,팀수비력!A:A,B362,팀수비력!B:B,D362)-SUMIFS(팀수비력!N:N,팀수비력!A:A,B362,팀수비력!B:B,D362)))*100,"")</f>
        <v>0</v>
      </c>
      <c r="BO362" s="13">
        <f t="shared" si="197"/>
        <v>20.491803278688526</v>
      </c>
      <c r="BP362" s="13">
        <v>0</v>
      </c>
      <c r="BQ362" s="13">
        <v>0</v>
      </c>
      <c r="BR362" s="13">
        <v>0</v>
      </c>
      <c r="BS362" s="13">
        <v>0</v>
      </c>
      <c r="BT362" s="15" t="s">
        <v>88</v>
      </c>
      <c r="BU362" s="15"/>
      <c r="BV362" s="12" t="s">
        <v>96</v>
      </c>
      <c r="BW362" s="26"/>
      <c r="BX362" s="28"/>
      <c r="BY362" s="28"/>
      <c r="BZ362" s="26"/>
      <c r="CA362" s="26"/>
      <c r="CB362" s="26"/>
      <c r="CC362" s="31"/>
      <c r="CD362" s="31"/>
      <c r="CE362" s="31"/>
      <c r="CF362" s="33">
        <v>1</v>
      </c>
      <c r="CG362" s="33">
        <v>1</v>
      </c>
    </row>
    <row r="363" spans="1:85" ht="18" customHeight="1" thickBot="1" x14ac:dyDescent="0.45">
      <c r="A363" s="12" t="s">
        <v>84</v>
      </c>
      <c r="B363" s="12" t="s">
        <v>112</v>
      </c>
      <c r="C363" s="4" t="s">
        <v>131</v>
      </c>
      <c r="D363" s="4" t="s">
        <v>296</v>
      </c>
      <c r="E363" s="23">
        <v>2</v>
      </c>
      <c r="F363" s="24">
        <v>16</v>
      </c>
      <c r="G363" s="24">
        <v>31</v>
      </c>
      <c r="H363" s="10">
        <f t="shared" si="171"/>
        <v>1982</v>
      </c>
      <c r="I363" s="5">
        <v>3</v>
      </c>
      <c r="J363" s="17">
        <f t="shared" si="172"/>
        <v>1.5</v>
      </c>
      <c r="K363" s="7">
        <v>1</v>
      </c>
      <c r="L363" s="7">
        <v>9</v>
      </c>
      <c r="M363" s="17">
        <f t="shared" si="173"/>
        <v>0.5</v>
      </c>
      <c r="N363" s="17">
        <f t="shared" si="174"/>
        <v>4.5</v>
      </c>
      <c r="O363" s="14">
        <f t="shared" si="175"/>
        <v>0.1111111111111111</v>
      </c>
      <c r="P363" s="12">
        <v>0</v>
      </c>
      <c r="Q363" s="12">
        <v>3</v>
      </c>
      <c r="R363" s="17">
        <f t="shared" si="176"/>
        <v>0</v>
      </c>
      <c r="S363" s="17">
        <f t="shared" si="177"/>
        <v>1.5</v>
      </c>
      <c r="T363" s="14">
        <f t="shared" si="178"/>
        <v>0</v>
      </c>
      <c r="U363" s="12">
        <v>1</v>
      </c>
      <c r="V363" s="12">
        <v>6</v>
      </c>
      <c r="W363" s="17">
        <f t="shared" si="179"/>
        <v>0.5</v>
      </c>
      <c r="X363" s="17">
        <f t="shared" si="180"/>
        <v>3</v>
      </c>
      <c r="Y363" s="14">
        <f t="shared" si="181"/>
        <v>0.16666666666666666</v>
      </c>
      <c r="Z363" s="12">
        <v>0</v>
      </c>
      <c r="AA363" s="12">
        <v>0</v>
      </c>
      <c r="AB363" s="17">
        <f t="shared" si="182"/>
        <v>0</v>
      </c>
      <c r="AC363" s="17">
        <f t="shared" si="183"/>
        <v>0</v>
      </c>
      <c r="AD363" s="14" t="e">
        <f t="shared" si="184"/>
        <v>#DIV/0!</v>
      </c>
      <c r="AE363" s="12">
        <v>1</v>
      </c>
      <c r="AF363" s="17">
        <f t="shared" si="185"/>
        <v>0.5</v>
      </c>
      <c r="AG363" s="12">
        <v>0</v>
      </c>
      <c r="AH363" s="17">
        <f t="shared" si="186"/>
        <v>0</v>
      </c>
      <c r="AI363" s="12">
        <v>1</v>
      </c>
      <c r="AJ363" s="17">
        <f t="shared" si="187"/>
        <v>0.5</v>
      </c>
      <c r="AK363" s="12">
        <v>4</v>
      </c>
      <c r="AL363" s="17">
        <f t="shared" si="188"/>
        <v>2</v>
      </c>
      <c r="AM363" s="12">
        <v>2</v>
      </c>
      <c r="AN363" s="17">
        <f t="shared" si="189"/>
        <v>1</v>
      </c>
      <c r="AO363" s="12">
        <v>0</v>
      </c>
      <c r="AP363" s="17">
        <f t="shared" si="190"/>
        <v>0</v>
      </c>
      <c r="AQ363" s="12">
        <v>0</v>
      </c>
      <c r="AR363" s="17">
        <f t="shared" si="191"/>
        <v>0</v>
      </c>
      <c r="AS363" s="12">
        <v>5</v>
      </c>
      <c r="AT363" s="17">
        <f t="shared" si="192"/>
        <v>2.5</v>
      </c>
      <c r="AU363" s="13"/>
      <c r="AV363" s="13"/>
      <c r="AW363" s="13"/>
      <c r="AX363" s="13"/>
      <c r="AY363" s="13"/>
      <c r="AZ363" s="13"/>
      <c r="BA363" s="13"/>
      <c r="BB363" s="13"/>
      <c r="BC363" s="13"/>
      <c r="BD363" s="35">
        <f t="shared" si="193"/>
        <v>16.666666666666664</v>
      </c>
      <c r="BE363" s="35">
        <f t="shared" si="194"/>
        <v>16.666666666666664</v>
      </c>
      <c r="BF363" s="37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2.8611401272518568</v>
      </c>
      <c r="BG363" s="14">
        <f t="shared" si="195"/>
        <v>0.66666666666666663</v>
      </c>
      <c r="BH363" s="14">
        <f t="shared" si="196"/>
        <v>0</v>
      </c>
      <c r="BI363" s="13">
        <f>IFERROR(((AG363*(12000/5))/((F363*60+G363)*(SUMIFS(팀공격력!X:X,팀공격력!A:A,B363,팀공격력!B:B,D363)+SUMIFS(팀수비력!X:X,팀수비력!A:A,B363,팀수비력!B:B,D363))))*100,"")</f>
        <v>0</v>
      </c>
      <c r="BJ363" s="13">
        <f>IFERROR(((AI363*(12000/5))/((F363*60+G363)*(SUMIFS(팀공격력!V:V,팀공격력!A:A,B363,팀공격력!B:B,D363)+SUMIFS(팀수비력!W:W,팀수비력!A:A,B363,팀수비력!B:B,D363))))*100,"")</f>
        <v>0.72292422850429994</v>
      </c>
      <c r="BK363" s="13">
        <f>IFERROR(((AE363*(12000/5))/((F363*60+G363)*(SUMIFS(팀공격력!X:X,팀공격력!A:A,B363,팀공격력!B:B,D363)+SUMIFS(팀수비력!X:X,팀수비력!A:A,B363,팀수비력!B:B,D363))))*100,"")</f>
        <v>0.37840565085771949</v>
      </c>
      <c r="BL363" s="13">
        <f>IFERROR(100*AK363/(((((F363*60+G363)/(12000/5))*SUMIFS(팀공격력!P:P,팀공격력!A:A,B363,팀공격력!B:B,D363))-K363)),"")</f>
        <v>3.7608712685105381</v>
      </c>
      <c r="BM363" s="13">
        <f>IFERROR(100*((AM363/E363*(2400))/((F363*60+G363)*SUMIFS(팀공격력!AR:AR,팀공격력!A:A,B363,팀공격력!B:B,D363))),"")</f>
        <v>3.4134116844211402</v>
      </c>
      <c r="BN363" s="13">
        <f>IFERROR((AO363*40)/(((F363*60+G363)/60)*(SUMIFS(팀수비력!Q:Q,팀수비력!A:A,B363,팀수비력!B:B,D363)-SUMIFS(팀수비력!N:N,팀수비력!A:A,B363,팀수비력!B:B,D363)))*100,"")</f>
        <v>0</v>
      </c>
      <c r="BO363" s="13">
        <f t="shared" si="197"/>
        <v>0</v>
      </c>
      <c r="BP363" s="13">
        <v>0</v>
      </c>
      <c r="BQ363" s="13">
        <v>0</v>
      </c>
      <c r="BR363" s="13">
        <v>0</v>
      </c>
      <c r="BS363" s="13">
        <v>0.5</v>
      </c>
      <c r="BT363" s="15" t="s">
        <v>88</v>
      </c>
      <c r="BU363" s="15"/>
      <c r="BV363" s="12" t="s">
        <v>96</v>
      </c>
      <c r="BW363" s="26"/>
      <c r="BX363" s="28"/>
      <c r="BY363" s="28"/>
      <c r="BZ363" s="26"/>
      <c r="CA363" s="26"/>
      <c r="CB363" s="26"/>
      <c r="CC363" s="31"/>
      <c r="CD363" s="31"/>
      <c r="CE363" s="31"/>
      <c r="CF363" s="33">
        <v>0</v>
      </c>
      <c r="CG363" s="33">
        <v>2</v>
      </c>
    </row>
    <row r="364" spans="1:85" ht="18" customHeight="1" thickBot="1" x14ac:dyDescent="0.45">
      <c r="A364" s="12" t="s">
        <v>84</v>
      </c>
      <c r="B364" s="12" t="s">
        <v>112</v>
      </c>
      <c r="C364" s="4" t="s">
        <v>132</v>
      </c>
      <c r="D364" s="4" t="s">
        <v>296</v>
      </c>
      <c r="E364" s="23">
        <v>1</v>
      </c>
      <c r="F364" s="24">
        <v>2</v>
      </c>
      <c r="G364" s="24">
        <v>53</v>
      </c>
      <c r="H364" s="10">
        <f t="shared" si="171"/>
        <v>173</v>
      </c>
      <c r="I364" s="5">
        <v>0</v>
      </c>
      <c r="J364" s="17">
        <f t="shared" si="172"/>
        <v>0</v>
      </c>
      <c r="K364" s="7">
        <v>0</v>
      </c>
      <c r="L364" s="7">
        <v>0</v>
      </c>
      <c r="M364" s="17">
        <f t="shared" si="173"/>
        <v>0</v>
      </c>
      <c r="N364" s="17">
        <f t="shared" si="174"/>
        <v>0</v>
      </c>
      <c r="O364" s="14" t="e">
        <f t="shared" si="175"/>
        <v>#DIV/0!</v>
      </c>
      <c r="P364" s="12">
        <v>0</v>
      </c>
      <c r="Q364" s="12">
        <v>0</v>
      </c>
      <c r="R364" s="17">
        <f t="shared" si="176"/>
        <v>0</v>
      </c>
      <c r="S364" s="17">
        <f t="shared" si="177"/>
        <v>0</v>
      </c>
      <c r="T364" s="14" t="e">
        <f t="shared" si="178"/>
        <v>#DIV/0!</v>
      </c>
      <c r="U364" s="12">
        <v>0</v>
      </c>
      <c r="V364" s="12">
        <v>0</v>
      </c>
      <c r="W364" s="17">
        <f t="shared" si="179"/>
        <v>0</v>
      </c>
      <c r="X364" s="17">
        <f t="shared" si="180"/>
        <v>0</v>
      </c>
      <c r="Y364" s="14" t="e">
        <f t="shared" si="181"/>
        <v>#DIV/0!</v>
      </c>
      <c r="Z364" s="12">
        <v>0</v>
      </c>
      <c r="AA364" s="12">
        <v>0</v>
      </c>
      <c r="AB364" s="17">
        <f t="shared" si="182"/>
        <v>0</v>
      </c>
      <c r="AC364" s="17">
        <f t="shared" si="183"/>
        <v>0</v>
      </c>
      <c r="AD364" s="14" t="e">
        <f t="shared" si="184"/>
        <v>#DIV/0!</v>
      </c>
      <c r="AE364" s="12">
        <v>0</v>
      </c>
      <c r="AF364" s="17">
        <f t="shared" si="185"/>
        <v>0</v>
      </c>
      <c r="AG364" s="12">
        <v>0</v>
      </c>
      <c r="AH364" s="17">
        <f t="shared" si="186"/>
        <v>0</v>
      </c>
      <c r="AI364" s="12">
        <v>0</v>
      </c>
      <c r="AJ364" s="17">
        <f t="shared" si="187"/>
        <v>0</v>
      </c>
      <c r="AK364" s="12">
        <v>0</v>
      </c>
      <c r="AL364" s="17">
        <f t="shared" si="188"/>
        <v>0</v>
      </c>
      <c r="AM364" s="12">
        <v>0</v>
      </c>
      <c r="AN364" s="17">
        <f t="shared" si="189"/>
        <v>0</v>
      </c>
      <c r="AO364" s="12">
        <v>0</v>
      </c>
      <c r="AP364" s="17">
        <f t="shared" si="190"/>
        <v>0</v>
      </c>
      <c r="AQ364" s="12">
        <v>1</v>
      </c>
      <c r="AR364" s="17">
        <f t="shared" si="191"/>
        <v>1</v>
      </c>
      <c r="AS364" s="12">
        <v>1</v>
      </c>
      <c r="AT364" s="17">
        <f t="shared" si="192"/>
        <v>1</v>
      </c>
      <c r="AU364" s="13"/>
      <c r="AV364" s="13"/>
      <c r="AW364" s="13"/>
      <c r="AX364" s="13"/>
      <c r="AY364" s="13"/>
      <c r="AZ364" s="13"/>
      <c r="BA364" s="13"/>
      <c r="BB364" s="13"/>
      <c r="BC364" s="13"/>
      <c r="BD364" s="35" t="str">
        <f t="shared" si="193"/>
        <v/>
      </c>
      <c r="BE364" s="35" t="str">
        <f t="shared" si="194"/>
        <v/>
      </c>
      <c r="BF364" s="37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1.8210596442559985</v>
      </c>
      <c r="BG364" s="14" t="str">
        <f t="shared" si="195"/>
        <v/>
      </c>
      <c r="BH364" s="14" t="str">
        <f t="shared" si="196"/>
        <v/>
      </c>
      <c r="BI364" s="13">
        <f>IFERROR(((AG364*(12000/5))/((F364*60+G364)*(SUMIFS(팀공격력!X:X,팀공격력!A:A,B364,팀공격력!B:B,D364)+SUMIFS(팀수비력!X:X,팀수비력!A:A,B364,팀수비력!B:B,D364))))*100,"")</f>
        <v>0</v>
      </c>
      <c r="BJ364" s="13">
        <f>IFERROR(((AI364*(12000/5))/((F364*60+G364)*(SUMIFS(팀공격력!V:V,팀공격력!A:A,B364,팀공격력!B:B,D364)+SUMIFS(팀수비력!W:W,팀수비력!A:A,B364,팀수비력!B:B,D364))))*100,"")</f>
        <v>0</v>
      </c>
      <c r="BK364" s="13">
        <f>IFERROR(((AE364*(12000/5))/((F364*60+G364)*(SUMIFS(팀공격력!X:X,팀공격력!A:A,B364,팀공격력!B:B,D364)+SUMIFS(팀수비력!X:X,팀수비력!A:A,B364,팀수비력!B:B,D364))))*100,"")</f>
        <v>0</v>
      </c>
      <c r="BL364" s="13">
        <f>IFERROR(100*AK364/(((((F364*60+G364)/(12000/5))*SUMIFS(팀공격력!P:P,팀공격력!A:A,B364,팀공격력!B:B,D364))-K364)),"")</f>
        <v>0</v>
      </c>
      <c r="BM364" s="13">
        <f>IFERROR(100*((AM364/E364*(2400))/((F364*60+G364)*SUMIFS(팀공격력!AR:AR,팀공격력!A:A,B364,팀공격력!B:B,D364))),"")</f>
        <v>0</v>
      </c>
      <c r="BN364" s="13">
        <f>IFERROR((AO364*40)/(((F364*60+G364)/60)*(SUMIFS(팀수비력!Q:Q,팀수비력!A:A,B364,팀수비력!B:B,D364)-SUMIFS(팀수비력!N:N,팀수비력!A:A,B364,팀수비력!B:B,D364)))*100,"")</f>
        <v>0</v>
      </c>
      <c r="BO364" s="13">
        <f t="shared" si="197"/>
        <v>100</v>
      </c>
      <c r="BP364" s="13">
        <v>0</v>
      </c>
      <c r="BQ364" s="13">
        <v>0</v>
      </c>
      <c r="BR364" s="13">
        <v>0</v>
      </c>
      <c r="BS364" s="13">
        <v>0</v>
      </c>
      <c r="BT364" s="15" t="s">
        <v>88</v>
      </c>
      <c r="BU364" s="15"/>
      <c r="BV364" s="12" t="s">
        <v>91</v>
      </c>
      <c r="BW364" s="26"/>
      <c r="BX364" s="28"/>
      <c r="BY364" s="28"/>
      <c r="BZ364" s="26"/>
      <c r="CA364" s="26"/>
      <c r="CB364" s="26"/>
      <c r="CC364" s="31"/>
      <c r="CD364" s="31"/>
      <c r="CE364" s="31"/>
      <c r="CF364" s="33">
        <v>0</v>
      </c>
      <c r="CG364" s="33">
        <v>1</v>
      </c>
    </row>
    <row r="365" spans="1:85" ht="18" customHeight="1" thickBot="1" x14ac:dyDescent="0.45">
      <c r="A365" s="12" t="s">
        <v>84</v>
      </c>
      <c r="B365" s="12" t="s">
        <v>133</v>
      </c>
      <c r="C365" s="4" t="s">
        <v>135</v>
      </c>
      <c r="D365" s="4" t="s">
        <v>296</v>
      </c>
      <c r="E365" s="23">
        <v>9</v>
      </c>
      <c r="F365" s="24">
        <v>14</v>
      </c>
      <c r="G365" s="24">
        <v>18</v>
      </c>
      <c r="H365" s="10">
        <f t="shared" si="171"/>
        <v>7722</v>
      </c>
      <c r="I365" s="5">
        <v>33</v>
      </c>
      <c r="J365" s="17">
        <f t="shared" si="172"/>
        <v>3.6666666666666665</v>
      </c>
      <c r="K365" s="7">
        <v>12</v>
      </c>
      <c r="L365" s="7">
        <v>27</v>
      </c>
      <c r="M365" s="17">
        <f t="shared" si="173"/>
        <v>1.3333333333333333</v>
      </c>
      <c r="N365" s="17">
        <f t="shared" si="174"/>
        <v>3</v>
      </c>
      <c r="O365" s="14">
        <f t="shared" si="175"/>
        <v>0.44444444444444442</v>
      </c>
      <c r="P365" s="12">
        <v>3</v>
      </c>
      <c r="Q365" s="12">
        <v>7</v>
      </c>
      <c r="R365" s="17">
        <f t="shared" si="176"/>
        <v>0.33333333333333331</v>
      </c>
      <c r="S365" s="17">
        <f t="shared" si="177"/>
        <v>0.77777777777777779</v>
      </c>
      <c r="T365" s="14">
        <f t="shared" si="178"/>
        <v>0.42857142857142855</v>
      </c>
      <c r="U365" s="12">
        <v>9</v>
      </c>
      <c r="V365" s="12">
        <v>20</v>
      </c>
      <c r="W365" s="17">
        <f t="shared" si="179"/>
        <v>1</v>
      </c>
      <c r="X365" s="17">
        <f t="shared" si="180"/>
        <v>2.2222222222222223</v>
      </c>
      <c r="Y365" s="14">
        <f t="shared" si="181"/>
        <v>0.45</v>
      </c>
      <c r="Z365" s="12">
        <v>0</v>
      </c>
      <c r="AA365" s="12">
        <v>0</v>
      </c>
      <c r="AB365" s="17">
        <f t="shared" si="182"/>
        <v>0</v>
      </c>
      <c r="AC365" s="17">
        <f t="shared" si="183"/>
        <v>0</v>
      </c>
      <c r="AD365" s="14" t="e">
        <f t="shared" si="184"/>
        <v>#DIV/0!</v>
      </c>
      <c r="AE365" s="12">
        <v>11</v>
      </c>
      <c r="AF365" s="17">
        <f t="shared" si="185"/>
        <v>1.2222222222222223</v>
      </c>
      <c r="AG365" s="12">
        <v>0</v>
      </c>
      <c r="AH365" s="17">
        <f t="shared" si="186"/>
        <v>0</v>
      </c>
      <c r="AI365" s="12">
        <v>11</v>
      </c>
      <c r="AJ365" s="17">
        <f t="shared" si="187"/>
        <v>1.2222222222222223</v>
      </c>
      <c r="AK365" s="12">
        <v>6</v>
      </c>
      <c r="AL365" s="17">
        <f t="shared" si="188"/>
        <v>0.66666666666666663</v>
      </c>
      <c r="AM365" s="12">
        <v>3</v>
      </c>
      <c r="AN365" s="17">
        <f t="shared" si="189"/>
        <v>0.33333333333333331</v>
      </c>
      <c r="AO365" s="12">
        <v>1</v>
      </c>
      <c r="AP365" s="17">
        <f t="shared" si="190"/>
        <v>0.1111111111111111</v>
      </c>
      <c r="AQ365" s="12">
        <v>1</v>
      </c>
      <c r="AR365" s="17">
        <f t="shared" si="191"/>
        <v>0.1111111111111111</v>
      </c>
      <c r="AS365" s="12">
        <v>19</v>
      </c>
      <c r="AT365" s="17">
        <f t="shared" si="192"/>
        <v>2.1111111111111112</v>
      </c>
      <c r="AU365" s="13"/>
      <c r="AV365" s="13"/>
      <c r="AW365" s="13"/>
      <c r="AX365" s="13"/>
      <c r="AY365" s="13"/>
      <c r="AZ365" s="13"/>
      <c r="BA365" s="13"/>
      <c r="BB365" s="13"/>
      <c r="BC365" s="13"/>
      <c r="BD365" s="35">
        <f t="shared" si="193"/>
        <v>61.111111111111114</v>
      </c>
      <c r="BE365" s="35">
        <f t="shared" si="194"/>
        <v>61.111111111111114</v>
      </c>
      <c r="BF365" s="37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9.7745704774458773</v>
      </c>
      <c r="BG365" s="14">
        <f t="shared" si="195"/>
        <v>0.7407407407407407</v>
      </c>
      <c r="BH365" s="14">
        <f t="shared" si="196"/>
        <v>0</v>
      </c>
      <c r="BI365" s="13">
        <f>IFERROR(((AG365*(12000/5))/((F365*60+G365)*(SUMIFS(팀공격력!X:X,팀공격력!A:A,B365,팀공격력!B:B,D365)+SUMIFS(팀수비력!X:X,팀수비력!A:A,B365,팀수비력!B:B,D365))))*100,"")</f>
        <v>0</v>
      </c>
      <c r="BJ365" s="13">
        <f>IFERROR(((AI365*(12000/5))/((F365*60+G365)*(SUMIFS(팀공격력!V:V,팀공격력!A:A,B365,팀공격력!B:B,D365)+SUMIFS(팀수비력!W:W,팀수비력!A:A,B365,팀수비력!B:B,D365))))*100,"")</f>
        <v>9.3808630393996246</v>
      </c>
      <c r="BK365" s="13">
        <f>IFERROR(((AE365*(12000/5))/((F365*60+G365)*(SUMIFS(팀공격력!X:X,팀공격력!A:A,B365,팀공격력!B:B,D365)+SUMIFS(팀수비력!X:X,팀수비력!A:A,B365,팀수비력!B:B,D365))))*100,"")</f>
        <v>4.7483380816714149</v>
      </c>
      <c r="BL365" s="13">
        <f>IFERROR(100*AK365/(((((F365*60+G365)/(12000/5))*SUMIFS(팀공격력!P:P,팀공격력!A:A,B365,팀공격력!B:B,D365))-K365)),"")</f>
        <v>7.2518507327390846</v>
      </c>
      <c r="BM365" s="13">
        <f>IFERROR(100*((AM365/E365*(2400))/((F365*60+G365)*SUMIFS(팀공격력!AR:AR,팀공격력!A:A,B365,팀공격력!B:B,D365))),"")</f>
        <v>1.2788135694044018</v>
      </c>
      <c r="BN365" s="13">
        <f>IFERROR((AO365*40)/(((F365*60+G365)/60)*(SUMIFS(팀수비력!Q:Q,팀수비력!A:A,B365,팀수비력!B:B,D365)-SUMIFS(팀수비력!N:N,팀수비력!A:A,B365,팀수비력!B:B,D365)))*100,"")</f>
        <v>0.75193623580720348</v>
      </c>
      <c r="BO365" s="13">
        <f t="shared" si="197"/>
        <v>3.5714285714285716</v>
      </c>
      <c r="BP365" s="13">
        <v>0</v>
      </c>
      <c r="BQ365" s="13">
        <v>0</v>
      </c>
      <c r="BR365" s="13">
        <v>0</v>
      </c>
      <c r="BS365" s="13">
        <v>0.33333333333333298</v>
      </c>
      <c r="BT365" s="15" t="s">
        <v>88</v>
      </c>
      <c r="BU365" s="15"/>
      <c r="BV365" s="12" t="s">
        <v>91</v>
      </c>
      <c r="BW365" s="26"/>
      <c r="BX365" s="28"/>
      <c r="BY365" s="28"/>
      <c r="BZ365" s="26"/>
      <c r="CA365" s="26"/>
      <c r="CB365" s="26"/>
      <c r="CC365" s="31"/>
      <c r="CD365" s="31"/>
      <c r="CE365" s="31"/>
      <c r="CF365" s="33">
        <v>4</v>
      </c>
      <c r="CG365" s="33">
        <v>5</v>
      </c>
    </row>
    <row r="366" spans="1:85" ht="18" customHeight="1" thickBot="1" x14ac:dyDescent="0.45">
      <c r="A366" s="12" t="s">
        <v>84</v>
      </c>
      <c r="B366" s="12" t="s">
        <v>133</v>
      </c>
      <c r="C366" s="4" t="s">
        <v>137</v>
      </c>
      <c r="D366" s="4" t="s">
        <v>296</v>
      </c>
      <c r="E366" s="23">
        <v>8</v>
      </c>
      <c r="F366" s="24">
        <v>5</v>
      </c>
      <c r="G366" s="24">
        <v>36</v>
      </c>
      <c r="H366" s="10">
        <f t="shared" si="171"/>
        <v>2688</v>
      </c>
      <c r="I366" s="5">
        <v>8</v>
      </c>
      <c r="J366" s="17">
        <f t="shared" si="172"/>
        <v>1</v>
      </c>
      <c r="K366" s="7">
        <v>2</v>
      </c>
      <c r="L366" s="7">
        <v>7</v>
      </c>
      <c r="M366" s="17">
        <f t="shared" si="173"/>
        <v>0.25</v>
      </c>
      <c r="N366" s="17">
        <f t="shared" si="174"/>
        <v>0.875</v>
      </c>
      <c r="O366" s="14">
        <f t="shared" si="175"/>
        <v>0.2857142857142857</v>
      </c>
      <c r="P366" s="12">
        <v>1</v>
      </c>
      <c r="Q366" s="12">
        <v>2</v>
      </c>
      <c r="R366" s="17">
        <f t="shared" si="176"/>
        <v>0.125</v>
      </c>
      <c r="S366" s="17">
        <f t="shared" si="177"/>
        <v>0.25</v>
      </c>
      <c r="T366" s="14">
        <f t="shared" si="178"/>
        <v>0.5</v>
      </c>
      <c r="U366" s="12">
        <v>1</v>
      </c>
      <c r="V366" s="12">
        <v>5</v>
      </c>
      <c r="W366" s="17">
        <f t="shared" si="179"/>
        <v>0.125</v>
      </c>
      <c r="X366" s="17">
        <f t="shared" si="180"/>
        <v>0.625</v>
      </c>
      <c r="Y366" s="14">
        <f t="shared" si="181"/>
        <v>0.2</v>
      </c>
      <c r="Z366" s="12">
        <v>3</v>
      </c>
      <c r="AA366" s="12">
        <v>3</v>
      </c>
      <c r="AB366" s="17">
        <f t="shared" si="182"/>
        <v>0.375</v>
      </c>
      <c r="AC366" s="17">
        <f t="shared" si="183"/>
        <v>0.375</v>
      </c>
      <c r="AD366" s="14">
        <f t="shared" si="184"/>
        <v>1</v>
      </c>
      <c r="AE366" s="12">
        <v>4</v>
      </c>
      <c r="AF366" s="17">
        <f t="shared" si="185"/>
        <v>0.5</v>
      </c>
      <c r="AG366" s="12">
        <v>0</v>
      </c>
      <c r="AH366" s="17">
        <f t="shared" si="186"/>
        <v>0</v>
      </c>
      <c r="AI366" s="12">
        <v>4</v>
      </c>
      <c r="AJ366" s="17">
        <f t="shared" si="187"/>
        <v>0.5</v>
      </c>
      <c r="AK366" s="12">
        <v>1</v>
      </c>
      <c r="AL366" s="17">
        <f t="shared" si="188"/>
        <v>0.125</v>
      </c>
      <c r="AM366" s="12">
        <v>0</v>
      </c>
      <c r="AN366" s="17">
        <f t="shared" si="189"/>
        <v>0</v>
      </c>
      <c r="AO366" s="12">
        <v>2</v>
      </c>
      <c r="AP366" s="17">
        <f t="shared" si="190"/>
        <v>0.25</v>
      </c>
      <c r="AQ366" s="12">
        <v>1</v>
      </c>
      <c r="AR366" s="17">
        <f t="shared" si="191"/>
        <v>0.125</v>
      </c>
      <c r="AS366" s="12">
        <v>5</v>
      </c>
      <c r="AT366" s="17">
        <f t="shared" si="192"/>
        <v>0.625</v>
      </c>
      <c r="AU366" s="13"/>
      <c r="AV366" s="13"/>
      <c r="AW366" s="13"/>
      <c r="AX366" s="13"/>
      <c r="AY366" s="13"/>
      <c r="AZ366" s="13"/>
      <c r="BA366" s="13"/>
      <c r="BB366" s="13"/>
      <c r="BC366" s="13"/>
      <c r="BD366" s="35">
        <f t="shared" si="193"/>
        <v>48.076923076923073</v>
      </c>
      <c r="BE366" s="35">
        <f t="shared" si="194"/>
        <v>35.714285714285715</v>
      </c>
      <c r="BF366" s="37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8.3081355545413054</v>
      </c>
      <c r="BG366" s="14">
        <f t="shared" si="195"/>
        <v>0.7142857142857143</v>
      </c>
      <c r="BH366" s="14">
        <f t="shared" si="196"/>
        <v>0.42857142857142855</v>
      </c>
      <c r="BI366" s="13">
        <f>IFERROR(((AG366*(12000/5))/((F366*60+G366)*(SUMIFS(팀공격력!X:X,팀공격력!A:A,B366,팀공격력!B:B,D366)+SUMIFS(팀수비력!X:X,팀수비력!A:A,B366,팀수비력!B:B,D366))))*100,"")</f>
        <v>0</v>
      </c>
      <c r="BJ366" s="13">
        <f>IFERROR(((AI366*(12000/5))/((F366*60+G366)*(SUMIFS(팀공격력!V:V,팀공격력!A:A,B366,팀공격력!B:B,D366)+SUMIFS(팀수비력!W:W,팀수비력!A:A,B366,팀수비력!B:B,D366))))*100,"")</f>
        <v>8.7108013937282234</v>
      </c>
      <c r="BK366" s="13">
        <f>IFERROR(((AE366*(12000/5))/((F366*60+G366)*(SUMIFS(팀공격력!X:X,팀공격력!A:A,B366,팀공격력!B:B,D366)+SUMIFS(팀수비력!X:X,팀수비력!A:A,B366,팀수비력!B:B,D366))))*100,"")</f>
        <v>4.409171075837742</v>
      </c>
      <c r="BL366" s="13">
        <f>IFERROR(100*AK366/(((((F366*60+G366)/(12000/5))*SUMIFS(팀공격력!P:P,팀공격력!A:A,B366,팀공격력!B:B,D366))-K366)),"")</f>
        <v>2.8490028490028489</v>
      </c>
      <c r="BM366" s="13">
        <f>IFERROR(100*((AM366/E366*(2400))/((F366*60+G366)*SUMIFS(팀공격력!AR:AR,팀공격력!A:A,B366,팀공격력!B:B,D366))),"")</f>
        <v>0</v>
      </c>
      <c r="BN366" s="13">
        <f>IFERROR((AO366*40)/(((F366*60+G366)/60)*(SUMIFS(팀수비력!Q:Q,팀수비력!A:A,B366,팀수비력!B:B,D366)-SUMIFS(팀수비력!N:N,팀수비력!A:A,B366,팀수비력!B:B,D366)))*100,"")</f>
        <v>3.8402457757296471</v>
      </c>
      <c r="BO366" s="13">
        <f t="shared" si="197"/>
        <v>10.729613733905579</v>
      </c>
      <c r="BP366" s="13">
        <v>0</v>
      </c>
      <c r="BQ366" s="13">
        <v>0</v>
      </c>
      <c r="BR366" s="13">
        <v>0</v>
      </c>
      <c r="BS366" s="13">
        <v>0</v>
      </c>
      <c r="BT366" s="15" t="s">
        <v>88</v>
      </c>
      <c r="BU366" s="15"/>
      <c r="BV366" s="12" t="s">
        <v>96</v>
      </c>
      <c r="BW366" s="26"/>
      <c r="BX366" s="28"/>
      <c r="BY366" s="28"/>
      <c r="BZ366" s="26"/>
      <c r="CA366" s="26"/>
      <c r="CB366" s="26"/>
      <c r="CC366" s="31"/>
      <c r="CD366" s="31"/>
      <c r="CE366" s="31"/>
      <c r="CF366" s="33">
        <v>3</v>
      </c>
      <c r="CG366" s="33">
        <v>5</v>
      </c>
    </row>
    <row r="367" spans="1:85" ht="18" customHeight="1" thickBot="1" x14ac:dyDescent="0.45">
      <c r="A367" s="12" t="s">
        <v>84</v>
      </c>
      <c r="B367" s="12" t="s">
        <v>133</v>
      </c>
      <c r="C367" s="4" t="s">
        <v>138</v>
      </c>
      <c r="D367" s="4" t="s">
        <v>296</v>
      </c>
      <c r="E367" s="23">
        <v>9</v>
      </c>
      <c r="F367" s="24">
        <v>8</v>
      </c>
      <c r="G367" s="24">
        <v>33</v>
      </c>
      <c r="H367" s="10">
        <f t="shared" si="171"/>
        <v>4617</v>
      </c>
      <c r="I367" s="5">
        <v>44</v>
      </c>
      <c r="J367" s="17">
        <f t="shared" si="172"/>
        <v>4.8888888888888893</v>
      </c>
      <c r="K367" s="7">
        <v>19</v>
      </c>
      <c r="L367" s="7">
        <v>37</v>
      </c>
      <c r="M367" s="17">
        <f t="shared" si="173"/>
        <v>2.1111111111111112</v>
      </c>
      <c r="N367" s="17">
        <f t="shared" si="174"/>
        <v>4.1111111111111107</v>
      </c>
      <c r="O367" s="14">
        <f t="shared" si="175"/>
        <v>0.51351351351351349</v>
      </c>
      <c r="P367" s="12">
        <v>19</v>
      </c>
      <c r="Q367" s="12">
        <v>34</v>
      </c>
      <c r="R367" s="17">
        <f t="shared" si="176"/>
        <v>2.1111111111111112</v>
      </c>
      <c r="S367" s="17">
        <f t="shared" si="177"/>
        <v>3.7777777777777777</v>
      </c>
      <c r="T367" s="14">
        <f t="shared" si="178"/>
        <v>0.55882352941176472</v>
      </c>
      <c r="U367" s="12">
        <v>0</v>
      </c>
      <c r="V367" s="12">
        <v>3</v>
      </c>
      <c r="W367" s="17">
        <f t="shared" si="179"/>
        <v>0</v>
      </c>
      <c r="X367" s="17">
        <f t="shared" si="180"/>
        <v>0.33333333333333331</v>
      </c>
      <c r="Y367" s="14">
        <f t="shared" si="181"/>
        <v>0</v>
      </c>
      <c r="Z367" s="12">
        <v>6</v>
      </c>
      <c r="AA367" s="12">
        <v>11</v>
      </c>
      <c r="AB367" s="17">
        <f t="shared" si="182"/>
        <v>0.66666666666666663</v>
      </c>
      <c r="AC367" s="17">
        <f t="shared" si="183"/>
        <v>1.2222222222222223</v>
      </c>
      <c r="AD367" s="14">
        <f t="shared" si="184"/>
        <v>0.54545454545454541</v>
      </c>
      <c r="AE367" s="12">
        <v>15</v>
      </c>
      <c r="AF367" s="17">
        <f t="shared" si="185"/>
        <v>1.6666666666666667</v>
      </c>
      <c r="AG367" s="12">
        <v>8</v>
      </c>
      <c r="AH367" s="17">
        <f t="shared" si="186"/>
        <v>0.88888888888888884</v>
      </c>
      <c r="AI367" s="12">
        <v>7</v>
      </c>
      <c r="AJ367" s="17">
        <f t="shared" si="187"/>
        <v>0.77777777777777779</v>
      </c>
      <c r="AK367" s="12">
        <v>2</v>
      </c>
      <c r="AL367" s="17">
        <f t="shared" si="188"/>
        <v>0.22222222222222221</v>
      </c>
      <c r="AM367" s="12">
        <v>5</v>
      </c>
      <c r="AN367" s="17">
        <f t="shared" si="189"/>
        <v>0.55555555555555558</v>
      </c>
      <c r="AO367" s="12">
        <v>2</v>
      </c>
      <c r="AP367" s="17">
        <f t="shared" si="190"/>
        <v>0.22222222222222221</v>
      </c>
      <c r="AQ367" s="12">
        <v>4</v>
      </c>
      <c r="AR367" s="17">
        <f t="shared" si="191"/>
        <v>0.44444444444444442</v>
      </c>
      <c r="AS367" s="12">
        <v>11</v>
      </c>
      <c r="AT367" s="17">
        <f t="shared" si="192"/>
        <v>1.2222222222222223</v>
      </c>
      <c r="AU367" s="13"/>
      <c r="AV367" s="13"/>
      <c r="AW367" s="13"/>
      <c r="AX367" s="13"/>
      <c r="AY367" s="13"/>
      <c r="AZ367" s="13"/>
      <c r="BA367" s="13"/>
      <c r="BB367" s="13"/>
      <c r="BC367" s="13"/>
      <c r="BD367" s="35">
        <f t="shared" si="193"/>
        <v>52.581261950286809</v>
      </c>
      <c r="BE367" s="35">
        <f t="shared" si="194"/>
        <v>51.351351351351347</v>
      </c>
      <c r="BF367" s="37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26.764194832128247</v>
      </c>
      <c r="BG367" s="14">
        <f t="shared" si="195"/>
        <v>8.1081081081081086E-2</v>
      </c>
      <c r="BH367" s="14">
        <f t="shared" si="196"/>
        <v>0.29729729729729731</v>
      </c>
      <c r="BI367" s="13">
        <f>IFERROR(((AG367*(12000/5))/((F367*60+G367)*(SUMIFS(팀공격력!X:X,팀공격력!A:A,B367,팀공격력!B:B,D367)+SUMIFS(팀수비력!X:X,팀수비력!A:A,B367,팀수비력!B:B,D367))))*100,"")</f>
        <v>5.7757562630856976</v>
      </c>
      <c r="BJ367" s="13">
        <f>IFERROR(((AI367*(12000/5))/((F367*60+G367)*(SUMIFS(팀공격력!V:V,팀공격력!A:A,B367,팀공격력!B:B,D367)+SUMIFS(팀수비력!W:W,팀수비력!A:A,B367,팀수비력!B:B,D367))))*100,"")</f>
        <v>9.9843103694194841</v>
      </c>
      <c r="BK367" s="13">
        <f>IFERROR(((AE367*(12000/5))/((F367*60+G367)*(SUMIFS(팀공격력!X:X,팀공격력!A:A,B367,팀공격력!B:B,D367)+SUMIFS(팀수비력!X:X,팀수비력!A:A,B367,팀수비력!B:B,D367))))*100,"")</f>
        <v>10.829542993285683</v>
      </c>
      <c r="BL367" s="13">
        <f>IFERROR(100*AK367/(((((F367*60+G367)/(12000/5))*SUMIFS(팀공격력!P:P,팀공격력!A:A,B367,팀공격력!B:B,D367))-K367)),"")</f>
        <v>5.312966959986718</v>
      </c>
      <c r="BM367" s="13">
        <f>IFERROR(100*((AM367/E367*(2400))/((F367*60+G367)*SUMIFS(팀공격력!AR:AR,팀공격력!A:A,B367,팀공격력!B:B,D367))),"")</f>
        <v>3.5647239848894632</v>
      </c>
      <c r="BN367" s="13">
        <f>IFERROR((AO367*40)/(((F367*60+G367)/60)*(SUMIFS(팀수비력!Q:Q,팀수비력!A:A,B367,팀수비력!B:B,D367)-SUMIFS(팀수비력!N:N,팀수비력!A:A,B367,팀수비력!B:B,D367)))*100,"")</f>
        <v>2.5152486952147388</v>
      </c>
      <c r="BO367" s="13">
        <f t="shared" si="197"/>
        <v>8.7260034904013963</v>
      </c>
      <c r="BP367" s="13">
        <v>40</v>
      </c>
      <c r="BQ367" s="13">
        <v>0.22222222222222199</v>
      </c>
      <c r="BR367" s="13">
        <v>0</v>
      </c>
      <c r="BS367" s="13">
        <v>0.44444444444444398</v>
      </c>
      <c r="BT367" s="15" t="s">
        <v>93</v>
      </c>
      <c r="BU367" s="15"/>
      <c r="BV367" s="12" t="s">
        <v>89</v>
      </c>
      <c r="BW367" s="26"/>
      <c r="BX367" s="28"/>
      <c r="BY367" s="28"/>
      <c r="BZ367" s="26"/>
      <c r="CA367" s="26"/>
      <c r="CB367" s="26"/>
      <c r="CC367" s="31"/>
      <c r="CD367" s="31"/>
      <c r="CE367" s="31"/>
      <c r="CF367" s="33">
        <v>4</v>
      </c>
      <c r="CG367" s="33">
        <v>5</v>
      </c>
    </row>
    <row r="368" spans="1:85" ht="18" customHeight="1" thickBot="1" x14ac:dyDescent="0.45">
      <c r="A368" s="12" t="s">
        <v>84</v>
      </c>
      <c r="B368" s="12" t="s">
        <v>133</v>
      </c>
      <c r="C368" s="4" t="s">
        <v>139</v>
      </c>
      <c r="D368" s="4" t="s">
        <v>296</v>
      </c>
      <c r="E368" s="23">
        <v>7</v>
      </c>
      <c r="F368" s="24">
        <v>30</v>
      </c>
      <c r="G368" s="24">
        <v>32</v>
      </c>
      <c r="H368" s="10">
        <f t="shared" si="171"/>
        <v>12824</v>
      </c>
      <c r="I368" s="5">
        <v>77</v>
      </c>
      <c r="J368" s="17">
        <f t="shared" si="172"/>
        <v>11</v>
      </c>
      <c r="K368" s="7">
        <v>27</v>
      </c>
      <c r="L368" s="7">
        <v>68</v>
      </c>
      <c r="M368" s="17">
        <f t="shared" si="173"/>
        <v>3.8571428571428572</v>
      </c>
      <c r="N368" s="17">
        <f t="shared" si="174"/>
        <v>9.7142857142857135</v>
      </c>
      <c r="O368" s="14">
        <f t="shared" si="175"/>
        <v>0.39705882352941174</v>
      </c>
      <c r="P368" s="12">
        <v>14</v>
      </c>
      <c r="Q368" s="12">
        <v>35</v>
      </c>
      <c r="R368" s="17">
        <f t="shared" si="176"/>
        <v>2</v>
      </c>
      <c r="S368" s="17">
        <f t="shared" si="177"/>
        <v>5</v>
      </c>
      <c r="T368" s="14">
        <f t="shared" si="178"/>
        <v>0.4</v>
      </c>
      <c r="U368" s="12">
        <v>13</v>
      </c>
      <c r="V368" s="12">
        <v>33</v>
      </c>
      <c r="W368" s="17">
        <f t="shared" si="179"/>
        <v>1.8571428571428572</v>
      </c>
      <c r="X368" s="17">
        <f t="shared" si="180"/>
        <v>4.7142857142857144</v>
      </c>
      <c r="Y368" s="14">
        <f t="shared" si="181"/>
        <v>0.39393939393939392</v>
      </c>
      <c r="Z368" s="12">
        <v>10</v>
      </c>
      <c r="AA368" s="12">
        <v>10</v>
      </c>
      <c r="AB368" s="17">
        <f t="shared" si="182"/>
        <v>1.4285714285714286</v>
      </c>
      <c r="AC368" s="17">
        <f t="shared" si="183"/>
        <v>1.4285714285714286</v>
      </c>
      <c r="AD368" s="14">
        <f t="shared" si="184"/>
        <v>1</v>
      </c>
      <c r="AE368" s="12">
        <v>39</v>
      </c>
      <c r="AF368" s="17">
        <f t="shared" si="185"/>
        <v>5.5714285714285712</v>
      </c>
      <c r="AG368" s="12">
        <v>5</v>
      </c>
      <c r="AH368" s="17">
        <f t="shared" si="186"/>
        <v>0.7142857142857143</v>
      </c>
      <c r="AI368" s="12">
        <v>34</v>
      </c>
      <c r="AJ368" s="17">
        <f t="shared" si="187"/>
        <v>4.8571428571428568</v>
      </c>
      <c r="AK368" s="12">
        <v>23</v>
      </c>
      <c r="AL368" s="17">
        <f t="shared" si="188"/>
        <v>3.2857142857142856</v>
      </c>
      <c r="AM368" s="12">
        <v>5</v>
      </c>
      <c r="AN368" s="17">
        <f t="shared" si="189"/>
        <v>0.7142857142857143</v>
      </c>
      <c r="AO368" s="12">
        <v>3</v>
      </c>
      <c r="AP368" s="17">
        <f t="shared" si="190"/>
        <v>0.42857142857142855</v>
      </c>
      <c r="AQ368" s="12">
        <v>7</v>
      </c>
      <c r="AR368" s="17">
        <f t="shared" si="191"/>
        <v>1</v>
      </c>
      <c r="AS368" s="12">
        <v>22</v>
      </c>
      <c r="AT368" s="17">
        <f t="shared" si="192"/>
        <v>3.1428571428571428</v>
      </c>
      <c r="AU368" s="13"/>
      <c r="AV368" s="13"/>
      <c r="AW368" s="13"/>
      <c r="AX368" s="13"/>
      <c r="AY368" s="13"/>
      <c r="AZ368" s="13"/>
      <c r="BA368" s="13"/>
      <c r="BB368" s="13"/>
      <c r="BC368" s="13"/>
      <c r="BD368" s="35">
        <f t="shared" si="193"/>
        <v>53.176795580110493</v>
      </c>
      <c r="BE368" s="35">
        <f t="shared" si="194"/>
        <v>49.264705882352942</v>
      </c>
      <c r="BF368" s="37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12.981413145081406</v>
      </c>
      <c r="BG368" s="14">
        <f t="shared" si="195"/>
        <v>0.48529411764705882</v>
      </c>
      <c r="BH368" s="14">
        <f t="shared" si="196"/>
        <v>0.14705882352941177</v>
      </c>
      <c r="BI368" s="13">
        <f>IFERROR(((AG368*(12000/5))/((F368*60+G368)*(SUMIFS(팀공격력!X:X,팀공격력!A:A,B368,팀공격력!B:B,D368)+SUMIFS(팀수비력!X:X,팀수비력!A:A,B368,팀수비력!B:B,D368))))*100,"")</f>
        <v>1.0108361636745915</v>
      </c>
      <c r="BJ368" s="13">
        <f>IFERROR(((AI368*(12000/5))/((F368*60+G368)*(SUMIFS(팀공격력!V:V,팀공격력!A:A,B368,팀공격력!B:B,D368)+SUMIFS(팀수비력!W:W,팀수비력!A:A,B368,팀수비력!B:B,D368))))*100,"")</f>
        <v>13.579720950047927</v>
      </c>
      <c r="BK368" s="13">
        <f>IFERROR(((AE368*(12000/5))/((F368*60+G368)*(SUMIFS(팀공격력!X:X,팀공격력!A:A,B368,팀공격력!B:B,D368)+SUMIFS(팀수비력!X:X,팀수비력!A:A,B368,팀수비력!B:B,D368))))*100,"")</f>
        <v>7.8845220766618151</v>
      </c>
      <c r="BL368" s="13">
        <f>IFERROR(100*AK368/(((((F368*60+G368)/(12000/5))*SUMIFS(팀공격력!P:P,팀공격력!A:A,B368,팀공격력!B:B,D368))-K368)),"")</f>
        <v>13.12161262717505</v>
      </c>
      <c r="BM368" s="13">
        <f>IFERROR(100*((AM368/E368*(2400))/((F368*60+G368)*SUMIFS(팀공격력!AR:AR,팀공격력!A:A,B368,팀공격력!B:B,D368))),"")</f>
        <v>1.2834007047905998</v>
      </c>
      <c r="BN368" s="13">
        <f>IFERROR((AO368*40)/(((F368*60+G368)/60)*(SUMIFS(팀수비력!Q:Q,팀수비력!A:A,B368,팀수비력!B:B,D368)-SUMIFS(팀수비력!N:N,팀수비력!A:A,B368,팀수비력!B:B,D368)))*100,"")</f>
        <v>1.0564868291308633</v>
      </c>
      <c r="BO368" s="13">
        <f t="shared" si="197"/>
        <v>8.8161209068010074</v>
      </c>
      <c r="BP368" s="13">
        <v>6.6666666666666599</v>
      </c>
      <c r="BQ368" s="13">
        <v>0.14285714285714199</v>
      </c>
      <c r="BR368" s="13">
        <v>2.1428571428571401</v>
      </c>
      <c r="BS368" s="13">
        <v>0</v>
      </c>
      <c r="BT368" s="15" t="s">
        <v>88</v>
      </c>
      <c r="BU368" s="15"/>
      <c r="BV368" s="12" t="s">
        <v>96</v>
      </c>
      <c r="BW368" s="26"/>
      <c r="BX368" s="28"/>
      <c r="BY368" s="28"/>
      <c r="BZ368" s="26"/>
      <c r="CA368" s="26"/>
      <c r="CB368" s="26"/>
      <c r="CC368" s="31"/>
      <c r="CD368" s="31"/>
      <c r="CE368" s="31"/>
      <c r="CF368" s="33">
        <v>3</v>
      </c>
      <c r="CG368" s="33">
        <v>4</v>
      </c>
    </row>
    <row r="369" spans="1:85" ht="18" customHeight="1" thickBot="1" x14ac:dyDescent="0.45">
      <c r="A369" s="12" t="s">
        <v>84</v>
      </c>
      <c r="B369" s="12" t="s">
        <v>133</v>
      </c>
      <c r="C369" s="4" t="s">
        <v>140</v>
      </c>
      <c r="D369" s="4" t="s">
        <v>296</v>
      </c>
      <c r="E369" s="23">
        <v>9</v>
      </c>
      <c r="F369" s="24">
        <v>32</v>
      </c>
      <c r="G369" s="24">
        <v>1</v>
      </c>
      <c r="H369" s="10">
        <f t="shared" si="171"/>
        <v>17289</v>
      </c>
      <c r="I369" s="5">
        <v>134</v>
      </c>
      <c r="J369" s="17">
        <f t="shared" si="172"/>
        <v>14.888888888888889</v>
      </c>
      <c r="K369" s="7">
        <v>58</v>
      </c>
      <c r="L369" s="7">
        <v>106</v>
      </c>
      <c r="M369" s="17">
        <f t="shared" si="173"/>
        <v>6.4444444444444446</v>
      </c>
      <c r="N369" s="17">
        <f t="shared" si="174"/>
        <v>11.777777777777779</v>
      </c>
      <c r="O369" s="14">
        <f t="shared" si="175"/>
        <v>0.54716981132075471</v>
      </c>
      <c r="P369" s="12">
        <v>56</v>
      </c>
      <c r="Q369" s="12">
        <v>99</v>
      </c>
      <c r="R369" s="17">
        <f t="shared" si="176"/>
        <v>6.2222222222222223</v>
      </c>
      <c r="S369" s="17">
        <f t="shared" si="177"/>
        <v>11</v>
      </c>
      <c r="T369" s="14">
        <f t="shared" si="178"/>
        <v>0.56565656565656564</v>
      </c>
      <c r="U369" s="12">
        <v>2</v>
      </c>
      <c r="V369" s="12">
        <v>7</v>
      </c>
      <c r="W369" s="17">
        <f t="shared" si="179"/>
        <v>0.22222222222222221</v>
      </c>
      <c r="X369" s="17">
        <f t="shared" si="180"/>
        <v>0.77777777777777779</v>
      </c>
      <c r="Y369" s="14">
        <f t="shared" si="181"/>
        <v>0.2857142857142857</v>
      </c>
      <c r="Z369" s="12">
        <v>16</v>
      </c>
      <c r="AA369" s="12">
        <v>29</v>
      </c>
      <c r="AB369" s="17">
        <f t="shared" si="182"/>
        <v>1.7777777777777777</v>
      </c>
      <c r="AC369" s="17">
        <f t="shared" si="183"/>
        <v>3.2222222222222223</v>
      </c>
      <c r="AD369" s="14">
        <f t="shared" si="184"/>
        <v>0.55172413793103448</v>
      </c>
      <c r="AE369" s="12">
        <v>126</v>
      </c>
      <c r="AF369" s="17">
        <f t="shared" si="185"/>
        <v>14</v>
      </c>
      <c r="AG369" s="12">
        <v>63</v>
      </c>
      <c r="AH369" s="17">
        <f t="shared" si="186"/>
        <v>7</v>
      </c>
      <c r="AI369" s="12">
        <v>63</v>
      </c>
      <c r="AJ369" s="17">
        <f t="shared" si="187"/>
        <v>7</v>
      </c>
      <c r="AK369" s="12">
        <v>28</v>
      </c>
      <c r="AL369" s="17">
        <f t="shared" si="188"/>
        <v>3.1111111111111112</v>
      </c>
      <c r="AM369" s="12">
        <v>9</v>
      </c>
      <c r="AN369" s="17">
        <f t="shared" si="189"/>
        <v>1</v>
      </c>
      <c r="AO369" s="12">
        <v>5</v>
      </c>
      <c r="AP369" s="17">
        <f t="shared" si="190"/>
        <v>0.55555555555555558</v>
      </c>
      <c r="AQ369" s="12">
        <v>19</v>
      </c>
      <c r="AR369" s="17">
        <f t="shared" si="191"/>
        <v>2.1111111111111112</v>
      </c>
      <c r="AS369" s="12">
        <v>17</v>
      </c>
      <c r="AT369" s="17">
        <f t="shared" si="192"/>
        <v>1.8888888888888888</v>
      </c>
      <c r="AU369" s="13"/>
      <c r="AV369" s="13"/>
      <c r="AW369" s="13"/>
      <c r="AX369" s="13"/>
      <c r="AY369" s="13"/>
      <c r="AZ369" s="13"/>
      <c r="BA369" s="13"/>
      <c r="BB369" s="13"/>
      <c r="BC369" s="13"/>
      <c r="BD369" s="35">
        <f t="shared" si="193"/>
        <v>56.416301785112836</v>
      </c>
      <c r="BE369" s="35">
        <f t="shared" si="194"/>
        <v>55.660377358490564</v>
      </c>
      <c r="BF369" s="37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21.479427813987989</v>
      </c>
      <c r="BG369" s="14">
        <f t="shared" si="195"/>
        <v>6.6037735849056603E-2</v>
      </c>
      <c r="BH369" s="14">
        <f t="shared" si="196"/>
        <v>0.27358490566037735</v>
      </c>
      <c r="BI369" s="13">
        <f>IFERROR(((AG369*(12000/5))/((F369*60+G369)*(SUMIFS(팀공격력!X:X,팀공격력!A:A,B369,팀공격력!B:B,D369)+SUMIFS(팀수비력!X:X,팀수비력!A:A,B369,팀수비력!B:B,D369))))*100,"")</f>
        <v>12.146451500954363</v>
      </c>
      <c r="BJ369" s="13">
        <f>IFERROR(((AI369*(12000/5))/((F369*60+G369)*(SUMIFS(팀공격력!V:V,팀공격력!A:A,B369,팀공격력!B:B,D369)+SUMIFS(팀수비력!W:W,팀수비력!A:A,B369,팀수비력!B:B,D369))))*100,"")</f>
        <v>23.996648087251305</v>
      </c>
      <c r="BK369" s="13">
        <f>IFERROR(((AE369*(12000/5))/((F369*60+G369)*(SUMIFS(팀공격력!X:X,팀공격력!A:A,B369,팀공격력!B:B,D369)+SUMIFS(팀수비력!X:X,팀수비력!A:A,B369,팀수비력!B:B,D369))))*100,"")</f>
        <v>24.292903001908726</v>
      </c>
      <c r="BL369" s="13">
        <f>IFERROR(100*AK369/(((((F369*60+G369)/(12000/5))*SUMIFS(팀공격력!P:P,팀공격력!A:A,B369,팀공격력!B:B,D369))-K369)),"")</f>
        <v>18.16879131575034</v>
      </c>
      <c r="BM369" s="13">
        <f>IFERROR(100*((AM369/E369*(2400))/((F369*60+G369)*SUMIFS(팀공격력!AR:AR,팀공격력!A:A,B369,팀공격력!B:B,D369))),"")</f>
        <v>1.713516984719901</v>
      </c>
      <c r="BN369" s="13">
        <f>IFERROR((AO369*40)/(((F369*60+G369)/60)*(SUMIFS(팀수비력!Q:Q,팀수비력!A:A,B369,팀수비력!B:B,D369)-SUMIFS(팀수비력!N:N,팀수비력!A:A,B369,팀수비력!B:B,D369)))*100,"")</f>
        <v>1.6792329263992207</v>
      </c>
      <c r="BO369" s="13">
        <f t="shared" si="197"/>
        <v>13.792102206736354</v>
      </c>
      <c r="BP369" s="13">
        <v>52.631578947368403</v>
      </c>
      <c r="BQ369" s="13">
        <v>1.1111111111111101</v>
      </c>
      <c r="BR369" s="13">
        <v>0.44444444444444398</v>
      </c>
      <c r="BS369" s="13">
        <v>0.44444444444444398</v>
      </c>
      <c r="BT369" s="15" t="s">
        <v>93</v>
      </c>
      <c r="BU369" s="15"/>
      <c r="BV369" s="12" t="s">
        <v>89</v>
      </c>
      <c r="BW369" s="26"/>
      <c r="BX369" s="28"/>
      <c r="BY369" s="28"/>
      <c r="BZ369" s="26"/>
      <c r="CA369" s="26"/>
      <c r="CB369" s="26"/>
      <c r="CC369" s="31"/>
      <c r="CD369" s="31"/>
      <c r="CE369" s="31"/>
      <c r="CF369" s="33">
        <v>4</v>
      </c>
      <c r="CG369" s="33">
        <v>5</v>
      </c>
    </row>
    <row r="370" spans="1:85" ht="18" customHeight="1" thickBot="1" x14ac:dyDescent="0.45">
      <c r="A370" s="12" t="s">
        <v>84</v>
      </c>
      <c r="B370" s="12" t="s">
        <v>133</v>
      </c>
      <c r="C370" s="4" t="s">
        <v>142</v>
      </c>
      <c r="D370" s="4" t="s">
        <v>296</v>
      </c>
      <c r="E370" s="23">
        <v>5</v>
      </c>
      <c r="F370" s="24">
        <v>4</v>
      </c>
      <c r="G370" s="24">
        <v>42</v>
      </c>
      <c r="H370" s="10">
        <f t="shared" si="171"/>
        <v>1410</v>
      </c>
      <c r="I370" s="5">
        <v>6</v>
      </c>
      <c r="J370" s="17">
        <f t="shared" si="172"/>
        <v>1.2</v>
      </c>
      <c r="K370" s="7">
        <v>3</v>
      </c>
      <c r="L370" s="7">
        <v>5</v>
      </c>
      <c r="M370" s="17">
        <f t="shared" si="173"/>
        <v>0.6</v>
      </c>
      <c r="N370" s="17">
        <f t="shared" si="174"/>
        <v>1</v>
      </c>
      <c r="O370" s="14">
        <f t="shared" si="175"/>
        <v>0.6</v>
      </c>
      <c r="P370" s="12">
        <v>3</v>
      </c>
      <c r="Q370" s="12">
        <v>4</v>
      </c>
      <c r="R370" s="17">
        <f t="shared" si="176"/>
        <v>0.6</v>
      </c>
      <c r="S370" s="17">
        <f t="shared" si="177"/>
        <v>0.8</v>
      </c>
      <c r="T370" s="14">
        <f t="shared" si="178"/>
        <v>0.75</v>
      </c>
      <c r="U370" s="12">
        <v>0</v>
      </c>
      <c r="V370" s="12">
        <v>1</v>
      </c>
      <c r="W370" s="17">
        <f t="shared" si="179"/>
        <v>0</v>
      </c>
      <c r="X370" s="17">
        <f t="shared" si="180"/>
        <v>0.2</v>
      </c>
      <c r="Y370" s="14">
        <f t="shared" si="181"/>
        <v>0</v>
      </c>
      <c r="Z370" s="12">
        <v>0</v>
      </c>
      <c r="AA370" s="12">
        <v>0</v>
      </c>
      <c r="AB370" s="17">
        <f t="shared" si="182"/>
        <v>0</v>
      </c>
      <c r="AC370" s="17">
        <f t="shared" si="183"/>
        <v>0</v>
      </c>
      <c r="AD370" s="14" t="e">
        <f t="shared" si="184"/>
        <v>#DIV/0!</v>
      </c>
      <c r="AE370" s="12">
        <v>6</v>
      </c>
      <c r="AF370" s="17">
        <f t="shared" si="185"/>
        <v>1.2</v>
      </c>
      <c r="AG370" s="12">
        <v>2</v>
      </c>
      <c r="AH370" s="17">
        <f t="shared" si="186"/>
        <v>0.4</v>
      </c>
      <c r="AI370" s="12">
        <v>4</v>
      </c>
      <c r="AJ370" s="17">
        <f t="shared" si="187"/>
        <v>0.8</v>
      </c>
      <c r="AK370" s="12">
        <v>0</v>
      </c>
      <c r="AL370" s="17">
        <f t="shared" si="188"/>
        <v>0</v>
      </c>
      <c r="AM370" s="12">
        <v>0</v>
      </c>
      <c r="AN370" s="17">
        <f t="shared" si="189"/>
        <v>0</v>
      </c>
      <c r="AO370" s="12">
        <v>0</v>
      </c>
      <c r="AP370" s="17">
        <f t="shared" si="190"/>
        <v>0</v>
      </c>
      <c r="AQ370" s="12">
        <v>2</v>
      </c>
      <c r="AR370" s="17">
        <f t="shared" si="191"/>
        <v>0.4</v>
      </c>
      <c r="AS370" s="12">
        <v>1</v>
      </c>
      <c r="AT370" s="17">
        <f t="shared" si="192"/>
        <v>0.2</v>
      </c>
      <c r="AU370" s="13"/>
      <c r="AV370" s="13"/>
      <c r="AW370" s="13"/>
      <c r="AX370" s="13"/>
      <c r="AY370" s="13"/>
      <c r="AZ370" s="13"/>
      <c r="BA370" s="13"/>
      <c r="BB370" s="13"/>
      <c r="BC370" s="13"/>
      <c r="BD370" s="35">
        <f t="shared" si="193"/>
        <v>60</v>
      </c>
      <c r="BE370" s="35">
        <f t="shared" si="194"/>
        <v>60</v>
      </c>
      <c r="BF370" s="37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7.4349126503976617</v>
      </c>
      <c r="BG370" s="14">
        <f t="shared" si="195"/>
        <v>0.2</v>
      </c>
      <c r="BH370" s="14">
        <f t="shared" si="196"/>
        <v>0</v>
      </c>
      <c r="BI370" s="13">
        <f>IFERROR(((AG370*(12000/5))/((F370*60+G370)*(SUMIFS(팀공격력!X:X,팀공격력!A:A,B370,팀공격력!B:B,D370)+SUMIFS(팀수비력!X:X,팀수비력!A:A,B370,팀수비력!B:B,D370))))*100,"")</f>
        <v>2.6267402153926978</v>
      </c>
      <c r="BJ370" s="13">
        <f>IFERROR(((AI370*(12000/5))/((F370*60+G370)*(SUMIFS(팀공격력!V:V,팀공격력!A:A,B370,팀공격력!B:B,D370)+SUMIFS(팀수비력!W:W,팀수비력!A:A,B370,팀수비력!B:B,D370))))*100,"")</f>
        <v>10.378827192527245</v>
      </c>
      <c r="BK370" s="13">
        <f>IFERROR(((AE370*(12000/5))/((F370*60+G370)*(SUMIFS(팀공격력!X:X,팀공격력!A:A,B370,팀공격력!B:B,D370)+SUMIFS(팀수비력!X:X,팀수비력!A:A,B370,팀수비력!B:B,D370))))*100,"")</f>
        <v>7.8802206461780937</v>
      </c>
      <c r="BL370" s="13">
        <f>IFERROR(100*AK370/(((((F370*60+G370)/(12000/5))*SUMIFS(팀공격력!P:P,팀공격력!A:A,B370,팀공격력!B:B,D370))-K370)),"")</f>
        <v>0</v>
      </c>
      <c r="BM370" s="13">
        <f>IFERROR(100*((AM370/E370*(2400))/((F370*60+G370)*SUMIFS(팀공격력!AR:AR,팀공격력!A:A,B370,팀공격력!B:B,D370))),"")</f>
        <v>0</v>
      </c>
      <c r="BN370" s="13">
        <f>IFERROR((AO370*40)/(((F370*60+G370)/60)*(SUMIFS(팀수비력!Q:Q,팀수비력!A:A,B370,팀수비력!B:B,D370)-SUMIFS(팀수비력!N:N,팀수비력!A:A,B370,팀수비력!B:B,D370)))*100,"")</f>
        <v>0</v>
      </c>
      <c r="BO370" s="13">
        <f t="shared" si="197"/>
        <v>28.571428571428573</v>
      </c>
      <c r="BP370" s="13">
        <v>0</v>
      </c>
      <c r="BQ370" s="13">
        <v>0</v>
      </c>
      <c r="BR370" s="13">
        <v>0</v>
      </c>
      <c r="BS370" s="13">
        <v>0</v>
      </c>
      <c r="BT370" s="15" t="s">
        <v>110</v>
      </c>
      <c r="BU370" s="15"/>
      <c r="BV370" s="12" t="s">
        <v>96</v>
      </c>
      <c r="BW370" s="26"/>
      <c r="BX370" s="28"/>
      <c r="BY370" s="28"/>
      <c r="BZ370" s="26"/>
      <c r="CA370" s="26"/>
      <c r="CB370" s="26"/>
      <c r="CC370" s="31"/>
      <c r="CD370" s="31"/>
      <c r="CE370" s="31"/>
      <c r="CF370" s="33">
        <v>2</v>
      </c>
      <c r="CG370" s="33">
        <v>3</v>
      </c>
    </row>
    <row r="371" spans="1:85" ht="18" customHeight="1" thickBot="1" x14ac:dyDescent="0.45">
      <c r="A371" s="12" t="s">
        <v>84</v>
      </c>
      <c r="B371" s="12" t="s">
        <v>133</v>
      </c>
      <c r="C371" s="4" t="s">
        <v>143</v>
      </c>
      <c r="D371" s="4" t="s">
        <v>296</v>
      </c>
      <c r="E371" s="23">
        <v>2</v>
      </c>
      <c r="F371" s="24">
        <v>17</v>
      </c>
      <c r="G371" s="24">
        <v>48</v>
      </c>
      <c r="H371" s="10">
        <f t="shared" si="171"/>
        <v>2136</v>
      </c>
      <c r="I371" s="5">
        <v>5</v>
      </c>
      <c r="J371" s="17">
        <f t="shared" si="172"/>
        <v>2.5</v>
      </c>
      <c r="K371" s="7">
        <v>2</v>
      </c>
      <c r="L371" s="7">
        <v>7</v>
      </c>
      <c r="M371" s="17">
        <f t="shared" si="173"/>
        <v>1</v>
      </c>
      <c r="N371" s="17">
        <f t="shared" si="174"/>
        <v>3.5</v>
      </c>
      <c r="O371" s="14">
        <f t="shared" si="175"/>
        <v>0.2857142857142857</v>
      </c>
      <c r="P371" s="12">
        <v>1</v>
      </c>
      <c r="Q371" s="12">
        <v>3</v>
      </c>
      <c r="R371" s="17">
        <f t="shared" si="176"/>
        <v>0.5</v>
      </c>
      <c r="S371" s="17">
        <f t="shared" si="177"/>
        <v>1.5</v>
      </c>
      <c r="T371" s="14">
        <f t="shared" si="178"/>
        <v>0.33333333333333331</v>
      </c>
      <c r="U371" s="12">
        <v>1</v>
      </c>
      <c r="V371" s="12">
        <v>4</v>
      </c>
      <c r="W371" s="17">
        <f t="shared" si="179"/>
        <v>0.5</v>
      </c>
      <c r="X371" s="17">
        <f t="shared" si="180"/>
        <v>2</v>
      </c>
      <c r="Y371" s="14">
        <f t="shared" si="181"/>
        <v>0.25</v>
      </c>
      <c r="Z371" s="12">
        <v>0</v>
      </c>
      <c r="AA371" s="12">
        <v>0</v>
      </c>
      <c r="AB371" s="17">
        <f t="shared" si="182"/>
        <v>0</v>
      </c>
      <c r="AC371" s="17">
        <f t="shared" si="183"/>
        <v>0</v>
      </c>
      <c r="AD371" s="14" t="e">
        <f t="shared" si="184"/>
        <v>#DIV/0!</v>
      </c>
      <c r="AE371" s="12">
        <v>2</v>
      </c>
      <c r="AF371" s="17">
        <f t="shared" si="185"/>
        <v>1</v>
      </c>
      <c r="AG371" s="12">
        <v>1</v>
      </c>
      <c r="AH371" s="17">
        <f t="shared" si="186"/>
        <v>0.5</v>
      </c>
      <c r="AI371" s="12">
        <v>1</v>
      </c>
      <c r="AJ371" s="17">
        <f t="shared" si="187"/>
        <v>0.5</v>
      </c>
      <c r="AK371" s="12">
        <v>0</v>
      </c>
      <c r="AL371" s="17">
        <f t="shared" si="188"/>
        <v>0</v>
      </c>
      <c r="AM371" s="12">
        <v>0</v>
      </c>
      <c r="AN371" s="17">
        <f t="shared" si="189"/>
        <v>0</v>
      </c>
      <c r="AO371" s="12">
        <v>0</v>
      </c>
      <c r="AP371" s="17">
        <f t="shared" si="190"/>
        <v>0</v>
      </c>
      <c r="AQ371" s="12">
        <v>2</v>
      </c>
      <c r="AR371" s="17">
        <f t="shared" si="191"/>
        <v>1</v>
      </c>
      <c r="AS371" s="12">
        <v>5</v>
      </c>
      <c r="AT371" s="17">
        <f t="shared" si="192"/>
        <v>2.5</v>
      </c>
      <c r="AU371" s="13"/>
      <c r="AV371" s="13"/>
      <c r="AW371" s="13"/>
      <c r="AX371" s="13"/>
      <c r="AY371" s="13"/>
      <c r="AZ371" s="13"/>
      <c r="BA371" s="13"/>
      <c r="BB371" s="13"/>
      <c r="BC371" s="13"/>
      <c r="BD371" s="35">
        <f t="shared" si="193"/>
        <v>35.714285714285715</v>
      </c>
      <c r="BE371" s="35">
        <f t="shared" si="194"/>
        <v>35.714285714285715</v>
      </c>
      <c r="BF371" s="37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2.5240514053918228</v>
      </c>
      <c r="BG371" s="14">
        <f t="shared" si="195"/>
        <v>0.5714285714285714</v>
      </c>
      <c r="BH371" s="14">
        <f t="shared" si="196"/>
        <v>0</v>
      </c>
      <c r="BI371" s="13">
        <f>IFERROR(((AG371*(12000/5))/((F371*60+G371)*(SUMIFS(팀공격력!X:X,팀공격력!A:A,B371,팀공격력!B:B,D371)+SUMIFS(팀수비력!X:X,팀수비력!A:A,B371,팀수비력!B:B,D371))))*100,"")</f>
        <v>0.34678873630184492</v>
      </c>
      <c r="BJ371" s="13">
        <f>IFERROR(((AI371*(12000/5))/((F371*60+G371)*(SUMIFS(팀공격력!V:V,팀공격력!A:A,B371,팀공격력!B:B,D371)+SUMIFS(팀수비력!W:W,팀수비력!A:A,B371,팀수비력!B:B,D371))))*100,"")</f>
        <v>0.68511921074266924</v>
      </c>
      <c r="BK371" s="13">
        <f>IFERROR(((AE371*(12000/5))/((F371*60+G371)*(SUMIFS(팀공격력!X:X,팀공격력!A:A,B371,팀공격력!B:B,D371)+SUMIFS(팀수비력!X:X,팀수비력!A:A,B371,팀수비력!B:B,D371))))*100,"")</f>
        <v>0.69357747260368985</v>
      </c>
      <c r="BL371" s="13">
        <f>IFERROR(100*AK371/(((((F371*60+G371)/(12000/5))*SUMIFS(팀공격력!P:P,팀공격력!A:A,B371,팀공격력!B:B,D371))-K371)),"")</f>
        <v>0</v>
      </c>
      <c r="BM371" s="13">
        <f>IFERROR(100*((AM371/E371*(2400))/((F371*60+G371)*SUMIFS(팀공격력!AR:AR,팀공격력!A:A,B371,팀공격력!B:B,D371))),"")</f>
        <v>0</v>
      </c>
      <c r="BN371" s="13">
        <f>IFERROR((AO371*40)/(((F371*60+G371)/60)*(SUMIFS(팀수비력!Q:Q,팀수비력!A:A,B371,팀수비력!B:B,D371)-SUMIFS(팀수비력!N:N,팀수비력!A:A,B371,팀수비력!B:B,D371)))*100,"")</f>
        <v>0</v>
      </c>
      <c r="BO371" s="13">
        <f t="shared" si="197"/>
        <v>22.222222222222221</v>
      </c>
      <c r="BP371" s="13">
        <v>0</v>
      </c>
      <c r="BQ371" s="13">
        <v>0</v>
      </c>
      <c r="BR371" s="13">
        <v>0</v>
      </c>
      <c r="BS371" s="13">
        <v>0.5</v>
      </c>
      <c r="BT371" s="15" t="s">
        <v>88</v>
      </c>
      <c r="BU371" s="15"/>
      <c r="BV371" s="12" t="s">
        <v>96</v>
      </c>
      <c r="BW371" s="26"/>
      <c r="BX371" s="28"/>
      <c r="BY371" s="28"/>
      <c r="BZ371" s="26"/>
      <c r="CA371" s="26"/>
      <c r="CB371" s="26"/>
      <c r="CC371" s="31"/>
      <c r="CD371" s="31"/>
      <c r="CE371" s="31"/>
      <c r="CF371" s="33">
        <v>1</v>
      </c>
      <c r="CG371" s="33">
        <v>1</v>
      </c>
    </row>
    <row r="372" spans="1:85" ht="18" customHeight="1" thickBot="1" x14ac:dyDescent="0.45">
      <c r="A372" s="12" t="s">
        <v>84</v>
      </c>
      <c r="B372" s="12" t="s">
        <v>133</v>
      </c>
      <c r="C372" s="4" t="s">
        <v>144</v>
      </c>
      <c r="D372" s="4" t="s">
        <v>296</v>
      </c>
      <c r="E372" s="23">
        <v>1</v>
      </c>
      <c r="F372" s="24">
        <v>3</v>
      </c>
      <c r="G372" s="24">
        <v>16</v>
      </c>
      <c r="H372" s="10">
        <f t="shared" si="171"/>
        <v>196</v>
      </c>
      <c r="I372" s="5">
        <v>2</v>
      </c>
      <c r="J372" s="17">
        <f t="shared" si="172"/>
        <v>2</v>
      </c>
      <c r="K372" s="7">
        <v>1</v>
      </c>
      <c r="L372" s="7">
        <v>1</v>
      </c>
      <c r="M372" s="17">
        <f t="shared" si="173"/>
        <v>1</v>
      </c>
      <c r="N372" s="17">
        <f t="shared" si="174"/>
        <v>1</v>
      </c>
      <c r="O372" s="14">
        <f t="shared" si="175"/>
        <v>1</v>
      </c>
      <c r="P372" s="12">
        <v>1</v>
      </c>
      <c r="Q372" s="12">
        <v>1</v>
      </c>
      <c r="R372" s="17">
        <f t="shared" si="176"/>
        <v>1</v>
      </c>
      <c r="S372" s="17">
        <f t="shared" si="177"/>
        <v>1</v>
      </c>
      <c r="T372" s="14">
        <f t="shared" si="178"/>
        <v>1</v>
      </c>
      <c r="U372" s="12">
        <v>0</v>
      </c>
      <c r="V372" s="12">
        <v>0</v>
      </c>
      <c r="W372" s="17">
        <f t="shared" si="179"/>
        <v>0</v>
      </c>
      <c r="X372" s="17">
        <f t="shared" si="180"/>
        <v>0</v>
      </c>
      <c r="Y372" s="14" t="e">
        <f t="shared" si="181"/>
        <v>#DIV/0!</v>
      </c>
      <c r="Z372" s="12">
        <v>0</v>
      </c>
      <c r="AA372" s="12">
        <v>0</v>
      </c>
      <c r="AB372" s="17">
        <f t="shared" si="182"/>
        <v>0</v>
      </c>
      <c r="AC372" s="17">
        <f t="shared" si="183"/>
        <v>0</v>
      </c>
      <c r="AD372" s="14" t="e">
        <f t="shared" si="184"/>
        <v>#DIV/0!</v>
      </c>
      <c r="AE372" s="12">
        <v>0</v>
      </c>
      <c r="AF372" s="17">
        <f t="shared" si="185"/>
        <v>0</v>
      </c>
      <c r="AG372" s="12">
        <v>0</v>
      </c>
      <c r="AH372" s="17">
        <f t="shared" si="186"/>
        <v>0</v>
      </c>
      <c r="AI372" s="12">
        <v>0</v>
      </c>
      <c r="AJ372" s="17">
        <f t="shared" si="187"/>
        <v>0</v>
      </c>
      <c r="AK372" s="12">
        <v>0</v>
      </c>
      <c r="AL372" s="17">
        <f t="shared" si="188"/>
        <v>0</v>
      </c>
      <c r="AM372" s="12">
        <v>0</v>
      </c>
      <c r="AN372" s="17">
        <f t="shared" si="189"/>
        <v>0</v>
      </c>
      <c r="AO372" s="12">
        <v>0</v>
      </c>
      <c r="AP372" s="17">
        <f t="shared" si="190"/>
        <v>0</v>
      </c>
      <c r="AQ372" s="12">
        <v>1</v>
      </c>
      <c r="AR372" s="17">
        <f t="shared" si="191"/>
        <v>1</v>
      </c>
      <c r="AS372" s="12">
        <v>1</v>
      </c>
      <c r="AT372" s="17">
        <f t="shared" si="192"/>
        <v>1</v>
      </c>
      <c r="AU372" s="13"/>
      <c r="AV372" s="13"/>
      <c r="AW372" s="13"/>
      <c r="AX372" s="13"/>
      <c r="AY372" s="13"/>
      <c r="AZ372" s="13"/>
      <c r="BA372" s="13"/>
      <c r="BB372" s="13"/>
      <c r="BC372" s="13"/>
      <c r="BD372" s="35">
        <f t="shared" si="193"/>
        <v>100</v>
      </c>
      <c r="BE372" s="35">
        <f t="shared" si="194"/>
        <v>100</v>
      </c>
      <c r="BF372" s="37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3.0563343548281932</v>
      </c>
      <c r="BG372" s="14">
        <f t="shared" si="195"/>
        <v>0</v>
      </c>
      <c r="BH372" s="14">
        <f t="shared" si="196"/>
        <v>0</v>
      </c>
      <c r="BI372" s="13">
        <f>IFERROR(((AG372*(12000/5))/((F372*60+G372)*(SUMIFS(팀공격력!X:X,팀공격력!A:A,B372,팀공격력!B:B,D372)+SUMIFS(팀수비력!X:X,팀수비력!A:A,B372,팀수비력!B:B,D372))))*100,"")</f>
        <v>0</v>
      </c>
      <c r="BJ372" s="13">
        <f>IFERROR(((AI372*(12000/5))/((F372*60+G372)*(SUMIFS(팀공격력!V:V,팀공격력!A:A,B372,팀공격력!B:B,D372)+SUMIFS(팀수비력!W:W,팀수비력!A:A,B372,팀수비력!B:B,D372))))*100,"")</f>
        <v>0</v>
      </c>
      <c r="BK372" s="13">
        <f>IFERROR(((AE372*(12000/5))/((F372*60+G372)*(SUMIFS(팀공격력!X:X,팀공격력!A:A,B372,팀공격력!B:B,D372)+SUMIFS(팀수비력!X:X,팀수비력!A:A,B372,팀수비력!B:B,D372))))*100,"")</f>
        <v>0</v>
      </c>
      <c r="BL372" s="13">
        <f>IFERROR(100*AK372/(((((F372*60+G372)/(12000/5))*SUMIFS(팀공격력!P:P,팀공격력!A:A,B372,팀공격력!B:B,D372))-K372)),"")</f>
        <v>0</v>
      </c>
      <c r="BM372" s="13">
        <f>IFERROR(100*((AM372/E372*(2400))/((F372*60+G372)*SUMIFS(팀공격력!AR:AR,팀공격력!A:A,B372,팀공격력!B:B,D372))),"")</f>
        <v>0</v>
      </c>
      <c r="BN372" s="13">
        <f>IFERROR((AO372*40)/(((F372*60+G372)/60)*(SUMIFS(팀수비력!Q:Q,팀수비력!A:A,B372,팀수비력!B:B,D372)-SUMIFS(팀수비력!N:N,팀수비력!A:A,B372,팀수비력!B:B,D372)))*100,"")</f>
        <v>0</v>
      </c>
      <c r="BO372" s="13">
        <f t="shared" si="197"/>
        <v>50</v>
      </c>
      <c r="BP372" s="13">
        <v>0</v>
      </c>
      <c r="BQ372" s="13">
        <v>0</v>
      </c>
      <c r="BR372" s="13">
        <v>2</v>
      </c>
      <c r="BS372" s="13">
        <v>0</v>
      </c>
      <c r="BT372" s="15" t="s">
        <v>88</v>
      </c>
      <c r="BU372" s="15"/>
      <c r="BV372" s="12" t="s">
        <v>91</v>
      </c>
      <c r="BW372" s="26"/>
      <c r="BX372" s="28"/>
      <c r="BY372" s="28"/>
      <c r="BZ372" s="26"/>
      <c r="CA372" s="26"/>
      <c r="CB372" s="26"/>
      <c r="CC372" s="31"/>
      <c r="CD372" s="31"/>
      <c r="CE372" s="31"/>
      <c r="CF372" s="33">
        <v>0</v>
      </c>
      <c r="CG372" s="33">
        <v>1</v>
      </c>
    </row>
    <row r="373" spans="1:85" ht="18" customHeight="1" thickBot="1" x14ac:dyDescent="0.45">
      <c r="A373" s="12" t="s">
        <v>84</v>
      </c>
      <c r="B373" s="12" t="s">
        <v>133</v>
      </c>
      <c r="C373" s="4" t="s">
        <v>146</v>
      </c>
      <c r="D373" s="4" t="s">
        <v>296</v>
      </c>
      <c r="E373" s="23">
        <v>4</v>
      </c>
      <c r="F373" s="24">
        <v>8</v>
      </c>
      <c r="G373" s="24">
        <v>28</v>
      </c>
      <c r="H373" s="10">
        <f t="shared" si="171"/>
        <v>2032</v>
      </c>
      <c r="I373" s="5">
        <v>3</v>
      </c>
      <c r="J373" s="17">
        <f t="shared" si="172"/>
        <v>0.75</v>
      </c>
      <c r="K373" s="7">
        <v>1</v>
      </c>
      <c r="L373" s="7">
        <v>7</v>
      </c>
      <c r="M373" s="17">
        <f t="shared" si="173"/>
        <v>0.25</v>
      </c>
      <c r="N373" s="17">
        <f t="shared" si="174"/>
        <v>1.75</v>
      </c>
      <c r="O373" s="14">
        <f t="shared" si="175"/>
        <v>0.14285714285714285</v>
      </c>
      <c r="P373" s="12">
        <v>1</v>
      </c>
      <c r="Q373" s="12">
        <v>6</v>
      </c>
      <c r="R373" s="17">
        <f t="shared" si="176"/>
        <v>0.25</v>
      </c>
      <c r="S373" s="17">
        <f t="shared" si="177"/>
        <v>1.5</v>
      </c>
      <c r="T373" s="14">
        <f t="shared" si="178"/>
        <v>0.16666666666666666</v>
      </c>
      <c r="U373" s="12">
        <v>0</v>
      </c>
      <c r="V373" s="12">
        <v>1</v>
      </c>
      <c r="W373" s="17">
        <f t="shared" si="179"/>
        <v>0</v>
      </c>
      <c r="X373" s="17">
        <f t="shared" si="180"/>
        <v>0.25</v>
      </c>
      <c r="Y373" s="14">
        <f t="shared" si="181"/>
        <v>0</v>
      </c>
      <c r="Z373" s="12">
        <v>1</v>
      </c>
      <c r="AA373" s="12">
        <v>2</v>
      </c>
      <c r="AB373" s="17">
        <f t="shared" si="182"/>
        <v>0.25</v>
      </c>
      <c r="AC373" s="17">
        <f t="shared" si="183"/>
        <v>0.5</v>
      </c>
      <c r="AD373" s="14">
        <f t="shared" si="184"/>
        <v>0.5</v>
      </c>
      <c r="AE373" s="12">
        <v>1</v>
      </c>
      <c r="AF373" s="17">
        <f t="shared" si="185"/>
        <v>0.25</v>
      </c>
      <c r="AG373" s="12">
        <v>0</v>
      </c>
      <c r="AH373" s="17">
        <f t="shared" si="186"/>
        <v>0</v>
      </c>
      <c r="AI373" s="12">
        <v>1</v>
      </c>
      <c r="AJ373" s="17">
        <f t="shared" si="187"/>
        <v>0.25</v>
      </c>
      <c r="AK373" s="12">
        <v>1</v>
      </c>
      <c r="AL373" s="17">
        <f t="shared" si="188"/>
        <v>0.25</v>
      </c>
      <c r="AM373" s="12">
        <v>1</v>
      </c>
      <c r="AN373" s="17">
        <f t="shared" si="189"/>
        <v>0.25</v>
      </c>
      <c r="AO373" s="12">
        <v>0</v>
      </c>
      <c r="AP373" s="17">
        <f t="shared" si="190"/>
        <v>0</v>
      </c>
      <c r="AQ373" s="12">
        <v>0</v>
      </c>
      <c r="AR373" s="17">
        <f t="shared" si="191"/>
        <v>0</v>
      </c>
      <c r="AS373" s="12">
        <v>4</v>
      </c>
      <c r="AT373" s="17">
        <f t="shared" si="192"/>
        <v>1</v>
      </c>
      <c r="AU373" s="13"/>
      <c r="AV373" s="13"/>
      <c r="AW373" s="13"/>
      <c r="AX373" s="13"/>
      <c r="AY373" s="13"/>
      <c r="AZ373" s="13"/>
      <c r="BA373" s="13"/>
      <c r="BB373" s="13"/>
      <c r="BC373" s="13"/>
      <c r="BD373" s="35">
        <f t="shared" si="193"/>
        <v>19.035532994923859</v>
      </c>
      <c r="BE373" s="35">
        <f t="shared" si="194"/>
        <v>14.285714285714285</v>
      </c>
      <c r="BF373" s="37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4.6461095318356769</v>
      </c>
      <c r="BG373" s="14">
        <f t="shared" si="195"/>
        <v>0.14285714285714285</v>
      </c>
      <c r="BH373" s="14">
        <f t="shared" si="196"/>
        <v>0.2857142857142857</v>
      </c>
      <c r="BI373" s="13">
        <f>IFERROR(((AG373*(12000/5))/((F373*60+G373)*(SUMIFS(팀공격력!X:X,팀공격력!A:A,B373,팀공격력!B:B,D373)+SUMIFS(팀수비력!X:X,팀수비력!A:A,B373,팀수비력!B:B,D373))))*100,"")</f>
        <v>0</v>
      </c>
      <c r="BJ373" s="13">
        <f>IFERROR(((AI373*(12000/5))/((F373*60+G373)*(SUMIFS(팀공격력!V:V,팀공격력!A:A,B373,팀공격력!B:B,D373)+SUMIFS(팀수비력!W:W,팀수비력!A:A,B373,팀수비력!B:B,D373))))*100,"")</f>
        <v>1.4403687343960052</v>
      </c>
      <c r="BK373" s="13">
        <f>IFERROR(((AE373*(12000/5))/((F373*60+G373)*(SUMIFS(팀공격력!X:X,팀공격력!A:A,B373,팀공격력!B:B,D373)+SUMIFS(팀수비력!X:X,팀수비력!A:A,B373,팀수비력!B:B,D373))))*100,"")</f>
        <v>0.72907553222513855</v>
      </c>
      <c r="BL373" s="13">
        <f>IFERROR(100*AK373/(((((F373*60+G373)/(12000/5))*SUMIFS(팀공격력!P:P,팀공격력!A:A,B373,팀공격력!B:B,D373))-K373)),"")</f>
        <v>1.815156557253063</v>
      </c>
      <c r="BM373" s="13">
        <f>IFERROR(100*((AM373/E373*(2400))/((F373*60+G373)*SUMIFS(팀공격력!AR:AR,팀공격력!A:A,B373,팀공격력!B:B,D373))),"")</f>
        <v>1.6199144328971113</v>
      </c>
      <c r="BN373" s="13">
        <f>IFERROR((AO373*40)/(((F373*60+G373)/60)*(SUMIFS(팀수비력!Q:Q,팀수비력!A:A,B373,팀수비력!B:B,D373)-SUMIFS(팀수비력!N:N,팀수비력!A:A,B373,팀수비력!B:B,D373)))*100,"")</f>
        <v>0</v>
      </c>
      <c r="BO373" s="13">
        <f t="shared" si="197"/>
        <v>0</v>
      </c>
      <c r="BP373" s="13">
        <v>0</v>
      </c>
      <c r="BQ373" s="13">
        <v>0</v>
      </c>
      <c r="BR373" s="13">
        <v>0</v>
      </c>
      <c r="BS373" s="13">
        <v>0</v>
      </c>
      <c r="BT373" s="15" t="s">
        <v>88</v>
      </c>
      <c r="BU373" s="15"/>
      <c r="BV373" s="12" t="s">
        <v>91</v>
      </c>
      <c r="BW373" s="26"/>
      <c r="BX373" s="28"/>
      <c r="BY373" s="28"/>
      <c r="BZ373" s="26"/>
      <c r="CA373" s="26"/>
      <c r="CB373" s="26"/>
      <c r="CC373" s="31"/>
      <c r="CD373" s="31"/>
      <c r="CE373" s="31"/>
      <c r="CF373" s="33">
        <v>1</v>
      </c>
      <c r="CG373" s="33">
        <v>3</v>
      </c>
    </row>
    <row r="374" spans="1:85" ht="18" customHeight="1" thickBot="1" x14ac:dyDescent="0.45">
      <c r="A374" s="12" t="s">
        <v>84</v>
      </c>
      <c r="B374" s="12" t="s">
        <v>133</v>
      </c>
      <c r="C374" s="4" t="s">
        <v>147</v>
      </c>
      <c r="D374" s="4" t="s">
        <v>296</v>
      </c>
      <c r="E374" s="23">
        <v>9</v>
      </c>
      <c r="F374" s="24">
        <v>19</v>
      </c>
      <c r="G374" s="24">
        <v>32</v>
      </c>
      <c r="H374" s="10">
        <f t="shared" si="171"/>
        <v>10548</v>
      </c>
      <c r="I374" s="5">
        <v>68</v>
      </c>
      <c r="J374" s="17">
        <f t="shared" si="172"/>
        <v>7.5555555555555554</v>
      </c>
      <c r="K374" s="7">
        <v>27</v>
      </c>
      <c r="L374" s="7">
        <v>62</v>
      </c>
      <c r="M374" s="17">
        <f t="shared" si="173"/>
        <v>3</v>
      </c>
      <c r="N374" s="17">
        <f t="shared" si="174"/>
        <v>6.8888888888888893</v>
      </c>
      <c r="O374" s="14">
        <f t="shared" si="175"/>
        <v>0.43548387096774194</v>
      </c>
      <c r="P374" s="12">
        <v>27</v>
      </c>
      <c r="Q374" s="12">
        <v>61</v>
      </c>
      <c r="R374" s="17">
        <f t="shared" si="176"/>
        <v>3</v>
      </c>
      <c r="S374" s="17">
        <f t="shared" si="177"/>
        <v>6.7777777777777777</v>
      </c>
      <c r="T374" s="14">
        <f t="shared" si="178"/>
        <v>0.44262295081967212</v>
      </c>
      <c r="U374" s="12">
        <v>0</v>
      </c>
      <c r="V374" s="12">
        <v>1</v>
      </c>
      <c r="W374" s="17">
        <f t="shared" si="179"/>
        <v>0</v>
      </c>
      <c r="X374" s="17">
        <f t="shared" si="180"/>
        <v>0.1111111111111111</v>
      </c>
      <c r="Y374" s="14">
        <f t="shared" si="181"/>
        <v>0</v>
      </c>
      <c r="Z374" s="12">
        <v>14</v>
      </c>
      <c r="AA374" s="12">
        <v>21</v>
      </c>
      <c r="AB374" s="17">
        <f t="shared" si="182"/>
        <v>1.5555555555555556</v>
      </c>
      <c r="AC374" s="17">
        <f t="shared" si="183"/>
        <v>2.3333333333333335</v>
      </c>
      <c r="AD374" s="14">
        <f t="shared" si="184"/>
        <v>0.66666666666666663</v>
      </c>
      <c r="AE374" s="12">
        <v>42</v>
      </c>
      <c r="AF374" s="17">
        <f t="shared" si="185"/>
        <v>4.666666666666667</v>
      </c>
      <c r="AG374" s="12">
        <v>15</v>
      </c>
      <c r="AH374" s="17">
        <f t="shared" si="186"/>
        <v>1.6666666666666667</v>
      </c>
      <c r="AI374" s="12">
        <v>27</v>
      </c>
      <c r="AJ374" s="17">
        <f t="shared" si="187"/>
        <v>3</v>
      </c>
      <c r="AK374" s="12">
        <v>11</v>
      </c>
      <c r="AL374" s="17">
        <f t="shared" si="188"/>
        <v>1.2222222222222223</v>
      </c>
      <c r="AM374" s="12">
        <v>4</v>
      </c>
      <c r="AN374" s="17">
        <f t="shared" si="189"/>
        <v>0.44444444444444442</v>
      </c>
      <c r="AO374" s="12">
        <v>5</v>
      </c>
      <c r="AP374" s="17">
        <f t="shared" si="190"/>
        <v>0.55555555555555558</v>
      </c>
      <c r="AQ374" s="12">
        <v>12</v>
      </c>
      <c r="AR374" s="17">
        <f t="shared" si="191"/>
        <v>1.3333333333333333</v>
      </c>
      <c r="AS374" s="12">
        <v>16</v>
      </c>
      <c r="AT374" s="17">
        <f t="shared" si="192"/>
        <v>1.7777777777777777</v>
      </c>
      <c r="AU374" s="13"/>
      <c r="AV374" s="13"/>
      <c r="AW374" s="13"/>
      <c r="AX374" s="13"/>
      <c r="AY374" s="13"/>
      <c r="AZ374" s="13"/>
      <c r="BA374" s="13"/>
      <c r="BB374" s="13"/>
      <c r="BC374" s="13"/>
      <c r="BD374" s="35">
        <f t="shared" si="193"/>
        <v>47.725996631106121</v>
      </c>
      <c r="BE374" s="35">
        <f t="shared" si="194"/>
        <v>43.548387096774192</v>
      </c>
      <c r="BF374" s="37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21.273130227131471</v>
      </c>
      <c r="BG374" s="14">
        <f t="shared" si="195"/>
        <v>1.6129032258064516E-2</v>
      </c>
      <c r="BH374" s="14">
        <f t="shared" si="196"/>
        <v>0.33870967741935482</v>
      </c>
      <c r="BI374" s="13">
        <f>IFERROR(((AG374*(12000/5))/((F374*60+G374)*(SUMIFS(팀공격력!X:X,팀공격력!A:A,B374,팀공격력!B:B,D374)+SUMIFS(팀수비력!X:X,팀수비력!A:A,B374,팀수비력!B:B,D374))))*100,"")</f>
        <v>4.7402351156617364</v>
      </c>
      <c r="BJ374" s="13">
        <f>IFERROR(((AI374*(12000/5))/((F374*60+G374)*(SUMIFS(팀공격력!V:V,팀공격력!A:A,B374,팀공격력!B:B,D374)+SUMIFS(팀수비력!W:W,팀수비력!A:A,B374,팀수비력!B:B,D374))))*100,"")</f>
        <v>16.856738533255637</v>
      </c>
      <c r="BK374" s="13">
        <f>IFERROR(((AE374*(12000/5))/((F374*60+G374)*(SUMIFS(팀공격력!X:X,팀공격력!A:A,B374,팀공격력!B:B,D374)+SUMIFS(팀수비력!X:X,팀수비력!A:A,B374,팀수비력!B:B,D374))))*100,"")</f>
        <v>13.272658323852863</v>
      </c>
      <c r="BL374" s="13">
        <f>IFERROR(100*AK374/(((((F374*60+G374)/(12000/5))*SUMIFS(팀공격력!P:P,팀공격력!A:A,B374,팀공격력!B:B,D374))-K374)),"")</f>
        <v>10.741313369680203</v>
      </c>
      <c r="BM374" s="13">
        <f>IFERROR(100*((AM374/E374*(2400))/((F374*60+G374)*SUMIFS(팀공격력!AR:AR,팀공격력!A:A,B374,팀공격력!B:B,D374))),"")</f>
        <v>1.2482617093845012</v>
      </c>
      <c r="BN374" s="13">
        <f>IFERROR((AO374*40)/(((F374*60+G374)/60)*(SUMIFS(팀수비력!Q:Q,팀수비력!A:A,B374,팀수비력!B:B,D374)-SUMIFS(팀수비력!N:N,팀수비력!A:A,B374,팀수비력!B:B,D374)))*100,"")</f>
        <v>2.7523945832874599</v>
      </c>
      <c r="BO374" s="13">
        <f t="shared" si="197"/>
        <v>14.416146083613649</v>
      </c>
      <c r="BP374" s="13">
        <v>70</v>
      </c>
      <c r="BQ374" s="13">
        <v>0.77777777777777701</v>
      </c>
      <c r="BR374" s="13">
        <v>0</v>
      </c>
      <c r="BS374" s="13">
        <v>0.55555555555555503</v>
      </c>
      <c r="BT374" s="15" t="s">
        <v>88</v>
      </c>
      <c r="BU374" s="15"/>
      <c r="BV374" s="12" t="s">
        <v>89</v>
      </c>
      <c r="BW374" s="26"/>
      <c r="BX374" s="28"/>
      <c r="BY374" s="28"/>
      <c r="BZ374" s="26"/>
      <c r="CA374" s="26"/>
      <c r="CB374" s="26"/>
      <c r="CC374" s="31"/>
      <c r="CD374" s="31"/>
      <c r="CE374" s="31"/>
      <c r="CF374" s="33">
        <v>4</v>
      </c>
      <c r="CG374" s="33">
        <v>5</v>
      </c>
    </row>
    <row r="375" spans="1:85" ht="18" customHeight="1" thickBot="1" x14ac:dyDescent="0.45">
      <c r="A375" s="12" t="s">
        <v>84</v>
      </c>
      <c r="B375" s="12" t="s">
        <v>133</v>
      </c>
      <c r="C375" s="4" t="s">
        <v>148</v>
      </c>
      <c r="D375" s="4" t="s">
        <v>296</v>
      </c>
      <c r="E375" s="23">
        <v>7</v>
      </c>
      <c r="F375" s="24">
        <v>25</v>
      </c>
      <c r="G375" s="24">
        <v>29</v>
      </c>
      <c r="H375" s="10">
        <f t="shared" si="171"/>
        <v>10703</v>
      </c>
      <c r="I375" s="5">
        <v>88</v>
      </c>
      <c r="J375" s="17">
        <f t="shared" si="172"/>
        <v>12.571428571428571</v>
      </c>
      <c r="K375" s="7">
        <v>33</v>
      </c>
      <c r="L375" s="7">
        <v>77</v>
      </c>
      <c r="M375" s="17">
        <f t="shared" si="173"/>
        <v>4.7142857142857144</v>
      </c>
      <c r="N375" s="17">
        <f t="shared" si="174"/>
        <v>11</v>
      </c>
      <c r="O375" s="14">
        <f t="shared" si="175"/>
        <v>0.42857142857142855</v>
      </c>
      <c r="P375" s="12">
        <v>24</v>
      </c>
      <c r="Q375" s="12">
        <v>48</v>
      </c>
      <c r="R375" s="17">
        <f t="shared" si="176"/>
        <v>3.4285714285714284</v>
      </c>
      <c r="S375" s="17">
        <f t="shared" si="177"/>
        <v>6.8571428571428568</v>
      </c>
      <c r="T375" s="14">
        <f t="shared" si="178"/>
        <v>0.5</v>
      </c>
      <c r="U375" s="12">
        <v>9</v>
      </c>
      <c r="V375" s="12">
        <v>29</v>
      </c>
      <c r="W375" s="17">
        <f t="shared" si="179"/>
        <v>1.2857142857142858</v>
      </c>
      <c r="X375" s="17">
        <f t="shared" si="180"/>
        <v>4.1428571428571432</v>
      </c>
      <c r="Y375" s="14">
        <f t="shared" si="181"/>
        <v>0.31034482758620691</v>
      </c>
      <c r="Z375" s="12">
        <v>13</v>
      </c>
      <c r="AA375" s="12">
        <v>21</v>
      </c>
      <c r="AB375" s="17">
        <f t="shared" si="182"/>
        <v>1.8571428571428572</v>
      </c>
      <c r="AC375" s="17">
        <f t="shared" si="183"/>
        <v>3</v>
      </c>
      <c r="AD375" s="14">
        <f t="shared" si="184"/>
        <v>0.61904761904761907</v>
      </c>
      <c r="AE375" s="12">
        <v>35</v>
      </c>
      <c r="AF375" s="17">
        <f t="shared" si="185"/>
        <v>5</v>
      </c>
      <c r="AG375" s="12">
        <v>8</v>
      </c>
      <c r="AH375" s="17">
        <f t="shared" si="186"/>
        <v>1.1428571428571428</v>
      </c>
      <c r="AI375" s="12">
        <v>27</v>
      </c>
      <c r="AJ375" s="17">
        <f t="shared" si="187"/>
        <v>3.8571428571428572</v>
      </c>
      <c r="AK375" s="12">
        <v>11</v>
      </c>
      <c r="AL375" s="17">
        <f t="shared" si="188"/>
        <v>1.5714285714285714</v>
      </c>
      <c r="AM375" s="12">
        <v>2</v>
      </c>
      <c r="AN375" s="17">
        <f t="shared" si="189"/>
        <v>0.2857142857142857</v>
      </c>
      <c r="AO375" s="12">
        <v>13</v>
      </c>
      <c r="AP375" s="17">
        <f t="shared" si="190"/>
        <v>1.8571428571428572</v>
      </c>
      <c r="AQ375" s="12">
        <v>23</v>
      </c>
      <c r="AR375" s="17">
        <f t="shared" si="191"/>
        <v>3.2857142857142856</v>
      </c>
      <c r="AS375" s="12">
        <v>22</v>
      </c>
      <c r="AT375" s="17">
        <f t="shared" si="192"/>
        <v>3.1428571428571428</v>
      </c>
      <c r="AU375" s="13"/>
      <c r="AV375" s="13"/>
      <c r="AW375" s="13"/>
      <c r="AX375" s="13"/>
      <c r="AY375" s="13"/>
      <c r="AZ375" s="13"/>
      <c r="BA375" s="13"/>
      <c r="BB375" s="13"/>
      <c r="BC375" s="13"/>
      <c r="BD375" s="35">
        <f t="shared" si="193"/>
        <v>51.020408163265309</v>
      </c>
      <c r="BE375" s="35">
        <f t="shared" si="194"/>
        <v>48.701298701298704</v>
      </c>
      <c r="BF375" s="37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21.399377738587525</v>
      </c>
      <c r="BG375" s="14">
        <f t="shared" si="195"/>
        <v>0.37662337662337664</v>
      </c>
      <c r="BH375" s="14">
        <f t="shared" si="196"/>
        <v>0.27272727272727271</v>
      </c>
      <c r="BI375" s="13">
        <f>IFERROR(((AG375*(12000/5))/((F375*60+G375)*(SUMIFS(팀공격력!X:X,팀공격력!A:A,B375,팀공격력!B:B,D375)+SUMIFS(팀수비력!X:X,팀수비력!A:A,B375,팀수비력!B:B,D375))))*100,"")</f>
        <v>1.9378436644623693</v>
      </c>
      <c r="BJ375" s="13">
        <f>IFERROR(((AI375*(12000/5))/((F375*60+G375)*(SUMIFS(팀공격력!V:V,팀공격력!A:A,B375,팀공격력!B:B,D375)+SUMIFS(팀수비력!W:W,팀수비력!A:A,B375,팀수비력!B:B,D375))))*100,"")</f>
        <v>12.920927116400005</v>
      </c>
      <c r="BK375" s="13">
        <f>IFERROR(((AE375*(12000/5))/((F375*60+G375)*(SUMIFS(팀공격력!X:X,팀공격력!A:A,B375,팀공격력!B:B,D375)+SUMIFS(팀수비력!X:X,팀수비력!A:A,B375,팀수비력!B:B,D375))))*100,"")</f>
        <v>8.4780660320228662</v>
      </c>
      <c r="BL375" s="13">
        <f>IFERROR(100*AK375/(((((F375*60+G375)/(12000/5))*SUMIFS(팀공격력!P:P,팀공격력!A:A,B375,팀공격력!B:B,D375))-K375)),"")</f>
        <v>8.0985321410494358</v>
      </c>
      <c r="BM375" s="13">
        <f>IFERROR(100*((AM375/E375*(2400))/((F375*60+G375)*SUMIFS(팀공격력!AR:AR,팀공격력!A:A,B375,팀공격력!B:B,D375))),"")</f>
        <v>0.61509224098793425</v>
      </c>
      <c r="BN375" s="13">
        <f>IFERROR((AO375*40)/(((F375*60+G375)/60)*(SUMIFS(팀수비력!Q:Q,팀수비력!A:A,B375,팀수비력!B:B,D375)-SUMIFS(팀수비력!N:N,팀수비력!A:A,B375,팀수비력!B:B,D375)))*100,"")</f>
        <v>5.4853477921475129</v>
      </c>
      <c r="BO375" s="13">
        <f t="shared" si="197"/>
        <v>21.054558769681435</v>
      </c>
      <c r="BP375" s="13">
        <v>7.1428571428571397</v>
      </c>
      <c r="BQ375" s="13">
        <v>0.14285714285714199</v>
      </c>
      <c r="BR375" s="13">
        <v>0</v>
      </c>
      <c r="BS375" s="13">
        <v>0.71428571428571397</v>
      </c>
      <c r="BT375" s="15" t="s">
        <v>88</v>
      </c>
      <c r="BU375" s="15"/>
      <c r="BV375" s="12" t="s">
        <v>96</v>
      </c>
      <c r="BW375" s="26"/>
      <c r="BX375" s="28"/>
      <c r="BY375" s="28"/>
      <c r="BZ375" s="26"/>
      <c r="CA375" s="26"/>
      <c r="CB375" s="26"/>
      <c r="CC375" s="31"/>
      <c r="CD375" s="31"/>
      <c r="CE375" s="31"/>
      <c r="CF375" s="33">
        <v>3</v>
      </c>
      <c r="CG375" s="33">
        <v>4</v>
      </c>
    </row>
    <row r="376" spans="1:85" ht="18" customHeight="1" thickBot="1" x14ac:dyDescent="0.45">
      <c r="A376" s="12" t="s">
        <v>84</v>
      </c>
      <c r="B376" s="12" t="s">
        <v>133</v>
      </c>
      <c r="C376" s="4" t="s">
        <v>149</v>
      </c>
      <c r="D376" s="4" t="s">
        <v>296</v>
      </c>
      <c r="E376" s="23">
        <v>9</v>
      </c>
      <c r="F376" s="24">
        <v>16</v>
      </c>
      <c r="G376" s="24">
        <v>59</v>
      </c>
      <c r="H376" s="10">
        <f t="shared" si="171"/>
        <v>9171</v>
      </c>
      <c r="I376" s="5">
        <v>37</v>
      </c>
      <c r="J376" s="17">
        <f t="shared" si="172"/>
        <v>4.1111111111111107</v>
      </c>
      <c r="K376" s="7">
        <v>13</v>
      </c>
      <c r="L376" s="7">
        <v>32</v>
      </c>
      <c r="M376" s="17">
        <f t="shared" si="173"/>
        <v>1.4444444444444444</v>
      </c>
      <c r="N376" s="17">
        <f t="shared" si="174"/>
        <v>3.5555555555555554</v>
      </c>
      <c r="O376" s="14">
        <f t="shared" si="175"/>
        <v>0.40625</v>
      </c>
      <c r="P376" s="12">
        <v>4</v>
      </c>
      <c r="Q376" s="12">
        <v>11</v>
      </c>
      <c r="R376" s="17">
        <f t="shared" si="176"/>
        <v>0.44444444444444442</v>
      </c>
      <c r="S376" s="17">
        <f t="shared" si="177"/>
        <v>1.2222222222222223</v>
      </c>
      <c r="T376" s="14">
        <f t="shared" si="178"/>
        <v>0.36363636363636365</v>
      </c>
      <c r="U376" s="12">
        <v>9</v>
      </c>
      <c r="V376" s="12">
        <v>21</v>
      </c>
      <c r="W376" s="17">
        <f t="shared" si="179"/>
        <v>1</v>
      </c>
      <c r="X376" s="17">
        <f t="shared" si="180"/>
        <v>2.3333333333333335</v>
      </c>
      <c r="Y376" s="14">
        <f t="shared" si="181"/>
        <v>0.42857142857142855</v>
      </c>
      <c r="Z376" s="12">
        <v>2</v>
      </c>
      <c r="AA376" s="12">
        <v>2</v>
      </c>
      <c r="AB376" s="17">
        <f t="shared" si="182"/>
        <v>0.22222222222222221</v>
      </c>
      <c r="AC376" s="17">
        <f t="shared" si="183"/>
        <v>0.22222222222222221</v>
      </c>
      <c r="AD376" s="14">
        <f t="shared" si="184"/>
        <v>1</v>
      </c>
      <c r="AE376" s="12">
        <v>13</v>
      </c>
      <c r="AF376" s="17">
        <f t="shared" si="185"/>
        <v>1.4444444444444444</v>
      </c>
      <c r="AG376" s="12">
        <v>4</v>
      </c>
      <c r="AH376" s="17">
        <f t="shared" si="186"/>
        <v>0.44444444444444442</v>
      </c>
      <c r="AI376" s="12">
        <v>9</v>
      </c>
      <c r="AJ376" s="17">
        <f t="shared" si="187"/>
        <v>1</v>
      </c>
      <c r="AK376" s="12">
        <v>11</v>
      </c>
      <c r="AL376" s="17">
        <f t="shared" si="188"/>
        <v>1.2222222222222223</v>
      </c>
      <c r="AM376" s="12">
        <v>5</v>
      </c>
      <c r="AN376" s="17">
        <f t="shared" si="189"/>
        <v>0.55555555555555558</v>
      </c>
      <c r="AO376" s="12">
        <v>0</v>
      </c>
      <c r="AP376" s="17">
        <f t="shared" si="190"/>
        <v>0</v>
      </c>
      <c r="AQ376" s="12">
        <v>6</v>
      </c>
      <c r="AR376" s="17">
        <f t="shared" si="191"/>
        <v>0.66666666666666663</v>
      </c>
      <c r="AS376" s="12">
        <v>16</v>
      </c>
      <c r="AT376" s="17">
        <f t="shared" si="192"/>
        <v>1.7777777777777777</v>
      </c>
      <c r="AU376" s="13"/>
      <c r="AV376" s="13"/>
      <c r="AW376" s="13"/>
      <c r="AX376" s="13"/>
      <c r="AY376" s="13"/>
      <c r="AZ376" s="13"/>
      <c r="BA376" s="13"/>
      <c r="BB376" s="13"/>
      <c r="BC376" s="13"/>
      <c r="BD376" s="35">
        <f t="shared" si="193"/>
        <v>56.265206812652067</v>
      </c>
      <c r="BE376" s="35">
        <f t="shared" si="194"/>
        <v>54.6875</v>
      </c>
      <c r="BF376" s="37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11.428231022709102</v>
      </c>
      <c r="BG376" s="14">
        <f t="shared" si="195"/>
        <v>0.65625</v>
      </c>
      <c r="BH376" s="14">
        <f t="shared" si="196"/>
        <v>6.25E-2</v>
      </c>
      <c r="BI376" s="13">
        <f>IFERROR(((AG376*(12000/5))/((F376*60+G376)*(SUMIFS(팀공격력!X:X,팀공격력!A:A,B376,팀공격력!B:B,D376)+SUMIFS(팀수비력!X:X,팀수비력!A:A,B376,팀수비력!B:B,D376))))*100,"")</f>
        <v>1.4538581761349181</v>
      </c>
      <c r="BJ376" s="13">
        <f>IFERROR(((AI376*(12000/5))/((F376*60+G376)*(SUMIFS(팀공격력!V:V,팀공격력!A:A,B376,팀공격력!B:B,D376)+SUMIFS(팀수비력!W:W,팀수비력!A:A,B376,팀수비력!B:B,D376))))*100,"")</f>
        <v>6.4625768926972889</v>
      </c>
      <c r="BK376" s="13">
        <f>IFERROR(((AE376*(12000/5))/((F376*60+G376)*(SUMIFS(팀공격력!X:X,팀공격력!A:A,B376,팀공격력!B:B,D376)+SUMIFS(팀수비력!X:X,팀수비력!A:A,B376,팀수비력!B:B,D376))))*100,"")</f>
        <v>4.7250390724384834</v>
      </c>
      <c r="BL376" s="13">
        <f>IFERROR(100*AK376/(((((F376*60+G376)/(12000/5))*SUMIFS(팀공격력!P:P,팀공격력!A:A,B376,팀공격력!B:B,D376))-K376)),"")</f>
        <v>11.053656289907257</v>
      </c>
      <c r="BM376" s="13">
        <f>IFERROR(100*((AM376/E376*(2400))/((F376*60+G376)*SUMIFS(팀공격력!AR:AR,팀공격력!A:A,B376,팀공격력!B:B,D376))),"")</f>
        <v>1.7946058922946957</v>
      </c>
      <c r="BN376" s="13">
        <f>IFERROR((AO376*40)/(((F376*60+G376)/60)*(SUMIFS(팀수비력!Q:Q,팀수비력!A:A,B376,팀수비력!B:B,D376)-SUMIFS(팀수비력!N:N,팀수비력!A:A,B376,팀수비력!B:B,D376)))*100,"")</f>
        <v>0</v>
      </c>
      <c r="BO376" s="13">
        <f t="shared" si="197"/>
        <v>15.432098765432098</v>
      </c>
      <c r="BP376" s="13">
        <v>0</v>
      </c>
      <c r="BQ376" s="13">
        <v>0</v>
      </c>
      <c r="BR376" s="13">
        <v>1.1111111111111101</v>
      </c>
      <c r="BS376" s="13">
        <v>0.33333333333333298</v>
      </c>
      <c r="BT376" s="15" t="s">
        <v>88</v>
      </c>
      <c r="BU376" s="15"/>
      <c r="BV376" s="12" t="s">
        <v>91</v>
      </c>
      <c r="BW376" s="26"/>
      <c r="BX376" s="28"/>
      <c r="BY376" s="28"/>
      <c r="BZ376" s="26"/>
      <c r="CA376" s="26"/>
      <c r="CB376" s="26"/>
      <c r="CC376" s="31"/>
      <c r="CD376" s="31"/>
      <c r="CE376" s="31"/>
      <c r="CF376" s="33">
        <v>4</v>
      </c>
      <c r="CG376" s="33">
        <v>5</v>
      </c>
    </row>
    <row r="377" spans="1:85" ht="18" customHeight="1" thickBot="1" x14ac:dyDescent="0.45">
      <c r="A377" s="12" t="s">
        <v>84</v>
      </c>
      <c r="B377" s="12" t="s">
        <v>133</v>
      </c>
      <c r="C377" s="4" t="s">
        <v>150</v>
      </c>
      <c r="D377" s="4" t="s">
        <v>296</v>
      </c>
      <c r="E377" s="23">
        <v>9</v>
      </c>
      <c r="F377" s="24">
        <v>31</v>
      </c>
      <c r="G377" s="24">
        <v>50</v>
      </c>
      <c r="H377" s="10">
        <f t="shared" si="171"/>
        <v>17190</v>
      </c>
      <c r="I377" s="5">
        <v>116</v>
      </c>
      <c r="J377" s="17">
        <f t="shared" si="172"/>
        <v>12.888888888888889</v>
      </c>
      <c r="K377" s="7">
        <v>39</v>
      </c>
      <c r="L377" s="7">
        <v>114</v>
      </c>
      <c r="M377" s="17">
        <f t="shared" si="173"/>
        <v>4.333333333333333</v>
      </c>
      <c r="N377" s="17">
        <f t="shared" si="174"/>
        <v>12.666666666666666</v>
      </c>
      <c r="O377" s="14">
        <f t="shared" si="175"/>
        <v>0.34210526315789475</v>
      </c>
      <c r="P377" s="12">
        <v>18</v>
      </c>
      <c r="Q377" s="12">
        <v>46</v>
      </c>
      <c r="R377" s="17">
        <f t="shared" si="176"/>
        <v>2</v>
      </c>
      <c r="S377" s="17">
        <f t="shared" si="177"/>
        <v>5.1111111111111107</v>
      </c>
      <c r="T377" s="14">
        <f t="shared" si="178"/>
        <v>0.39130434782608697</v>
      </c>
      <c r="U377" s="12">
        <v>21</v>
      </c>
      <c r="V377" s="12">
        <v>68</v>
      </c>
      <c r="W377" s="17">
        <f t="shared" si="179"/>
        <v>2.3333333333333335</v>
      </c>
      <c r="X377" s="17">
        <f t="shared" si="180"/>
        <v>7.5555555555555554</v>
      </c>
      <c r="Y377" s="14">
        <f t="shared" si="181"/>
        <v>0.30882352941176472</v>
      </c>
      <c r="Z377" s="12">
        <v>17</v>
      </c>
      <c r="AA377" s="12">
        <v>19</v>
      </c>
      <c r="AB377" s="17">
        <f t="shared" si="182"/>
        <v>1.8888888888888888</v>
      </c>
      <c r="AC377" s="17">
        <f t="shared" si="183"/>
        <v>2.1111111111111112</v>
      </c>
      <c r="AD377" s="14">
        <f t="shared" si="184"/>
        <v>0.89473684210526316</v>
      </c>
      <c r="AE377" s="12">
        <v>21</v>
      </c>
      <c r="AF377" s="17">
        <f t="shared" si="185"/>
        <v>2.3333333333333335</v>
      </c>
      <c r="AG377" s="12">
        <v>6</v>
      </c>
      <c r="AH377" s="17">
        <f t="shared" si="186"/>
        <v>0.66666666666666663</v>
      </c>
      <c r="AI377" s="12">
        <v>15</v>
      </c>
      <c r="AJ377" s="17">
        <f t="shared" si="187"/>
        <v>1.6666666666666667</v>
      </c>
      <c r="AK377" s="12">
        <v>29</v>
      </c>
      <c r="AL377" s="17">
        <f t="shared" si="188"/>
        <v>3.2222222222222223</v>
      </c>
      <c r="AM377" s="12">
        <v>5</v>
      </c>
      <c r="AN377" s="17">
        <f t="shared" si="189"/>
        <v>0.55555555555555558</v>
      </c>
      <c r="AO377" s="12">
        <v>0</v>
      </c>
      <c r="AP377" s="17">
        <f t="shared" si="190"/>
        <v>0</v>
      </c>
      <c r="AQ377" s="12">
        <v>19</v>
      </c>
      <c r="AR377" s="17">
        <f t="shared" si="191"/>
        <v>2.1111111111111112</v>
      </c>
      <c r="AS377" s="12">
        <v>20</v>
      </c>
      <c r="AT377" s="17">
        <f t="shared" si="192"/>
        <v>2.2222222222222223</v>
      </c>
      <c r="AU377" s="13"/>
      <c r="AV377" s="13"/>
      <c r="AW377" s="13"/>
      <c r="AX377" s="13"/>
      <c r="AY377" s="13"/>
      <c r="AZ377" s="13"/>
      <c r="BA377" s="13"/>
      <c r="BB377" s="13"/>
      <c r="BC377" s="13"/>
      <c r="BD377" s="35">
        <f t="shared" si="193"/>
        <v>47.401111474338023</v>
      </c>
      <c r="BE377" s="35">
        <f t="shared" si="194"/>
        <v>43.421052631578952</v>
      </c>
      <c r="BF377" s="37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22.167673084321635</v>
      </c>
      <c r="BG377" s="14">
        <f t="shared" si="195"/>
        <v>0.59649122807017541</v>
      </c>
      <c r="BH377" s="14">
        <f t="shared" si="196"/>
        <v>0.16666666666666666</v>
      </c>
      <c r="BI377" s="13">
        <f>IFERROR(((AG377*(12000/5))/((F377*60+G377)*(SUMIFS(팀공격력!X:X,팀공격력!A:A,B377,팀공격력!B:B,D377)+SUMIFS(팀수비력!X:X,팀수비력!A:A,B377,팀수비력!B:B,D377))))*100,"")</f>
        <v>1.1634671320535195</v>
      </c>
      <c r="BJ377" s="13">
        <f>IFERROR(((AI377*(12000/5))/((F377*60+G377)*(SUMIFS(팀공격력!V:V,팀공격력!A:A,B377,팀공격력!B:B,D377)+SUMIFS(팀수비력!W:W,팀수비력!A:A,B377,팀수비력!B:B,D377))))*100,"")</f>
        <v>5.7463925424594562</v>
      </c>
      <c r="BK377" s="13">
        <f>IFERROR(((AE377*(12000/5))/((F377*60+G377)*(SUMIFS(팀공격력!X:X,팀공격력!A:A,B377,팀공격력!B:B,D377)+SUMIFS(팀수비력!X:X,팀수비력!A:A,B377,팀수비력!B:B,D377))))*100,"")</f>
        <v>4.0721349621873184</v>
      </c>
      <c r="BL377" s="13">
        <f>IFERROR(100*AK377/(((((F377*60+G377)/(12000/5))*SUMIFS(팀공격력!P:P,팀공격력!A:A,B377,팀공격력!B:B,D377))-K377)),"")</f>
        <v>16.870682341534362</v>
      </c>
      <c r="BM377" s="13">
        <f>IFERROR(100*((AM377/E377*(2400))/((F377*60+G377)*SUMIFS(팀공격력!AR:AR,팀공격력!A:A,B377,팀공격력!B:B,D377))),"")</f>
        <v>0.957436337302772</v>
      </c>
      <c r="BN377" s="13">
        <f>IFERROR((AO377*40)/(((F377*60+G377)/60)*(SUMIFS(팀수비력!Q:Q,팀수비력!A:A,B377,팀수비력!B:B,D377)-SUMIFS(팀수비력!N:N,팀수비력!A:A,B377,팀수비력!B:B,D377)))*100,"")</f>
        <v>0</v>
      </c>
      <c r="BO377" s="13">
        <f t="shared" si="197"/>
        <v>13.440860215053762</v>
      </c>
      <c r="BP377" s="13">
        <v>16.6666666666666</v>
      </c>
      <c r="BQ377" s="13">
        <v>0.33333333333333298</v>
      </c>
      <c r="BR377" s="13">
        <v>2</v>
      </c>
      <c r="BS377" s="13">
        <v>0.66666666666666596</v>
      </c>
      <c r="BT377" s="15" t="s">
        <v>88</v>
      </c>
      <c r="BU377" s="15"/>
      <c r="BV377" s="12" t="s">
        <v>91</v>
      </c>
      <c r="BW377" s="26"/>
      <c r="BX377" s="28"/>
      <c r="BY377" s="28"/>
      <c r="BZ377" s="26"/>
      <c r="CA377" s="26"/>
      <c r="CB377" s="26"/>
      <c r="CC377" s="31"/>
      <c r="CD377" s="31"/>
      <c r="CE377" s="31"/>
      <c r="CF377" s="33">
        <v>4</v>
      </c>
      <c r="CG377" s="33">
        <v>5</v>
      </c>
    </row>
    <row r="378" spans="1:85" ht="18" customHeight="1" thickBot="1" x14ac:dyDescent="0.45">
      <c r="A378" s="12" t="s">
        <v>84</v>
      </c>
      <c r="B378" s="12" t="s">
        <v>133</v>
      </c>
      <c r="C378" s="4" t="s">
        <v>151</v>
      </c>
      <c r="D378" s="4" t="s">
        <v>296</v>
      </c>
      <c r="E378" s="23">
        <v>7</v>
      </c>
      <c r="F378" s="24">
        <v>26</v>
      </c>
      <c r="G378" s="24">
        <v>7</v>
      </c>
      <c r="H378" s="10">
        <f t="shared" si="171"/>
        <v>10969</v>
      </c>
      <c r="I378" s="5">
        <v>82</v>
      </c>
      <c r="J378" s="17">
        <f t="shared" si="172"/>
        <v>11.714285714285714</v>
      </c>
      <c r="K378" s="7">
        <v>28</v>
      </c>
      <c r="L378" s="7">
        <v>72</v>
      </c>
      <c r="M378" s="17">
        <f t="shared" si="173"/>
        <v>4</v>
      </c>
      <c r="N378" s="17">
        <f t="shared" si="174"/>
        <v>10.285714285714286</v>
      </c>
      <c r="O378" s="14">
        <f t="shared" si="175"/>
        <v>0.3888888888888889</v>
      </c>
      <c r="P378" s="12">
        <v>18</v>
      </c>
      <c r="Q378" s="12">
        <v>43</v>
      </c>
      <c r="R378" s="17">
        <f t="shared" si="176"/>
        <v>2.5714285714285716</v>
      </c>
      <c r="S378" s="17">
        <f t="shared" si="177"/>
        <v>6.1428571428571432</v>
      </c>
      <c r="T378" s="14">
        <f t="shared" si="178"/>
        <v>0.41860465116279072</v>
      </c>
      <c r="U378" s="12">
        <v>10</v>
      </c>
      <c r="V378" s="12">
        <v>29</v>
      </c>
      <c r="W378" s="17">
        <f t="shared" si="179"/>
        <v>1.4285714285714286</v>
      </c>
      <c r="X378" s="17">
        <f t="shared" si="180"/>
        <v>4.1428571428571432</v>
      </c>
      <c r="Y378" s="14">
        <f t="shared" si="181"/>
        <v>0.34482758620689657</v>
      </c>
      <c r="Z378" s="12">
        <v>16</v>
      </c>
      <c r="AA378" s="12">
        <v>19</v>
      </c>
      <c r="AB378" s="17">
        <f t="shared" si="182"/>
        <v>2.2857142857142856</v>
      </c>
      <c r="AC378" s="17">
        <f t="shared" si="183"/>
        <v>2.7142857142857144</v>
      </c>
      <c r="AD378" s="14">
        <f t="shared" si="184"/>
        <v>0.84210526315789469</v>
      </c>
      <c r="AE378" s="12">
        <v>17</v>
      </c>
      <c r="AF378" s="17">
        <f t="shared" si="185"/>
        <v>2.4285714285714284</v>
      </c>
      <c r="AG378" s="12">
        <v>5</v>
      </c>
      <c r="AH378" s="17">
        <f t="shared" si="186"/>
        <v>0.7142857142857143</v>
      </c>
      <c r="AI378" s="12">
        <v>12</v>
      </c>
      <c r="AJ378" s="17">
        <f t="shared" si="187"/>
        <v>1.7142857142857142</v>
      </c>
      <c r="AK378" s="12">
        <v>39</v>
      </c>
      <c r="AL378" s="17">
        <f t="shared" si="188"/>
        <v>5.5714285714285712</v>
      </c>
      <c r="AM378" s="12">
        <v>10</v>
      </c>
      <c r="AN378" s="17">
        <f t="shared" si="189"/>
        <v>1.4285714285714286</v>
      </c>
      <c r="AO378" s="12">
        <v>0</v>
      </c>
      <c r="AP378" s="17">
        <f t="shared" si="190"/>
        <v>0</v>
      </c>
      <c r="AQ378" s="12">
        <v>22</v>
      </c>
      <c r="AR378" s="17">
        <f t="shared" si="191"/>
        <v>3.1428571428571428</v>
      </c>
      <c r="AS378" s="12">
        <v>12</v>
      </c>
      <c r="AT378" s="17">
        <f t="shared" si="192"/>
        <v>1.7142857142857142</v>
      </c>
      <c r="AU378" s="13"/>
      <c r="AV378" s="13"/>
      <c r="AW378" s="13"/>
      <c r="AX378" s="13"/>
      <c r="AY378" s="13"/>
      <c r="AZ378" s="13"/>
      <c r="BA378" s="13"/>
      <c r="BB378" s="13"/>
      <c r="BC378" s="13"/>
      <c r="BD378" s="35">
        <f t="shared" si="193"/>
        <v>51.020408163265309</v>
      </c>
      <c r="BE378" s="35">
        <f t="shared" si="194"/>
        <v>45.833333333333329</v>
      </c>
      <c r="BF378" s="37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19.565376953989123</v>
      </c>
      <c r="BG378" s="14">
        <f t="shared" si="195"/>
        <v>0.40277777777777779</v>
      </c>
      <c r="BH378" s="14">
        <f t="shared" si="196"/>
        <v>0.2638888888888889</v>
      </c>
      <c r="BI378" s="13">
        <f>IFERROR(((AG378*(12000/5))/((F378*60+G378)*(SUMIFS(팀공격력!X:X,팀공격력!A:A,B378,팀공격력!B:B,D378)+SUMIFS(팀수비력!X:X,팀수비력!A:A,B378,팀수비력!B:B,D378))))*100,"")</f>
        <v>1.1817816540216031</v>
      </c>
      <c r="BJ378" s="13">
        <f>IFERROR(((AI378*(12000/5))/((F378*60+G378)*(SUMIFS(팀공격력!V:V,팀공격력!A:A,B378,팀공격력!B:B,D378)+SUMIFS(팀수비력!W:W,팀수비력!A:A,B378,팀수비력!B:B,D378))))*100,"")</f>
        <v>5.6033744766292592</v>
      </c>
      <c r="BK378" s="13">
        <f>IFERROR(((AE378*(12000/5))/((F378*60+G378)*(SUMIFS(팀공격력!X:X,팀공격력!A:A,B378,팀공격력!B:B,D378)+SUMIFS(팀수비력!X:X,팀수비력!A:A,B378,팀수비력!B:B,D378))))*100,"")</f>
        <v>4.0180576236734504</v>
      </c>
      <c r="BL378" s="13">
        <f>IFERROR(100*AK378/(((((F378*60+G378)/(12000/5))*SUMIFS(팀공격력!P:P,팀공격력!A:A,B378,팀공격력!B:B,D378))-K378)),"")</f>
        <v>26.892301504072631</v>
      </c>
      <c r="BM378" s="13">
        <f>IFERROR(100*((AM378/E378*(2400))/((F378*60+G378)*SUMIFS(팀공격력!AR:AR,팀공격력!A:A,B378,팀공격력!B:B,D378))),"")</f>
        <v>3.0008807800591937</v>
      </c>
      <c r="BN378" s="13">
        <f>IFERROR((AO378*40)/(((F378*60+G378)/60)*(SUMIFS(팀수비력!Q:Q,팀수비력!A:A,B378,팀수비력!B:B,D378)-SUMIFS(팀수비력!N:N,팀수비력!A:A,B378,팀수비력!B:B,D378)))*100,"")</f>
        <v>0</v>
      </c>
      <c r="BO378" s="13">
        <f t="shared" si="197"/>
        <v>21.492770613520907</v>
      </c>
      <c r="BP378" s="13">
        <v>0</v>
      </c>
      <c r="BQ378" s="13">
        <v>0</v>
      </c>
      <c r="BR378" s="13">
        <v>1.8571428571428501</v>
      </c>
      <c r="BS378" s="13">
        <v>1.1428571428571399</v>
      </c>
      <c r="BT378" s="15" t="s">
        <v>88</v>
      </c>
      <c r="BU378" s="15"/>
      <c r="BV378" s="12" t="s">
        <v>96</v>
      </c>
      <c r="BW378" s="26"/>
      <c r="BX378" s="28"/>
      <c r="BY378" s="28"/>
      <c r="BZ378" s="26"/>
      <c r="CA378" s="26"/>
      <c r="CB378" s="26"/>
      <c r="CC378" s="31"/>
      <c r="CD378" s="31"/>
      <c r="CE378" s="31"/>
      <c r="CF378" s="33">
        <v>4</v>
      </c>
      <c r="CG378" s="33">
        <v>3</v>
      </c>
    </row>
    <row r="379" spans="1:85" ht="18" customHeight="1" thickBot="1" x14ac:dyDescent="0.45">
      <c r="A379" s="12" t="s">
        <v>84</v>
      </c>
      <c r="B379" s="12" t="s">
        <v>152</v>
      </c>
      <c r="C379" s="4" t="s">
        <v>154</v>
      </c>
      <c r="D379" s="4" t="s">
        <v>296</v>
      </c>
      <c r="E379" s="23">
        <v>1</v>
      </c>
      <c r="F379" s="24">
        <v>0</v>
      </c>
      <c r="G379" s="24">
        <v>17</v>
      </c>
      <c r="H379" s="10">
        <f t="shared" si="171"/>
        <v>17</v>
      </c>
      <c r="I379" s="5">
        <v>0</v>
      </c>
      <c r="J379" s="17">
        <f t="shared" si="172"/>
        <v>0</v>
      </c>
      <c r="K379" s="7">
        <v>0</v>
      </c>
      <c r="L379" s="7">
        <v>0</v>
      </c>
      <c r="M379" s="17">
        <f t="shared" si="173"/>
        <v>0</v>
      </c>
      <c r="N379" s="17">
        <f t="shared" si="174"/>
        <v>0</v>
      </c>
      <c r="O379" s="14" t="e">
        <f t="shared" si="175"/>
        <v>#DIV/0!</v>
      </c>
      <c r="P379" s="12">
        <v>0</v>
      </c>
      <c r="Q379" s="12">
        <v>0</v>
      </c>
      <c r="R379" s="17">
        <f t="shared" si="176"/>
        <v>0</v>
      </c>
      <c r="S379" s="17">
        <f t="shared" si="177"/>
        <v>0</v>
      </c>
      <c r="T379" s="14" t="e">
        <f t="shared" si="178"/>
        <v>#DIV/0!</v>
      </c>
      <c r="U379" s="12">
        <v>0</v>
      </c>
      <c r="V379" s="12">
        <v>0</v>
      </c>
      <c r="W379" s="17">
        <f t="shared" si="179"/>
        <v>0</v>
      </c>
      <c r="X379" s="17">
        <f t="shared" si="180"/>
        <v>0</v>
      </c>
      <c r="Y379" s="14" t="e">
        <f t="shared" si="181"/>
        <v>#DIV/0!</v>
      </c>
      <c r="Z379" s="12">
        <v>0</v>
      </c>
      <c r="AA379" s="12">
        <v>0</v>
      </c>
      <c r="AB379" s="17">
        <f t="shared" si="182"/>
        <v>0</v>
      </c>
      <c r="AC379" s="17">
        <f t="shared" si="183"/>
        <v>0</v>
      </c>
      <c r="AD379" s="14" t="e">
        <f t="shared" si="184"/>
        <v>#DIV/0!</v>
      </c>
      <c r="AE379" s="12">
        <v>0</v>
      </c>
      <c r="AF379" s="17">
        <f t="shared" si="185"/>
        <v>0</v>
      </c>
      <c r="AG379" s="12">
        <v>0</v>
      </c>
      <c r="AH379" s="17">
        <f t="shared" si="186"/>
        <v>0</v>
      </c>
      <c r="AI379" s="12">
        <v>0</v>
      </c>
      <c r="AJ379" s="17">
        <f t="shared" si="187"/>
        <v>0</v>
      </c>
      <c r="AK379" s="12">
        <v>0</v>
      </c>
      <c r="AL379" s="17">
        <f t="shared" si="188"/>
        <v>0</v>
      </c>
      <c r="AM379" s="12">
        <v>0</v>
      </c>
      <c r="AN379" s="17">
        <f t="shared" si="189"/>
        <v>0</v>
      </c>
      <c r="AO379" s="12">
        <v>0</v>
      </c>
      <c r="AP379" s="17">
        <f t="shared" si="190"/>
        <v>0</v>
      </c>
      <c r="AQ379" s="12">
        <v>0</v>
      </c>
      <c r="AR379" s="17">
        <f t="shared" si="191"/>
        <v>0</v>
      </c>
      <c r="AS379" s="12">
        <v>0</v>
      </c>
      <c r="AT379" s="17">
        <f t="shared" si="192"/>
        <v>0</v>
      </c>
      <c r="AU379" s="13"/>
      <c r="AV379" s="13"/>
      <c r="AW379" s="13"/>
      <c r="AX379" s="13"/>
      <c r="AY379" s="13"/>
      <c r="AZ379" s="13"/>
      <c r="BA379" s="13"/>
      <c r="BB379" s="13"/>
      <c r="BC379" s="13"/>
      <c r="BD379" s="35" t="str">
        <f t="shared" si="193"/>
        <v/>
      </c>
      <c r="BE379" s="35" t="str">
        <f t="shared" si="194"/>
        <v/>
      </c>
      <c r="BF379" s="37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0</v>
      </c>
      <c r="BG379" s="14" t="str">
        <f t="shared" si="195"/>
        <v/>
      </c>
      <c r="BH379" s="14" t="str">
        <f t="shared" si="196"/>
        <v/>
      </c>
      <c r="BI379" s="13">
        <f>IFERROR(((AG379*(12000/5))/((F379*60+G379)*(SUMIFS(팀공격력!X:X,팀공격력!A:A,B379,팀공격력!B:B,D379)+SUMIFS(팀수비력!X:X,팀수비력!A:A,B379,팀수비력!B:B,D379))))*100,"")</f>
        <v>0</v>
      </c>
      <c r="BJ379" s="13">
        <f>IFERROR(((AI379*(12000/5))/((F379*60+G379)*(SUMIFS(팀공격력!V:V,팀공격력!A:A,B379,팀공격력!B:B,D379)+SUMIFS(팀수비력!W:W,팀수비력!A:A,B379,팀수비력!B:B,D379))))*100,"")</f>
        <v>0</v>
      </c>
      <c r="BK379" s="13">
        <f>IFERROR(((AE379*(12000/5))/((F379*60+G379)*(SUMIFS(팀공격력!X:X,팀공격력!A:A,B379,팀공격력!B:B,D379)+SUMIFS(팀수비력!X:X,팀수비력!A:A,B379,팀수비력!B:B,D379))))*100,"")</f>
        <v>0</v>
      </c>
      <c r="BL379" s="13">
        <f>IFERROR(100*AK379/(((((F379*60+G379)/(12000/5))*SUMIFS(팀공격력!P:P,팀공격력!A:A,B379,팀공격력!B:B,D379))-K379)),"")</f>
        <v>0</v>
      </c>
      <c r="BM379" s="13">
        <f>IFERROR(100*((AM379/E379*(2400))/((F379*60+G379)*SUMIFS(팀공격력!AR:AR,팀공격력!A:A,B379,팀공격력!B:B,D379))),"")</f>
        <v>0</v>
      </c>
      <c r="BN379" s="13">
        <f>IFERROR((AO379*40)/(((F379*60+G379)/60)*(SUMIFS(팀수비력!Q:Q,팀수비력!A:A,B379,팀수비력!B:B,D379)-SUMIFS(팀수비력!N:N,팀수비력!A:A,B379,팀수비력!B:B,D379)))*100,"")</f>
        <v>0</v>
      </c>
      <c r="BO379" s="13" t="str">
        <f t="shared" si="197"/>
        <v/>
      </c>
      <c r="BP379" s="13">
        <v>0</v>
      </c>
      <c r="BQ379" s="13">
        <v>0</v>
      </c>
      <c r="BR379" s="13">
        <v>0</v>
      </c>
      <c r="BS379" s="13">
        <v>0</v>
      </c>
      <c r="BT379" s="15" t="s">
        <v>88</v>
      </c>
      <c r="BU379" s="15"/>
      <c r="BV379" s="12" t="s">
        <v>89</v>
      </c>
      <c r="BW379" s="26"/>
      <c r="BX379" s="28"/>
      <c r="BY379" s="28"/>
      <c r="BZ379" s="26"/>
      <c r="CA379" s="26"/>
      <c r="CB379" s="26"/>
      <c r="CC379" s="31"/>
      <c r="CD379" s="31"/>
      <c r="CE379" s="31"/>
      <c r="CF379" s="33">
        <v>0</v>
      </c>
      <c r="CG379" s="33">
        <v>1</v>
      </c>
    </row>
    <row r="380" spans="1:85" ht="18" customHeight="1" thickBot="1" x14ac:dyDescent="0.45">
      <c r="A380" s="12" t="s">
        <v>84</v>
      </c>
      <c r="B380" s="12" t="s">
        <v>152</v>
      </c>
      <c r="C380" s="4" t="s">
        <v>155</v>
      </c>
      <c r="D380" s="4" t="s">
        <v>296</v>
      </c>
      <c r="E380" s="23">
        <v>9</v>
      </c>
      <c r="F380" s="24">
        <v>30</v>
      </c>
      <c r="G380" s="24">
        <v>51</v>
      </c>
      <c r="H380" s="10">
        <f t="shared" si="171"/>
        <v>16659</v>
      </c>
      <c r="I380" s="5">
        <v>77</v>
      </c>
      <c r="J380" s="17">
        <f t="shared" si="172"/>
        <v>8.5555555555555554</v>
      </c>
      <c r="K380" s="7">
        <v>25</v>
      </c>
      <c r="L380" s="7">
        <v>65</v>
      </c>
      <c r="M380" s="17">
        <f t="shared" si="173"/>
        <v>2.7777777777777777</v>
      </c>
      <c r="N380" s="17">
        <f t="shared" si="174"/>
        <v>7.2222222222222223</v>
      </c>
      <c r="O380" s="14">
        <f t="shared" si="175"/>
        <v>0.38461538461538464</v>
      </c>
      <c r="P380" s="12">
        <v>9</v>
      </c>
      <c r="Q380" s="12">
        <v>24</v>
      </c>
      <c r="R380" s="17">
        <f t="shared" si="176"/>
        <v>1</v>
      </c>
      <c r="S380" s="17">
        <f t="shared" si="177"/>
        <v>2.6666666666666665</v>
      </c>
      <c r="T380" s="14">
        <f t="shared" si="178"/>
        <v>0.375</v>
      </c>
      <c r="U380" s="12">
        <v>16</v>
      </c>
      <c r="V380" s="12">
        <v>41</v>
      </c>
      <c r="W380" s="17">
        <f t="shared" si="179"/>
        <v>1.7777777777777777</v>
      </c>
      <c r="X380" s="17">
        <f t="shared" si="180"/>
        <v>4.5555555555555554</v>
      </c>
      <c r="Y380" s="14">
        <f t="shared" si="181"/>
        <v>0.3902439024390244</v>
      </c>
      <c r="Z380" s="12">
        <v>11</v>
      </c>
      <c r="AA380" s="12">
        <v>14</v>
      </c>
      <c r="AB380" s="17">
        <f t="shared" si="182"/>
        <v>1.2222222222222223</v>
      </c>
      <c r="AC380" s="17">
        <f t="shared" si="183"/>
        <v>1.5555555555555556</v>
      </c>
      <c r="AD380" s="14">
        <f t="shared" si="184"/>
        <v>0.7857142857142857</v>
      </c>
      <c r="AE380" s="12">
        <v>23</v>
      </c>
      <c r="AF380" s="17">
        <f t="shared" si="185"/>
        <v>2.5555555555555554</v>
      </c>
      <c r="AG380" s="12">
        <v>6</v>
      </c>
      <c r="AH380" s="17">
        <f t="shared" si="186"/>
        <v>0.66666666666666663</v>
      </c>
      <c r="AI380" s="12">
        <v>17</v>
      </c>
      <c r="AJ380" s="17">
        <f t="shared" si="187"/>
        <v>1.8888888888888888</v>
      </c>
      <c r="AK380" s="12">
        <v>38</v>
      </c>
      <c r="AL380" s="17">
        <f t="shared" si="188"/>
        <v>4.2222222222222223</v>
      </c>
      <c r="AM380" s="12">
        <v>9</v>
      </c>
      <c r="AN380" s="17">
        <f t="shared" si="189"/>
        <v>1</v>
      </c>
      <c r="AO380" s="12">
        <v>1</v>
      </c>
      <c r="AP380" s="17">
        <f t="shared" si="190"/>
        <v>0.1111111111111111</v>
      </c>
      <c r="AQ380" s="12">
        <v>14</v>
      </c>
      <c r="AR380" s="17">
        <f t="shared" si="191"/>
        <v>1.5555555555555556</v>
      </c>
      <c r="AS380" s="12">
        <v>21</v>
      </c>
      <c r="AT380" s="17">
        <f t="shared" si="192"/>
        <v>2.3333333333333335</v>
      </c>
      <c r="AU380" s="13"/>
      <c r="AV380" s="13"/>
      <c r="AW380" s="13"/>
      <c r="AX380" s="13"/>
      <c r="AY380" s="13"/>
      <c r="AZ380" s="13"/>
      <c r="BA380" s="13"/>
      <c r="BB380" s="13"/>
      <c r="BC380" s="13"/>
      <c r="BD380" s="35">
        <f t="shared" si="193"/>
        <v>54.103428892636316</v>
      </c>
      <c r="BE380" s="35">
        <f t="shared" si="194"/>
        <v>50.769230769230766</v>
      </c>
      <c r="BF380" s="37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14.969111267024706</v>
      </c>
      <c r="BG380" s="14">
        <f t="shared" si="195"/>
        <v>0.63076923076923075</v>
      </c>
      <c r="BH380" s="14">
        <f t="shared" si="196"/>
        <v>0.2153846153846154</v>
      </c>
      <c r="BI380" s="13">
        <f>IFERROR(((AG380*(12000/5))/((F380*60+G380)*(SUMIFS(팀공격력!X:X,팀공격력!A:A,B380,팀공격력!B:B,D380)+SUMIFS(팀수비력!X:X,팀수비력!A:A,B380,팀수비력!B:B,D380))))*100,"")</f>
        <v>1.3096933680402076</v>
      </c>
      <c r="BJ380" s="13">
        <f>IFERROR(((AI380*(12000/5))/((F380*60+G380)*(SUMIFS(팀공격력!V:V,팀공격력!A:A,B380,팀공격력!B:B,D380)+SUMIFS(팀수비력!W:W,팀수비력!A:A,B380,팀수비력!B:B,D380))))*100,"")</f>
        <v>7.3719529712764871</v>
      </c>
      <c r="BK380" s="13">
        <f>IFERROR(((AE380*(12000/5))/((F380*60+G380)*(SUMIFS(팀공격력!X:X,팀공격력!A:A,B380,팀공격력!B:B,D380)+SUMIFS(팀수비력!X:X,팀수비력!A:A,B380,팀수비력!B:B,D380))))*100,"")</f>
        <v>5.0204912441541296</v>
      </c>
      <c r="BL380" s="13">
        <f>IFERROR(100*AK380/(((((F380*60+G380)/(12000/5))*SUMIFS(팀공격력!P:P,팀공격력!A:A,B380,팀공격력!B:B,D380))-K380)),"")</f>
        <v>22.03665042913477</v>
      </c>
      <c r="BM380" s="13">
        <f>IFERROR(100*((AM380/E380*(2400))/((F380*60+G380)*SUMIFS(팀공격력!AR:AR,팀공격력!A:A,B380,팀공격력!B:B,D380))),"")</f>
        <v>1.8414346728027224</v>
      </c>
      <c r="BN380" s="13">
        <f>IFERROR((AO380*40)/(((F380*60+G380)/60)*(SUMIFS(팀수비력!Q:Q,팀수비력!A:A,B380,팀수비력!B:B,D380)-SUMIFS(팀수비력!N:N,팀수비력!A:A,B380,팀수비력!B:B,D380)))*100,"")</f>
        <v>0.40773472778610237</v>
      </c>
      <c r="BO380" s="13">
        <f t="shared" si="197"/>
        <v>16.439643024894316</v>
      </c>
      <c r="BP380" s="13">
        <v>0</v>
      </c>
      <c r="BQ380" s="13">
        <v>0</v>
      </c>
      <c r="BR380" s="13">
        <v>2.88888888888888</v>
      </c>
      <c r="BS380" s="13">
        <v>0.55555555555555503</v>
      </c>
      <c r="BT380" s="15" t="s">
        <v>88</v>
      </c>
      <c r="BU380" s="15"/>
      <c r="BV380" s="12" t="s">
        <v>91</v>
      </c>
      <c r="BW380" s="26"/>
      <c r="BX380" s="28"/>
      <c r="BY380" s="28"/>
      <c r="BZ380" s="26"/>
      <c r="CA380" s="26"/>
      <c r="CB380" s="26"/>
      <c r="CC380" s="31"/>
      <c r="CD380" s="31"/>
      <c r="CE380" s="31"/>
      <c r="CF380" s="33">
        <v>7</v>
      </c>
      <c r="CG380" s="33">
        <v>2</v>
      </c>
    </row>
    <row r="381" spans="1:85" ht="18" customHeight="1" thickBot="1" x14ac:dyDescent="0.45">
      <c r="A381" s="12" t="s">
        <v>84</v>
      </c>
      <c r="B381" s="12" t="s">
        <v>152</v>
      </c>
      <c r="C381" s="4" t="s">
        <v>157</v>
      </c>
      <c r="D381" s="4" t="s">
        <v>296</v>
      </c>
      <c r="E381" s="23">
        <v>9</v>
      </c>
      <c r="F381" s="24">
        <v>9</v>
      </c>
      <c r="G381" s="24">
        <v>56</v>
      </c>
      <c r="H381" s="10">
        <f t="shared" si="171"/>
        <v>5364</v>
      </c>
      <c r="I381" s="5">
        <v>9</v>
      </c>
      <c r="J381" s="17">
        <f t="shared" si="172"/>
        <v>1</v>
      </c>
      <c r="K381" s="7">
        <v>4</v>
      </c>
      <c r="L381" s="7">
        <v>12</v>
      </c>
      <c r="M381" s="17">
        <f t="shared" si="173"/>
        <v>0.44444444444444442</v>
      </c>
      <c r="N381" s="17">
        <f t="shared" si="174"/>
        <v>1.3333333333333333</v>
      </c>
      <c r="O381" s="14">
        <f t="shared" si="175"/>
        <v>0.33333333333333331</v>
      </c>
      <c r="P381" s="12">
        <v>3</v>
      </c>
      <c r="Q381" s="12">
        <v>5</v>
      </c>
      <c r="R381" s="17">
        <f t="shared" si="176"/>
        <v>0.33333333333333331</v>
      </c>
      <c r="S381" s="17">
        <f t="shared" si="177"/>
        <v>0.55555555555555558</v>
      </c>
      <c r="T381" s="14">
        <f t="shared" si="178"/>
        <v>0.6</v>
      </c>
      <c r="U381" s="12">
        <v>1</v>
      </c>
      <c r="V381" s="12">
        <v>7</v>
      </c>
      <c r="W381" s="17">
        <f t="shared" si="179"/>
        <v>0.1111111111111111</v>
      </c>
      <c r="X381" s="17">
        <f t="shared" si="180"/>
        <v>0.77777777777777779</v>
      </c>
      <c r="Y381" s="14">
        <f t="shared" si="181"/>
        <v>0.14285714285714285</v>
      </c>
      <c r="Z381" s="12">
        <v>0</v>
      </c>
      <c r="AA381" s="12">
        <v>0</v>
      </c>
      <c r="AB381" s="17">
        <f t="shared" si="182"/>
        <v>0</v>
      </c>
      <c r="AC381" s="17">
        <f t="shared" si="183"/>
        <v>0</v>
      </c>
      <c r="AD381" s="14" t="e">
        <f t="shared" si="184"/>
        <v>#DIV/0!</v>
      </c>
      <c r="AE381" s="12">
        <v>13</v>
      </c>
      <c r="AF381" s="17">
        <f t="shared" si="185"/>
        <v>1.4444444444444444</v>
      </c>
      <c r="AG381" s="12">
        <v>4</v>
      </c>
      <c r="AH381" s="17">
        <f t="shared" si="186"/>
        <v>0.44444444444444442</v>
      </c>
      <c r="AI381" s="12">
        <v>9</v>
      </c>
      <c r="AJ381" s="17">
        <f t="shared" si="187"/>
        <v>1</v>
      </c>
      <c r="AK381" s="12">
        <v>0</v>
      </c>
      <c r="AL381" s="17">
        <f t="shared" si="188"/>
        <v>0</v>
      </c>
      <c r="AM381" s="12">
        <v>1</v>
      </c>
      <c r="AN381" s="17">
        <f t="shared" si="189"/>
        <v>0.1111111111111111</v>
      </c>
      <c r="AO381" s="12">
        <v>2</v>
      </c>
      <c r="AP381" s="17">
        <f t="shared" si="190"/>
        <v>0.22222222222222221</v>
      </c>
      <c r="AQ381" s="12">
        <v>0</v>
      </c>
      <c r="AR381" s="17">
        <f t="shared" si="191"/>
        <v>0</v>
      </c>
      <c r="AS381" s="12">
        <v>9</v>
      </c>
      <c r="AT381" s="17">
        <f t="shared" si="192"/>
        <v>1</v>
      </c>
      <c r="AU381" s="13"/>
      <c r="AV381" s="13"/>
      <c r="AW381" s="13"/>
      <c r="AX381" s="13"/>
      <c r="AY381" s="13"/>
      <c r="AZ381" s="13"/>
      <c r="BA381" s="13"/>
      <c r="BB381" s="13"/>
      <c r="BC381" s="13"/>
      <c r="BD381" s="35">
        <f t="shared" si="193"/>
        <v>37.5</v>
      </c>
      <c r="BE381" s="35">
        <f t="shared" si="194"/>
        <v>37.5</v>
      </c>
      <c r="BF381" s="37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6.5509120507302629</v>
      </c>
      <c r="BG381" s="14">
        <f t="shared" si="195"/>
        <v>0.58333333333333337</v>
      </c>
      <c r="BH381" s="14">
        <f t="shared" si="196"/>
        <v>0</v>
      </c>
      <c r="BI381" s="13">
        <f>IFERROR(((AG381*(12000/5))/((F381*60+G381)*(SUMIFS(팀공격력!X:X,팀공격력!A:A,B381,팀공격력!B:B,D381)+SUMIFS(팀수비력!X:X,팀수비력!A:A,B381,팀수비력!B:B,D381))))*100,"")</f>
        <v>2.7116805640295576</v>
      </c>
      <c r="BJ381" s="13">
        <f>IFERROR(((AI381*(12000/5))/((F381*60+G381)*(SUMIFS(팀공격력!V:V,팀공격력!A:A,B381,팀공격력!B:B,D381)+SUMIFS(팀수비력!W:W,팀수비력!A:A,B381,팀수비력!B:B,D381))))*100,"")</f>
        <v>12.120940046239141</v>
      </c>
      <c r="BK381" s="13">
        <f>IFERROR(((AE381*(12000/5))/((F381*60+G381)*(SUMIFS(팀공격력!X:X,팀공격력!A:A,B381,팀공격력!B:B,D381)+SUMIFS(팀수비력!X:X,팀수비력!A:A,B381,팀수비력!B:B,D381))))*100,"")</f>
        <v>8.8129618330960611</v>
      </c>
      <c r="BL381" s="13">
        <f>IFERROR(100*AK381/(((((F381*60+G381)/(12000/5))*SUMIFS(팀공격력!P:P,팀공격력!A:A,B381,팀공격력!B:B,D381))-K381)),"")</f>
        <v>0</v>
      </c>
      <c r="BM381" s="13">
        <f>IFERROR(100*((AM381/E381*(2400))/((F381*60+G381)*SUMIFS(팀공격력!AR:AR,팀공격력!A:A,B381,팀공격력!B:B,D381))),"")</f>
        <v>0.63543914603986551</v>
      </c>
      <c r="BN381" s="13">
        <f>IFERROR((AO381*40)/(((F381*60+G381)/60)*(SUMIFS(팀수비력!Q:Q,팀수비력!A:A,B381,팀수비력!B:B,D381)-SUMIFS(팀수비력!N:N,팀수비력!A:A,B381,팀수비력!B:B,D381)))*100,"")</f>
        <v>2.5326073192351526</v>
      </c>
      <c r="BO381" s="13">
        <f t="shared" si="197"/>
        <v>0</v>
      </c>
      <c r="BP381" s="13">
        <v>0</v>
      </c>
      <c r="BQ381" s="13">
        <v>0</v>
      </c>
      <c r="BR381" s="13">
        <v>0</v>
      </c>
      <c r="BS381" s="13">
        <v>0.22222222222222199</v>
      </c>
      <c r="BT381" s="15" t="s">
        <v>88</v>
      </c>
      <c r="BU381" s="15"/>
      <c r="BV381" s="12" t="s">
        <v>91</v>
      </c>
      <c r="BW381" s="26"/>
      <c r="BX381" s="28"/>
      <c r="BY381" s="28"/>
      <c r="BZ381" s="26"/>
      <c r="CA381" s="26"/>
      <c r="CB381" s="26"/>
      <c r="CC381" s="31"/>
      <c r="CD381" s="31"/>
      <c r="CE381" s="31"/>
      <c r="CF381" s="33">
        <v>7</v>
      </c>
      <c r="CG381" s="33">
        <v>2</v>
      </c>
    </row>
    <row r="382" spans="1:85" ht="18" customHeight="1" thickBot="1" x14ac:dyDescent="0.45">
      <c r="A382" s="12" t="s">
        <v>84</v>
      </c>
      <c r="B382" s="12" t="s">
        <v>152</v>
      </c>
      <c r="C382" s="4" t="s">
        <v>158</v>
      </c>
      <c r="D382" s="4" t="s">
        <v>296</v>
      </c>
      <c r="E382" s="23">
        <v>9</v>
      </c>
      <c r="F382" s="24">
        <v>13</v>
      </c>
      <c r="G382" s="24">
        <v>15</v>
      </c>
      <c r="H382" s="10">
        <f t="shared" si="171"/>
        <v>7155</v>
      </c>
      <c r="I382" s="5">
        <v>33</v>
      </c>
      <c r="J382" s="17">
        <f t="shared" si="172"/>
        <v>3.6666666666666665</v>
      </c>
      <c r="K382" s="7">
        <v>13</v>
      </c>
      <c r="L382" s="7">
        <v>35</v>
      </c>
      <c r="M382" s="17">
        <f t="shared" si="173"/>
        <v>1.4444444444444444</v>
      </c>
      <c r="N382" s="17">
        <f t="shared" si="174"/>
        <v>3.8888888888888888</v>
      </c>
      <c r="O382" s="14">
        <f t="shared" si="175"/>
        <v>0.37142857142857144</v>
      </c>
      <c r="P382" s="12">
        <v>8</v>
      </c>
      <c r="Q382" s="12">
        <v>15</v>
      </c>
      <c r="R382" s="17">
        <f t="shared" si="176"/>
        <v>0.88888888888888884</v>
      </c>
      <c r="S382" s="17">
        <f t="shared" si="177"/>
        <v>1.6666666666666667</v>
      </c>
      <c r="T382" s="14">
        <f t="shared" si="178"/>
        <v>0.53333333333333333</v>
      </c>
      <c r="U382" s="12">
        <v>5</v>
      </c>
      <c r="V382" s="12">
        <v>20</v>
      </c>
      <c r="W382" s="17">
        <f t="shared" si="179"/>
        <v>0.55555555555555558</v>
      </c>
      <c r="X382" s="17">
        <f t="shared" si="180"/>
        <v>2.2222222222222223</v>
      </c>
      <c r="Y382" s="14">
        <f t="shared" si="181"/>
        <v>0.25</v>
      </c>
      <c r="Z382" s="12">
        <v>2</v>
      </c>
      <c r="AA382" s="12">
        <v>4</v>
      </c>
      <c r="AB382" s="17">
        <f t="shared" si="182"/>
        <v>0.22222222222222221</v>
      </c>
      <c r="AC382" s="17">
        <f t="shared" si="183"/>
        <v>0.44444444444444442</v>
      </c>
      <c r="AD382" s="14">
        <f t="shared" si="184"/>
        <v>0.5</v>
      </c>
      <c r="AE382" s="12">
        <v>22</v>
      </c>
      <c r="AF382" s="17">
        <f t="shared" si="185"/>
        <v>2.4444444444444446</v>
      </c>
      <c r="AG382" s="12">
        <v>4</v>
      </c>
      <c r="AH382" s="17">
        <f t="shared" si="186"/>
        <v>0.44444444444444442</v>
      </c>
      <c r="AI382" s="12">
        <v>18</v>
      </c>
      <c r="AJ382" s="17">
        <f t="shared" si="187"/>
        <v>2</v>
      </c>
      <c r="AK382" s="12">
        <v>4</v>
      </c>
      <c r="AL382" s="17">
        <f t="shared" si="188"/>
        <v>0.44444444444444442</v>
      </c>
      <c r="AM382" s="12">
        <v>4</v>
      </c>
      <c r="AN382" s="17">
        <f t="shared" si="189"/>
        <v>0.44444444444444442</v>
      </c>
      <c r="AO382" s="12">
        <v>4</v>
      </c>
      <c r="AP382" s="17">
        <f t="shared" si="190"/>
        <v>0.44444444444444442</v>
      </c>
      <c r="AQ382" s="12">
        <v>2</v>
      </c>
      <c r="AR382" s="17">
        <f t="shared" si="191"/>
        <v>0.22222222222222221</v>
      </c>
      <c r="AS382" s="12">
        <v>12</v>
      </c>
      <c r="AT382" s="17">
        <f t="shared" si="192"/>
        <v>1.3333333333333333</v>
      </c>
      <c r="AU382" s="13"/>
      <c r="AV382" s="13"/>
      <c r="AW382" s="13"/>
      <c r="AX382" s="13"/>
      <c r="AY382" s="13"/>
      <c r="AZ382" s="13"/>
      <c r="BA382" s="13"/>
      <c r="BB382" s="13"/>
      <c r="BC382" s="13"/>
      <c r="BD382" s="35">
        <f t="shared" si="193"/>
        <v>44.885745375408057</v>
      </c>
      <c r="BE382" s="35">
        <f t="shared" si="194"/>
        <v>44.285714285714285</v>
      </c>
      <c r="BF382" s="37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15.862930529081526</v>
      </c>
      <c r="BG382" s="14">
        <f t="shared" si="195"/>
        <v>0.5714285714285714</v>
      </c>
      <c r="BH382" s="14">
        <f t="shared" si="196"/>
        <v>0.11428571428571428</v>
      </c>
      <c r="BI382" s="13">
        <f>IFERROR(((AG382*(12000/5))/((F382*60+G382)*(SUMIFS(팀공격력!X:X,팀공격력!A:A,B382,팀공격력!B:B,D382)+SUMIFS(팀수비력!X:X,팀수비력!A:A,B382,팀수비력!B:B,D382))))*100,"")</f>
        <v>2.0329076932850518</v>
      </c>
      <c r="BJ382" s="13">
        <f>IFERROR(((AI382*(12000/5))/((F382*60+G382)*(SUMIFS(팀공격력!V:V,팀공격력!A:A,B382,팀공격력!B:B,D382)+SUMIFS(팀수비력!W:W,팀수비력!A:A,B382,팀수비력!B:B,D382))))*100,"")</f>
        <v>18.173786836625226</v>
      </c>
      <c r="BK382" s="13">
        <f>IFERROR(((AE382*(12000/5))/((F382*60+G382)*(SUMIFS(팀공격력!X:X,팀공격력!A:A,B382,팀공격력!B:B,D382)+SUMIFS(팀수비력!X:X,팀수비력!A:A,B382,팀수비력!B:B,D382))))*100,"")</f>
        <v>11.180992313067785</v>
      </c>
      <c r="BL382" s="13">
        <f>IFERROR(100*AK382/(((((F382*60+G382)/(12000/5))*SUMIFS(팀공격력!P:P,팀공격력!A:A,B382,팀공격력!B:B,D382))-K382)),"")</f>
        <v>5.5710306406685239</v>
      </c>
      <c r="BM382" s="13">
        <f>IFERROR(100*((AM382/E382*(2400))/((F382*60+G382)*SUMIFS(팀공격력!AR:AR,팀공격력!A:A,B382,팀공격력!B:B,D382))),"")</f>
        <v>1.9055181435962756</v>
      </c>
      <c r="BN382" s="13">
        <f>IFERROR((AO382*40)/(((F382*60+G382)/60)*(SUMIFS(팀수비력!Q:Q,팀수비력!A:A,B382,팀수비력!B:B,D382)-SUMIFS(팀수비력!N:N,팀수비력!A:A,B382,팀수비력!B:B,D382)))*100,"")</f>
        <v>3.7973181440607573</v>
      </c>
      <c r="BO382" s="13">
        <f t="shared" si="197"/>
        <v>5.1599587203302377</v>
      </c>
      <c r="BP382" s="13">
        <v>0</v>
      </c>
      <c r="BQ382" s="13">
        <v>0</v>
      </c>
      <c r="BR382" s="13">
        <v>0.33333333333333298</v>
      </c>
      <c r="BS382" s="13">
        <v>0.11111111111111099</v>
      </c>
      <c r="BT382" s="15" t="s">
        <v>88</v>
      </c>
      <c r="BU382" s="15"/>
      <c r="BV382" s="12" t="s">
        <v>96</v>
      </c>
      <c r="BW382" s="26"/>
      <c r="BX382" s="28"/>
      <c r="BY382" s="28"/>
      <c r="BZ382" s="26"/>
      <c r="CA382" s="26"/>
      <c r="CB382" s="26"/>
      <c r="CC382" s="31"/>
      <c r="CD382" s="31"/>
      <c r="CE382" s="31"/>
      <c r="CF382" s="33">
        <v>7</v>
      </c>
      <c r="CG382" s="33">
        <v>2</v>
      </c>
    </row>
    <row r="383" spans="1:85" ht="18" customHeight="1" thickBot="1" x14ac:dyDescent="0.45">
      <c r="A383" s="12" t="s">
        <v>84</v>
      </c>
      <c r="B383" s="12" t="s">
        <v>152</v>
      </c>
      <c r="C383" s="4" t="s">
        <v>159</v>
      </c>
      <c r="D383" s="4" t="s">
        <v>296</v>
      </c>
      <c r="E383" s="23">
        <v>9</v>
      </c>
      <c r="F383" s="24">
        <v>17</v>
      </c>
      <c r="G383" s="24">
        <v>9</v>
      </c>
      <c r="H383" s="10">
        <f t="shared" si="171"/>
        <v>9261</v>
      </c>
      <c r="I383" s="5">
        <v>55</v>
      </c>
      <c r="J383" s="17">
        <f t="shared" si="172"/>
        <v>6.1111111111111107</v>
      </c>
      <c r="K383" s="7">
        <v>23</v>
      </c>
      <c r="L383" s="7">
        <v>56</v>
      </c>
      <c r="M383" s="17">
        <f t="shared" si="173"/>
        <v>2.5555555555555554</v>
      </c>
      <c r="N383" s="17">
        <f t="shared" si="174"/>
        <v>6.2222222222222223</v>
      </c>
      <c r="O383" s="14">
        <f t="shared" si="175"/>
        <v>0.4107142857142857</v>
      </c>
      <c r="P383" s="12">
        <v>21</v>
      </c>
      <c r="Q383" s="12">
        <v>43</v>
      </c>
      <c r="R383" s="17">
        <f t="shared" si="176"/>
        <v>2.3333333333333335</v>
      </c>
      <c r="S383" s="17">
        <f t="shared" si="177"/>
        <v>4.7777777777777777</v>
      </c>
      <c r="T383" s="14">
        <f t="shared" si="178"/>
        <v>0.48837209302325579</v>
      </c>
      <c r="U383" s="12">
        <v>2</v>
      </c>
      <c r="V383" s="12">
        <v>13</v>
      </c>
      <c r="W383" s="17">
        <f t="shared" si="179"/>
        <v>0.22222222222222221</v>
      </c>
      <c r="X383" s="17">
        <f t="shared" si="180"/>
        <v>1.4444444444444444</v>
      </c>
      <c r="Y383" s="14">
        <f t="shared" si="181"/>
        <v>0.15384615384615385</v>
      </c>
      <c r="Z383" s="12">
        <v>7</v>
      </c>
      <c r="AA383" s="12">
        <v>11</v>
      </c>
      <c r="AB383" s="17">
        <f t="shared" si="182"/>
        <v>0.77777777777777779</v>
      </c>
      <c r="AC383" s="17">
        <f t="shared" si="183"/>
        <v>1.2222222222222223</v>
      </c>
      <c r="AD383" s="14">
        <f t="shared" si="184"/>
        <v>0.63636363636363635</v>
      </c>
      <c r="AE383" s="12">
        <v>51</v>
      </c>
      <c r="AF383" s="17">
        <f t="shared" si="185"/>
        <v>5.666666666666667</v>
      </c>
      <c r="AG383" s="12">
        <v>12</v>
      </c>
      <c r="AH383" s="17">
        <f t="shared" si="186"/>
        <v>1.3333333333333333</v>
      </c>
      <c r="AI383" s="12">
        <v>39</v>
      </c>
      <c r="AJ383" s="17">
        <f t="shared" si="187"/>
        <v>4.333333333333333</v>
      </c>
      <c r="AK383" s="12">
        <v>23</v>
      </c>
      <c r="AL383" s="17">
        <f t="shared" si="188"/>
        <v>2.5555555555555554</v>
      </c>
      <c r="AM383" s="12">
        <v>12</v>
      </c>
      <c r="AN383" s="17">
        <f t="shared" si="189"/>
        <v>1.3333333333333333</v>
      </c>
      <c r="AO383" s="12">
        <v>0</v>
      </c>
      <c r="AP383" s="17">
        <f t="shared" si="190"/>
        <v>0</v>
      </c>
      <c r="AQ383" s="12">
        <v>10</v>
      </c>
      <c r="AR383" s="17">
        <f t="shared" si="191"/>
        <v>1.1111111111111112</v>
      </c>
      <c r="AS383" s="12">
        <v>17</v>
      </c>
      <c r="AT383" s="17">
        <f t="shared" si="192"/>
        <v>1.8888888888888888</v>
      </c>
      <c r="AU383" s="13"/>
      <c r="AV383" s="13"/>
      <c r="AW383" s="13"/>
      <c r="AX383" s="13"/>
      <c r="AY383" s="13"/>
      <c r="AZ383" s="13"/>
      <c r="BA383" s="13"/>
      <c r="BB383" s="13"/>
      <c r="BC383" s="13"/>
      <c r="BD383" s="35">
        <f t="shared" si="193"/>
        <v>45.20052596975674</v>
      </c>
      <c r="BE383" s="35">
        <f t="shared" si="194"/>
        <v>42.857142857142854</v>
      </c>
      <c r="BF383" s="37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22.399068623707823</v>
      </c>
      <c r="BG383" s="14">
        <f t="shared" si="195"/>
        <v>0.23214285714285715</v>
      </c>
      <c r="BH383" s="14">
        <f t="shared" si="196"/>
        <v>0.19642857142857142</v>
      </c>
      <c r="BI383" s="13">
        <f>IFERROR(((AG383*(12000/5))/((F383*60+G383)*(SUMIFS(팀공격력!X:X,팀공격력!A:A,B383,팀공격력!B:B,D383)+SUMIFS(팀수비력!X:X,팀수비력!A:A,B383,팀수비력!B:B,D383))))*100,"")</f>
        <v>4.711841446535324</v>
      </c>
      <c r="BJ383" s="13">
        <f>IFERROR(((AI383*(12000/5))/((F383*60+G383)*(SUMIFS(팀공격력!V:V,팀공격력!A:A,B383,팀공격력!B:B,D383)+SUMIFS(팀수비력!W:W,팀수비력!A:A,B383,팀수비력!B:B,D383))))*100,"")</f>
        <v>30.422106730891112</v>
      </c>
      <c r="BK383" s="13">
        <f>IFERROR(((AE383*(12000/5))/((F383*60+G383)*(SUMIFS(팀공격력!X:X,팀공격력!A:A,B383,팀공격력!B:B,D383)+SUMIFS(팀수비력!X:X,팀수비력!A:A,B383,팀수비력!B:B,D383))))*100,"")</f>
        <v>20.025326147775129</v>
      </c>
      <c r="BL383" s="13">
        <f>IFERROR(100*AK383/(((((F383*60+G383)/(12000/5))*SUMIFS(팀공격력!P:P,팀공격력!A:A,B383,팀공격력!B:B,D383))-K383)),"")</f>
        <v>26.509912402028583</v>
      </c>
      <c r="BM383" s="13">
        <f>IFERROR(100*((AM383/E383*(2400))/((F383*60+G383)*SUMIFS(팀공격력!AR:AR,팀공격력!A:A,B383,팀공격력!B:B,D383))),"")</f>
        <v>4.4165799538164414</v>
      </c>
      <c r="BN383" s="13">
        <f>IFERROR((AO383*40)/(((F383*60+G383)/60)*(SUMIFS(팀수비력!Q:Q,팀수비력!A:A,B383,팀수비력!B:B,D383)-SUMIFS(팀수비력!N:N,팀수비력!A:A,B383,팀수비력!B:B,D383)))*100,"")</f>
        <v>0</v>
      </c>
      <c r="BO383" s="13">
        <f t="shared" si="197"/>
        <v>14.11631846414455</v>
      </c>
      <c r="BP383" s="13">
        <v>55.5555555555555</v>
      </c>
      <c r="BQ383" s="13">
        <v>0.55555555555555503</v>
      </c>
      <c r="BR383" s="13">
        <v>0</v>
      </c>
      <c r="BS383" s="13">
        <v>0.33333333333333298</v>
      </c>
      <c r="BT383" s="15" t="s">
        <v>93</v>
      </c>
      <c r="BU383" s="15"/>
      <c r="BV383" s="12" t="s">
        <v>89</v>
      </c>
      <c r="BW383" s="26"/>
      <c r="BX383" s="28"/>
      <c r="BY383" s="28"/>
      <c r="BZ383" s="26"/>
      <c r="CA383" s="26"/>
      <c r="CB383" s="26"/>
      <c r="CC383" s="31"/>
      <c r="CD383" s="31"/>
      <c r="CE383" s="31"/>
      <c r="CF383" s="33">
        <v>7</v>
      </c>
      <c r="CG383" s="33">
        <v>2</v>
      </c>
    </row>
    <row r="384" spans="1:85" ht="18" customHeight="1" thickBot="1" x14ac:dyDescent="0.45">
      <c r="A384" s="12" t="s">
        <v>84</v>
      </c>
      <c r="B384" s="12" t="s">
        <v>152</v>
      </c>
      <c r="C384" s="4" t="s">
        <v>160</v>
      </c>
      <c r="D384" s="4" t="s">
        <v>296</v>
      </c>
      <c r="E384" s="23">
        <v>1</v>
      </c>
      <c r="F384" s="24">
        <v>7</v>
      </c>
      <c r="G384" s="24">
        <v>44</v>
      </c>
      <c r="H384" s="10">
        <f t="shared" si="171"/>
        <v>464</v>
      </c>
      <c r="I384" s="5">
        <v>2</v>
      </c>
      <c r="J384" s="17">
        <f t="shared" si="172"/>
        <v>2</v>
      </c>
      <c r="K384" s="7">
        <v>0</v>
      </c>
      <c r="L384" s="7">
        <v>0</v>
      </c>
      <c r="M384" s="17">
        <f t="shared" si="173"/>
        <v>0</v>
      </c>
      <c r="N384" s="17">
        <f t="shared" si="174"/>
        <v>0</v>
      </c>
      <c r="O384" s="14" t="e">
        <f t="shared" si="175"/>
        <v>#DIV/0!</v>
      </c>
      <c r="P384" s="12">
        <v>0</v>
      </c>
      <c r="Q384" s="12">
        <v>0</v>
      </c>
      <c r="R384" s="17">
        <f t="shared" si="176"/>
        <v>0</v>
      </c>
      <c r="S384" s="17">
        <f t="shared" si="177"/>
        <v>0</v>
      </c>
      <c r="T384" s="14" t="e">
        <f t="shared" si="178"/>
        <v>#DIV/0!</v>
      </c>
      <c r="U384" s="12">
        <v>0</v>
      </c>
      <c r="V384" s="12">
        <v>0</v>
      </c>
      <c r="W384" s="17">
        <f t="shared" si="179"/>
        <v>0</v>
      </c>
      <c r="X384" s="17">
        <f t="shared" si="180"/>
        <v>0</v>
      </c>
      <c r="Y384" s="14" t="e">
        <f t="shared" si="181"/>
        <v>#DIV/0!</v>
      </c>
      <c r="Z384" s="12">
        <v>2</v>
      </c>
      <c r="AA384" s="12">
        <v>2</v>
      </c>
      <c r="AB384" s="17">
        <f t="shared" si="182"/>
        <v>2</v>
      </c>
      <c r="AC384" s="17">
        <f t="shared" si="183"/>
        <v>2</v>
      </c>
      <c r="AD384" s="14">
        <f t="shared" si="184"/>
        <v>1</v>
      </c>
      <c r="AE384" s="12">
        <v>0</v>
      </c>
      <c r="AF384" s="17">
        <f t="shared" si="185"/>
        <v>0</v>
      </c>
      <c r="AG384" s="12">
        <v>0</v>
      </c>
      <c r="AH384" s="17">
        <f t="shared" si="186"/>
        <v>0</v>
      </c>
      <c r="AI384" s="12">
        <v>0</v>
      </c>
      <c r="AJ384" s="17">
        <f t="shared" si="187"/>
        <v>0</v>
      </c>
      <c r="AK384" s="12">
        <v>0</v>
      </c>
      <c r="AL384" s="17">
        <f t="shared" si="188"/>
        <v>0</v>
      </c>
      <c r="AM384" s="12">
        <v>0</v>
      </c>
      <c r="AN384" s="17">
        <f t="shared" si="189"/>
        <v>0</v>
      </c>
      <c r="AO384" s="12">
        <v>0</v>
      </c>
      <c r="AP384" s="17">
        <f t="shared" si="190"/>
        <v>0</v>
      </c>
      <c r="AQ384" s="12">
        <v>0</v>
      </c>
      <c r="AR384" s="17">
        <f t="shared" si="191"/>
        <v>0</v>
      </c>
      <c r="AS384" s="12">
        <v>3</v>
      </c>
      <c r="AT384" s="17">
        <f t="shared" si="192"/>
        <v>3</v>
      </c>
      <c r="AU384" s="13"/>
      <c r="AV384" s="13"/>
      <c r="AW384" s="13"/>
      <c r="AX384" s="13"/>
      <c r="AY384" s="13"/>
      <c r="AZ384" s="13"/>
      <c r="BA384" s="13"/>
      <c r="BB384" s="13"/>
      <c r="BC384" s="13"/>
      <c r="BD384" s="35">
        <f t="shared" si="193"/>
        <v>113.63636363636364</v>
      </c>
      <c r="BE384" s="35" t="str">
        <f t="shared" si="194"/>
        <v/>
      </c>
      <c r="BF384" s="37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0.61706579604292533</v>
      </c>
      <c r="BG384" s="14" t="str">
        <f t="shared" si="195"/>
        <v/>
      </c>
      <c r="BH384" s="14" t="str">
        <f t="shared" si="196"/>
        <v/>
      </c>
      <c r="BI384" s="13">
        <f>IFERROR(((AG384*(12000/5))/((F384*60+G384)*(SUMIFS(팀공격력!X:X,팀공격력!A:A,B384,팀공격력!B:B,D384)+SUMIFS(팀수비력!X:X,팀수비력!A:A,B384,팀수비력!B:B,D384))))*100,"")</f>
        <v>0</v>
      </c>
      <c r="BJ384" s="13">
        <f>IFERROR(((AI384*(12000/5))/((F384*60+G384)*(SUMIFS(팀공격력!V:V,팀공격력!A:A,B384,팀공격력!B:B,D384)+SUMIFS(팀수비력!W:W,팀수비력!A:A,B384,팀수비력!B:B,D384))))*100,"")</f>
        <v>0</v>
      </c>
      <c r="BK384" s="13">
        <f>IFERROR(((AE384*(12000/5))/((F384*60+G384)*(SUMIFS(팀공격력!X:X,팀공격력!A:A,B384,팀공격력!B:B,D384)+SUMIFS(팀수비력!X:X,팀수비력!A:A,B384,팀수비력!B:B,D384))))*100,"")</f>
        <v>0</v>
      </c>
      <c r="BL384" s="13">
        <f>IFERROR(100*AK384/(((((F384*60+G384)/(12000/5))*SUMIFS(팀공격력!P:P,팀공격력!A:A,B384,팀공격력!B:B,D384))-K384)),"")</f>
        <v>0</v>
      </c>
      <c r="BM384" s="13">
        <f>IFERROR(100*((AM384/E384*(2400))/((F384*60+G384)*SUMIFS(팀공격력!AR:AR,팀공격력!A:A,B384,팀공격력!B:B,D384))),"")</f>
        <v>0</v>
      </c>
      <c r="BN384" s="13">
        <f>IFERROR((AO384*40)/(((F384*60+G384)/60)*(SUMIFS(팀수비력!Q:Q,팀수비력!A:A,B384,팀수비력!B:B,D384)-SUMIFS(팀수비력!N:N,팀수비력!A:A,B384,팀수비력!B:B,D384)))*100,"")</f>
        <v>0</v>
      </c>
      <c r="BO384" s="13">
        <f t="shared" si="197"/>
        <v>0</v>
      </c>
      <c r="BP384" s="13">
        <v>0</v>
      </c>
      <c r="BQ384" s="13">
        <v>0</v>
      </c>
      <c r="BR384" s="13">
        <v>0</v>
      </c>
      <c r="BS384" s="13">
        <v>0</v>
      </c>
      <c r="BT384" s="15" t="s">
        <v>88</v>
      </c>
      <c r="BU384" s="15"/>
      <c r="BV384" s="12" t="s">
        <v>91</v>
      </c>
      <c r="BW384" s="26"/>
      <c r="BX384" s="28"/>
      <c r="BY384" s="28"/>
      <c r="BZ384" s="26"/>
      <c r="CA384" s="26"/>
      <c r="CB384" s="26"/>
      <c r="CC384" s="31"/>
      <c r="CD384" s="31"/>
      <c r="CE384" s="31"/>
      <c r="CF384" s="33">
        <v>1</v>
      </c>
      <c r="CG384" s="33">
        <v>0</v>
      </c>
    </row>
    <row r="385" spans="1:85" ht="18" customHeight="1" thickBot="1" x14ac:dyDescent="0.45">
      <c r="A385" s="12" t="s">
        <v>84</v>
      </c>
      <c r="B385" s="12" t="s">
        <v>152</v>
      </c>
      <c r="C385" s="4" t="s">
        <v>162</v>
      </c>
      <c r="D385" s="4" t="s">
        <v>296</v>
      </c>
      <c r="E385" s="23">
        <v>6</v>
      </c>
      <c r="F385" s="24">
        <v>32</v>
      </c>
      <c r="G385" s="24">
        <v>52</v>
      </c>
      <c r="H385" s="10">
        <f t="shared" si="171"/>
        <v>11832</v>
      </c>
      <c r="I385" s="5">
        <v>94</v>
      </c>
      <c r="J385" s="17">
        <f t="shared" si="172"/>
        <v>15.666666666666666</v>
      </c>
      <c r="K385" s="7">
        <v>35</v>
      </c>
      <c r="L385" s="7">
        <v>72</v>
      </c>
      <c r="M385" s="17">
        <f t="shared" si="173"/>
        <v>5.833333333333333</v>
      </c>
      <c r="N385" s="17">
        <f t="shared" si="174"/>
        <v>12</v>
      </c>
      <c r="O385" s="14">
        <f t="shared" si="175"/>
        <v>0.4861111111111111</v>
      </c>
      <c r="P385" s="12">
        <v>23</v>
      </c>
      <c r="Q385" s="12">
        <v>46</v>
      </c>
      <c r="R385" s="17">
        <f t="shared" si="176"/>
        <v>3.8333333333333335</v>
      </c>
      <c r="S385" s="17">
        <f t="shared" si="177"/>
        <v>7.666666666666667</v>
      </c>
      <c r="T385" s="14">
        <f t="shared" si="178"/>
        <v>0.5</v>
      </c>
      <c r="U385" s="12">
        <v>12</v>
      </c>
      <c r="V385" s="12">
        <v>26</v>
      </c>
      <c r="W385" s="17">
        <f t="shared" si="179"/>
        <v>2</v>
      </c>
      <c r="X385" s="17">
        <f t="shared" si="180"/>
        <v>4.333333333333333</v>
      </c>
      <c r="Y385" s="14">
        <f t="shared" si="181"/>
        <v>0.46153846153846156</v>
      </c>
      <c r="Z385" s="12">
        <v>12</v>
      </c>
      <c r="AA385" s="12">
        <v>17</v>
      </c>
      <c r="AB385" s="17">
        <f t="shared" si="182"/>
        <v>2</v>
      </c>
      <c r="AC385" s="17">
        <f t="shared" si="183"/>
        <v>2.8333333333333335</v>
      </c>
      <c r="AD385" s="14">
        <f t="shared" si="184"/>
        <v>0.70588235294117652</v>
      </c>
      <c r="AE385" s="12">
        <v>27</v>
      </c>
      <c r="AF385" s="17">
        <f t="shared" si="185"/>
        <v>4.5</v>
      </c>
      <c r="AG385" s="12">
        <v>9</v>
      </c>
      <c r="AH385" s="17">
        <f t="shared" si="186"/>
        <v>1.5</v>
      </c>
      <c r="AI385" s="12">
        <v>18</v>
      </c>
      <c r="AJ385" s="17">
        <f t="shared" si="187"/>
        <v>3</v>
      </c>
      <c r="AK385" s="12">
        <v>10</v>
      </c>
      <c r="AL385" s="17">
        <f t="shared" si="188"/>
        <v>1.6666666666666667</v>
      </c>
      <c r="AM385" s="12">
        <v>9</v>
      </c>
      <c r="AN385" s="17">
        <f t="shared" si="189"/>
        <v>1.5</v>
      </c>
      <c r="AO385" s="12">
        <v>3</v>
      </c>
      <c r="AP385" s="17">
        <f t="shared" si="190"/>
        <v>0.5</v>
      </c>
      <c r="AQ385" s="12">
        <v>14</v>
      </c>
      <c r="AR385" s="17">
        <f t="shared" si="191"/>
        <v>2.3333333333333335</v>
      </c>
      <c r="AS385" s="12">
        <v>11</v>
      </c>
      <c r="AT385" s="17">
        <f t="shared" si="192"/>
        <v>1.8333333333333333</v>
      </c>
      <c r="AU385" s="13"/>
      <c r="AV385" s="13"/>
      <c r="AW385" s="13"/>
      <c r="AX385" s="13"/>
      <c r="AY385" s="13"/>
      <c r="AZ385" s="13"/>
      <c r="BA385" s="13"/>
      <c r="BB385" s="13"/>
      <c r="BC385" s="13"/>
      <c r="BD385" s="35">
        <f t="shared" si="193"/>
        <v>59.134373427277296</v>
      </c>
      <c r="BE385" s="35">
        <f t="shared" si="194"/>
        <v>56.944444444444443</v>
      </c>
      <c r="BF385" s="37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15.423345083981994</v>
      </c>
      <c r="BG385" s="14">
        <f t="shared" si="195"/>
        <v>0.3611111111111111</v>
      </c>
      <c r="BH385" s="14">
        <f t="shared" si="196"/>
        <v>0.2361111111111111</v>
      </c>
      <c r="BI385" s="13">
        <f>IFERROR(((AG385*(12000/5))/((F385*60+G385)*(SUMIFS(팀공격력!X:X,팀공격력!A:A,B385,팀공격력!B:B,D385)+SUMIFS(팀수비력!X:X,팀수비력!A:A,B385,팀수비력!B:B,D385))))*100,"")</f>
        <v>1.8439977872026554</v>
      </c>
      <c r="BJ385" s="13">
        <f>IFERROR(((AI385*(12000/5))/((F385*60+G385)*(SUMIFS(팀공격력!V:V,팀공격력!A:A,B385,팀공격력!B:B,D385)+SUMIFS(팀수비력!W:W,팀수비력!A:A,B385,팀수비력!B:B,D385))))*100,"")</f>
        <v>7.3266534153737615</v>
      </c>
      <c r="BK385" s="13">
        <f>IFERROR(((AE385*(12000/5))/((F385*60+G385)*(SUMIFS(팀공격력!X:X,팀공격력!A:A,B385,팀공격력!B:B,D385)+SUMIFS(팀수비력!X:X,팀수비력!A:A,B385,팀수비력!B:B,D385))))*100,"")</f>
        <v>5.5319933616079657</v>
      </c>
      <c r="BL385" s="13">
        <f>IFERROR(100*AK385/(((((F385*60+G385)/(12000/5))*SUMIFS(팀공격력!P:P,팀공격력!A:A,B385,팀공격력!B:B,D385))-K385)),"")</f>
        <v>5.7029883659037335</v>
      </c>
      <c r="BM385" s="13">
        <f>IFERROR(100*((AM385/E385*(2400))/((F385*60+G385)*SUMIFS(팀공격력!AR:AR,팀공격력!A:A,B385,팀공격력!B:B,D385))),"")</f>
        <v>2.5926690512356783</v>
      </c>
      <c r="BN385" s="13">
        <f>IFERROR((AO385*40)/(((F385*60+G385)/60)*(SUMIFS(팀수비력!Q:Q,팀수비력!A:A,B385,팀수비력!B:B,D385)-SUMIFS(팀수비력!N:N,팀수비력!A:A,B385,팀수비력!B:B,D385)))*100,"")</f>
        <v>1.1481495656167475</v>
      </c>
      <c r="BO385" s="13">
        <f t="shared" si="197"/>
        <v>14.976465554129225</v>
      </c>
      <c r="BP385" s="13">
        <v>0</v>
      </c>
      <c r="BQ385" s="13">
        <v>0</v>
      </c>
      <c r="BR385" s="13">
        <v>1.1666666666666601</v>
      </c>
      <c r="BS385" s="13">
        <v>1</v>
      </c>
      <c r="BT385" s="15" t="s">
        <v>88</v>
      </c>
      <c r="BU385" s="15"/>
      <c r="BV385" s="12" t="s">
        <v>96</v>
      </c>
      <c r="BW385" s="26"/>
      <c r="BX385" s="28"/>
      <c r="BY385" s="28"/>
      <c r="BZ385" s="26"/>
      <c r="CA385" s="26"/>
      <c r="CB385" s="26"/>
      <c r="CC385" s="31"/>
      <c r="CD385" s="31"/>
      <c r="CE385" s="31"/>
      <c r="CF385" s="33">
        <v>5</v>
      </c>
      <c r="CG385" s="33">
        <v>1</v>
      </c>
    </row>
    <row r="386" spans="1:85" ht="18" customHeight="1" thickBot="1" x14ac:dyDescent="0.45">
      <c r="A386" s="12" t="s">
        <v>84</v>
      </c>
      <c r="B386" s="12" t="s">
        <v>152</v>
      </c>
      <c r="C386" s="4" t="s">
        <v>163</v>
      </c>
      <c r="D386" s="4" t="s">
        <v>296</v>
      </c>
      <c r="E386" s="23">
        <v>8</v>
      </c>
      <c r="F386" s="24">
        <v>15</v>
      </c>
      <c r="G386" s="24">
        <v>40</v>
      </c>
      <c r="H386" s="10">
        <f t="shared" ref="H386:H449" si="198">(F386*60+G386)*E386</f>
        <v>7520</v>
      </c>
      <c r="I386" s="5">
        <v>86</v>
      </c>
      <c r="J386" s="17">
        <f t="shared" ref="J386:J449" si="199">I386/$E386</f>
        <v>10.75</v>
      </c>
      <c r="K386" s="7">
        <v>27</v>
      </c>
      <c r="L386" s="7">
        <v>56</v>
      </c>
      <c r="M386" s="17">
        <f t="shared" ref="M386:M449" si="200">K386/$E386</f>
        <v>3.375</v>
      </c>
      <c r="N386" s="17">
        <f t="shared" ref="N386:N449" si="201">L386/$E386</f>
        <v>7</v>
      </c>
      <c r="O386" s="14">
        <f t="shared" ref="O386:O449" si="202">K386/L386</f>
        <v>0.48214285714285715</v>
      </c>
      <c r="P386" s="12">
        <v>15</v>
      </c>
      <c r="Q386" s="12">
        <v>29</v>
      </c>
      <c r="R386" s="17">
        <f t="shared" ref="R386:R449" si="203">P386/$E386</f>
        <v>1.875</v>
      </c>
      <c r="S386" s="17">
        <f t="shared" ref="S386:S449" si="204">Q386/$E386</f>
        <v>3.625</v>
      </c>
      <c r="T386" s="14">
        <f t="shared" ref="T386:T449" si="205">P386/Q386</f>
        <v>0.51724137931034486</v>
      </c>
      <c r="U386" s="12">
        <v>12</v>
      </c>
      <c r="V386" s="12">
        <v>27</v>
      </c>
      <c r="W386" s="17">
        <f t="shared" ref="W386:W449" si="206">U386/$E386</f>
        <v>1.5</v>
      </c>
      <c r="X386" s="17">
        <f t="shared" ref="X386:X449" si="207">V386/$E386</f>
        <v>3.375</v>
      </c>
      <c r="Y386" s="14">
        <f t="shared" ref="Y386:Y449" si="208">U386/V386</f>
        <v>0.44444444444444442</v>
      </c>
      <c r="Z386" s="12">
        <v>20</v>
      </c>
      <c r="AA386" s="12">
        <v>22</v>
      </c>
      <c r="AB386" s="17">
        <f t="shared" ref="AB386:AB449" si="209">Z386/$E386</f>
        <v>2.5</v>
      </c>
      <c r="AC386" s="17">
        <f t="shared" ref="AC386:AC449" si="210">AA386/$E386</f>
        <v>2.75</v>
      </c>
      <c r="AD386" s="14">
        <f t="shared" ref="AD386:AD449" si="211">Z386/AA386</f>
        <v>0.90909090909090906</v>
      </c>
      <c r="AE386" s="12">
        <v>14</v>
      </c>
      <c r="AF386" s="17">
        <f t="shared" ref="AF386:AF449" si="212">AE386/$E386</f>
        <v>1.75</v>
      </c>
      <c r="AG386" s="12">
        <v>3</v>
      </c>
      <c r="AH386" s="17">
        <f t="shared" ref="AH386:AH449" si="213">AG386/$E386</f>
        <v>0.375</v>
      </c>
      <c r="AI386" s="12">
        <v>11</v>
      </c>
      <c r="AJ386" s="17">
        <f t="shared" ref="AJ386:AJ449" si="214">AI386/$E386</f>
        <v>1.375</v>
      </c>
      <c r="AK386" s="12">
        <v>5</v>
      </c>
      <c r="AL386" s="17">
        <f t="shared" ref="AL386:AL449" si="215">AK386/$E386</f>
        <v>0.625</v>
      </c>
      <c r="AM386" s="12">
        <v>3</v>
      </c>
      <c r="AN386" s="17">
        <f t="shared" ref="AN386:AN449" si="216">AM386/$E386</f>
        <v>0.375</v>
      </c>
      <c r="AO386" s="12">
        <v>2</v>
      </c>
      <c r="AP386" s="17">
        <f t="shared" ref="AP386:AP449" si="217">AO386/$E386</f>
        <v>0.25</v>
      </c>
      <c r="AQ386" s="12">
        <v>10</v>
      </c>
      <c r="AR386" s="17">
        <f t="shared" ref="AR386:AR449" si="218">AQ386/$E386</f>
        <v>1.25</v>
      </c>
      <c r="AS386" s="12">
        <v>11</v>
      </c>
      <c r="AT386" s="17">
        <f t="shared" ref="AT386:AT449" si="219">AS386/$E386</f>
        <v>1.375</v>
      </c>
      <c r="AU386" s="13"/>
      <c r="AV386" s="13"/>
      <c r="AW386" s="13"/>
      <c r="AX386" s="13"/>
      <c r="AY386" s="13"/>
      <c r="AZ386" s="13"/>
      <c r="BA386" s="13"/>
      <c r="BB386" s="13"/>
      <c r="BC386" s="13"/>
      <c r="BD386" s="35">
        <f t="shared" ref="BD386:BD449" si="220">IFERROR((I386/(2*(L386+(0.44*AA386))))*100,"")</f>
        <v>65.468940316686968</v>
      </c>
      <c r="BE386" s="35">
        <f t="shared" ref="BE386:BE449" si="221">IFERROR(((P386+(1.5*U386))/L386)*100,"")</f>
        <v>58.928571428571431</v>
      </c>
      <c r="BF386" s="37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26.1950994949967</v>
      </c>
      <c r="BG386" s="14">
        <f t="shared" ref="BG386:BG449" si="222">IFERROR(V386/L386,"")</f>
        <v>0.48214285714285715</v>
      </c>
      <c r="BH386" s="14">
        <f t="shared" ref="BH386:BH449" si="223">IFERROR(AA386/L386,"")</f>
        <v>0.39285714285714285</v>
      </c>
      <c r="BI386" s="13">
        <f>IFERROR(((AG386*(12000/5))/((F386*60+G386)*(SUMIFS(팀공격력!X:X,팀공격력!A:A,B386,팀공격력!B:B,D386)+SUMIFS(팀수비력!X:X,팀수비력!A:A,B386,팀수비력!B:B,D386))))*100,"")</f>
        <v>1.2894906511927788</v>
      </c>
      <c r="BJ386" s="13">
        <f>IFERROR(((AI386*(12000/5))/((F386*60+G386)*(SUMIFS(팀공격력!V:V,팀공격력!A:A,B386,팀공격력!B:B,D386)+SUMIFS(팀수비력!W:W,팀수비력!A:A,B386,팀수비력!B:B,D386))))*100,"")</f>
        <v>9.3930121682203094</v>
      </c>
      <c r="BK386" s="13">
        <f>IFERROR(((AE386*(12000/5))/((F386*60+G386)*(SUMIFS(팀공격력!X:X,팀공격력!A:A,B386,팀공격력!B:B,D386)+SUMIFS(팀수비력!X:X,팀수비력!A:A,B386,팀수비력!B:B,D386))))*100,"")</f>
        <v>6.017623038899635</v>
      </c>
      <c r="BL386" s="13">
        <f>IFERROR(100*AK386/(((((F386*60+G386)/(12000/5))*SUMIFS(팀공격력!P:P,팀공격력!A:A,B386,팀공격력!B:B,D386))-K386)),"")</f>
        <v>6.824385805277525</v>
      </c>
      <c r="BM386" s="13">
        <f>IFERROR(100*((AM386/E386*(2400))/((F386*60+G386)*SUMIFS(팀공격력!AR:AR,팀공격력!A:A,B386,팀공격력!B:B,D386))),"")</f>
        <v>1.3597721726161591</v>
      </c>
      <c r="BN386" s="13">
        <f>IFERROR((AO386*40)/(((F386*60+G386)/60)*(SUMIFS(팀수비력!Q:Q,팀수비력!A:A,B386,팀수비력!B:B,D386)-SUMIFS(팀수비력!N:N,팀수비력!A:A,B386,팀수비력!B:B,D386)))*100,"")</f>
        <v>1.6057808109193095</v>
      </c>
      <c r="BO386" s="13">
        <f t="shared" ref="BO386:BO449" si="224">IFERROR(100*AQ386/(L386+0.44*AA386+AQ386),"")</f>
        <v>13.21353065539112</v>
      </c>
      <c r="BP386" s="13">
        <v>0</v>
      </c>
      <c r="BQ386" s="13">
        <v>0</v>
      </c>
      <c r="BR386" s="13">
        <v>1</v>
      </c>
      <c r="BS386" s="13">
        <v>0.375</v>
      </c>
      <c r="BT386" s="15" t="s">
        <v>110</v>
      </c>
      <c r="BU386" s="15"/>
      <c r="BV386" s="12" t="s">
        <v>96</v>
      </c>
      <c r="BW386" s="26"/>
      <c r="BX386" s="28"/>
      <c r="BY386" s="28"/>
      <c r="BZ386" s="26"/>
      <c r="CA386" s="26"/>
      <c r="CB386" s="26"/>
      <c r="CC386" s="31"/>
      <c r="CD386" s="31"/>
      <c r="CE386" s="31"/>
      <c r="CF386" s="33">
        <v>6</v>
      </c>
      <c r="CG386" s="33">
        <v>2</v>
      </c>
    </row>
    <row r="387" spans="1:85" ht="18" customHeight="1" thickBot="1" x14ac:dyDescent="0.45">
      <c r="A387" s="12" t="s">
        <v>84</v>
      </c>
      <c r="B387" s="12" t="s">
        <v>152</v>
      </c>
      <c r="C387" s="4" t="s">
        <v>165</v>
      </c>
      <c r="D387" s="4" t="s">
        <v>296</v>
      </c>
      <c r="E387" s="23">
        <v>7</v>
      </c>
      <c r="F387" s="24">
        <v>9</v>
      </c>
      <c r="G387" s="24">
        <v>56</v>
      </c>
      <c r="H387" s="10">
        <f t="shared" si="198"/>
        <v>4172</v>
      </c>
      <c r="I387" s="5">
        <v>24</v>
      </c>
      <c r="J387" s="17">
        <f t="shared" si="199"/>
        <v>3.4285714285714284</v>
      </c>
      <c r="K387" s="7">
        <v>8</v>
      </c>
      <c r="L387" s="7">
        <v>17</v>
      </c>
      <c r="M387" s="17">
        <f t="shared" si="200"/>
        <v>1.1428571428571428</v>
      </c>
      <c r="N387" s="17">
        <f t="shared" si="201"/>
        <v>2.4285714285714284</v>
      </c>
      <c r="O387" s="14">
        <f t="shared" si="202"/>
        <v>0.47058823529411764</v>
      </c>
      <c r="P387" s="12">
        <v>0</v>
      </c>
      <c r="Q387" s="12">
        <v>2</v>
      </c>
      <c r="R387" s="17">
        <f t="shared" si="203"/>
        <v>0</v>
      </c>
      <c r="S387" s="17">
        <f t="shared" si="204"/>
        <v>0.2857142857142857</v>
      </c>
      <c r="T387" s="14">
        <f t="shared" si="205"/>
        <v>0</v>
      </c>
      <c r="U387" s="12">
        <v>8</v>
      </c>
      <c r="V387" s="12">
        <v>15</v>
      </c>
      <c r="W387" s="17">
        <f t="shared" si="206"/>
        <v>1.1428571428571428</v>
      </c>
      <c r="X387" s="17">
        <f t="shared" si="207"/>
        <v>2.1428571428571428</v>
      </c>
      <c r="Y387" s="14">
        <f t="shared" si="208"/>
        <v>0.53333333333333333</v>
      </c>
      <c r="Z387" s="12">
        <v>0</v>
      </c>
      <c r="AA387" s="12">
        <v>0</v>
      </c>
      <c r="AB387" s="17">
        <f t="shared" si="209"/>
        <v>0</v>
      </c>
      <c r="AC387" s="17">
        <f t="shared" si="210"/>
        <v>0</v>
      </c>
      <c r="AD387" s="14" t="e">
        <f t="shared" si="211"/>
        <v>#DIV/0!</v>
      </c>
      <c r="AE387" s="12">
        <v>4</v>
      </c>
      <c r="AF387" s="17">
        <f t="shared" si="212"/>
        <v>0.5714285714285714</v>
      </c>
      <c r="AG387" s="12">
        <v>1</v>
      </c>
      <c r="AH387" s="17">
        <f t="shared" si="213"/>
        <v>0.14285714285714285</v>
      </c>
      <c r="AI387" s="12">
        <v>3</v>
      </c>
      <c r="AJ387" s="17">
        <f t="shared" si="214"/>
        <v>0.42857142857142855</v>
      </c>
      <c r="AK387" s="12">
        <v>4</v>
      </c>
      <c r="AL387" s="17">
        <f t="shared" si="215"/>
        <v>0.5714285714285714</v>
      </c>
      <c r="AM387" s="12">
        <v>4</v>
      </c>
      <c r="AN387" s="17">
        <f t="shared" si="216"/>
        <v>0.5714285714285714</v>
      </c>
      <c r="AO387" s="12">
        <v>0</v>
      </c>
      <c r="AP387" s="17">
        <f t="shared" si="217"/>
        <v>0</v>
      </c>
      <c r="AQ387" s="12">
        <v>2</v>
      </c>
      <c r="AR387" s="17">
        <f t="shared" si="218"/>
        <v>0.2857142857142857</v>
      </c>
      <c r="AS387" s="12">
        <v>7</v>
      </c>
      <c r="AT387" s="17">
        <f t="shared" si="219"/>
        <v>1</v>
      </c>
      <c r="AU387" s="13"/>
      <c r="AV387" s="13"/>
      <c r="AW387" s="13"/>
      <c r="AX387" s="13"/>
      <c r="AY387" s="13"/>
      <c r="AZ387" s="13"/>
      <c r="BA387" s="13"/>
      <c r="BB387" s="13"/>
      <c r="BC387" s="13"/>
      <c r="BD387" s="35">
        <f t="shared" si="220"/>
        <v>70.588235294117652</v>
      </c>
      <c r="BE387" s="35">
        <f t="shared" si="221"/>
        <v>70.588235294117652</v>
      </c>
      <c r="BF387" s="37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10.372277413656249</v>
      </c>
      <c r="BG387" s="14">
        <f t="shared" si="222"/>
        <v>0.88235294117647056</v>
      </c>
      <c r="BH387" s="14">
        <f t="shared" si="223"/>
        <v>0</v>
      </c>
      <c r="BI387" s="13">
        <f>IFERROR(((AG387*(12000/5))/((F387*60+G387)*(SUMIFS(팀공격력!X:X,팀공격력!A:A,B387,팀공격력!B:B,D387)+SUMIFS(팀수비력!X:X,팀수비력!A:A,B387,팀수비력!B:B,D387))))*100,"")</f>
        <v>0.6779201410073894</v>
      </c>
      <c r="BJ387" s="13">
        <f>IFERROR(((AI387*(12000/5))/((F387*60+G387)*(SUMIFS(팀공격력!V:V,팀공격력!A:A,B387,팀공격력!B:B,D387)+SUMIFS(팀수비력!W:W,팀수비력!A:A,B387,팀수비력!B:B,D387))))*100,"")</f>
        <v>4.0403133487463805</v>
      </c>
      <c r="BK387" s="13">
        <f>IFERROR(((AE387*(12000/5))/((F387*60+G387)*(SUMIFS(팀공격력!X:X,팀공격력!A:A,B387,팀공격력!B:B,D387)+SUMIFS(팀수비력!X:X,팀수비력!A:A,B387,팀수비력!B:B,D387))))*100,"")</f>
        <v>2.7116805640295576</v>
      </c>
      <c r="BL387" s="13">
        <f>IFERROR(100*AK387/(((((F387*60+G387)/(12000/5))*SUMIFS(팀공격력!P:P,팀공격력!A:A,B387,팀공격력!B:B,D387))-K387)),"")</f>
        <v>7.1976967370441463</v>
      </c>
      <c r="BM387" s="13">
        <f>IFERROR(100*((AM387/E387*(2400))/((F387*60+G387)*SUMIFS(팀공격력!AR:AR,팀공격력!A:A,B387,팀공격력!B:B,D387))),"")</f>
        <v>3.2679727510621657</v>
      </c>
      <c r="BN387" s="13">
        <f>IFERROR((AO387*40)/(((F387*60+G387)/60)*(SUMIFS(팀수비력!Q:Q,팀수비력!A:A,B387,팀수비력!B:B,D387)-SUMIFS(팀수비력!N:N,팀수비력!A:A,B387,팀수비력!B:B,D387)))*100,"")</f>
        <v>0</v>
      </c>
      <c r="BO387" s="13">
        <f t="shared" si="224"/>
        <v>10.526315789473685</v>
      </c>
      <c r="BP387" s="13">
        <v>50</v>
      </c>
      <c r="BQ387" s="13">
        <v>0.28571428571428498</v>
      </c>
      <c r="BR387" s="13">
        <v>0.42857142857142799</v>
      </c>
      <c r="BS387" s="13">
        <v>0.28571428571428498</v>
      </c>
      <c r="BT387" s="15" t="s">
        <v>88</v>
      </c>
      <c r="BU387" s="15"/>
      <c r="BV387" s="12" t="s">
        <v>96</v>
      </c>
      <c r="BW387" s="26"/>
      <c r="BX387" s="28"/>
      <c r="BY387" s="28"/>
      <c r="BZ387" s="26"/>
      <c r="CA387" s="26"/>
      <c r="CB387" s="26"/>
      <c r="CC387" s="31"/>
      <c r="CD387" s="31"/>
      <c r="CE387" s="31"/>
      <c r="CF387" s="33">
        <v>6</v>
      </c>
      <c r="CG387" s="33">
        <v>1</v>
      </c>
    </row>
    <row r="388" spans="1:85" ht="18" customHeight="1" thickBot="1" x14ac:dyDescent="0.45">
      <c r="A388" s="12" t="s">
        <v>84</v>
      </c>
      <c r="B388" s="12" t="s">
        <v>152</v>
      </c>
      <c r="C388" s="4" t="s">
        <v>166</v>
      </c>
      <c r="D388" s="4" t="s">
        <v>296</v>
      </c>
      <c r="E388" s="23">
        <v>6</v>
      </c>
      <c r="F388" s="24">
        <v>25</v>
      </c>
      <c r="G388" s="24">
        <v>6</v>
      </c>
      <c r="H388" s="10">
        <f t="shared" si="198"/>
        <v>9036</v>
      </c>
      <c r="I388" s="5">
        <v>71</v>
      </c>
      <c r="J388" s="17">
        <f t="shared" si="199"/>
        <v>11.833333333333334</v>
      </c>
      <c r="K388" s="7">
        <v>27</v>
      </c>
      <c r="L388" s="7">
        <v>52</v>
      </c>
      <c r="M388" s="17">
        <f t="shared" si="200"/>
        <v>4.5</v>
      </c>
      <c r="N388" s="17">
        <f t="shared" si="201"/>
        <v>8.6666666666666661</v>
      </c>
      <c r="O388" s="14">
        <f t="shared" si="202"/>
        <v>0.51923076923076927</v>
      </c>
      <c r="P388" s="12">
        <v>19</v>
      </c>
      <c r="Q388" s="12">
        <v>30</v>
      </c>
      <c r="R388" s="17">
        <f t="shared" si="203"/>
        <v>3.1666666666666665</v>
      </c>
      <c r="S388" s="17">
        <f t="shared" si="204"/>
        <v>5</v>
      </c>
      <c r="T388" s="14">
        <f t="shared" si="205"/>
        <v>0.6333333333333333</v>
      </c>
      <c r="U388" s="12">
        <v>8</v>
      </c>
      <c r="V388" s="12">
        <v>22</v>
      </c>
      <c r="W388" s="17">
        <f t="shared" si="206"/>
        <v>1.3333333333333333</v>
      </c>
      <c r="X388" s="17">
        <f t="shared" si="207"/>
        <v>3.6666666666666665</v>
      </c>
      <c r="Y388" s="14">
        <f t="shared" si="208"/>
        <v>0.36363636363636365</v>
      </c>
      <c r="Z388" s="12">
        <v>9</v>
      </c>
      <c r="AA388" s="12">
        <v>15</v>
      </c>
      <c r="AB388" s="17">
        <f t="shared" si="209"/>
        <v>1.5</v>
      </c>
      <c r="AC388" s="17">
        <f t="shared" si="210"/>
        <v>2.5</v>
      </c>
      <c r="AD388" s="14">
        <f t="shared" si="211"/>
        <v>0.6</v>
      </c>
      <c r="AE388" s="12">
        <v>10</v>
      </c>
      <c r="AF388" s="17">
        <f t="shared" si="212"/>
        <v>1.6666666666666667</v>
      </c>
      <c r="AG388" s="12">
        <v>2</v>
      </c>
      <c r="AH388" s="17">
        <f t="shared" si="213"/>
        <v>0.33333333333333331</v>
      </c>
      <c r="AI388" s="12">
        <v>8</v>
      </c>
      <c r="AJ388" s="17">
        <f t="shared" si="214"/>
        <v>1.3333333333333333</v>
      </c>
      <c r="AK388" s="12">
        <v>7</v>
      </c>
      <c r="AL388" s="17">
        <f t="shared" si="215"/>
        <v>1.1666666666666667</v>
      </c>
      <c r="AM388" s="12">
        <v>5</v>
      </c>
      <c r="AN388" s="17">
        <f t="shared" si="216"/>
        <v>0.83333333333333337</v>
      </c>
      <c r="AO388" s="12">
        <v>1</v>
      </c>
      <c r="AP388" s="17">
        <f t="shared" si="217"/>
        <v>0.16666666666666666</v>
      </c>
      <c r="AQ388" s="12">
        <v>8</v>
      </c>
      <c r="AR388" s="17">
        <f t="shared" si="218"/>
        <v>1.3333333333333333</v>
      </c>
      <c r="AS388" s="12">
        <v>16</v>
      </c>
      <c r="AT388" s="17">
        <f t="shared" si="219"/>
        <v>2.6666666666666665</v>
      </c>
      <c r="AU388" s="13"/>
      <c r="AV388" s="13"/>
      <c r="AW388" s="13"/>
      <c r="AX388" s="13"/>
      <c r="AY388" s="13"/>
      <c r="AZ388" s="13"/>
      <c r="BA388" s="13"/>
      <c r="BB388" s="13"/>
      <c r="BC388" s="13"/>
      <c r="BD388" s="35">
        <f t="shared" si="220"/>
        <v>60.580204778156997</v>
      </c>
      <c r="BE388" s="35">
        <f t="shared" si="221"/>
        <v>59.615384615384613</v>
      </c>
      <c r="BF388" s="37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14.388517185528261</v>
      </c>
      <c r="BG388" s="14">
        <f t="shared" si="222"/>
        <v>0.42307692307692307</v>
      </c>
      <c r="BH388" s="14">
        <f t="shared" si="223"/>
        <v>0.28846153846153844</v>
      </c>
      <c r="BI388" s="13">
        <f>IFERROR(((AG388*(12000/5))/((F388*60+G388)*(SUMIFS(팀공격력!X:X,팀공격력!A:A,B388,팀공격력!B:B,D388)+SUMIFS(팀수비력!X:X,팀수비력!A:A,B388,팀수비력!B:B,D388))))*100,"")</f>
        <v>0.53657424175352464</v>
      </c>
      <c r="BJ388" s="13">
        <f>IFERROR(((AI388*(12000/5))/((F388*60+G388)*(SUMIFS(팀공격력!V:V,팀공격력!A:A,B388,팀공격력!B:B,D388)+SUMIFS(팀수비력!W:W,팀수비력!A:A,B388,팀수비력!B:B,D388))))*100,"")</f>
        <v>4.2638809311249988</v>
      </c>
      <c r="BK388" s="13">
        <f>IFERROR(((AE388*(12000/5))/((F388*60+G388)*(SUMIFS(팀공격력!X:X,팀공격력!A:A,B388,팀공격력!B:B,D388)+SUMIFS(팀수비력!X:X,팀수비력!A:A,B388,팀수비력!B:B,D388))))*100,"")</f>
        <v>2.6828712087676232</v>
      </c>
      <c r="BL388" s="13">
        <f>IFERROR(100*AK388/(((((F388*60+G388)/(12000/5))*SUMIFS(팀공격력!P:P,팀공격력!A:A,B388,팀공격력!B:B,D388))-K388)),"")</f>
        <v>5.2379527087698303</v>
      </c>
      <c r="BM388" s="13">
        <f>IFERROR(100*((AM388/E388*(2400))/((F388*60+G388)*SUMIFS(팀공격력!AR:AR,팀공격력!A:A,B388,팀공격력!B:B,D388))),"")</f>
        <v>1.8860643976083658</v>
      </c>
      <c r="BN388" s="13">
        <f>IFERROR((AO388*40)/(((F388*60+G388)/60)*(SUMIFS(팀수비력!Q:Q,팀수비력!A:A,B388,팀수비력!B:B,D388)-SUMIFS(팀수비력!N:N,팀수비력!A:A,B388,팀수비력!B:B,D388)))*100,"")</f>
        <v>0.50114009371319757</v>
      </c>
      <c r="BO388" s="13">
        <f t="shared" si="224"/>
        <v>12.012012012012013</v>
      </c>
      <c r="BP388" s="13">
        <v>0</v>
      </c>
      <c r="BQ388" s="13">
        <v>0</v>
      </c>
      <c r="BR388" s="13">
        <v>0.66666666666666596</v>
      </c>
      <c r="BS388" s="13">
        <v>0.5</v>
      </c>
      <c r="BT388" s="15" t="s">
        <v>88</v>
      </c>
      <c r="BU388" s="15"/>
      <c r="BV388" s="12" t="s">
        <v>91</v>
      </c>
      <c r="BW388" s="26"/>
      <c r="BX388" s="28"/>
      <c r="BY388" s="28"/>
      <c r="BZ388" s="26"/>
      <c r="CA388" s="26"/>
      <c r="CB388" s="26"/>
      <c r="CC388" s="31"/>
      <c r="CD388" s="31"/>
      <c r="CE388" s="31"/>
      <c r="CF388" s="33">
        <v>5</v>
      </c>
      <c r="CG388" s="33">
        <v>1</v>
      </c>
    </row>
    <row r="389" spans="1:85" ht="18" customHeight="1" thickBot="1" x14ac:dyDescent="0.45">
      <c r="A389" s="12" t="s">
        <v>84</v>
      </c>
      <c r="B389" s="12" t="s">
        <v>152</v>
      </c>
      <c r="C389" s="4" t="s">
        <v>167</v>
      </c>
      <c r="D389" s="4" t="s">
        <v>296</v>
      </c>
      <c r="E389" s="23">
        <v>9</v>
      </c>
      <c r="F389" s="24">
        <v>9</v>
      </c>
      <c r="G389" s="24">
        <v>27</v>
      </c>
      <c r="H389" s="10">
        <f t="shared" si="198"/>
        <v>5103</v>
      </c>
      <c r="I389" s="5">
        <v>22</v>
      </c>
      <c r="J389" s="17">
        <f t="shared" si="199"/>
        <v>2.4444444444444446</v>
      </c>
      <c r="K389" s="7">
        <v>4</v>
      </c>
      <c r="L389" s="7">
        <v>18</v>
      </c>
      <c r="M389" s="17">
        <f t="shared" si="200"/>
        <v>0.44444444444444442</v>
      </c>
      <c r="N389" s="17">
        <f t="shared" si="201"/>
        <v>2</v>
      </c>
      <c r="O389" s="14">
        <f t="shared" si="202"/>
        <v>0.22222222222222221</v>
      </c>
      <c r="P389" s="12">
        <v>3</v>
      </c>
      <c r="Q389" s="12">
        <v>8</v>
      </c>
      <c r="R389" s="17">
        <f t="shared" si="203"/>
        <v>0.33333333333333331</v>
      </c>
      <c r="S389" s="17">
        <f t="shared" si="204"/>
        <v>0.88888888888888884</v>
      </c>
      <c r="T389" s="14">
        <f t="shared" si="205"/>
        <v>0.375</v>
      </c>
      <c r="U389" s="12">
        <v>1</v>
      </c>
      <c r="V389" s="12">
        <v>10</v>
      </c>
      <c r="W389" s="17">
        <f t="shared" si="206"/>
        <v>0.1111111111111111</v>
      </c>
      <c r="X389" s="17">
        <f t="shared" si="207"/>
        <v>1.1111111111111112</v>
      </c>
      <c r="Y389" s="14">
        <f t="shared" si="208"/>
        <v>0.1</v>
      </c>
      <c r="Z389" s="12">
        <v>13</v>
      </c>
      <c r="AA389" s="12">
        <v>16</v>
      </c>
      <c r="AB389" s="17">
        <f t="shared" si="209"/>
        <v>1.4444444444444444</v>
      </c>
      <c r="AC389" s="17">
        <f t="shared" si="210"/>
        <v>1.7777777777777777</v>
      </c>
      <c r="AD389" s="14">
        <f t="shared" si="211"/>
        <v>0.8125</v>
      </c>
      <c r="AE389" s="12">
        <v>4</v>
      </c>
      <c r="AF389" s="17">
        <f t="shared" si="212"/>
        <v>0.44444444444444442</v>
      </c>
      <c r="AG389" s="12">
        <v>1</v>
      </c>
      <c r="AH389" s="17">
        <f t="shared" si="213"/>
        <v>0.1111111111111111</v>
      </c>
      <c r="AI389" s="12">
        <v>3</v>
      </c>
      <c r="AJ389" s="17">
        <f t="shared" si="214"/>
        <v>0.33333333333333331</v>
      </c>
      <c r="AK389" s="12">
        <v>11</v>
      </c>
      <c r="AL389" s="17">
        <f t="shared" si="215"/>
        <v>1.2222222222222223</v>
      </c>
      <c r="AM389" s="12">
        <v>2</v>
      </c>
      <c r="AN389" s="17">
        <f t="shared" si="216"/>
        <v>0.22222222222222221</v>
      </c>
      <c r="AO389" s="12">
        <v>0</v>
      </c>
      <c r="AP389" s="17">
        <f t="shared" si="217"/>
        <v>0</v>
      </c>
      <c r="AQ389" s="12">
        <v>9</v>
      </c>
      <c r="AR389" s="17">
        <f t="shared" si="218"/>
        <v>1</v>
      </c>
      <c r="AS389" s="12">
        <v>9</v>
      </c>
      <c r="AT389" s="17">
        <f t="shared" si="219"/>
        <v>1</v>
      </c>
      <c r="AU389" s="13"/>
      <c r="AV389" s="13"/>
      <c r="AW389" s="13"/>
      <c r="AX389" s="13"/>
      <c r="AY389" s="13"/>
      <c r="AZ389" s="13"/>
      <c r="BA389" s="13"/>
      <c r="BB389" s="13"/>
      <c r="BC389" s="13"/>
      <c r="BD389" s="35">
        <f t="shared" si="220"/>
        <v>43.929712460063897</v>
      </c>
      <c r="BE389" s="35">
        <f t="shared" si="221"/>
        <v>25</v>
      </c>
      <c r="BF389" s="37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19.5331945237048</v>
      </c>
      <c r="BG389" s="14">
        <f t="shared" si="222"/>
        <v>0.55555555555555558</v>
      </c>
      <c r="BH389" s="14">
        <f t="shared" si="223"/>
        <v>0.88888888888888884</v>
      </c>
      <c r="BI389" s="13">
        <f>IFERROR(((AG389*(12000/5))/((F389*60+G389)*(SUMIFS(팀공격력!X:X,팀공격력!A:A,B389,팀공격력!B:B,D389)+SUMIFS(팀수비력!X:X,팀수비력!A:A,B389,팀수비력!B:B,D389))))*100,"")</f>
        <v>0.71259330518589781</v>
      </c>
      <c r="BJ389" s="13">
        <f>IFERROR(((AI389*(12000/5))/((F389*60+G389)*(SUMIFS(팀공격력!V:V,팀공격력!A:A,B389,팀공격력!B:B,D389)+SUMIFS(팀수비력!W:W,팀수비력!A:A,B389,팀수비력!B:B,D389))))*100,"")</f>
        <v>4.2469607686998989</v>
      </c>
      <c r="BK389" s="13">
        <f>IFERROR(((AE389*(12000/5))/((F389*60+G389)*(SUMIFS(팀공격력!X:X,팀공격력!A:A,B389,팀공격력!B:B,D389)+SUMIFS(팀수비력!X:X,팀수비력!A:A,B389,팀수비력!B:B,D389))))*100,"")</f>
        <v>2.8503732207435912</v>
      </c>
      <c r="BL389" s="13">
        <f>IFERROR(100*AK389/(((((F389*60+G389)/(12000/5))*SUMIFS(팀공격력!P:P,팀공격력!A:A,B389,팀공격력!B:B,D389))-K389)),"")</f>
        <v>19.475920679886688</v>
      </c>
      <c r="BM389" s="13">
        <f>IFERROR(100*((AM389/E389*(2400))/((F389*60+G389)*SUMIFS(팀공격력!AR:AR,팀공격력!A:A,B389,팀공격력!B:B,D389))),"")</f>
        <v>1.3358791218333679</v>
      </c>
      <c r="BN389" s="13">
        <f>IFERROR((AO389*40)/(((F389*60+G389)/60)*(SUMIFS(팀수비력!Q:Q,팀수비력!A:A,B389,팀수비력!B:B,D389)-SUMIFS(팀수비력!N:N,팀수비력!A:A,B389,팀수비력!B:B,D389)))*100,"")</f>
        <v>0</v>
      </c>
      <c r="BO389" s="13">
        <f t="shared" si="224"/>
        <v>26.439482961222094</v>
      </c>
      <c r="BP389" s="13">
        <v>0</v>
      </c>
      <c r="BQ389" s="13">
        <v>0</v>
      </c>
      <c r="BR389" s="13">
        <v>0</v>
      </c>
      <c r="BS389" s="13">
        <v>0.77777777777777701</v>
      </c>
      <c r="BT389" s="15" t="s">
        <v>88</v>
      </c>
      <c r="BU389" s="15"/>
      <c r="BV389" s="12" t="s">
        <v>91</v>
      </c>
      <c r="BW389" s="26"/>
      <c r="BX389" s="28"/>
      <c r="BY389" s="28"/>
      <c r="BZ389" s="26"/>
      <c r="CA389" s="26"/>
      <c r="CB389" s="26"/>
      <c r="CC389" s="31"/>
      <c r="CD389" s="31"/>
      <c r="CE389" s="31"/>
      <c r="CF389" s="33">
        <v>7</v>
      </c>
      <c r="CG389" s="33">
        <v>2</v>
      </c>
    </row>
    <row r="390" spans="1:85" ht="18" customHeight="1" thickBot="1" x14ac:dyDescent="0.45">
      <c r="A390" s="12" t="s">
        <v>84</v>
      </c>
      <c r="B390" s="12" t="s">
        <v>152</v>
      </c>
      <c r="C390" s="4" t="s">
        <v>168</v>
      </c>
      <c r="D390" s="4" t="s">
        <v>296</v>
      </c>
      <c r="E390" s="23">
        <v>7</v>
      </c>
      <c r="F390" s="24">
        <v>29</v>
      </c>
      <c r="G390" s="24">
        <v>19</v>
      </c>
      <c r="H390" s="10">
        <f t="shared" si="198"/>
        <v>12313</v>
      </c>
      <c r="I390" s="5">
        <v>174</v>
      </c>
      <c r="J390" s="17">
        <f t="shared" si="199"/>
        <v>24.857142857142858</v>
      </c>
      <c r="K390" s="7">
        <v>71</v>
      </c>
      <c r="L390" s="7">
        <v>148</v>
      </c>
      <c r="M390" s="17">
        <f t="shared" si="200"/>
        <v>10.142857142857142</v>
      </c>
      <c r="N390" s="17">
        <f t="shared" si="201"/>
        <v>21.142857142857142</v>
      </c>
      <c r="O390" s="14">
        <f t="shared" si="202"/>
        <v>0.47972972972972971</v>
      </c>
      <c r="P390" s="12">
        <v>59</v>
      </c>
      <c r="Q390" s="12">
        <v>111</v>
      </c>
      <c r="R390" s="17">
        <f t="shared" si="203"/>
        <v>8.4285714285714288</v>
      </c>
      <c r="S390" s="17">
        <f t="shared" si="204"/>
        <v>15.857142857142858</v>
      </c>
      <c r="T390" s="14">
        <f t="shared" si="205"/>
        <v>0.53153153153153154</v>
      </c>
      <c r="U390" s="12">
        <v>12</v>
      </c>
      <c r="V390" s="12">
        <v>37</v>
      </c>
      <c r="W390" s="17">
        <f t="shared" si="206"/>
        <v>1.7142857142857142</v>
      </c>
      <c r="X390" s="17">
        <f t="shared" si="207"/>
        <v>5.2857142857142856</v>
      </c>
      <c r="Y390" s="14">
        <f t="shared" si="208"/>
        <v>0.32432432432432434</v>
      </c>
      <c r="Z390" s="12">
        <v>20</v>
      </c>
      <c r="AA390" s="12">
        <v>28</v>
      </c>
      <c r="AB390" s="17">
        <f t="shared" si="209"/>
        <v>2.8571428571428572</v>
      </c>
      <c r="AC390" s="17">
        <f t="shared" si="210"/>
        <v>4</v>
      </c>
      <c r="AD390" s="14">
        <f t="shared" si="211"/>
        <v>0.7142857142857143</v>
      </c>
      <c r="AE390" s="12">
        <v>70</v>
      </c>
      <c r="AF390" s="17">
        <f t="shared" si="212"/>
        <v>10</v>
      </c>
      <c r="AG390" s="12">
        <v>13</v>
      </c>
      <c r="AH390" s="17">
        <f t="shared" si="213"/>
        <v>1.8571428571428572</v>
      </c>
      <c r="AI390" s="12">
        <v>57</v>
      </c>
      <c r="AJ390" s="17">
        <f t="shared" si="214"/>
        <v>8.1428571428571423</v>
      </c>
      <c r="AK390" s="12">
        <v>37</v>
      </c>
      <c r="AL390" s="17">
        <f t="shared" si="215"/>
        <v>5.2857142857142856</v>
      </c>
      <c r="AM390" s="12">
        <v>8</v>
      </c>
      <c r="AN390" s="17">
        <f t="shared" si="216"/>
        <v>1.1428571428571428</v>
      </c>
      <c r="AO390" s="12">
        <v>5</v>
      </c>
      <c r="AP390" s="17">
        <f t="shared" si="217"/>
        <v>0.7142857142857143</v>
      </c>
      <c r="AQ390" s="12">
        <v>12</v>
      </c>
      <c r="AR390" s="17">
        <f t="shared" si="218"/>
        <v>1.7142857142857142</v>
      </c>
      <c r="AS390" s="12">
        <v>5</v>
      </c>
      <c r="AT390" s="17">
        <f t="shared" si="219"/>
        <v>0.7142857142857143</v>
      </c>
      <c r="AU390" s="13"/>
      <c r="AV390" s="13"/>
      <c r="AW390" s="13"/>
      <c r="AX390" s="13"/>
      <c r="AY390" s="13"/>
      <c r="AZ390" s="13"/>
      <c r="BA390" s="13"/>
      <c r="BB390" s="13"/>
      <c r="BC390" s="13"/>
      <c r="BD390" s="35">
        <f t="shared" si="220"/>
        <v>54.266467065868262</v>
      </c>
      <c r="BE390" s="35">
        <f t="shared" si="221"/>
        <v>52.027027027027032</v>
      </c>
      <c r="BF390" s="37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31.874004457588402</v>
      </c>
      <c r="BG390" s="14">
        <f t="shared" si="222"/>
        <v>0.25</v>
      </c>
      <c r="BH390" s="14">
        <f t="shared" si="223"/>
        <v>0.1891891891891892</v>
      </c>
      <c r="BI390" s="13">
        <f>IFERROR(((AG390*(12000/5))/((F390*60+G390)*(SUMIFS(팀공격력!X:X,팀공격력!A:A,B390,팀공격력!B:B,D390)+SUMIFS(팀수비력!X:X,팀수비력!A:A,B390,팀수비력!B:B,D390))))*100,"")</f>
        <v>2.986085987791502</v>
      </c>
      <c r="BJ390" s="13">
        <f>IFERROR(((AI390*(12000/5))/((F390*60+G390)*(SUMIFS(팀공격력!V:V,팀공격력!A:A,B390,팀공격력!B:B,D390)+SUMIFS(팀수비력!W:W,팀수비력!A:A,B390,팀수비력!B:B,D390))))*100,"")</f>
        <v>26.010522092782267</v>
      </c>
      <c r="BK390" s="13">
        <f>IFERROR(((AE390*(12000/5))/((F390*60+G390)*(SUMIFS(팀공격력!X:X,팀공격력!A:A,B390,팀공격력!B:B,D390)+SUMIFS(팀수비력!X:X,팀수비력!A:A,B390,팀수비력!B:B,D390))))*100,"")</f>
        <v>16.078924549646551</v>
      </c>
      <c r="BL390" s="13">
        <f>IFERROR(100*AK390/(((((F390*60+G390)/(12000/5))*SUMIFS(팀공격력!P:P,팀공격력!A:A,B390,팀공격력!B:B,D390))-K390)),"")</f>
        <v>31.725162912998744</v>
      </c>
      <c r="BM390" s="13">
        <f>IFERROR(100*((AM390/E390*(2400))/((F390*60+G390)*SUMIFS(팀공격력!AR:AR,팀공격력!A:A,B390,팀공격력!B:B,D390))),"")</f>
        <v>2.214567094523082</v>
      </c>
      <c r="BN390" s="13">
        <f>IFERROR((AO390*40)/(((F390*60+G390)/60)*(SUMIFS(팀수비력!Q:Q,팀수비력!A:A,B390,팀수비력!B:B,D390)-SUMIFS(팀수비력!N:N,팀수비력!A:A,B390,팀수비력!B:B,D390)))*100,"")</f>
        <v>2.145301253928583</v>
      </c>
      <c r="BO390" s="13">
        <f t="shared" si="224"/>
        <v>6.9637883008356551</v>
      </c>
      <c r="BP390" s="13">
        <v>38.461538461538403</v>
      </c>
      <c r="BQ390" s="13">
        <v>0.71428571428571397</v>
      </c>
      <c r="BR390" s="13">
        <v>0.28571428571428498</v>
      </c>
      <c r="BS390" s="13">
        <v>1.4285714285714199</v>
      </c>
      <c r="BT390" s="15" t="s">
        <v>93</v>
      </c>
      <c r="BU390" s="15"/>
      <c r="BV390" s="12" t="s">
        <v>89</v>
      </c>
      <c r="BW390" s="26"/>
      <c r="BX390" s="28"/>
      <c r="BY390" s="28"/>
      <c r="BZ390" s="26"/>
      <c r="CA390" s="26"/>
      <c r="CB390" s="26"/>
      <c r="CC390" s="31"/>
      <c r="CD390" s="31"/>
      <c r="CE390" s="31"/>
      <c r="CF390" s="33">
        <v>6</v>
      </c>
      <c r="CG390" s="33">
        <v>1</v>
      </c>
    </row>
    <row r="391" spans="1:85" ht="18" customHeight="1" thickBot="1" x14ac:dyDescent="0.45">
      <c r="A391" s="12" t="s">
        <v>84</v>
      </c>
      <c r="B391" s="12" t="s">
        <v>152</v>
      </c>
      <c r="C391" s="4" t="s">
        <v>169</v>
      </c>
      <c r="D391" s="4" t="s">
        <v>296</v>
      </c>
      <c r="E391" s="23">
        <v>9</v>
      </c>
      <c r="F391" s="24">
        <v>24</v>
      </c>
      <c r="G391" s="24">
        <v>29</v>
      </c>
      <c r="H391" s="10">
        <f t="shared" si="198"/>
        <v>13221</v>
      </c>
      <c r="I391" s="5">
        <v>45</v>
      </c>
      <c r="J391" s="17">
        <f t="shared" si="199"/>
        <v>5</v>
      </c>
      <c r="K391" s="7">
        <v>14</v>
      </c>
      <c r="L391" s="7">
        <v>31</v>
      </c>
      <c r="M391" s="17">
        <f t="shared" si="200"/>
        <v>1.5555555555555556</v>
      </c>
      <c r="N391" s="17">
        <f t="shared" si="201"/>
        <v>3.4444444444444446</v>
      </c>
      <c r="O391" s="14">
        <f t="shared" si="202"/>
        <v>0.45161290322580644</v>
      </c>
      <c r="P391" s="12">
        <v>14</v>
      </c>
      <c r="Q391" s="12">
        <v>27</v>
      </c>
      <c r="R391" s="17">
        <f t="shared" si="203"/>
        <v>1.5555555555555556</v>
      </c>
      <c r="S391" s="17">
        <f t="shared" si="204"/>
        <v>3</v>
      </c>
      <c r="T391" s="14">
        <f t="shared" si="205"/>
        <v>0.51851851851851849</v>
      </c>
      <c r="U391" s="12">
        <v>0</v>
      </c>
      <c r="V391" s="12">
        <v>4</v>
      </c>
      <c r="W391" s="17">
        <f t="shared" si="206"/>
        <v>0</v>
      </c>
      <c r="X391" s="17">
        <f t="shared" si="207"/>
        <v>0.44444444444444442</v>
      </c>
      <c r="Y391" s="14">
        <f t="shared" si="208"/>
        <v>0</v>
      </c>
      <c r="Z391" s="12">
        <v>17</v>
      </c>
      <c r="AA391" s="12">
        <v>23</v>
      </c>
      <c r="AB391" s="17">
        <f t="shared" si="209"/>
        <v>1.8888888888888888</v>
      </c>
      <c r="AC391" s="17">
        <f t="shared" si="210"/>
        <v>2.5555555555555554</v>
      </c>
      <c r="AD391" s="14">
        <f t="shared" si="211"/>
        <v>0.73913043478260865</v>
      </c>
      <c r="AE391" s="12">
        <v>41</v>
      </c>
      <c r="AF391" s="17">
        <f t="shared" si="212"/>
        <v>4.5555555555555554</v>
      </c>
      <c r="AG391" s="12">
        <v>20</v>
      </c>
      <c r="AH391" s="17">
        <f t="shared" si="213"/>
        <v>2.2222222222222223</v>
      </c>
      <c r="AI391" s="12">
        <v>21</v>
      </c>
      <c r="AJ391" s="17">
        <f t="shared" si="214"/>
        <v>2.3333333333333335</v>
      </c>
      <c r="AK391" s="12">
        <v>11</v>
      </c>
      <c r="AL391" s="17">
        <f t="shared" si="215"/>
        <v>1.2222222222222223</v>
      </c>
      <c r="AM391" s="12">
        <v>4</v>
      </c>
      <c r="AN391" s="17">
        <f t="shared" si="216"/>
        <v>0.44444444444444442</v>
      </c>
      <c r="AO391" s="12">
        <v>2</v>
      </c>
      <c r="AP391" s="17">
        <f t="shared" si="217"/>
        <v>0.22222222222222221</v>
      </c>
      <c r="AQ391" s="12">
        <v>9</v>
      </c>
      <c r="AR391" s="17">
        <f t="shared" si="218"/>
        <v>1</v>
      </c>
      <c r="AS391" s="12">
        <v>19</v>
      </c>
      <c r="AT391" s="17">
        <f t="shared" si="219"/>
        <v>2.1111111111111112</v>
      </c>
      <c r="AU391" s="13"/>
      <c r="AV391" s="13"/>
      <c r="AW391" s="13"/>
      <c r="AX391" s="13"/>
      <c r="AY391" s="13"/>
      <c r="AZ391" s="13"/>
      <c r="BA391" s="13"/>
      <c r="BB391" s="13"/>
      <c r="BC391" s="13"/>
      <c r="BD391" s="35">
        <f t="shared" si="220"/>
        <v>54.717898832684831</v>
      </c>
      <c r="BE391" s="35">
        <f t="shared" si="221"/>
        <v>45.161290322580641</v>
      </c>
      <c r="BF391" s="37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11.100845265579197</v>
      </c>
      <c r="BG391" s="14">
        <f t="shared" si="222"/>
        <v>0.12903225806451613</v>
      </c>
      <c r="BH391" s="14">
        <f t="shared" si="223"/>
        <v>0.74193548387096775</v>
      </c>
      <c r="BI391" s="13">
        <f>IFERROR(((AG391*(12000/5))/((F391*60+G391)*(SUMIFS(팀공격력!X:X,팀공격력!A:A,B391,팀공격력!B:B,D391)+SUMIFS(팀수비력!X:X,팀수비력!A:A,B391,팀수비력!B:B,D391))))*100,"")</f>
        <v>5.5008904566426686</v>
      </c>
      <c r="BJ391" s="13">
        <f>IFERROR(((AI391*(12000/5))/((F391*60+G391)*(SUMIFS(팀공격력!V:V,팀공격력!A:A,B391,팀공격력!B:B,D391)+SUMIFS(팀수비력!W:W,팀수비력!A:A,B391,팀수비력!B:B,D391))))*100,"")</f>
        <v>11.474599925779373</v>
      </c>
      <c r="BK391" s="13">
        <f>IFERROR(((AE391*(12000/5))/((F391*60+G391)*(SUMIFS(팀공격력!X:X,팀공격력!A:A,B391,팀공격력!B:B,D391)+SUMIFS(팀수비력!X:X,팀수비력!A:A,B391,팀수비력!B:B,D391))))*100,"")</f>
        <v>11.276825436117472</v>
      </c>
      <c r="BL391" s="13">
        <f>IFERROR(100*AK391/(((((F391*60+G391)/(12000/5))*SUMIFS(팀공격력!P:P,팀공격력!A:A,B391,팀공격력!B:B,D391))-K391)),"")</f>
        <v>7.7088394692580833</v>
      </c>
      <c r="BM391" s="13">
        <f>IFERROR(100*((AM391/E391*(2400))/((F391*60+G391)*SUMIFS(팀공격력!AR:AR,팀공격력!A:A,B391,팀공격력!B:B,D391))),"")</f>
        <v>1.0312368442199042</v>
      </c>
      <c r="BN391" s="13">
        <f>IFERROR((AO391*40)/(((F391*60+G391)/60)*(SUMIFS(팀수비력!Q:Q,팀수비력!A:A,B391,팀수비력!B:B,D391)-SUMIFS(팀수비력!N:N,팀수비력!A:A,B391,팀수비력!B:B,D391)))*100,"")</f>
        <v>1.0275248211464607</v>
      </c>
      <c r="BO391" s="13">
        <f t="shared" si="224"/>
        <v>17.956903431763767</v>
      </c>
      <c r="BP391" s="13">
        <v>64.285714285714207</v>
      </c>
      <c r="BQ391" s="13">
        <v>1</v>
      </c>
      <c r="BR391" s="13">
        <v>0</v>
      </c>
      <c r="BS391" s="13">
        <v>0.44444444444444398</v>
      </c>
      <c r="BT391" s="15" t="s">
        <v>88</v>
      </c>
      <c r="BU391" s="15"/>
      <c r="BV391" s="12" t="s">
        <v>96</v>
      </c>
      <c r="BW391" s="26"/>
      <c r="BX391" s="28"/>
      <c r="BY391" s="28"/>
      <c r="BZ391" s="26"/>
      <c r="CA391" s="26"/>
      <c r="CB391" s="26"/>
      <c r="CC391" s="31"/>
      <c r="CD391" s="31"/>
      <c r="CE391" s="31"/>
      <c r="CF391" s="33">
        <v>7</v>
      </c>
      <c r="CG391" s="33">
        <v>2</v>
      </c>
    </row>
    <row r="392" spans="1:85" ht="18" customHeight="1" thickBot="1" x14ac:dyDescent="0.45">
      <c r="A392" s="12" t="s">
        <v>84</v>
      </c>
      <c r="B392" s="12" t="s">
        <v>152</v>
      </c>
      <c r="C392" s="4" t="s">
        <v>170</v>
      </c>
      <c r="D392" s="4" t="s">
        <v>296</v>
      </c>
      <c r="E392" s="23">
        <v>8</v>
      </c>
      <c r="F392" s="24">
        <v>15</v>
      </c>
      <c r="G392" s="24">
        <v>24</v>
      </c>
      <c r="H392" s="10">
        <f t="shared" si="198"/>
        <v>7392</v>
      </c>
      <c r="I392" s="5">
        <v>18</v>
      </c>
      <c r="J392" s="17">
        <f t="shared" si="199"/>
        <v>2.25</v>
      </c>
      <c r="K392" s="7">
        <v>5</v>
      </c>
      <c r="L392" s="7">
        <v>16</v>
      </c>
      <c r="M392" s="17">
        <f t="shared" si="200"/>
        <v>0.625</v>
      </c>
      <c r="N392" s="17">
        <f t="shared" si="201"/>
        <v>2</v>
      </c>
      <c r="O392" s="14">
        <f t="shared" si="202"/>
        <v>0.3125</v>
      </c>
      <c r="P392" s="12">
        <v>1</v>
      </c>
      <c r="Q392" s="12">
        <v>2</v>
      </c>
      <c r="R392" s="17">
        <f t="shared" si="203"/>
        <v>0.125</v>
      </c>
      <c r="S392" s="17">
        <f t="shared" si="204"/>
        <v>0.25</v>
      </c>
      <c r="T392" s="14">
        <f t="shared" si="205"/>
        <v>0.5</v>
      </c>
      <c r="U392" s="12">
        <v>4</v>
      </c>
      <c r="V392" s="12">
        <v>14</v>
      </c>
      <c r="W392" s="17">
        <f t="shared" si="206"/>
        <v>0.5</v>
      </c>
      <c r="X392" s="17">
        <f t="shared" si="207"/>
        <v>1.75</v>
      </c>
      <c r="Y392" s="14">
        <f t="shared" si="208"/>
        <v>0.2857142857142857</v>
      </c>
      <c r="Z392" s="12">
        <v>4</v>
      </c>
      <c r="AA392" s="12">
        <v>4</v>
      </c>
      <c r="AB392" s="17">
        <f t="shared" si="209"/>
        <v>0.5</v>
      </c>
      <c r="AC392" s="17">
        <f t="shared" si="210"/>
        <v>0.5</v>
      </c>
      <c r="AD392" s="14">
        <f t="shared" si="211"/>
        <v>1</v>
      </c>
      <c r="AE392" s="12">
        <v>24</v>
      </c>
      <c r="AF392" s="17">
        <f t="shared" si="212"/>
        <v>3</v>
      </c>
      <c r="AG392" s="12">
        <v>13</v>
      </c>
      <c r="AH392" s="17">
        <f t="shared" si="213"/>
        <v>1.625</v>
      </c>
      <c r="AI392" s="12">
        <v>11</v>
      </c>
      <c r="AJ392" s="17">
        <f t="shared" si="214"/>
        <v>1.375</v>
      </c>
      <c r="AK392" s="12">
        <v>4</v>
      </c>
      <c r="AL392" s="17">
        <f t="shared" si="215"/>
        <v>0.5</v>
      </c>
      <c r="AM392" s="12">
        <v>8</v>
      </c>
      <c r="AN392" s="17">
        <f t="shared" si="216"/>
        <v>1</v>
      </c>
      <c r="AO392" s="12">
        <v>1</v>
      </c>
      <c r="AP392" s="17">
        <f t="shared" si="217"/>
        <v>0.125</v>
      </c>
      <c r="AQ392" s="12">
        <v>1</v>
      </c>
      <c r="AR392" s="17">
        <f t="shared" si="218"/>
        <v>0.125</v>
      </c>
      <c r="AS392" s="12">
        <v>17</v>
      </c>
      <c r="AT392" s="17">
        <f t="shared" si="219"/>
        <v>2.125</v>
      </c>
      <c r="AU392" s="13"/>
      <c r="AV392" s="13"/>
      <c r="AW392" s="13"/>
      <c r="AX392" s="13"/>
      <c r="AY392" s="13"/>
      <c r="AZ392" s="13"/>
      <c r="BA392" s="13"/>
      <c r="BB392" s="13"/>
      <c r="BC392" s="13"/>
      <c r="BD392" s="35">
        <f t="shared" si="220"/>
        <v>50.67567567567567</v>
      </c>
      <c r="BE392" s="35">
        <f t="shared" si="221"/>
        <v>43.75</v>
      </c>
      <c r="BF392" s="37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6.6058338386303266</v>
      </c>
      <c r="BG392" s="14">
        <f t="shared" si="222"/>
        <v>0.875</v>
      </c>
      <c r="BH392" s="14">
        <f t="shared" si="223"/>
        <v>0.25</v>
      </c>
      <c r="BI392" s="13">
        <f>IFERROR(((AG392*(12000/5))/((F392*60+G392)*(SUMIFS(팀공격력!X:X,팀공격력!A:A,B392,팀공격력!B:B,D392)+SUMIFS(팀수비력!X:X,팀수비력!A:A,B392,팀수비력!B:B,D392))))*100,"")</f>
        <v>5.6845511390965937</v>
      </c>
      <c r="BJ392" s="13">
        <f>IFERROR(((AI392*(12000/5))/((F392*60+G392)*(SUMIFS(팀공격력!V:V,팀공격력!A:A,B392,팀공격력!B:B,D392)+SUMIFS(팀수비력!W:W,팀수비력!A:A,B392,팀수비력!B:B,D392))))*100,"")</f>
        <v>9.5556617295747728</v>
      </c>
      <c r="BK392" s="13">
        <f>IFERROR(((AE392*(12000/5))/((F392*60+G392)*(SUMIFS(팀공격력!X:X,팀공격력!A:A,B392,팀공격력!B:B,D392)+SUMIFS(팀수비력!X:X,팀수비력!A:A,B392,팀수비력!B:B,D392))))*100,"")</f>
        <v>10.494555949101404</v>
      </c>
      <c r="BL392" s="13">
        <f>IFERROR(100*AK392/(((((F392*60+G392)/(12000/5))*SUMIFS(팀공격력!P:P,팀공격력!A:A,B392,팀공격력!B:B,D392))-K392)),"")</f>
        <v>4.2753313381787086</v>
      </c>
      <c r="BM392" s="13">
        <f>IFERROR(100*((AM392/E392*(2400))/((F392*60+G392)*SUMIFS(팀공격력!AR:AR,팀공격력!A:A,B392,팀공격력!B:B,D392))),"")</f>
        <v>3.6888480296080504</v>
      </c>
      <c r="BN392" s="13">
        <f>IFERROR((AO392*40)/(((F392*60+G392)/60)*(SUMIFS(팀수비력!Q:Q,팀수비력!A:A,B392,팀수비력!B:B,D392)-SUMIFS(팀수비력!N:N,팀수비력!A:A,B392,팀수비력!B:B,D392)))*100,"")</f>
        <v>0.81679326962345833</v>
      </c>
      <c r="BO392" s="13">
        <f t="shared" si="224"/>
        <v>5.3304904051172706</v>
      </c>
      <c r="BP392" s="13">
        <v>11.1111111111111</v>
      </c>
      <c r="BQ392" s="13">
        <v>0.125</v>
      </c>
      <c r="BR392" s="13">
        <v>0.75</v>
      </c>
      <c r="BS392" s="13">
        <v>0.625</v>
      </c>
      <c r="BT392" s="15" t="s">
        <v>88</v>
      </c>
      <c r="BU392" s="15"/>
      <c r="BV392" s="12" t="s">
        <v>91</v>
      </c>
      <c r="BW392" s="26"/>
      <c r="BX392" s="28"/>
      <c r="BY392" s="28"/>
      <c r="BZ392" s="26"/>
      <c r="CA392" s="26"/>
      <c r="CB392" s="26"/>
      <c r="CC392" s="31"/>
      <c r="CD392" s="31"/>
      <c r="CE392" s="31"/>
      <c r="CF392" s="33">
        <v>6</v>
      </c>
      <c r="CG392" s="33">
        <v>2</v>
      </c>
    </row>
    <row r="393" spans="1:85" ht="18" customHeight="1" thickBot="1" x14ac:dyDescent="0.45">
      <c r="A393" s="12" t="s">
        <v>84</v>
      </c>
      <c r="B393" s="12" t="s">
        <v>172</v>
      </c>
      <c r="C393" s="4" t="s">
        <v>175</v>
      </c>
      <c r="D393" s="4" t="s">
        <v>296</v>
      </c>
      <c r="E393" s="23">
        <v>2</v>
      </c>
      <c r="F393" s="24">
        <v>2</v>
      </c>
      <c r="G393" s="24">
        <v>2</v>
      </c>
      <c r="H393" s="10">
        <f t="shared" si="198"/>
        <v>244</v>
      </c>
      <c r="I393" s="5">
        <v>0</v>
      </c>
      <c r="J393" s="17">
        <f t="shared" si="199"/>
        <v>0</v>
      </c>
      <c r="K393" s="7">
        <v>0</v>
      </c>
      <c r="L393" s="7">
        <v>1</v>
      </c>
      <c r="M393" s="17">
        <f t="shared" si="200"/>
        <v>0</v>
      </c>
      <c r="N393" s="17">
        <f t="shared" si="201"/>
        <v>0.5</v>
      </c>
      <c r="O393" s="14">
        <f t="shared" si="202"/>
        <v>0</v>
      </c>
      <c r="P393" s="12">
        <v>0</v>
      </c>
      <c r="Q393" s="12">
        <v>1</v>
      </c>
      <c r="R393" s="17">
        <f t="shared" si="203"/>
        <v>0</v>
      </c>
      <c r="S393" s="17">
        <f t="shared" si="204"/>
        <v>0.5</v>
      </c>
      <c r="T393" s="14">
        <f t="shared" si="205"/>
        <v>0</v>
      </c>
      <c r="U393" s="12">
        <v>0</v>
      </c>
      <c r="V393" s="12">
        <v>0</v>
      </c>
      <c r="W393" s="17">
        <f t="shared" si="206"/>
        <v>0</v>
      </c>
      <c r="X393" s="17">
        <f t="shared" si="207"/>
        <v>0</v>
      </c>
      <c r="Y393" s="14" t="e">
        <f t="shared" si="208"/>
        <v>#DIV/0!</v>
      </c>
      <c r="Z393" s="12">
        <v>0</v>
      </c>
      <c r="AA393" s="12">
        <v>0</v>
      </c>
      <c r="AB393" s="17">
        <f t="shared" si="209"/>
        <v>0</v>
      </c>
      <c r="AC393" s="17">
        <f t="shared" si="210"/>
        <v>0</v>
      </c>
      <c r="AD393" s="14" t="e">
        <f t="shared" si="211"/>
        <v>#DIV/0!</v>
      </c>
      <c r="AE393" s="12">
        <v>1</v>
      </c>
      <c r="AF393" s="17">
        <f t="shared" si="212"/>
        <v>0.5</v>
      </c>
      <c r="AG393" s="12">
        <v>0</v>
      </c>
      <c r="AH393" s="17">
        <f t="shared" si="213"/>
        <v>0</v>
      </c>
      <c r="AI393" s="12">
        <v>1</v>
      </c>
      <c r="AJ393" s="17">
        <f t="shared" si="214"/>
        <v>0.5</v>
      </c>
      <c r="AK393" s="12">
        <v>0</v>
      </c>
      <c r="AL393" s="17">
        <f t="shared" si="215"/>
        <v>0</v>
      </c>
      <c r="AM393" s="12">
        <v>0</v>
      </c>
      <c r="AN393" s="17">
        <f t="shared" si="216"/>
        <v>0</v>
      </c>
      <c r="AO393" s="12">
        <v>0</v>
      </c>
      <c r="AP393" s="17">
        <f t="shared" si="217"/>
        <v>0</v>
      </c>
      <c r="AQ393" s="12">
        <v>0</v>
      </c>
      <c r="AR393" s="17">
        <f t="shared" si="218"/>
        <v>0</v>
      </c>
      <c r="AS393" s="12">
        <v>1</v>
      </c>
      <c r="AT393" s="17">
        <f t="shared" si="219"/>
        <v>0.5</v>
      </c>
      <c r="AU393" s="13"/>
      <c r="AV393" s="13"/>
      <c r="AW393" s="13"/>
      <c r="AX393" s="13"/>
      <c r="AY393" s="13"/>
      <c r="AZ393" s="13"/>
      <c r="BA393" s="13"/>
      <c r="BB393" s="13"/>
      <c r="BC393" s="13"/>
      <c r="BD393" s="35">
        <f t="shared" si="220"/>
        <v>0</v>
      </c>
      <c r="BE393" s="35">
        <f t="shared" si="221"/>
        <v>0</v>
      </c>
      <c r="BF393" s="37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2.6308081667300982</v>
      </c>
      <c r="BG393" s="14">
        <f t="shared" si="222"/>
        <v>0</v>
      </c>
      <c r="BH393" s="14">
        <f t="shared" si="223"/>
        <v>0</v>
      </c>
      <c r="BI393" s="13">
        <f>IFERROR(((AG393*(12000/5))/((F393*60+G393)*(SUMIFS(팀공격력!X:X,팀공격력!A:A,B393,팀공격력!B:B,D393)+SUMIFS(팀수비력!X:X,팀수비력!A:A,B393,팀수비력!B:B,D393))))*100,"")</f>
        <v>0</v>
      </c>
      <c r="BJ393" s="13">
        <f>IFERROR(((AI393*(12000/5))/((F393*60+G393)*(SUMIFS(팀공격력!V:V,팀공격력!A:A,B393,팀공격력!B:B,D393)+SUMIFS(팀수비력!W:W,팀수비력!A:A,B393,팀수비력!B:B,D393))))*100,"")</f>
        <v>7.000758415495012</v>
      </c>
      <c r="BK393" s="13">
        <f>IFERROR(((AE393*(12000/5))/((F393*60+G393)*(SUMIFS(팀공격력!X:X,팀공격력!A:A,B393,팀공격력!B:B,D393)+SUMIFS(팀수비력!X:X,팀수비력!A:A,B393,팀수비력!B:B,D393))))*100,"")</f>
        <v>3.3342595165323701</v>
      </c>
      <c r="BL393" s="13">
        <f>IFERROR(100*AK393/(((((F393*60+G393)/(12000/5))*SUMIFS(팀공격력!P:P,팀공격력!A:A,B393,팀공격력!B:B,D393))-K393)),"")</f>
        <v>0</v>
      </c>
      <c r="BM393" s="13">
        <f>IFERROR(100*((AM393/E393*(2400))/((F393*60+G393)*SUMIFS(팀공격력!AR:AR,팀공격력!A:A,B393,팀공격력!B:B,D393))),"")</f>
        <v>0</v>
      </c>
      <c r="BN393" s="13">
        <f>IFERROR((AO393*40)/(((F393*60+G393)/60)*(SUMIFS(팀수비력!Q:Q,팀수비력!A:A,B393,팀수비력!B:B,D393)-SUMIFS(팀수비력!N:N,팀수비력!A:A,B393,팀수비력!B:B,D393)))*100,"")</f>
        <v>0</v>
      </c>
      <c r="BO393" s="13">
        <f t="shared" si="224"/>
        <v>0</v>
      </c>
      <c r="BP393" s="13">
        <v>0</v>
      </c>
      <c r="BQ393" s="13">
        <v>0</v>
      </c>
      <c r="BR393" s="13">
        <v>0</v>
      </c>
      <c r="BS393" s="13">
        <v>0</v>
      </c>
      <c r="BT393" s="15" t="s">
        <v>88</v>
      </c>
      <c r="BU393" s="15"/>
      <c r="BV393" s="12" t="s">
        <v>89</v>
      </c>
      <c r="BW393" s="26"/>
      <c r="BX393" s="28"/>
      <c r="BY393" s="28"/>
      <c r="BZ393" s="26"/>
      <c r="CA393" s="26"/>
      <c r="CB393" s="26"/>
      <c r="CC393" s="31"/>
      <c r="CD393" s="31"/>
      <c r="CE393" s="31"/>
      <c r="CF393" s="33">
        <v>1</v>
      </c>
      <c r="CG393" s="33">
        <v>1</v>
      </c>
    </row>
    <row r="394" spans="1:85" ht="18" customHeight="1" thickBot="1" x14ac:dyDescent="0.45">
      <c r="A394" s="12" t="s">
        <v>84</v>
      </c>
      <c r="B394" s="12" t="s">
        <v>172</v>
      </c>
      <c r="C394" s="4" t="s">
        <v>176</v>
      </c>
      <c r="D394" s="4" t="s">
        <v>296</v>
      </c>
      <c r="E394" s="23">
        <v>1</v>
      </c>
      <c r="F394" s="24">
        <v>10</v>
      </c>
      <c r="G394" s="24">
        <v>17</v>
      </c>
      <c r="H394" s="10">
        <f t="shared" si="198"/>
        <v>617</v>
      </c>
      <c r="I394" s="5">
        <v>0</v>
      </c>
      <c r="J394" s="17">
        <f t="shared" si="199"/>
        <v>0</v>
      </c>
      <c r="K394" s="7">
        <v>0</v>
      </c>
      <c r="L394" s="7">
        <v>2</v>
      </c>
      <c r="M394" s="17">
        <f t="shared" si="200"/>
        <v>0</v>
      </c>
      <c r="N394" s="17">
        <f t="shared" si="201"/>
        <v>2</v>
      </c>
      <c r="O394" s="14">
        <f t="shared" si="202"/>
        <v>0</v>
      </c>
      <c r="P394" s="12">
        <v>0</v>
      </c>
      <c r="Q394" s="12">
        <v>1</v>
      </c>
      <c r="R394" s="17">
        <f t="shared" si="203"/>
        <v>0</v>
      </c>
      <c r="S394" s="17">
        <f t="shared" si="204"/>
        <v>1</v>
      </c>
      <c r="T394" s="14">
        <f t="shared" si="205"/>
        <v>0</v>
      </c>
      <c r="U394" s="12">
        <v>0</v>
      </c>
      <c r="V394" s="12">
        <v>1</v>
      </c>
      <c r="W394" s="17">
        <f t="shared" si="206"/>
        <v>0</v>
      </c>
      <c r="X394" s="17">
        <f t="shared" si="207"/>
        <v>1</v>
      </c>
      <c r="Y394" s="14">
        <f t="shared" si="208"/>
        <v>0</v>
      </c>
      <c r="Z394" s="12">
        <v>0</v>
      </c>
      <c r="AA394" s="12">
        <v>0</v>
      </c>
      <c r="AB394" s="17">
        <f t="shared" si="209"/>
        <v>0</v>
      </c>
      <c r="AC394" s="17">
        <f t="shared" si="210"/>
        <v>0</v>
      </c>
      <c r="AD394" s="14" t="e">
        <f t="shared" si="211"/>
        <v>#DIV/0!</v>
      </c>
      <c r="AE394" s="12">
        <v>0</v>
      </c>
      <c r="AF394" s="17">
        <f t="shared" si="212"/>
        <v>0</v>
      </c>
      <c r="AG394" s="12">
        <v>0</v>
      </c>
      <c r="AH394" s="17">
        <f t="shared" si="213"/>
        <v>0</v>
      </c>
      <c r="AI394" s="12">
        <v>0</v>
      </c>
      <c r="AJ394" s="17">
        <f t="shared" si="214"/>
        <v>0</v>
      </c>
      <c r="AK394" s="12">
        <v>1</v>
      </c>
      <c r="AL394" s="17">
        <f t="shared" si="215"/>
        <v>1</v>
      </c>
      <c r="AM394" s="12">
        <v>0</v>
      </c>
      <c r="AN394" s="17">
        <f t="shared" si="216"/>
        <v>0</v>
      </c>
      <c r="AO394" s="12">
        <v>0</v>
      </c>
      <c r="AP394" s="17">
        <f t="shared" si="217"/>
        <v>0</v>
      </c>
      <c r="AQ394" s="12">
        <v>0</v>
      </c>
      <c r="AR394" s="17">
        <f t="shared" si="218"/>
        <v>0</v>
      </c>
      <c r="AS394" s="12">
        <v>2</v>
      </c>
      <c r="AT394" s="17">
        <f t="shared" si="219"/>
        <v>2</v>
      </c>
      <c r="AU394" s="13"/>
      <c r="AV394" s="13"/>
      <c r="AW394" s="13"/>
      <c r="AX394" s="13"/>
      <c r="AY394" s="13"/>
      <c r="AZ394" s="13"/>
      <c r="BA394" s="13"/>
      <c r="BB394" s="13"/>
      <c r="BC394" s="13"/>
      <c r="BD394" s="35">
        <f t="shared" si="220"/>
        <v>0</v>
      </c>
      <c r="BE394" s="35">
        <f t="shared" si="221"/>
        <v>0</v>
      </c>
      <c r="BF394" s="37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1.0403844289824051</v>
      </c>
      <c r="BG394" s="14">
        <f t="shared" si="222"/>
        <v>0.5</v>
      </c>
      <c r="BH394" s="14">
        <f t="shared" si="223"/>
        <v>0</v>
      </c>
      <c r="BI394" s="13">
        <f>IFERROR(((AG394*(12000/5))/((F394*60+G394)*(SUMIFS(팀공격력!X:X,팀공격력!A:A,B394,팀공격력!B:B,D394)+SUMIFS(팀수비력!X:X,팀수비력!A:A,B394,팀수비력!B:B,D394))))*100,"")</f>
        <v>0</v>
      </c>
      <c r="BJ394" s="13">
        <f>IFERROR(((AI394*(12000/5))/((F394*60+G394)*(SUMIFS(팀공격력!V:V,팀공격력!A:A,B394,팀공격력!B:B,D394)+SUMIFS(팀수비력!W:W,팀수비력!A:A,B394,팀수비력!B:B,D394))))*100,"")</f>
        <v>0</v>
      </c>
      <c r="BK394" s="13">
        <f>IFERROR(((AE394*(12000/5))/((F394*60+G394)*(SUMIFS(팀공격력!X:X,팀공격력!A:A,B394,팀공격력!B:B,D394)+SUMIFS(팀수비력!X:X,팀수비력!A:A,B394,팀수비력!B:B,D394))))*100,"")</f>
        <v>0</v>
      </c>
      <c r="BL394" s="13">
        <f>IFERROR(100*AK394/(((((F394*60+G394)/(12000/5))*SUMIFS(팀공격력!P:P,팀공격력!A:A,B394,팀공격력!B:B,D394))-K394)),"")</f>
        <v>1.4568499262469725</v>
      </c>
      <c r="BM394" s="13">
        <f>IFERROR(100*((AM394/E394*(2400))/((F394*60+G394)*SUMIFS(팀공격력!AR:AR,팀공격력!A:A,B394,팀공격력!B:B,D394))),"")</f>
        <v>0</v>
      </c>
      <c r="BN394" s="13">
        <f>IFERROR((AO394*40)/(((F394*60+G394)/60)*(SUMIFS(팀수비력!Q:Q,팀수비력!A:A,B394,팀수비력!B:B,D394)-SUMIFS(팀수비력!N:N,팀수비력!A:A,B394,팀수비력!B:B,D394)))*100,"")</f>
        <v>0</v>
      </c>
      <c r="BO394" s="13">
        <f t="shared" si="224"/>
        <v>0</v>
      </c>
      <c r="BP394" s="13">
        <v>0</v>
      </c>
      <c r="BQ394" s="13">
        <v>0</v>
      </c>
      <c r="BR394" s="13">
        <v>0</v>
      </c>
      <c r="BS394" s="13">
        <v>0</v>
      </c>
      <c r="BT394" s="15" t="s">
        <v>88</v>
      </c>
      <c r="BU394" s="15"/>
      <c r="BV394" s="12" t="s">
        <v>96</v>
      </c>
      <c r="BW394" s="26"/>
      <c r="BX394" s="28"/>
      <c r="BY394" s="28"/>
      <c r="BZ394" s="26"/>
      <c r="CA394" s="26"/>
      <c r="CB394" s="26"/>
      <c r="CC394" s="31"/>
      <c r="CD394" s="31"/>
      <c r="CE394" s="31"/>
      <c r="CF394" s="33">
        <v>1</v>
      </c>
      <c r="CG394" s="33">
        <v>0</v>
      </c>
    </row>
    <row r="395" spans="1:85" ht="18" customHeight="1" thickBot="1" x14ac:dyDescent="0.45">
      <c r="A395" s="12" t="s">
        <v>84</v>
      </c>
      <c r="B395" s="12" t="s">
        <v>172</v>
      </c>
      <c r="C395" s="4" t="s">
        <v>177</v>
      </c>
      <c r="D395" s="4" t="s">
        <v>296</v>
      </c>
      <c r="E395" s="23">
        <v>9</v>
      </c>
      <c r="F395" s="24">
        <v>24</v>
      </c>
      <c r="G395" s="24">
        <v>48</v>
      </c>
      <c r="H395" s="10">
        <f t="shared" si="198"/>
        <v>13392</v>
      </c>
      <c r="I395" s="5">
        <v>196</v>
      </c>
      <c r="J395" s="17">
        <f t="shared" si="199"/>
        <v>21.777777777777779</v>
      </c>
      <c r="K395" s="7">
        <v>79</v>
      </c>
      <c r="L395" s="7">
        <v>138</v>
      </c>
      <c r="M395" s="17">
        <f t="shared" si="200"/>
        <v>8.7777777777777786</v>
      </c>
      <c r="N395" s="17">
        <f t="shared" si="201"/>
        <v>15.333333333333334</v>
      </c>
      <c r="O395" s="14">
        <f t="shared" si="202"/>
        <v>0.57246376811594202</v>
      </c>
      <c r="P395" s="12">
        <v>59</v>
      </c>
      <c r="Q395" s="12">
        <v>93</v>
      </c>
      <c r="R395" s="17">
        <f t="shared" si="203"/>
        <v>6.5555555555555554</v>
      </c>
      <c r="S395" s="17">
        <f t="shared" si="204"/>
        <v>10.333333333333334</v>
      </c>
      <c r="T395" s="14">
        <f t="shared" si="205"/>
        <v>0.63440860215053763</v>
      </c>
      <c r="U395" s="12">
        <v>20</v>
      </c>
      <c r="V395" s="12">
        <v>45</v>
      </c>
      <c r="W395" s="17">
        <f t="shared" si="206"/>
        <v>2.2222222222222223</v>
      </c>
      <c r="X395" s="17">
        <f t="shared" si="207"/>
        <v>5</v>
      </c>
      <c r="Y395" s="14">
        <f t="shared" si="208"/>
        <v>0.44444444444444442</v>
      </c>
      <c r="Z395" s="12">
        <v>18</v>
      </c>
      <c r="AA395" s="12">
        <v>23</v>
      </c>
      <c r="AB395" s="17">
        <f t="shared" si="209"/>
        <v>2</v>
      </c>
      <c r="AC395" s="17">
        <f t="shared" si="210"/>
        <v>2.5555555555555554</v>
      </c>
      <c r="AD395" s="14">
        <f t="shared" si="211"/>
        <v>0.78260869565217395</v>
      </c>
      <c r="AE395" s="12">
        <v>64</v>
      </c>
      <c r="AF395" s="17">
        <f t="shared" si="212"/>
        <v>7.1111111111111107</v>
      </c>
      <c r="AG395" s="12">
        <v>12</v>
      </c>
      <c r="AH395" s="17">
        <f t="shared" si="213"/>
        <v>1.3333333333333333</v>
      </c>
      <c r="AI395" s="12">
        <v>52</v>
      </c>
      <c r="AJ395" s="17">
        <f t="shared" si="214"/>
        <v>5.7777777777777777</v>
      </c>
      <c r="AK395" s="12">
        <v>8</v>
      </c>
      <c r="AL395" s="17">
        <f t="shared" si="215"/>
        <v>0.88888888888888884</v>
      </c>
      <c r="AM395" s="12">
        <v>6</v>
      </c>
      <c r="AN395" s="17">
        <f t="shared" si="216"/>
        <v>0.66666666666666663</v>
      </c>
      <c r="AO395" s="12">
        <v>5</v>
      </c>
      <c r="AP395" s="17">
        <f t="shared" si="217"/>
        <v>0.55555555555555558</v>
      </c>
      <c r="AQ395" s="12">
        <v>15</v>
      </c>
      <c r="AR395" s="17">
        <f t="shared" si="218"/>
        <v>1.6666666666666667</v>
      </c>
      <c r="AS395" s="12">
        <v>18</v>
      </c>
      <c r="AT395" s="17">
        <f t="shared" si="219"/>
        <v>2</v>
      </c>
      <c r="AU395" s="13"/>
      <c r="AV395" s="13"/>
      <c r="AW395" s="13"/>
      <c r="AX395" s="13"/>
      <c r="AY395" s="13"/>
      <c r="AZ395" s="13"/>
      <c r="BA395" s="13"/>
      <c r="BB395" s="13"/>
      <c r="BC395" s="13"/>
      <c r="BD395" s="35">
        <f t="shared" si="220"/>
        <v>66.162570888468807</v>
      </c>
      <c r="BE395" s="35">
        <f t="shared" si="221"/>
        <v>64.492753623188406</v>
      </c>
      <c r="BF395" s="37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35.184654727927196</v>
      </c>
      <c r="BG395" s="14">
        <f t="shared" si="222"/>
        <v>0.32608695652173914</v>
      </c>
      <c r="BH395" s="14">
        <f t="shared" si="223"/>
        <v>0.16666666666666666</v>
      </c>
      <c r="BI395" s="13">
        <f>IFERROR(((AG395*(12000/5))/((F395*60+G395)*(SUMIFS(팀공격력!X:X,팀공격력!A:A,B395,팀공격력!B:B,D395)+SUMIFS(팀수비력!X:X,팀수비력!A:A,B395,팀수비력!B:B,D395))))*100,"")</f>
        <v>3.280481137233461</v>
      </c>
      <c r="BJ395" s="13">
        <f>IFERROR(((AI395*(12000/5))/((F395*60+G395)*(SUMIFS(팀공격력!V:V,팀공격력!A:A,B395,팀공격력!B:B,D395)+SUMIFS(팀수비력!W:W,팀수비력!A:A,B395,팀수비력!B:B,D395))))*100,"")</f>
        <v>29.847319481115832</v>
      </c>
      <c r="BK395" s="13">
        <f>IFERROR(((AE395*(12000/5))/((F395*60+G395)*(SUMIFS(팀공격력!X:X,팀공격력!A:A,B395,팀공격력!B:B,D395)+SUMIFS(팀수비력!X:X,팀수비력!A:A,B395,팀수비력!B:B,D395))))*100,"")</f>
        <v>17.495899398578459</v>
      </c>
      <c r="BL395" s="13">
        <f>IFERROR(100*AK395/(((((F395*60+G395)/(12000/5))*SUMIFS(팀공격력!P:P,팀공격력!A:A,B395,팀공격력!B:B,D395))-K395)),"")</f>
        <v>9.2442801016870817</v>
      </c>
      <c r="BM395" s="13">
        <f>IFERROR(100*((AM395/E395*(2400))/((F395*60+G395)*SUMIFS(팀공격력!AR:AR,팀공격력!A:A,B395,팀공격력!B:B,D395))),"")</f>
        <v>1.4639881525657843</v>
      </c>
      <c r="BN395" s="13">
        <f>IFERROR((AO395*40)/(((F395*60+G395)/60)*(SUMIFS(팀수비력!Q:Q,팀수비력!A:A,B395,팀수비력!B:B,D395)-SUMIFS(팀수비력!N:N,팀수비력!A:A,B395,팀수비력!B:B,D395)))*100,"")</f>
        <v>2.1278406672908328</v>
      </c>
      <c r="BO395" s="13">
        <f t="shared" si="224"/>
        <v>9.1956841589014218</v>
      </c>
      <c r="BP395" s="13">
        <v>28.571428571428498</v>
      </c>
      <c r="BQ395" s="13">
        <v>0.44444444444444398</v>
      </c>
      <c r="BR395" s="13">
        <v>1.3333333333333299</v>
      </c>
      <c r="BS395" s="13">
        <v>0.55555555555555503</v>
      </c>
      <c r="BT395" s="15" t="s">
        <v>93</v>
      </c>
      <c r="BU395" s="15"/>
      <c r="BV395" s="12" t="s">
        <v>96</v>
      </c>
      <c r="BW395" s="26"/>
      <c r="BX395" s="28"/>
      <c r="BY395" s="28"/>
      <c r="BZ395" s="26"/>
      <c r="CA395" s="26"/>
      <c r="CB395" s="26"/>
      <c r="CC395" s="31"/>
      <c r="CD395" s="31"/>
      <c r="CE395" s="31"/>
      <c r="CF395" s="33">
        <v>4</v>
      </c>
      <c r="CG395" s="33">
        <v>5</v>
      </c>
    </row>
    <row r="396" spans="1:85" ht="18" customHeight="1" thickBot="1" x14ac:dyDescent="0.45">
      <c r="A396" s="12" t="s">
        <v>84</v>
      </c>
      <c r="B396" s="12" t="s">
        <v>172</v>
      </c>
      <c r="C396" s="4" t="s">
        <v>178</v>
      </c>
      <c r="D396" s="4" t="s">
        <v>296</v>
      </c>
      <c r="E396" s="23">
        <v>2</v>
      </c>
      <c r="F396" s="24">
        <v>1</v>
      </c>
      <c r="G396" s="24">
        <v>54</v>
      </c>
      <c r="H396" s="10">
        <f t="shared" si="198"/>
        <v>228</v>
      </c>
      <c r="I396" s="5">
        <v>0</v>
      </c>
      <c r="J396" s="17">
        <f t="shared" si="199"/>
        <v>0</v>
      </c>
      <c r="K396" s="7">
        <v>0</v>
      </c>
      <c r="L396" s="7">
        <v>0</v>
      </c>
      <c r="M396" s="17">
        <f t="shared" si="200"/>
        <v>0</v>
      </c>
      <c r="N396" s="17">
        <f t="shared" si="201"/>
        <v>0</v>
      </c>
      <c r="O396" s="14" t="e">
        <f t="shared" si="202"/>
        <v>#DIV/0!</v>
      </c>
      <c r="P396" s="12">
        <v>0</v>
      </c>
      <c r="Q396" s="12">
        <v>0</v>
      </c>
      <c r="R396" s="17">
        <f t="shared" si="203"/>
        <v>0</v>
      </c>
      <c r="S396" s="17">
        <f t="shared" si="204"/>
        <v>0</v>
      </c>
      <c r="T396" s="14" t="e">
        <f t="shared" si="205"/>
        <v>#DIV/0!</v>
      </c>
      <c r="U396" s="12">
        <v>0</v>
      </c>
      <c r="V396" s="12">
        <v>0</v>
      </c>
      <c r="W396" s="17">
        <f t="shared" si="206"/>
        <v>0</v>
      </c>
      <c r="X396" s="17">
        <f t="shared" si="207"/>
        <v>0</v>
      </c>
      <c r="Y396" s="14" t="e">
        <f t="shared" si="208"/>
        <v>#DIV/0!</v>
      </c>
      <c r="Z396" s="12">
        <v>0</v>
      </c>
      <c r="AA396" s="12">
        <v>0</v>
      </c>
      <c r="AB396" s="17">
        <f t="shared" si="209"/>
        <v>0</v>
      </c>
      <c r="AC396" s="17">
        <f t="shared" si="210"/>
        <v>0</v>
      </c>
      <c r="AD396" s="14" t="e">
        <f t="shared" si="211"/>
        <v>#DIV/0!</v>
      </c>
      <c r="AE396" s="12">
        <v>1</v>
      </c>
      <c r="AF396" s="17">
        <f t="shared" si="212"/>
        <v>0.5</v>
      </c>
      <c r="AG396" s="12">
        <v>0</v>
      </c>
      <c r="AH396" s="17">
        <f t="shared" si="213"/>
        <v>0</v>
      </c>
      <c r="AI396" s="12">
        <v>1</v>
      </c>
      <c r="AJ396" s="17">
        <f t="shared" si="214"/>
        <v>0.5</v>
      </c>
      <c r="AK396" s="12">
        <v>0</v>
      </c>
      <c r="AL396" s="17">
        <f t="shared" si="215"/>
        <v>0</v>
      </c>
      <c r="AM396" s="12">
        <v>0</v>
      </c>
      <c r="AN396" s="17">
        <f t="shared" si="216"/>
        <v>0</v>
      </c>
      <c r="AO396" s="12">
        <v>0</v>
      </c>
      <c r="AP396" s="17">
        <f t="shared" si="217"/>
        <v>0</v>
      </c>
      <c r="AQ396" s="12">
        <v>0</v>
      </c>
      <c r="AR396" s="17">
        <f t="shared" si="218"/>
        <v>0</v>
      </c>
      <c r="AS396" s="12">
        <v>1</v>
      </c>
      <c r="AT396" s="17">
        <f t="shared" si="219"/>
        <v>0.5</v>
      </c>
      <c r="AU396" s="13"/>
      <c r="AV396" s="13"/>
      <c r="AW396" s="13"/>
      <c r="AX396" s="13"/>
      <c r="AY396" s="13"/>
      <c r="AZ396" s="13"/>
      <c r="BA396" s="13"/>
      <c r="BB396" s="13"/>
      <c r="BC396" s="13"/>
      <c r="BD396" s="35" t="str">
        <f t="shared" si="220"/>
        <v/>
      </c>
      <c r="BE396" s="35" t="str">
        <f t="shared" si="221"/>
        <v/>
      </c>
      <c r="BF396" s="37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0</v>
      </c>
      <c r="BG396" s="14" t="str">
        <f t="shared" si="222"/>
        <v/>
      </c>
      <c r="BH396" s="14" t="str">
        <f t="shared" si="223"/>
        <v/>
      </c>
      <c r="BI396" s="13">
        <f>IFERROR(((AG396*(12000/5))/((F396*60+G396)*(SUMIFS(팀공격력!X:X,팀공격력!A:A,B396,팀공격력!B:B,D396)+SUMIFS(팀수비력!X:X,팀수비력!A:A,B396,팀수비력!B:B,D396))))*100,"")</f>
        <v>0</v>
      </c>
      <c r="BJ396" s="13">
        <f>IFERROR(((AI396*(12000/5))/((F396*60+G396)*(SUMIFS(팀공격력!V:V,팀공격력!A:A,B396,팀공격력!B:B,D396)+SUMIFS(팀수비력!W:W,팀수비력!A:A,B396,팀수비력!B:B,D396))))*100,"")</f>
        <v>7.4920397078104513</v>
      </c>
      <c r="BK396" s="13">
        <f>IFERROR(((AE396*(12000/5))/((F396*60+G396)*(SUMIFS(팀공격력!X:X,팀공격력!A:A,B396,팀공격력!B:B,D396)+SUMIFS(팀수비력!X:X,팀수비력!A:A,B396,팀수비력!B:B,D396))))*100,"")</f>
        <v>3.568242640499554</v>
      </c>
      <c r="BL396" s="13">
        <f>IFERROR(100*AK396/(((((F396*60+G396)/(12000/5))*SUMIFS(팀공격력!P:P,팀공격력!A:A,B396,팀공격력!B:B,D396))-K396)),"")</f>
        <v>0</v>
      </c>
      <c r="BM396" s="13">
        <f>IFERROR(100*((AM396/E396*(2400))/((F396*60+G396)*SUMIFS(팀공격력!AR:AR,팀공격력!A:A,B396,팀공격력!B:B,D396))),"")</f>
        <v>0</v>
      </c>
      <c r="BN396" s="13">
        <f>IFERROR((AO396*40)/(((F396*60+G396)/60)*(SUMIFS(팀수비력!Q:Q,팀수비력!A:A,B396,팀수비력!B:B,D396)-SUMIFS(팀수비력!N:N,팀수비력!A:A,B396,팀수비력!B:B,D396)))*100,"")</f>
        <v>0</v>
      </c>
      <c r="BO396" s="13" t="str">
        <f t="shared" si="224"/>
        <v/>
      </c>
      <c r="BP396" s="13">
        <v>0</v>
      </c>
      <c r="BQ396" s="13">
        <v>0</v>
      </c>
      <c r="BR396" s="13">
        <v>0</v>
      </c>
      <c r="BS396" s="13">
        <v>0</v>
      </c>
      <c r="BT396" s="15" t="s">
        <v>88</v>
      </c>
      <c r="BU396" s="15"/>
      <c r="BV396" s="12" t="s">
        <v>96</v>
      </c>
      <c r="BW396" s="26"/>
      <c r="BX396" s="28"/>
      <c r="BY396" s="28"/>
      <c r="BZ396" s="26"/>
      <c r="CA396" s="26"/>
      <c r="CB396" s="26"/>
      <c r="CC396" s="31"/>
      <c r="CD396" s="31"/>
      <c r="CE396" s="31"/>
      <c r="CF396" s="33">
        <v>1</v>
      </c>
      <c r="CG396" s="33">
        <v>1</v>
      </c>
    </row>
    <row r="397" spans="1:85" ht="18" customHeight="1" thickBot="1" x14ac:dyDescent="0.45">
      <c r="A397" s="12" t="s">
        <v>84</v>
      </c>
      <c r="B397" s="12" t="s">
        <v>172</v>
      </c>
      <c r="C397" s="4" t="s">
        <v>179</v>
      </c>
      <c r="D397" s="4" t="s">
        <v>296</v>
      </c>
      <c r="E397" s="23">
        <v>9</v>
      </c>
      <c r="F397" s="24">
        <v>29</v>
      </c>
      <c r="G397" s="24">
        <v>3</v>
      </c>
      <c r="H397" s="10">
        <f t="shared" si="198"/>
        <v>15687</v>
      </c>
      <c r="I397" s="5">
        <v>111</v>
      </c>
      <c r="J397" s="17">
        <f t="shared" si="199"/>
        <v>12.333333333333334</v>
      </c>
      <c r="K397" s="7">
        <v>39</v>
      </c>
      <c r="L397" s="7">
        <v>95</v>
      </c>
      <c r="M397" s="17">
        <f t="shared" si="200"/>
        <v>4.333333333333333</v>
      </c>
      <c r="N397" s="17">
        <f t="shared" si="201"/>
        <v>10.555555555555555</v>
      </c>
      <c r="O397" s="14">
        <f t="shared" si="202"/>
        <v>0.41052631578947368</v>
      </c>
      <c r="P397" s="12">
        <v>22</v>
      </c>
      <c r="Q397" s="12">
        <v>51</v>
      </c>
      <c r="R397" s="17">
        <f t="shared" si="203"/>
        <v>2.4444444444444446</v>
      </c>
      <c r="S397" s="17">
        <f t="shared" si="204"/>
        <v>5.666666666666667</v>
      </c>
      <c r="T397" s="14">
        <f t="shared" si="205"/>
        <v>0.43137254901960786</v>
      </c>
      <c r="U397" s="12">
        <v>17</v>
      </c>
      <c r="V397" s="12">
        <v>44</v>
      </c>
      <c r="W397" s="17">
        <f t="shared" si="206"/>
        <v>1.8888888888888888</v>
      </c>
      <c r="X397" s="17">
        <f t="shared" si="207"/>
        <v>4.8888888888888893</v>
      </c>
      <c r="Y397" s="14">
        <f t="shared" si="208"/>
        <v>0.38636363636363635</v>
      </c>
      <c r="Z397" s="12">
        <v>16</v>
      </c>
      <c r="AA397" s="12">
        <v>21</v>
      </c>
      <c r="AB397" s="17">
        <f t="shared" si="209"/>
        <v>1.7777777777777777</v>
      </c>
      <c r="AC397" s="17">
        <f t="shared" si="210"/>
        <v>2.3333333333333335</v>
      </c>
      <c r="AD397" s="14">
        <f t="shared" si="211"/>
        <v>0.76190476190476186</v>
      </c>
      <c r="AE397" s="12">
        <v>30</v>
      </c>
      <c r="AF397" s="17">
        <f t="shared" si="212"/>
        <v>3.3333333333333335</v>
      </c>
      <c r="AG397" s="12">
        <v>6</v>
      </c>
      <c r="AH397" s="17">
        <f t="shared" si="213"/>
        <v>0.66666666666666663</v>
      </c>
      <c r="AI397" s="12">
        <v>24</v>
      </c>
      <c r="AJ397" s="17">
        <f t="shared" si="214"/>
        <v>2.6666666666666665</v>
      </c>
      <c r="AK397" s="12">
        <v>30</v>
      </c>
      <c r="AL397" s="17">
        <f t="shared" si="215"/>
        <v>3.3333333333333335</v>
      </c>
      <c r="AM397" s="12">
        <v>8</v>
      </c>
      <c r="AN397" s="17">
        <f t="shared" si="216"/>
        <v>0.88888888888888884</v>
      </c>
      <c r="AO397" s="12">
        <v>1</v>
      </c>
      <c r="AP397" s="17">
        <f t="shared" si="217"/>
        <v>0.1111111111111111</v>
      </c>
      <c r="AQ397" s="12">
        <v>14</v>
      </c>
      <c r="AR397" s="17">
        <f t="shared" si="218"/>
        <v>1.5555555555555556</v>
      </c>
      <c r="AS397" s="12">
        <v>17</v>
      </c>
      <c r="AT397" s="17">
        <f t="shared" si="219"/>
        <v>1.8888888888888888</v>
      </c>
      <c r="AU397" s="13"/>
      <c r="AV397" s="13"/>
      <c r="AW397" s="13"/>
      <c r="AX397" s="13"/>
      <c r="AY397" s="13"/>
      <c r="AZ397" s="13"/>
      <c r="BA397" s="13"/>
      <c r="BB397" s="13"/>
      <c r="BC397" s="13"/>
      <c r="BD397" s="35">
        <f t="shared" si="220"/>
        <v>53.242517267843439</v>
      </c>
      <c r="BE397" s="35">
        <f t="shared" si="221"/>
        <v>50</v>
      </c>
      <c r="BF397" s="37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21.772888371410417</v>
      </c>
      <c r="BG397" s="14">
        <f t="shared" si="222"/>
        <v>0.4631578947368421</v>
      </c>
      <c r="BH397" s="14">
        <f t="shared" si="223"/>
        <v>0.22105263157894736</v>
      </c>
      <c r="BI397" s="13">
        <f>IFERROR(((AG397*(12000/5))/((F397*60+G397)*(SUMIFS(팀공격력!X:X,팀공격력!A:A,B397,팀공격력!B:B,D397)+SUMIFS(팀수비력!X:X,팀수비력!A:A,B397,팀수비력!B:B,D397))))*100,"")</f>
        <v>1.4002742203681555</v>
      </c>
      <c r="BJ397" s="13">
        <f>IFERROR(((AI397*(12000/5))/((F397*60+G397)*(SUMIFS(팀공격력!V:V,팀공격력!A:A,B397,팀공격력!B:B,D397)+SUMIFS(팀수비력!W:W,팀수비력!A:A,B397,팀수비력!B:B,D397))))*100,"")</f>
        <v>11.76031017818095</v>
      </c>
      <c r="BK397" s="13">
        <f>IFERROR(((AE397*(12000/5))/((F397*60+G397)*(SUMIFS(팀공격력!X:X,팀공격력!A:A,B397,팀공격력!B:B,D397)+SUMIFS(팀수비력!X:X,팀수비력!A:A,B397,팀수비력!B:B,D397))))*100,"")</f>
        <v>7.0013711018407765</v>
      </c>
      <c r="BL397" s="13">
        <f>IFERROR(100*AK397/(((((F397*60+G397)/(12000/5))*SUMIFS(팀공격력!P:P,팀공격력!A:A,B397,팀공격력!B:B,D397))-K397)),"")</f>
        <v>19.366239802464353</v>
      </c>
      <c r="BM397" s="13">
        <f>IFERROR(100*((AM397/E397*(2400))/((F397*60+G397)*SUMIFS(팀공격력!AR:AR,팀공격력!A:A,B397,팀공격력!B:B,D397))),"")</f>
        <v>1.6664099223697739</v>
      </c>
      <c r="BN397" s="13">
        <f>IFERROR((AO397*40)/(((F397*60+G397)/60)*(SUMIFS(팀수비력!Q:Q,팀수비력!A:A,B397,팀수비력!B:B,D397)-SUMIFS(팀수비력!N:N,팀수비력!A:A,B397,팀수비력!B:B,D397)))*100,"")</f>
        <v>0.36330773527581867</v>
      </c>
      <c r="BO397" s="13">
        <f t="shared" si="224"/>
        <v>11.840324763193506</v>
      </c>
      <c r="BP397" s="13">
        <v>0</v>
      </c>
      <c r="BQ397" s="13">
        <v>0</v>
      </c>
      <c r="BR397" s="13">
        <v>1.55555555555555</v>
      </c>
      <c r="BS397" s="13">
        <v>1.1111111111111101</v>
      </c>
      <c r="BT397" s="15" t="s">
        <v>88</v>
      </c>
      <c r="BU397" s="15"/>
      <c r="BV397" s="12" t="s">
        <v>91</v>
      </c>
      <c r="BW397" s="26"/>
      <c r="BX397" s="28"/>
      <c r="BY397" s="28"/>
      <c r="BZ397" s="26"/>
      <c r="CA397" s="26"/>
      <c r="CB397" s="26"/>
      <c r="CC397" s="31"/>
      <c r="CD397" s="31"/>
      <c r="CE397" s="31"/>
      <c r="CF397" s="33">
        <v>4</v>
      </c>
      <c r="CG397" s="33">
        <v>5</v>
      </c>
    </row>
    <row r="398" spans="1:85" ht="18" customHeight="1" thickBot="1" x14ac:dyDescent="0.45">
      <c r="A398" s="12" t="s">
        <v>84</v>
      </c>
      <c r="B398" s="12" t="s">
        <v>172</v>
      </c>
      <c r="C398" s="4" t="s">
        <v>180</v>
      </c>
      <c r="D398" s="4" t="s">
        <v>296</v>
      </c>
      <c r="E398" s="23">
        <v>2</v>
      </c>
      <c r="F398" s="24">
        <v>16</v>
      </c>
      <c r="G398" s="24">
        <v>22</v>
      </c>
      <c r="H398" s="10">
        <f t="shared" si="198"/>
        <v>1964</v>
      </c>
      <c r="I398" s="5">
        <v>11</v>
      </c>
      <c r="J398" s="17">
        <f t="shared" si="199"/>
        <v>5.5</v>
      </c>
      <c r="K398" s="7">
        <v>4</v>
      </c>
      <c r="L398" s="7">
        <v>8</v>
      </c>
      <c r="M398" s="17">
        <f t="shared" si="200"/>
        <v>2</v>
      </c>
      <c r="N398" s="17">
        <f t="shared" si="201"/>
        <v>4</v>
      </c>
      <c r="O398" s="14">
        <f t="shared" si="202"/>
        <v>0.5</v>
      </c>
      <c r="P398" s="12">
        <v>1</v>
      </c>
      <c r="Q398" s="12">
        <v>1</v>
      </c>
      <c r="R398" s="17">
        <f t="shared" si="203"/>
        <v>0.5</v>
      </c>
      <c r="S398" s="17">
        <f t="shared" si="204"/>
        <v>0.5</v>
      </c>
      <c r="T398" s="14">
        <f t="shared" si="205"/>
        <v>1</v>
      </c>
      <c r="U398" s="12">
        <v>3</v>
      </c>
      <c r="V398" s="12">
        <v>7</v>
      </c>
      <c r="W398" s="17">
        <f t="shared" si="206"/>
        <v>1.5</v>
      </c>
      <c r="X398" s="17">
        <f t="shared" si="207"/>
        <v>3.5</v>
      </c>
      <c r="Y398" s="14">
        <f t="shared" si="208"/>
        <v>0.42857142857142855</v>
      </c>
      <c r="Z398" s="12">
        <v>0</v>
      </c>
      <c r="AA398" s="12">
        <v>0</v>
      </c>
      <c r="AB398" s="17">
        <f t="shared" si="209"/>
        <v>0</v>
      </c>
      <c r="AC398" s="17">
        <f t="shared" si="210"/>
        <v>0</v>
      </c>
      <c r="AD398" s="14" t="e">
        <f t="shared" si="211"/>
        <v>#DIV/0!</v>
      </c>
      <c r="AE398" s="12">
        <v>2</v>
      </c>
      <c r="AF398" s="17">
        <f t="shared" si="212"/>
        <v>1</v>
      </c>
      <c r="AG398" s="12">
        <v>1</v>
      </c>
      <c r="AH398" s="17">
        <f t="shared" si="213"/>
        <v>0.5</v>
      </c>
      <c r="AI398" s="12">
        <v>1</v>
      </c>
      <c r="AJ398" s="17">
        <f t="shared" si="214"/>
        <v>0.5</v>
      </c>
      <c r="AK398" s="12">
        <v>0</v>
      </c>
      <c r="AL398" s="17">
        <f t="shared" si="215"/>
        <v>0</v>
      </c>
      <c r="AM398" s="12">
        <v>1</v>
      </c>
      <c r="AN398" s="17">
        <f t="shared" si="216"/>
        <v>0.5</v>
      </c>
      <c r="AO398" s="12">
        <v>1</v>
      </c>
      <c r="AP398" s="17">
        <f t="shared" si="217"/>
        <v>0.5</v>
      </c>
      <c r="AQ398" s="12">
        <v>0</v>
      </c>
      <c r="AR398" s="17">
        <f t="shared" si="218"/>
        <v>0</v>
      </c>
      <c r="AS398" s="12">
        <v>7</v>
      </c>
      <c r="AT398" s="17">
        <f t="shared" si="219"/>
        <v>3.5</v>
      </c>
      <c r="AU398" s="13"/>
      <c r="AV398" s="13"/>
      <c r="AW398" s="13"/>
      <c r="AX398" s="13"/>
      <c r="AY398" s="13"/>
      <c r="AZ398" s="13"/>
      <c r="BA398" s="13"/>
      <c r="BB398" s="13"/>
      <c r="BC398" s="13"/>
      <c r="BD398" s="35">
        <f t="shared" si="220"/>
        <v>68.75</v>
      </c>
      <c r="BE398" s="35">
        <f t="shared" si="221"/>
        <v>68.75</v>
      </c>
      <c r="BF398" s="37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2.614733982411992</v>
      </c>
      <c r="BG398" s="14">
        <f t="shared" si="222"/>
        <v>0.875</v>
      </c>
      <c r="BH398" s="14">
        <f t="shared" si="223"/>
        <v>0</v>
      </c>
      <c r="BI398" s="13">
        <f>IFERROR(((AG398*(12000/5))/((F398*60+G398)*(SUMIFS(팀공격력!X:X,팀공격력!A:A,B398,팀공격력!B:B,D398)+SUMIFS(팀수비력!X:X,팀수비력!A:A,B398,팀수비력!B:B,D398))))*100,"")</f>
        <v>0.41423590734923538</v>
      </c>
      <c r="BJ398" s="13">
        <f>IFERROR(((AI398*(12000/5))/((F398*60+G398)*(SUMIFS(팀공격력!V:V,팀공격력!A:A,B398,팀공격력!B:B,D398)+SUMIFS(팀수비력!W:W,팀수비력!A:A,B398,팀수비력!B:B,D398))))*100,"")</f>
        <v>0.86974799051974683</v>
      </c>
      <c r="BK398" s="13">
        <f>IFERROR(((AE398*(12000/5))/((F398*60+G398)*(SUMIFS(팀공격력!X:X,팀공격력!A:A,B398,팀공격력!B:B,D398)+SUMIFS(팀수비력!X:X,팀수비력!A:A,B398,팀수비력!B:B,D398))))*100,"")</f>
        <v>0.82847181469847075</v>
      </c>
      <c r="BL398" s="13">
        <f>IFERROR(100*AK398/(((((F398*60+G398)/(12000/5))*SUMIFS(팀공격력!P:P,팀공격력!A:A,B398,팀공격력!B:B,D398))-K398)),"")</f>
        <v>0</v>
      </c>
      <c r="BM398" s="13">
        <f>IFERROR(100*((AM398/E398*(2400))/((F398*60+G398)*SUMIFS(팀공격력!AR:AR,팀공격력!A:A,B398,팀공격력!B:B,D398))),"")</f>
        <v>1.6637584300034776</v>
      </c>
      <c r="BN398" s="13">
        <f>IFERROR((AO398*40)/(((F398*60+G398)/60)*(SUMIFS(팀수비력!Q:Q,팀수비력!A:A,B398,팀수비력!B:B,D398)-SUMIFS(팀수비력!N:N,팀수비력!A:A,B398,팀수비력!B:B,D398)))*100,"")</f>
        <v>0.64485273175738478</v>
      </c>
      <c r="BO398" s="13">
        <f t="shared" si="224"/>
        <v>0</v>
      </c>
      <c r="BP398" s="13">
        <v>0</v>
      </c>
      <c r="BQ398" s="13">
        <v>0</v>
      </c>
      <c r="BR398" s="13">
        <v>0</v>
      </c>
      <c r="BS398" s="13">
        <v>0.5</v>
      </c>
      <c r="BT398" s="15" t="s">
        <v>88</v>
      </c>
      <c r="BU398" s="15"/>
      <c r="BV398" s="12" t="s">
        <v>96</v>
      </c>
      <c r="BW398" s="26"/>
      <c r="BX398" s="28"/>
      <c r="BY398" s="28"/>
      <c r="BZ398" s="26"/>
      <c r="CA398" s="26"/>
      <c r="CB398" s="26"/>
      <c r="CC398" s="31"/>
      <c r="CD398" s="31"/>
      <c r="CE398" s="31"/>
      <c r="CF398" s="33">
        <v>1</v>
      </c>
      <c r="CG398" s="33">
        <v>1</v>
      </c>
    </row>
    <row r="399" spans="1:85" ht="18" customHeight="1" thickBot="1" x14ac:dyDescent="0.45">
      <c r="A399" s="12" t="s">
        <v>84</v>
      </c>
      <c r="B399" s="12" t="s">
        <v>172</v>
      </c>
      <c r="C399" s="4" t="s">
        <v>181</v>
      </c>
      <c r="D399" s="4" t="s">
        <v>296</v>
      </c>
      <c r="E399" s="23">
        <v>9</v>
      </c>
      <c r="F399" s="24">
        <v>15</v>
      </c>
      <c r="G399" s="24">
        <v>48</v>
      </c>
      <c r="H399" s="10">
        <f t="shared" si="198"/>
        <v>8532</v>
      </c>
      <c r="I399" s="5">
        <v>62</v>
      </c>
      <c r="J399" s="17">
        <f t="shared" si="199"/>
        <v>6.8888888888888893</v>
      </c>
      <c r="K399" s="7">
        <v>19</v>
      </c>
      <c r="L399" s="7">
        <v>41</v>
      </c>
      <c r="M399" s="17">
        <f t="shared" si="200"/>
        <v>2.1111111111111112</v>
      </c>
      <c r="N399" s="17">
        <f t="shared" si="201"/>
        <v>4.5555555555555554</v>
      </c>
      <c r="O399" s="14">
        <f t="shared" si="202"/>
        <v>0.46341463414634149</v>
      </c>
      <c r="P399" s="12">
        <v>0</v>
      </c>
      <c r="Q399" s="12">
        <v>1</v>
      </c>
      <c r="R399" s="17">
        <f t="shared" si="203"/>
        <v>0</v>
      </c>
      <c r="S399" s="17">
        <f t="shared" si="204"/>
        <v>0.1111111111111111</v>
      </c>
      <c r="T399" s="14">
        <f t="shared" si="205"/>
        <v>0</v>
      </c>
      <c r="U399" s="12">
        <v>19</v>
      </c>
      <c r="V399" s="12">
        <v>40</v>
      </c>
      <c r="W399" s="17">
        <f t="shared" si="206"/>
        <v>2.1111111111111112</v>
      </c>
      <c r="X399" s="17">
        <f t="shared" si="207"/>
        <v>4.4444444444444446</v>
      </c>
      <c r="Y399" s="14">
        <f t="shared" si="208"/>
        <v>0.47499999999999998</v>
      </c>
      <c r="Z399" s="12">
        <v>5</v>
      </c>
      <c r="AA399" s="12">
        <v>5</v>
      </c>
      <c r="AB399" s="17">
        <f t="shared" si="209"/>
        <v>0.55555555555555558</v>
      </c>
      <c r="AC399" s="17">
        <f t="shared" si="210"/>
        <v>0.55555555555555558</v>
      </c>
      <c r="AD399" s="14">
        <f t="shared" si="211"/>
        <v>1</v>
      </c>
      <c r="AE399" s="12">
        <v>15</v>
      </c>
      <c r="AF399" s="17">
        <f t="shared" si="212"/>
        <v>1.6666666666666667</v>
      </c>
      <c r="AG399" s="12">
        <v>2</v>
      </c>
      <c r="AH399" s="17">
        <f t="shared" si="213"/>
        <v>0.22222222222222221</v>
      </c>
      <c r="AI399" s="12">
        <v>13</v>
      </c>
      <c r="AJ399" s="17">
        <f t="shared" si="214"/>
        <v>1.4444444444444444</v>
      </c>
      <c r="AK399" s="12">
        <v>5</v>
      </c>
      <c r="AL399" s="17">
        <f t="shared" si="215"/>
        <v>0.55555555555555558</v>
      </c>
      <c r="AM399" s="12">
        <v>4</v>
      </c>
      <c r="AN399" s="17">
        <f t="shared" si="216"/>
        <v>0.44444444444444442</v>
      </c>
      <c r="AO399" s="12">
        <v>0</v>
      </c>
      <c r="AP399" s="17">
        <f t="shared" si="217"/>
        <v>0</v>
      </c>
      <c r="AQ399" s="12">
        <v>6</v>
      </c>
      <c r="AR399" s="17">
        <f t="shared" si="218"/>
        <v>0.66666666666666663</v>
      </c>
      <c r="AS399" s="12">
        <v>5</v>
      </c>
      <c r="AT399" s="17">
        <f t="shared" si="219"/>
        <v>0.55555555555555558</v>
      </c>
      <c r="AU399" s="13"/>
      <c r="AV399" s="13"/>
      <c r="AW399" s="13"/>
      <c r="AX399" s="13"/>
      <c r="AY399" s="13"/>
      <c r="AZ399" s="13"/>
      <c r="BA399" s="13"/>
      <c r="BB399" s="13"/>
      <c r="BC399" s="13"/>
      <c r="BD399" s="35">
        <f t="shared" si="220"/>
        <v>71.759259259259252</v>
      </c>
      <c r="BE399" s="35">
        <f t="shared" si="221"/>
        <v>69.512195121951208</v>
      </c>
      <c r="BF399" s="37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16.65734487339741</v>
      </c>
      <c r="BG399" s="14">
        <f t="shared" si="222"/>
        <v>0.97560975609756095</v>
      </c>
      <c r="BH399" s="14">
        <f t="shared" si="223"/>
        <v>0.12195121951219512</v>
      </c>
      <c r="BI399" s="13">
        <f>IFERROR(((AG399*(12000/5))/((F399*60+G399)*(SUMIFS(팀공격력!X:X,팀공격력!A:A,B399,팀공격력!B:B,D399)+SUMIFS(팀수비력!X:X,팀수비력!A:A,B399,팀수비력!B:B,D399))))*100,"")</f>
        <v>0.85818493885432312</v>
      </c>
      <c r="BJ399" s="13">
        <f>IFERROR(((AI399*(12000/5))/((F399*60+G399)*(SUMIFS(팀공격력!V:V,팀공격력!A:A,B399,팀공격력!B:B,D399)+SUMIFS(팀수비력!W:W,팀수비력!A:A,B399,팀수비력!B:B,D399))))*100,"")</f>
        <v>11.712239290058109</v>
      </c>
      <c r="BK399" s="13">
        <f>IFERROR(((AE399*(12000/5))/((F399*60+G399)*(SUMIFS(팀공격력!X:X,팀공격력!A:A,B399,팀공격력!B:B,D399)+SUMIFS(팀수비력!X:X,팀수비력!A:A,B399,팀수비력!B:B,D399))))*100,"")</f>
        <v>6.436387041407424</v>
      </c>
      <c r="BL399" s="13">
        <f>IFERROR(100*AK399/(((((F399*60+G399)/(12000/5))*SUMIFS(팀공격력!P:P,팀공격력!A:A,B399,팀공격력!B:B,D399))-K399)),"")</f>
        <v>5.7826866362111833</v>
      </c>
      <c r="BM399" s="13">
        <f>IFERROR(100*((AM399/E399*(2400))/((F399*60+G399)*SUMIFS(팀공격력!AR:AR,팀공격력!A:A,B399,팀공격력!B:B,D399))),"")</f>
        <v>1.5319369697734788</v>
      </c>
      <c r="BN399" s="13">
        <f>IFERROR((AO399*40)/(((F399*60+G399)/60)*(SUMIFS(팀수비력!Q:Q,팀수비력!A:A,B399,팀수비력!B:B,D399)-SUMIFS(팀수비력!N:N,팀수비력!A:A,B399,팀수비력!B:B,D399)))*100,"")</f>
        <v>0</v>
      </c>
      <c r="BO399" s="13">
        <f t="shared" si="224"/>
        <v>12.195121951219512</v>
      </c>
      <c r="BP399" s="13">
        <v>25</v>
      </c>
      <c r="BQ399" s="13">
        <v>0.11111111111111099</v>
      </c>
      <c r="BR399" s="13">
        <v>0</v>
      </c>
      <c r="BS399" s="13">
        <v>0</v>
      </c>
      <c r="BT399" s="15" t="s">
        <v>88</v>
      </c>
      <c r="BU399" s="15"/>
      <c r="BV399" s="12" t="s">
        <v>96</v>
      </c>
      <c r="BW399" s="26"/>
      <c r="BX399" s="28"/>
      <c r="BY399" s="28"/>
      <c r="BZ399" s="26"/>
      <c r="CA399" s="26"/>
      <c r="CB399" s="26"/>
      <c r="CC399" s="31"/>
      <c r="CD399" s="31"/>
      <c r="CE399" s="31"/>
      <c r="CF399" s="33">
        <v>4</v>
      </c>
      <c r="CG399" s="33">
        <v>5</v>
      </c>
    </row>
    <row r="400" spans="1:85" ht="18" customHeight="1" thickBot="1" x14ac:dyDescent="0.45">
      <c r="A400" s="12" t="s">
        <v>84</v>
      </c>
      <c r="B400" s="12" t="s">
        <v>172</v>
      </c>
      <c r="C400" s="4" t="s">
        <v>182</v>
      </c>
      <c r="D400" s="4" t="s">
        <v>296</v>
      </c>
      <c r="E400" s="23">
        <v>1</v>
      </c>
      <c r="F400" s="24">
        <v>18</v>
      </c>
      <c r="G400" s="24">
        <v>12</v>
      </c>
      <c r="H400" s="10">
        <f t="shared" si="198"/>
        <v>1092</v>
      </c>
      <c r="I400" s="5">
        <v>2</v>
      </c>
      <c r="J400" s="17">
        <f t="shared" si="199"/>
        <v>2</v>
      </c>
      <c r="K400" s="7">
        <v>1</v>
      </c>
      <c r="L400" s="7">
        <v>6</v>
      </c>
      <c r="M400" s="17">
        <f t="shared" si="200"/>
        <v>1</v>
      </c>
      <c r="N400" s="17">
        <f t="shared" si="201"/>
        <v>6</v>
      </c>
      <c r="O400" s="14">
        <f t="shared" si="202"/>
        <v>0.16666666666666666</v>
      </c>
      <c r="P400" s="12">
        <v>1</v>
      </c>
      <c r="Q400" s="12">
        <v>4</v>
      </c>
      <c r="R400" s="17">
        <f t="shared" si="203"/>
        <v>1</v>
      </c>
      <c r="S400" s="17">
        <f t="shared" si="204"/>
        <v>4</v>
      </c>
      <c r="T400" s="14">
        <f t="shared" si="205"/>
        <v>0.25</v>
      </c>
      <c r="U400" s="12">
        <v>0</v>
      </c>
      <c r="V400" s="12">
        <v>2</v>
      </c>
      <c r="W400" s="17">
        <f t="shared" si="206"/>
        <v>0</v>
      </c>
      <c r="X400" s="17">
        <f t="shared" si="207"/>
        <v>2</v>
      </c>
      <c r="Y400" s="14">
        <f t="shared" si="208"/>
        <v>0</v>
      </c>
      <c r="Z400" s="12">
        <v>0</v>
      </c>
      <c r="AA400" s="12">
        <v>0</v>
      </c>
      <c r="AB400" s="17">
        <f t="shared" si="209"/>
        <v>0</v>
      </c>
      <c r="AC400" s="17">
        <f t="shared" si="210"/>
        <v>0</v>
      </c>
      <c r="AD400" s="14" t="e">
        <f t="shared" si="211"/>
        <v>#DIV/0!</v>
      </c>
      <c r="AE400" s="12">
        <v>1</v>
      </c>
      <c r="AF400" s="17">
        <f t="shared" si="212"/>
        <v>1</v>
      </c>
      <c r="AG400" s="12">
        <v>0</v>
      </c>
      <c r="AH400" s="17">
        <f t="shared" si="213"/>
        <v>0</v>
      </c>
      <c r="AI400" s="12">
        <v>1</v>
      </c>
      <c r="AJ400" s="17">
        <f t="shared" si="214"/>
        <v>1</v>
      </c>
      <c r="AK400" s="12">
        <v>1</v>
      </c>
      <c r="AL400" s="17">
        <f t="shared" si="215"/>
        <v>1</v>
      </c>
      <c r="AM400" s="12">
        <v>1</v>
      </c>
      <c r="AN400" s="17">
        <f t="shared" si="216"/>
        <v>1</v>
      </c>
      <c r="AO400" s="12">
        <v>0</v>
      </c>
      <c r="AP400" s="17">
        <f t="shared" si="217"/>
        <v>0</v>
      </c>
      <c r="AQ400" s="12">
        <v>0</v>
      </c>
      <c r="AR400" s="17">
        <f t="shared" si="218"/>
        <v>0</v>
      </c>
      <c r="AS400" s="12">
        <v>1</v>
      </c>
      <c r="AT400" s="17">
        <f t="shared" si="219"/>
        <v>1</v>
      </c>
      <c r="AU400" s="13"/>
      <c r="AV400" s="13"/>
      <c r="AW400" s="13"/>
      <c r="AX400" s="13"/>
      <c r="AY400" s="13"/>
      <c r="AZ400" s="13"/>
      <c r="BA400" s="13"/>
      <c r="BB400" s="13"/>
      <c r="BC400" s="13"/>
      <c r="BD400" s="35">
        <f t="shared" si="220"/>
        <v>16.666666666666664</v>
      </c>
      <c r="BE400" s="35">
        <f t="shared" si="221"/>
        <v>16.666666666666664</v>
      </c>
      <c r="BF400" s="37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1.7635087711047912</v>
      </c>
      <c r="BG400" s="14">
        <f t="shared" si="222"/>
        <v>0.33333333333333331</v>
      </c>
      <c r="BH400" s="14">
        <f t="shared" si="223"/>
        <v>0</v>
      </c>
      <c r="BI400" s="13">
        <f>IFERROR(((AG400*(12000/5))/((F400*60+G400)*(SUMIFS(팀공격력!X:X,팀공격력!A:A,B400,팀공격력!B:B,D400)+SUMIFS(팀수비력!X:X,팀수비력!A:A,B400,팀수비력!B:B,D400))))*100,"")</f>
        <v>0</v>
      </c>
      <c r="BJ400" s="13">
        <f>IFERROR(((AI400*(12000/5))/((F400*60+G400)*(SUMIFS(팀공격력!V:V,팀공격력!A:A,B400,팀공격력!B:B,D400)+SUMIFS(팀수비력!W:W,팀수비력!A:A,B400,팀수비력!B:B,D400))))*100,"")</f>
        <v>0.78213601345273942</v>
      </c>
      <c r="BK400" s="13">
        <f>IFERROR(((AE400*(12000/5))/((F400*60+G400)*(SUMIFS(팀공격력!X:X,팀공격력!A:A,B400,팀공격력!B:B,D400)+SUMIFS(팀수비력!X:X,팀수비력!A:A,B400,팀수비력!B:B,D400))))*100,"")</f>
        <v>0.37250884708511828</v>
      </c>
      <c r="BL400" s="13">
        <f>IFERROR(100*AK400/(((((F400*60+G400)/(12000/5))*SUMIFS(팀공격력!P:P,팀공격력!A:A,B400,팀공격력!B:B,D400))-K400)),"")</f>
        <v>0.82997883553969376</v>
      </c>
      <c r="BM400" s="13">
        <f>IFERROR(100*((AM400/E400*(2400))/((F400*60+G400)*SUMIFS(팀공격력!AR:AR,팀공격력!A:A,B400,팀공격력!B:B,D400))),"")</f>
        <v>2.9923274327168778</v>
      </c>
      <c r="BN400" s="13">
        <f>IFERROR((AO400*40)/(((F400*60+G400)/60)*(SUMIFS(팀수비력!Q:Q,팀수비력!A:A,B400,팀수비력!B:B,D400)-SUMIFS(팀수비력!N:N,팀수비력!A:A,B400,팀수비력!B:B,D400)))*100,"")</f>
        <v>0</v>
      </c>
      <c r="BO400" s="13">
        <f t="shared" si="224"/>
        <v>0</v>
      </c>
      <c r="BP400" s="13">
        <v>0</v>
      </c>
      <c r="BQ400" s="13">
        <v>0</v>
      </c>
      <c r="BR400" s="13">
        <v>0</v>
      </c>
      <c r="BS400" s="13">
        <v>0</v>
      </c>
      <c r="BT400" s="15" t="s">
        <v>88</v>
      </c>
      <c r="BU400" s="15"/>
      <c r="BV400" s="12" t="s">
        <v>91</v>
      </c>
      <c r="BW400" s="26"/>
      <c r="BX400" s="28"/>
      <c r="BY400" s="28"/>
      <c r="BZ400" s="26"/>
      <c r="CA400" s="26"/>
      <c r="CB400" s="26"/>
      <c r="CC400" s="31"/>
      <c r="CD400" s="31"/>
      <c r="CE400" s="31"/>
      <c r="CF400" s="33">
        <v>1</v>
      </c>
      <c r="CG400" s="33">
        <v>0</v>
      </c>
    </row>
    <row r="401" spans="1:85" ht="18" customHeight="1" thickBot="1" x14ac:dyDescent="0.45">
      <c r="A401" s="12" t="s">
        <v>84</v>
      </c>
      <c r="B401" s="12" t="s">
        <v>172</v>
      </c>
      <c r="C401" s="4" t="s">
        <v>183</v>
      </c>
      <c r="D401" s="4" t="s">
        <v>296</v>
      </c>
      <c r="E401" s="23">
        <v>9</v>
      </c>
      <c r="F401" s="24">
        <v>18</v>
      </c>
      <c r="G401" s="24">
        <v>7</v>
      </c>
      <c r="H401" s="10">
        <f t="shared" si="198"/>
        <v>9783</v>
      </c>
      <c r="I401" s="5">
        <v>59</v>
      </c>
      <c r="J401" s="17">
        <f t="shared" si="199"/>
        <v>6.5555555555555554</v>
      </c>
      <c r="K401" s="7">
        <v>25</v>
      </c>
      <c r="L401" s="7">
        <v>50</v>
      </c>
      <c r="M401" s="17">
        <f t="shared" si="200"/>
        <v>2.7777777777777777</v>
      </c>
      <c r="N401" s="17">
        <f t="shared" si="201"/>
        <v>5.5555555555555554</v>
      </c>
      <c r="O401" s="14">
        <f t="shared" si="202"/>
        <v>0.5</v>
      </c>
      <c r="P401" s="12">
        <v>25</v>
      </c>
      <c r="Q401" s="12">
        <v>49</v>
      </c>
      <c r="R401" s="17">
        <f t="shared" si="203"/>
        <v>2.7777777777777777</v>
      </c>
      <c r="S401" s="17">
        <f t="shared" si="204"/>
        <v>5.4444444444444446</v>
      </c>
      <c r="T401" s="14">
        <f t="shared" si="205"/>
        <v>0.51020408163265307</v>
      </c>
      <c r="U401" s="12">
        <v>0</v>
      </c>
      <c r="V401" s="12">
        <v>1</v>
      </c>
      <c r="W401" s="17">
        <f t="shared" si="206"/>
        <v>0</v>
      </c>
      <c r="X401" s="17">
        <f t="shared" si="207"/>
        <v>0.1111111111111111</v>
      </c>
      <c r="Y401" s="14">
        <f t="shared" si="208"/>
        <v>0</v>
      </c>
      <c r="Z401" s="12">
        <v>9</v>
      </c>
      <c r="AA401" s="12">
        <v>14</v>
      </c>
      <c r="AB401" s="17">
        <f t="shared" si="209"/>
        <v>1</v>
      </c>
      <c r="AC401" s="17">
        <f t="shared" si="210"/>
        <v>1.5555555555555556</v>
      </c>
      <c r="AD401" s="14">
        <f t="shared" si="211"/>
        <v>0.6428571428571429</v>
      </c>
      <c r="AE401" s="12">
        <v>40</v>
      </c>
      <c r="AF401" s="17">
        <f t="shared" si="212"/>
        <v>4.4444444444444446</v>
      </c>
      <c r="AG401" s="12">
        <v>15</v>
      </c>
      <c r="AH401" s="17">
        <f t="shared" si="213"/>
        <v>1.6666666666666667</v>
      </c>
      <c r="AI401" s="12">
        <v>25</v>
      </c>
      <c r="AJ401" s="17">
        <f t="shared" si="214"/>
        <v>2.7777777777777777</v>
      </c>
      <c r="AK401" s="12">
        <v>8</v>
      </c>
      <c r="AL401" s="17">
        <f t="shared" si="215"/>
        <v>0.88888888888888884</v>
      </c>
      <c r="AM401" s="12">
        <v>1</v>
      </c>
      <c r="AN401" s="17">
        <f t="shared" si="216"/>
        <v>0.1111111111111111</v>
      </c>
      <c r="AO401" s="12">
        <v>4</v>
      </c>
      <c r="AP401" s="17">
        <f t="shared" si="217"/>
        <v>0.44444444444444442</v>
      </c>
      <c r="AQ401" s="12">
        <v>12</v>
      </c>
      <c r="AR401" s="17">
        <f t="shared" si="218"/>
        <v>1.3333333333333333</v>
      </c>
      <c r="AS401" s="12">
        <v>34</v>
      </c>
      <c r="AT401" s="17">
        <f t="shared" si="219"/>
        <v>3.7777777777777777</v>
      </c>
      <c r="AU401" s="13"/>
      <c r="AV401" s="13"/>
      <c r="AW401" s="13"/>
      <c r="AX401" s="13"/>
      <c r="AY401" s="13"/>
      <c r="AZ401" s="13"/>
      <c r="BA401" s="13"/>
      <c r="BB401" s="13"/>
      <c r="BC401" s="13"/>
      <c r="BD401" s="35">
        <f t="shared" si="220"/>
        <v>52.528490028490026</v>
      </c>
      <c r="BE401" s="35">
        <f t="shared" si="221"/>
        <v>50</v>
      </c>
      <c r="BF401" s="37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20.125609868084148</v>
      </c>
      <c r="BG401" s="14">
        <f t="shared" si="222"/>
        <v>0.02</v>
      </c>
      <c r="BH401" s="14">
        <f t="shared" si="223"/>
        <v>0.28000000000000003</v>
      </c>
      <c r="BI401" s="13">
        <f>IFERROR(((AG401*(12000/5))/((F401*60+G401)*(SUMIFS(팀공격력!X:X,팀공격력!A:A,B401,팀공격력!B:B,D401)+SUMIFS(팀수비력!X:X,팀수비력!A:A,B401,팀수비력!B:B,D401))))*100,"")</f>
        <v>5.6133347886423524</v>
      </c>
      <c r="BJ401" s="13">
        <f>IFERROR(((AI401*(12000/5))/((F401*60+G401)*(SUMIFS(팀공격력!V:V,팀공격력!A:A,B401,팀공격력!B:B,D401)+SUMIFS(팀수비력!W:W,팀수비력!A:A,B401,팀수비력!B:B,D401))))*100,"")</f>
        <v>19.643342380183796</v>
      </c>
      <c r="BK401" s="13">
        <f>IFERROR(((AE401*(12000/5))/((F401*60+G401)*(SUMIFS(팀공격력!X:X,팀공격력!A:A,B401,팀공격력!B:B,D401)+SUMIFS(팀수비력!X:X,팀수비력!A:A,B401,팀수비력!B:B,D401))))*100,"")</f>
        <v>14.968892769712941</v>
      </c>
      <c r="BL401" s="13">
        <f>IFERROR(100*AK401/(((((F401*60+G401)/(12000/5))*SUMIFS(팀공격력!P:P,팀공격력!A:A,B401,팀공격력!B:B,D401))-K401)),"")</f>
        <v>8.3395228229284744</v>
      </c>
      <c r="BM401" s="13">
        <f>IFERROR(100*((AM401/E401*(2400))/((F401*60+G401)*SUMIFS(팀공격력!AR:AR,팀공격력!A:A,B401,팀공격력!B:B,D401))),"")</f>
        <v>0.33401017648234993</v>
      </c>
      <c r="BN401" s="13">
        <f>IFERROR((AO401*40)/(((F401*60+G401)/60)*(SUMIFS(팀수비력!Q:Q,팀수비력!A:A,B401,팀수비력!B:B,D401)-SUMIFS(팀수비력!N:N,팀수비력!A:A,B401,팀수비력!B:B,D401)))*100,"")</f>
        <v>2.3302497979236501</v>
      </c>
      <c r="BO401" s="13">
        <f t="shared" si="224"/>
        <v>17.605633802816904</v>
      </c>
      <c r="BP401" s="13">
        <v>50</v>
      </c>
      <c r="BQ401" s="13">
        <v>0.66666666666666596</v>
      </c>
      <c r="BR401" s="13">
        <v>0.22222222222222199</v>
      </c>
      <c r="BS401" s="13">
        <v>0.22222222222222199</v>
      </c>
      <c r="BT401" s="15" t="s">
        <v>88</v>
      </c>
      <c r="BU401" s="15"/>
      <c r="BV401" s="12" t="s">
        <v>96</v>
      </c>
      <c r="BW401" s="26"/>
      <c r="BX401" s="28"/>
      <c r="BY401" s="28"/>
      <c r="BZ401" s="26"/>
      <c r="CA401" s="26"/>
      <c r="CB401" s="26"/>
      <c r="CC401" s="31"/>
      <c r="CD401" s="31"/>
      <c r="CE401" s="31"/>
      <c r="CF401" s="33">
        <v>4</v>
      </c>
      <c r="CG401" s="33">
        <v>5</v>
      </c>
    </row>
    <row r="402" spans="1:85" ht="18" customHeight="1" thickBot="1" x14ac:dyDescent="0.45">
      <c r="A402" s="12" t="s">
        <v>84</v>
      </c>
      <c r="B402" s="12" t="s">
        <v>172</v>
      </c>
      <c r="C402" s="4" t="s">
        <v>185</v>
      </c>
      <c r="D402" s="4" t="s">
        <v>296</v>
      </c>
      <c r="E402" s="23">
        <v>9</v>
      </c>
      <c r="F402" s="24">
        <v>31</v>
      </c>
      <c r="G402" s="24">
        <v>7</v>
      </c>
      <c r="H402" s="10">
        <f t="shared" si="198"/>
        <v>16803</v>
      </c>
      <c r="I402" s="5">
        <v>74</v>
      </c>
      <c r="J402" s="17">
        <f t="shared" si="199"/>
        <v>8.2222222222222214</v>
      </c>
      <c r="K402" s="7">
        <v>27</v>
      </c>
      <c r="L402" s="7">
        <v>61</v>
      </c>
      <c r="M402" s="17">
        <f t="shared" si="200"/>
        <v>3</v>
      </c>
      <c r="N402" s="17">
        <f t="shared" si="201"/>
        <v>6.7777777777777777</v>
      </c>
      <c r="O402" s="14">
        <f t="shared" si="202"/>
        <v>0.44262295081967212</v>
      </c>
      <c r="P402" s="12">
        <v>15</v>
      </c>
      <c r="Q402" s="12">
        <v>34</v>
      </c>
      <c r="R402" s="17">
        <f t="shared" si="203"/>
        <v>1.6666666666666667</v>
      </c>
      <c r="S402" s="17">
        <f t="shared" si="204"/>
        <v>3.7777777777777777</v>
      </c>
      <c r="T402" s="14">
        <f t="shared" si="205"/>
        <v>0.44117647058823528</v>
      </c>
      <c r="U402" s="12">
        <v>12</v>
      </c>
      <c r="V402" s="12">
        <v>27</v>
      </c>
      <c r="W402" s="17">
        <f t="shared" si="206"/>
        <v>1.3333333333333333</v>
      </c>
      <c r="X402" s="17">
        <f t="shared" si="207"/>
        <v>3</v>
      </c>
      <c r="Y402" s="14">
        <f t="shared" si="208"/>
        <v>0.44444444444444442</v>
      </c>
      <c r="Z402" s="12">
        <v>8</v>
      </c>
      <c r="AA402" s="12">
        <v>10</v>
      </c>
      <c r="AB402" s="17">
        <f t="shared" si="209"/>
        <v>0.88888888888888884</v>
      </c>
      <c r="AC402" s="17">
        <f t="shared" si="210"/>
        <v>1.1111111111111112</v>
      </c>
      <c r="AD402" s="14">
        <f t="shared" si="211"/>
        <v>0.8</v>
      </c>
      <c r="AE402" s="12">
        <v>35</v>
      </c>
      <c r="AF402" s="17">
        <f t="shared" si="212"/>
        <v>3.8888888888888888</v>
      </c>
      <c r="AG402" s="12">
        <v>2</v>
      </c>
      <c r="AH402" s="17">
        <f t="shared" si="213"/>
        <v>0.22222222222222221</v>
      </c>
      <c r="AI402" s="12">
        <v>33</v>
      </c>
      <c r="AJ402" s="17">
        <f t="shared" si="214"/>
        <v>3.6666666666666665</v>
      </c>
      <c r="AK402" s="12">
        <v>49</v>
      </c>
      <c r="AL402" s="17">
        <f t="shared" si="215"/>
        <v>5.4444444444444446</v>
      </c>
      <c r="AM402" s="12">
        <v>15</v>
      </c>
      <c r="AN402" s="17">
        <f t="shared" si="216"/>
        <v>1.6666666666666667</v>
      </c>
      <c r="AO402" s="12">
        <v>2</v>
      </c>
      <c r="AP402" s="17">
        <f t="shared" si="217"/>
        <v>0.22222222222222221</v>
      </c>
      <c r="AQ402" s="12">
        <v>17</v>
      </c>
      <c r="AR402" s="17">
        <f t="shared" si="218"/>
        <v>1.8888888888888888</v>
      </c>
      <c r="AS402" s="12">
        <v>27</v>
      </c>
      <c r="AT402" s="17">
        <f t="shared" si="219"/>
        <v>3</v>
      </c>
      <c r="AU402" s="13"/>
      <c r="AV402" s="13"/>
      <c r="AW402" s="13"/>
      <c r="AX402" s="13"/>
      <c r="AY402" s="13"/>
      <c r="AZ402" s="13"/>
      <c r="BA402" s="13"/>
      <c r="BB402" s="13"/>
      <c r="BC402" s="13"/>
      <c r="BD402" s="35">
        <f t="shared" si="220"/>
        <v>56.574923547400601</v>
      </c>
      <c r="BE402" s="35">
        <f t="shared" si="221"/>
        <v>54.098360655737707</v>
      </c>
      <c r="BF402" s="37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14.165499913499911</v>
      </c>
      <c r="BG402" s="14">
        <f t="shared" si="222"/>
        <v>0.44262295081967212</v>
      </c>
      <c r="BH402" s="14">
        <f t="shared" si="223"/>
        <v>0.16393442622950818</v>
      </c>
      <c r="BI402" s="13">
        <f>IFERROR(((AG402*(12000/5))/((F402*60+G402)*(SUMIFS(팀공격력!X:X,팀공격력!A:A,B402,팀공격력!B:B,D402)+SUMIFS(팀수비력!X:X,팀수비력!A:A,B402,팀수비력!B:B,D402))))*100,"")</f>
        <v>0.43575753724365196</v>
      </c>
      <c r="BJ402" s="13">
        <f>IFERROR(((AI402*(12000/5))/((F402*60+G402)*(SUMIFS(팀공격력!V:V,팀공격력!A:A,B402,팀공격력!B:B,D402)+SUMIFS(팀수비력!W:W,팀수비력!A:A,B402,팀수비력!B:B,D402))))*100,"")</f>
        <v>15.096439946857481</v>
      </c>
      <c r="BK402" s="13">
        <f>IFERROR(((AE402*(12000/5))/((F402*60+G402)*(SUMIFS(팀공격력!X:X,팀공격력!A:A,B402,팀공격력!B:B,D402)+SUMIFS(팀수비력!X:X,팀수비력!A:A,B402,팀수비력!B:B,D402))))*100,"")</f>
        <v>7.6257569017639097</v>
      </c>
      <c r="BL402" s="13">
        <f>IFERROR(100*AK402/(((((F402*60+G402)/(12000/5))*SUMIFS(팀공격력!P:P,팀공격력!A:A,B402,팀공격력!B:B,D402))-K402)),"")</f>
        <v>27.11620539142104</v>
      </c>
      <c r="BM402" s="13">
        <f>IFERROR(100*((AM402/E402*(2400))/((F402*60+G402)*SUMIFS(팀공격력!AR:AR,팀공격력!A:A,B402,팀공격력!B:B,D402))),"")</f>
        <v>2.9169983543356812</v>
      </c>
      <c r="BN402" s="13">
        <f>IFERROR((AO402*40)/(((F402*60+G402)/60)*(SUMIFS(팀수비력!Q:Q,팀수비력!A:A,B402,팀수비력!B:B,D402)-SUMIFS(팀수비력!N:N,팀수비력!A:A,B402,팀수비력!B:B,D402)))*100,"")</f>
        <v>0.6783560606167669</v>
      </c>
      <c r="BO402" s="13">
        <f t="shared" si="224"/>
        <v>20.631067961165048</v>
      </c>
      <c r="BP402" s="13">
        <v>25</v>
      </c>
      <c r="BQ402" s="13">
        <v>0.44444444444444398</v>
      </c>
      <c r="BR402" s="13">
        <v>0.88888888888888795</v>
      </c>
      <c r="BS402" s="13">
        <v>1.2222222222222201</v>
      </c>
      <c r="BT402" s="15" t="s">
        <v>110</v>
      </c>
      <c r="BU402" s="15"/>
      <c r="BV402" s="12" t="s">
        <v>96</v>
      </c>
      <c r="BW402" s="26"/>
      <c r="BX402" s="28"/>
      <c r="BY402" s="28"/>
      <c r="BZ402" s="26"/>
      <c r="CA402" s="26"/>
      <c r="CB402" s="26"/>
      <c r="CC402" s="31"/>
      <c r="CD402" s="31"/>
      <c r="CE402" s="31"/>
      <c r="CF402" s="33">
        <v>4</v>
      </c>
      <c r="CG402" s="33">
        <v>5</v>
      </c>
    </row>
    <row r="403" spans="1:85" ht="18" customHeight="1" thickBot="1" x14ac:dyDescent="0.45">
      <c r="A403" s="12" t="s">
        <v>84</v>
      </c>
      <c r="B403" s="12" t="s">
        <v>172</v>
      </c>
      <c r="C403" s="4" t="s">
        <v>186</v>
      </c>
      <c r="D403" s="4" t="s">
        <v>296</v>
      </c>
      <c r="E403" s="23">
        <v>4</v>
      </c>
      <c r="F403" s="24">
        <v>2</v>
      </c>
      <c r="G403" s="24">
        <v>3</v>
      </c>
      <c r="H403" s="10">
        <f t="shared" si="198"/>
        <v>492</v>
      </c>
      <c r="I403" s="5">
        <v>0</v>
      </c>
      <c r="J403" s="17">
        <f t="shared" si="199"/>
        <v>0</v>
      </c>
      <c r="K403" s="7">
        <v>0</v>
      </c>
      <c r="L403" s="7">
        <v>3</v>
      </c>
      <c r="M403" s="17">
        <f t="shared" si="200"/>
        <v>0</v>
      </c>
      <c r="N403" s="17">
        <f t="shared" si="201"/>
        <v>0.75</v>
      </c>
      <c r="O403" s="14">
        <f t="shared" si="202"/>
        <v>0</v>
      </c>
      <c r="P403" s="12">
        <v>0</v>
      </c>
      <c r="Q403" s="12">
        <v>0</v>
      </c>
      <c r="R403" s="17">
        <f t="shared" si="203"/>
        <v>0</v>
      </c>
      <c r="S403" s="17">
        <f t="shared" si="204"/>
        <v>0</v>
      </c>
      <c r="T403" s="14" t="e">
        <f t="shared" si="205"/>
        <v>#DIV/0!</v>
      </c>
      <c r="U403" s="12">
        <v>0</v>
      </c>
      <c r="V403" s="12">
        <v>3</v>
      </c>
      <c r="W403" s="17">
        <f t="shared" si="206"/>
        <v>0</v>
      </c>
      <c r="X403" s="17">
        <f t="shared" si="207"/>
        <v>0.75</v>
      </c>
      <c r="Y403" s="14">
        <f t="shared" si="208"/>
        <v>0</v>
      </c>
      <c r="Z403" s="12">
        <v>0</v>
      </c>
      <c r="AA403" s="12">
        <v>0</v>
      </c>
      <c r="AB403" s="17">
        <f t="shared" si="209"/>
        <v>0</v>
      </c>
      <c r="AC403" s="17">
        <f t="shared" si="210"/>
        <v>0</v>
      </c>
      <c r="AD403" s="14" t="e">
        <f t="shared" si="211"/>
        <v>#DIV/0!</v>
      </c>
      <c r="AE403" s="12">
        <v>4</v>
      </c>
      <c r="AF403" s="17">
        <f t="shared" si="212"/>
        <v>1</v>
      </c>
      <c r="AG403" s="12">
        <v>2</v>
      </c>
      <c r="AH403" s="17">
        <f t="shared" si="213"/>
        <v>0.5</v>
      </c>
      <c r="AI403" s="12">
        <v>2</v>
      </c>
      <c r="AJ403" s="17">
        <f t="shared" si="214"/>
        <v>0.5</v>
      </c>
      <c r="AK403" s="12">
        <v>2</v>
      </c>
      <c r="AL403" s="17">
        <f t="shared" si="215"/>
        <v>0.5</v>
      </c>
      <c r="AM403" s="12">
        <v>0</v>
      </c>
      <c r="AN403" s="17">
        <f t="shared" si="216"/>
        <v>0</v>
      </c>
      <c r="AO403" s="12">
        <v>0</v>
      </c>
      <c r="AP403" s="17">
        <f t="shared" si="217"/>
        <v>0</v>
      </c>
      <c r="AQ403" s="12">
        <v>0</v>
      </c>
      <c r="AR403" s="17">
        <f t="shared" si="218"/>
        <v>0</v>
      </c>
      <c r="AS403" s="12">
        <v>1</v>
      </c>
      <c r="AT403" s="17">
        <f t="shared" si="219"/>
        <v>0.25</v>
      </c>
      <c r="AU403" s="13"/>
      <c r="AV403" s="13"/>
      <c r="AW403" s="13"/>
      <c r="AX403" s="13"/>
      <c r="AY403" s="13"/>
      <c r="AZ403" s="13"/>
      <c r="BA403" s="13"/>
      <c r="BB403" s="13"/>
      <c r="BC403" s="13"/>
      <c r="BD403" s="35">
        <f t="shared" si="220"/>
        <v>0</v>
      </c>
      <c r="BE403" s="35">
        <f t="shared" si="221"/>
        <v>0</v>
      </c>
      <c r="BF403" s="37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7.8282584473432202</v>
      </c>
      <c r="BG403" s="14">
        <f t="shared" si="222"/>
        <v>1</v>
      </c>
      <c r="BH403" s="14">
        <f t="shared" si="223"/>
        <v>0</v>
      </c>
      <c r="BI403" s="13">
        <f>IFERROR(((AG403*(12000/5))/((F403*60+G403)*(SUMIFS(팀공격력!X:X,팀공격력!A:A,B403,팀공격력!B:B,D403)+SUMIFS(팀수비력!X:X,팀수비력!A:A,B403,팀수비력!B:B,D403))))*100,"")</f>
        <v>6.6143034311699047</v>
      </c>
      <c r="BJ403" s="13">
        <f>IFERROR(((AI403*(12000/5))/((F403*60+G403)*(SUMIFS(팀공격력!V:V,팀공격력!A:A,B403,팀공격력!B:B,D403)+SUMIFS(팀수비력!W:W,팀수비력!A:A,B403,팀수비력!B:B,D403))))*100,"")</f>
        <v>13.887683360819372</v>
      </c>
      <c r="BK403" s="13">
        <f>IFERROR(((AE403*(12000/5))/((F403*60+G403)*(SUMIFS(팀공격력!X:X,팀공격력!A:A,B403,팀공격력!B:B,D403)+SUMIFS(팀수비력!X:X,팀수비력!A:A,B403,팀수비력!B:B,D403))))*100,"")</f>
        <v>13.228606862339809</v>
      </c>
      <c r="BL403" s="13">
        <f>IFERROR(100*AK403/(((((F403*60+G403)/(12000/5))*SUMIFS(팀공격력!P:P,팀공격력!A:A,B403,팀공격력!B:B,D403))-K403)),"")</f>
        <v>14.61587649584361</v>
      </c>
      <c r="BM403" s="13">
        <f>IFERROR(100*((AM403/E403*(2400))/((F403*60+G403)*SUMIFS(팀공격력!AR:AR,팀공격력!A:A,B403,팀공격력!B:B,D403))),"")</f>
        <v>0</v>
      </c>
      <c r="BN403" s="13">
        <f>IFERROR((AO403*40)/(((F403*60+G403)/60)*(SUMIFS(팀수비력!Q:Q,팀수비력!A:A,B403,팀수비력!B:B,D403)-SUMIFS(팀수비력!N:N,팀수비력!A:A,B403,팀수비력!B:B,D403)))*100,"")</f>
        <v>0</v>
      </c>
      <c r="BO403" s="13">
        <f t="shared" si="224"/>
        <v>0</v>
      </c>
      <c r="BP403" s="13">
        <v>0</v>
      </c>
      <c r="BQ403" s="13">
        <v>0</v>
      </c>
      <c r="BR403" s="13">
        <v>0</v>
      </c>
      <c r="BS403" s="13">
        <v>0.5</v>
      </c>
      <c r="BT403" s="15" t="s">
        <v>88</v>
      </c>
      <c r="BU403" s="15"/>
      <c r="BV403" s="12" t="s">
        <v>91</v>
      </c>
      <c r="BW403" s="26"/>
      <c r="BX403" s="28"/>
      <c r="BY403" s="28"/>
      <c r="BZ403" s="26"/>
      <c r="CA403" s="26"/>
      <c r="CB403" s="26"/>
      <c r="CC403" s="31"/>
      <c r="CD403" s="31"/>
      <c r="CE403" s="31"/>
      <c r="CF403" s="33">
        <v>4</v>
      </c>
      <c r="CG403" s="33">
        <v>0</v>
      </c>
    </row>
    <row r="404" spans="1:85" ht="18" customHeight="1" thickBot="1" x14ac:dyDescent="0.45">
      <c r="A404" s="12" t="s">
        <v>84</v>
      </c>
      <c r="B404" s="12" t="s">
        <v>172</v>
      </c>
      <c r="C404" s="4" t="s">
        <v>187</v>
      </c>
      <c r="D404" s="4" t="s">
        <v>296</v>
      </c>
      <c r="E404" s="23">
        <v>9</v>
      </c>
      <c r="F404" s="24">
        <v>13</v>
      </c>
      <c r="G404" s="24">
        <v>14</v>
      </c>
      <c r="H404" s="10">
        <f t="shared" si="198"/>
        <v>7146</v>
      </c>
      <c r="I404" s="5">
        <v>21</v>
      </c>
      <c r="J404" s="17">
        <f t="shared" si="199"/>
        <v>2.3333333333333335</v>
      </c>
      <c r="K404" s="7">
        <v>4</v>
      </c>
      <c r="L404" s="7">
        <v>20</v>
      </c>
      <c r="M404" s="17">
        <f t="shared" si="200"/>
        <v>0.44444444444444442</v>
      </c>
      <c r="N404" s="17">
        <f t="shared" si="201"/>
        <v>2.2222222222222223</v>
      </c>
      <c r="O404" s="14">
        <f t="shared" si="202"/>
        <v>0.2</v>
      </c>
      <c r="P404" s="12">
        <v>2</v>
      </c>
      <c r="Q404" s="12">
        <v>3</v>
      </c>
      <c r="R404" s="17">
        <f t="shared" si="203"/>
        <v>0.22222222222222221</v>
      </c>
      <c r="S404" s="17">
        <f t="shared" si="204"/>
        <v>0.33333333333333331</v>
      </c>
      <c r="T404" s="14">
        <f t="shared" si="205"/>
        <v>0.66666666666666663</v>
      </c>
      <c r="U404" s="12">
        <v>2</v>
      </c>
      <c r="V404" s="12">
        <v>17</v>
      </c>
      <c r="W404" s="17">
        <f t="shared" si="206"/>
        <v>0.22222222222222221</v>
      </c>
      <c r="X404" s="17">
        <f t="shared" si="207"/>
        <v>1.8888888888888888</v>
      </c>
      <c r="Y404" s="14">
        <f t="shared" si="208"/>
        <v>0.11764705882352941</v>
      </c>
      <c r="Z404" s="12">
        <v>11</v>
      </c>
      <c r="AA404" s="12">
        <v>15</v>
      </c>
      <c r="AB404" s="17">
        <f t="shared" si="209"/>
        <v>1.2222222222222223</v>
      </c>
      <c r="AC404" s="17">
        <f t="shared" si="210"/>
        <v>1.6666666666666667</v>
      </c>
      <c r="AD404" s="14">
        <f t="shared" si="211"/>
        <v>0.73333333333333328</v>
      </c>
      <c r="AE404" s="12">
        <v>6</v>
      </c>
      <c r="AF404" s="17">
        <f t="shared" si="212"/>
        <v>0.66666666666666663</v>
      </c>
      <c r="AG404" s="12">
        <v>0</v>
      </c>
      <c r="AH404" s="17">
        <f t="shared" si="213"/>
        <v>0</v>
      </c>
      <c r="AI404" s="12">
        <v>6</v>
      </c>
      <c r="AJ404" s="17">
        <f t="shared" si="214"/>
        <v>0.66666666666666663</v>
      </c>
      <c r="AK404" s="12">
        <v>7</v>
      </c>
      <c r="AL404" s="17">
        <f t="shared" si="215"/>
        <v>0.77777777777777779</v>
      </c>
      <c r="AM404" s="12">
        <v>3</v>
      </c>
      <c r="AN404" s="17">
        <f t="shared" si="216"/>
        <v>0.33333333333333331</v>
      </c>
      <c r="AO404" s="12">
        <v>0</v>
      </c>
      <c r="AP404" s="17">
        <f t="shared" si="217"/>
        <v>0</v>
      </c>
      <c r="AQ404" s="12">
        <v>7</v>
      </c>
      <c r="AR404" s="17">
        <f t="shared" si="218"/>
        <v>0.77777777777777779</v>
      </c>
      <c r="AS404" s="12">
        <v>16</v>
      </c>
      <c r="AT404" s="17">
        <f t="shared" si="219"/>
        <v>1.7777777777777777</v>
      </c>
      <c r="AU404" s="13"/>
      <c r="AV404" s="13"/>
      <c r="AW404" s="13"/>
      <c r="AX404" s="13"/>
      <c r="AY404" s="13"/>
      <c r="AZ404" s="13"/>
      <c r="BA404" s="13"/>
      <c r="BB404" s="13"/>
      <c r="BC404" s="13"/>
      <c r="BD404" s="35">
        <f t="shared" si="220"/>
        <v>39.473684210526315</v>
      </c>
      <c r="BE404" s="35">
        <f t="shared" si="221"/>
        <v>25</v>
      </c>
      <c r="BF404" s="37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13.582126998816147</v>
      </c>
      <c r="BG404" s="14">
        <f t="shared" si="222"/>
        <v>0.85</v>
      </c>
      <c r="BH404" s="14">
        <f t="shared" si="223"/>
        <v>0.75</v>
      </c>
      <c r="BI404" s="13">
        <f>IFERROR(((AG404*(12000/5))/((F404*60+G404)*(SUMIFS(팀공격력!X:X,팀공격력!A:A,B404,팀공격력!B:B,D404)+SUMIFS(팀수비력!X:X,팀수비력!A:A,B404,팀수비력!B:B,D404))))*100,"")</f>
        <v>0</v>
      </c>
      <c r="BJ404" s="13">
        <f>IFERROR(((AI404*(12000/5))/((F404*60+G404)*(SUMIFS(팀공격력!V:V,팀공격력!A:A,B404,팀공격력!B:B,D404)+SUMIFS(팀수비력!W:W,팀수비력!A:A,B404,팀수비력!B:B,D404))))*100,"")</f>
        <v>6.4540996979122784</v>
      </c>
      <c r="BK404" s="13">
        <f>IFERROR(((AE404*(12000/5))/((F404*60+G404)*(SUMIFS(팀공격력!X:X,팀공격력!A:A,B404,팀공격력!B:B,D404)+SUMIFS(팀수비력!X:X,팀수비력!A:A,B404,팀수비력!B:B,D404))))*100,"")</f>
        <v>3.0739017205311017</v>
      </c>
      <c r="BL404" s="13">
        <f>IFERROR(100*AK404/(((((F404*60+G404)/(12000/5))*SUMIFS(팀공격력!P:P,팀공격력!A:A,B404,팀공격력!B:B,D404))-K404)),"")</f>
        <v>8.3004772774434539</v>
      </c>
      <c r="BM404" s="13">
        <f>IFERROR(100*((AM404/E404*(2400))/((F404*60+G404)*SUMIFS(팀공격력!AR:AR,팀공격력!A:A,B404,팀공격력!B:B,D404))),"")</f>
        <v>1.3717974628576115</v>
      </c>
      <c r="BN404" s="13">
        <f>IFERROR((AO404*40)/(((F404*60+G404)/60)*(SUMIFS(팀수비력!Q:Q,팀수비력!A:A,B404,팀수비력!B:B,D404)-SUMIFS(팀수비력!N:N,팀수비력!A:A,B404,팀수비력!B:B,D404)))*100,"")</f>
        <v>0</v>
      </c>
      <c r="BO404" s="13">
        <f t="shared" si="224"/>
        <v>20.833333333333332</v>
      </c>
      <c r="BP404" s="13">
        <v>0</v>
      </c>
      <c r="BQ404" s="13">
        <v>0</v>
      </c>
      <c r="BR404" s="13">
        <v>0.33333333333333298</v>
      </c>
      <c r="BS404" s="13">
        <v>0.11111111111111099</v>
      </c>
      <c r="BT404" s="15" t="s">
        <v>88</v>
      </c>
      <c r="BU404" s="15"/>
      <c r="BV404" s="12" t="s">
        <v>91</v>
      </c>
      <c r="BW404" s="26"/>
      <c r="BX404" s="28"/>
      <c r="BY404" s="28"/>
      <c r="BZ404" s="26"/>
      <c r="CA404" s="26"/>
      <c r="CB404" s="26"/>
      <c r="CC404" s="31"/>
      <c r="CD404" s="31"/>
      <c r="CE404" s="31"/>
      <c r="CF404" s="33">
        <v>4</v>
      </c>
      <c r="CG404" s="33">
        <v>5</v>
      </c>
    </row>
    <row r="405" spans="1:85" ht="18" customHeight="1" thickBot="1" x14ac:dyDescent="0.45">
      <c r="A405" s="12" t="s">
        <v>84</v>
      </c>
      <c r="B405" s="12" t="s">
        <v>172</v>
      </c>
      <c r="C405" s="4" t="s">
        <v>188</v>
      </c>
      <c r="D405" s="4" t="s">
        <v>296</v>
      </c>
      <c r="E405" s="23">
        <v>9</v>
      </c>
      <c r="F405" s="24">
        <v>18</v>
      </c>
      <c r="G405" s="24">
        <v>34</v>
      </c>
      <c r="H405" s="10">
        <f t="shared" si="198"/>
        <v>10026</v>
      </c>
      <c r="I405" s="5">
        <v>49</v>
      </c>
      <c r="J405" s="17">
        <f t="shared" si="199"/>
        <v>5.4444444444444446</v>
      </c>
      <c r="K405" s="7">
        <v>17</v>
      </c>
      <c r="L405" s="7">
        <v>42</v>
      </c>
      <c r="M405" s="17">
        <f t="shared" si="200"/>
        <v>1.8888888888888888</v>
      </c>
      <c r="N405" s="17">
        <f t="shared" si="201"/>
        <v>4.666666666666667</v>
      </c>
      <c r="O405" s="14">
        <f t="shared" si="202"/>
        <v>0.40476190476190477</v>
      </c>
      <c r="P405" s="12">
        <v>9</v>
      </c>
      <c r="Q405" s="12">
        <v>16</v>
      </c>
      <c r="R405" s="17">
        <f t="shared" si="203"/>
        <v>1</v>
      </c>
      <c r="S405" s="17">
        <f t="shared" si="204"/>
        <v>1.7777777777777777</v>
      </c>
      <c r="T405" s="14">
        <f t="shared" si="205"/>
        <v>0.5625</v>
      </c>
      <c r="U405" s="12">
        <v>8</v>
      </c>
      <c r="V405" s="12">
        <v>26</v>
      </c>
      <c r="W405" s="17">
        <f t="shared" si="206"/>
        <v>0.88888888888888884</v>
      </c>
      <c r="X405" s="17">
        <f t="shared" si="207"/>
        <v>2.8888888888888888</v>
      </c>
      <c r="Y405" s="14">
        <f t="shared" si="208"/>
        <v>0.30769230769230771</v>
      </c>
      <c r="Z405" s="12">
        <v>7</v>
      </c>
      <c r="AA405" s="12">
        <v>8</v>
      </c>
      <c r="AB405" s="17">
        <f t="shared" si="209"/>
        <v>0.77777777777777779</v>
      </c>
      <c r="AC405" s="17">
        <f t="shared" si="210"/>
        <v>0.88888888888888884</v>
      </c>
      <c r="AD405" s="14">
        <f t="shared" si="211"/>
        <v>0.875</v>
      </c>
      <c r="AE405" s="12">
        <v>20</v>
      </c>
      <c r="AF405" s="17">
        <f t="shared" si="212"/>
        <v>2.2222222222222223</v>
      </c>
      <c r="AG405" s="12">
        <v>8</v>
      </c>
      <c r="AH405" s="17">
        <f t="shared" si="213"/>
        <v>0.88888888888888884</v>
      </c>
      <c r="AI405" s="12">
        <v>12</v>
      </c>
      <c r="AJ405" s="17">
        <f t="shared" si="214"/>
        <v>1.3333333333333333</v>
      </c>
      <c r="AK405" s="12">
        <v>12</v>
      </c>
      <c r="AL405" s="17">
        <f t="shared" si="215"/>
        <v>1.3333333333333333</v>
      </c>
      <c r="AM405" s="12">
        <v>6</v>
      </c>
      <c r="AN405" s="17">
        <f t="shared" si="216"/>
        <v>0.66666666666666663</v>
      </c>
      <c r="AO405" s="12">
        <v>0</v>
      </c>
      <c r="AP405" s="17">
        <f t="shared" si="217"/>
        <v>0</v>
      </c>
      <c r="AQ405" s="12">
        <v>5</v>
      </c>
      <c r="AR405" s="17">
        <f t="shared" si="218"/>
        <v>0.55555555555555558</v>
      </c>
      <c r="AS405" s="12">
        <v>24</v>
      </c>
      <c r="AT405" s="17">
        <f t="shared" si="219"/>
        <v>2.6666666666666665</v>
      </c>
      <c r="AU405" s="13"/>
      <c r="AV405" s="13"/>
      <c r="AW405" s="13"/>
      <c r="AX405" s="13"/>
      <c r="AY405" s="13"/>
      <c r="AZ405" s="13"/>
      <c r="BA405" s="13"/>
      <c r="BB405" s="13"/>
      <c r="BC405" s="13"/>
      <c r="BD405" s="35">
        <f t="shared" si="220"/>
        <v>53.822495606326882</v>
      </c>
      <c r="BE405" s="35">
        <f t="shared" si="221"/>
        <v>50</v>
      </c>
      <c r="BF405" s="37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14.555501155431742</v>
      </c>
      <c r="BG405" s="14">
        <f t="shared" si="222"/>
        <v>0.61904761904761907</v>
      </c>
      <c r="BH405" s="14">
        <f t="shared" si="223"/>
        <v>0.19047619047619047</v>
      </c>
      <c r="BI405" s="13">
        <f>IFERROR(((AG405*(12000/5))/((F405*60+G405)*(SUMIFS(팀공격력!X:X,팀공격력!A:A,B405,팀공격력!B:B,D405)+SUMIFS(팀수비력!X:X,팀수비력!A:A,B405,팀수비력!B:B,D405))))*100,"")</f>
        <v>2.9212183915041234</v>
      </c>
      <c r="BJ405" s="13">
        <f>IFERROR(((AI405*(12000/5))/((F405*60+G405)*(SUMIFS(팀공격력!V:V,팀공격력!A:A,B405,팀공격력!B:B,D405)+SUMIFS(팀수비력!W:W,팀수비력!A:A,B405,팀수비력!B:B,D405))))*100,"")</f>
        <v>9.2002785639898548</v>
      </c>
      <c r="BK405" s="13">
        <f>IFERROR(((AE405*(12000/5))/((F405*60+G405)*(SUMIFS(팀공격력!X:X,팀공격력!A:A,B405,팀공격력!B:B,D405)+SUMIFS(팀수비력!X:X,팀수비력!A:A,B405,팀수비력!B:B,D405))))*100,"")</f>
        <v>7.3030459787603084</v>
      </c>
      <c r="BL405" s="13">
        <f>IFERROR(100*AK405/(((((F405*60+G405)/(12000/5))*SUMIFS(팀공격력!P:P,팀공격력!A:A,B405,팀공격력!B:B,D405))-K405)),"")</f>
        <v>11.222032590652981</v>
      </c>
      <c r="BM405" s="13">
        <f>IFERROR(100*((AM405/E405*(2400))/((F405*60+G405)*SUMIFS(팀공격력!AR:AR,팀공격력!A:A,B405,팀공격력!B:B,D405))),"")</f>
        <v>1.9554886633912809</v>
      </c>
      <c r="BN405" s="13">
        <f>IFERROR((AO405*40)/(((F405*60+G405)/60)*(SUMIFS(팀수비력!Q:Q,팀수비력!A:A,B405,팀수비력!B:B,D405)-SUMIFS(팀수비력!N:N,팀수비력!A:A,B405,팀수비력!B:B,D405)))*100,"")</f>
        <v>0</v>
      </c>
      <c r="BO405" s="13">
        <f t="shared" si="224"/>
        <v>9.8970704671417256</v>
      </c>
      <c r="BP405" s="13">
        <v>0</v>
      </c>
      <c r="BQ405" s="13">
        <v>0</v>
      </c>
      <c r="BR405" s="13">
        <v>0.22222222222222199</v>
      </c>
      <c r="BS405" s="13">
        <v>0.44444444444444398</v>
      </c>
      <c r="BT405" s="15" t="s">
        <v>88</v>
      </c>
      <c r="BU405" s="15"/>
      <c r="BV405" s="12" t="s">
        <v>96</v>
      </c>
      <c r="BW405" s="26"/>
      <c r="BX405" s="28"/>
      <c r="BY405" s="28"/>
      <c r="BZ405" s="26"/>
      <c r="CA405" s="26"/>
      <c r="CB405" s="26"/>
      <c r="CC405" s="31"/>
      <c r="CD405" s="31"/>
      <c r="CE405" s="31"/>
      <c r="CF405" s="33">
        <v>4</v>
      </c>
      <c r="CG405" s="33">
        <v>5</v>
      </c>
    </row>
    <row r="406" spans="1:85" ht="18" customHeight="1" thickBot="1" x14ac:dyDescent="0.45">
      <c r="A406" s="12" t="s">
        <v>84</v>
      </c>
      <c r="B406" s="12" t="s">
        <v>172</v>
      </c>
      <c r="C406" s="4" t="s">
        <v>189</v>
      </c>
      <c r="D406" s="4" t="s">
        <v>296</v>
      </c>
      <c r="E406" s="23">
        <v>9</v>
      </c>
      <c r="F406" s="24">
        <v>15</v>
      </c>
      <c r="G406" s="24">
        <v>12</v>
      </c>
      <c r="H406" s="10">
        <f t="shared" si="198"/>
        <v>8208</v>
      </c>
      <c r="I406" s="5">
        <v>115</v>
      </c>
      <c r="J406" s="17">
        <f t="shared" si="199"/>
        <v>12.777777777777779</v>
      </c>
      <c r="K406" s="7">
        <v>38</v>
      </c>
      <c r="L406" s="7">
        <v>69</v>
      </c>
      <c r="M406" s="17">
        <f t="shared" si="200"/>
        <v>4.2222222222222223</v>
      </c>
      <c r="N406" s="17">
        <f t="shared" si="201"/>
        <v>7.666666666666667</v>
      </c>
      <c r="O406" s="14">
        <f t="shared" si="202"/>
        <v>0.55072463768115942</v>
      </c>
      <c r="P406" s="12">
        <v>37</v>
      </c>
      <c r="Q406" s="12">
        <v>66</v>
      </c>
      <c r="R406" s="17">
        <f t="shared" si="203"/>
        <v>4.1111111111111107</v>
      </c>
      <c r="S406" s="17">
        <f t="shared" si="204"/>
        <v>7.333333333333333</v>
      </c>
      <c r="T406" s="14">
        <f t="shared" si="205"/>
        <v>0.56060606060606055</v>
      </c>
      <c r="U406" s="12">
        <v>1</v>
      </c>
      <c r="V406" s="12">
        <v>3</v>
      </c>
      <c r="W406" s="17">
        <f t="shared" si="206"/>
        <v>0.1111111111111111</v>
      </c>
      <c r="X406" s="17">
        <f t="shared" si="207"/>
        <v>0.33333333333333331</v>
      </c>
      <c r="Y406" s="14">
        <f t="shared" si="208"/>
        <v>0.33333333333333331</v>
      </c>
      <c r="Z406" s="12">
        <v>38</v>
      </c>
      <c r="AA406" s="12">
        <v>50</v>
      </c>
      <c r="AB406" s="17">
        <f t="shared" si="209"/>
        <v>4.2222222222222223</v>
      </c>
      <c r="AC406" s="17">
        <f t="shared" si="210"/>
        <v>5.5555555555555554</v>
      </c>
      <c r="AD406" s="14">
        <f t="shared" si="211"/>
        <v>0.76</v>
      </c>
      <c r="AE406" s="12">
        <v>60</v>
      </c>
      <c r="AF406" s="17">
        <f t="shared" si="212"/>
        <v>6.666666666666667</v>
      </c>
      <c r="AG406" s="12">
        <v>17</v>
      </c>
      <c r="AH406" s="17">
        <f t="shared" si="213"/>
        <v>1.8888888888888888</v>
      </c>
      <c r="AI406" s="12">
        <v>43</v>
      </c>
      <c r="AJ406" s="17">
        <f t="shared" si="214"/>
        <v>4.7777777777777777</v>
      </c>
      <c r="AK406" s="12">
        <v>20</v>
      </c>
      <c r="AL406" s="17">
        <f t="shared" si="215"/>
        <v>2.2222222222222223</v>
      </c>
      <c r="AM406" s="12">
        <v>2</v>
      </c>
      <c r="AN406" s="17">
        <f t="shared" si="216"/>
        <v>0.22222222222222221</v>
      </c>
      <c r="AO406" s="12">
        <v>2</v>
      </c>
      <c r="AP406" s="17">
        <f t="shared" si="217"/>
        <v>0.22222222222222221</v>
      </c>
      <c r="AQ406" s="12">
        <v>14</v>
      </c>
      <c r="AR406" s="17">
        <f t="shared" si="218"/>
        <v>1.5555555555555556</v>
      </c>
      <c r="AS406" s="12">
        <v>20</v>
      </c>
      <c r="AT406" s="17">
        <f t="shared" si="219"/>
        <v>2.2222222222222223</v>
      </c>
      <c r="AU406" s="13"/>
      <c r="AV406" s="13"/>
      <c r="AW406" s="13"/>
      <c r="AX406" s="13"/>
      <c r="AY406" s="13"/>
      <c r="AZ406" s="13"/>
      <c r="BA406" s="13"/>
      <c r="BB406" s="13"/>
      <c r="BC406" s="13"/>
      <c r="BD406" s="35">
        <f t="shared" si="220"/>
        <v>63.186813186813183</v>
      </c>
      <c r="BE406" s="35">
        <f t="shared" si="221"/>
        <v>55.797101449275367</v>
      </c>
      <c r="BF406" s="37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36.952469973478685</v>
      </c>
      <c r="BG406" s="14">
        <f t="shared" si="222"/>
        <v>4.3478260869565216E-2</v>
      </c>
      <c r="BH406" s="14">
        <f t="shared" si="223"/>
        <v>0.72463768115942029</v>
      </c>
      <c r="BI406" s="13">
        <f>IFERROR(((AG406*(12000/5))/((F406*60+G406)*(SUMIFS(팀공격력!X:X,팀공격력!A:A,B406,팀공격력!B:B,D406)+SUMIFS(팀수비력!X:X,팀수비력!A:A,B406,팀수비력!B:B,D406))))*100,"")</f>
        <v>7.5825156110615524</v>
      </c>
      <c r="BJ406" s="13">
        <f>IFERROR(((AI406*(12000/5))/((F406*60+G406)*(SUMIFS(팀공격력!V:V,팀공격력!A:A,B406,팀공격력!B:B,D406)+SUMIFS(팀수비력!W:W,팀수비력!A:A,B406,팀수비력!B:B,D406))))*100,"")</f>
        <v>40.269713429481172</v>
      </c>
      <c r="BK406" s="13">
        <f>IFERROR(((AE406*(12000/5))/((F406*60+G406)*(SUMIFS(팀공격력!X:X,팀공격력!A:A,B406,팀공격력!B:B,D406)+SUMIFS(팀수비력!X:X,팀수비력!A:A,B406,팀수비력!B:B,D406))))*100,"")</f>
        <v>26.761819803746654</v>
      </c>
      <c r="BL406" s="13">
        <f>IFERROR(100*AK406/(((((F406*60+G406)/(12000/5))*SUMIFS(팀공격력!P:P,팀공격력!A:A,B406,팀공격력!B:B,D406))-K406)),"")</f>
        <v>31.515915537346356</v>
      </c>
      <c r="BM406" s="13">
        <f>IFERROR(100*((AM406/E406*(2400))/((F406*60+G406)*SUMIFS(팀공격력!AR:AR,팀공격력!A:A,B406,팀공격력!B:B,D406))),"")</f>
        <v>0.79620408297437373</v>
      </c>
      <c r="BN406" s="13">
        <f>IFERROR((AO406*40)/(((F406*60+G406)/60)*(SUMIFS(팀수비력!Q:Q,팀수비력!A:A,B406,팀수비력!B:B,D406)-SUMIFS(팀수비력!N:N,팀수비력!A:A,B406,팀수비력!B:B,D406)))*100,"")</f>
        <v>1.3886960144424385</v>
      </c>
      <c r="BO406" s="13">
        <f t="shared" si="224"/>
        <v>13.333333333333334</v>
      </c>
      <c r="BP406" s="13">
        <v>80</v>
      </c>
      <c r="BQ406" s="13">
        <v>0.44444444444444398</v>
      </c>
      <c r="BR406" s="13">
        <v>0</v>
      </c>
      <c r="BS406" s="13">
        <v>0.44444444444444398</v>
      </c>
      <c r="BT406" s="15" t="s">
        <v>93</v>
      </c>
      <c r="BU406" s="15"/>
      <c r="BV406" s="12" t="s">
        <v>89</v>
      </c>
      <c r="BW406" s="26"/>
      <c r="BX406" s="28"/>
      <c r="BY406" s="28"/>
      <c r="BZ406" s="26"/>
      <c r="CA406" s="26"/>
      <c r="CB406" s="26"/>
      <c r="CC406" s="31"/>
      <c r="CD406" s="31"/>
      <c r="CE406" s="31"/>
      <c r="CF406" s="33">
        <v>4</v>
      </c>
      <c r="CG406" s="33">
        <v>5</v>
      </c>
    </row>
    <row r="407" spans="1:85" ht="18" customHeight="1" thickBot="1" x14ac:dyDescent="0.45">
      <c r="A407" s="12" t="s">
        <v>84</v>
      </c>
      <c r="B407" s="12" t="s">
        <v>172</v>
      </c>
      <c r="C407" s="4" t="s">
        <v>190</v>
      </c>
      <c r="D407" s="4" t="s">
        <v>296</v>
      </c>
      <c r="E407" s="23">
        <v>9</v>
      </c>
      <c r="F407" s="24">
        <v>26</v>
      </c>
      <c r="G407" s="24">
        <v>31</v>
      </c>
      <c r="H407" s="10">
        <f t="shared" si="198"/>
        <v>14319</v>
      </c>
      <c r="I407" s="5">
        <v>46</v>
      </c>
      <c r="J407" s="17">
        <f t="shared" si="199"/>
        <v>5.1111111111111107</v>
      </c>
      <c r="K407" s="7">
        <v>13</v>
      </c>
      <c r="L407" s="7">
        <v>41</v>
      </c>
      <c r="M407" s="17">
        <f t="shared" si="200"/>
        <v>1.4444444444444444</v>
      </c>
      <c r="N407" s="17">
        <f t="shared" si="201"/>
        <v>4.5555555555555554</v>
      </c>
      <c r="O407" s="14">
        <f t="shared" si="202"/>
        <v>0.31707317073170732</v>
      </c>
      <c r="P407" s="12">
        <v>0</v>
      </c>
      <c r="Q407" s="12">
        <v>8</v>
      </c>
      <c r="R407" s="17">
        <f t="shared" si="203"/>
        <v>0</v>
      </c>
      <c r="S407" s="17">
        <f t="shared" si="204"/>
        <v>0.88888888888888884</v>
      </c>
      <c r="T407" s="14">
        <f t="shared" si="205"/>
        <v>0</v>
      </c>
      <c r="U407" s="12">
        <v>13</v>
      </c>
      <c r="V407" s="12">
        <v>33</v>
      </c>
      <c r="W407" s="17">
        <f t="shared" si="206"/>
        <v>1.4444444444444444</v>
      </c>
      <c r="X407" s="17">
        <f t="shared" si="207"/>
        <v>3.6666666666666665</v>
      </c>
      <c r="Y407" s="14">
        <f t="shared" si="208"/>
        <v>0.39393939393939392</v>
      </c>
      <c r="Z407" s="12">
        <v>7</v>
      </c>
      <c r="AA407" s="12">
        <v>8</v>
      </c>
      <c r="AB407" s="17">
        <f t="shared" si="209"/>
        <v>0.77777777777777779</v>
      </c>
      <c r="AC407" s="17">
        <f t="shared" si="210"/>
        <v>0.88888888888888884</v>
      </c>
      <c r="AD407" s="14">
        <f t="shared" si="211"/>
        <v>0.875</v>
      </c>
      <c r="AE407" s="12">
        <v>24</v>
      </c>
      <c r="AF407" s="17">
        <f t="shared" si="212"/>
        <v>2.6666666666666665</v>
      </c>
      <c r="AG407" s="12">
        <v>7</v>
      </c>
      <c r="AH407" s="17">
        <f t="shared" si="213"/>
        <v>0.77777777777777779</v>
      </c>
      <c r="AI407" s="12">
        <v>17</v>
      </c>
      <c r="AJ407" s="17">
        <f t="shared" si="214"/>
        <v>1.8888888888888888</v>
      </c>
      <c r="AK407" s="12">
        <v>28</v>
      </c>
      <c r="AL407" s="17">
        <f t="shared" si="215"/>
        <v>3.1111111111111112</v>
      </c>
      <c r="AM407" s="12">
        <v>9</v>
      </c>
      <c r="AN407" s="17">
        <f t="shared" si="216"/>
        <v>1</v>
      </c>
      <c r="AO407" s="12">
        <v>0</v>
      </c>
      <c r="AP407" s="17">
        <f t="shared" si="217"/>
        <v>0</v>
      </c>
      <c r="AQ407" s="12">
        <v>15</v>
      </c>
      <c r="AR407" s="17">
        <f t="shared" si="218"/>
        <v>1.6666666666666667</v>
      </c>
      <c r="AS407" s="12">
        <v>13</v>
      </c>
      <c r="AT407" s="17">
        <f t="shared" si="219"/>
        <v>1.4444444444444444</v>
      </c>
      <c r="AU407" s="13"/>
      <c r="AV407" s="13"/>
      <c r="AW407" s="13"/>
      <c r="AX407" s="13"/>
      <c r="AY407" s="13"/>
      <c r="AZ407" s="13"/>
      <c r="BA407" s="13"/>
      <c r="BB407" s="13"/>
      <c r="BC407" s="13"/>
      <c r="BD407" s="35">
        <f t="shared" si="220"/>
        <v>51.662174303683742</v>
      </c>
      <c r="BE407" s="35">
        <f t="shared" si="221"/>
        <v>47.560975609756099</v>
      </c>
      <c r="BF407" s="37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12.007200285493782</v>
      </c>
      <c r="BG407" s="14">
        <f t="shared" si="222"/>
        <v>0.80487804878048785</v>
      </c>
      <c r="BH407" s="14">
        <f t="shared" si="223"/>
        <v>0.1951219512195122</v>
      </c>
      <c r="BI407" s="13">
        <f>IFERROR(((AG407*(12000/5))/((F407*60+G407)*(SUMIFS(팀공격력!X:X,팀공격력!A:A,B407,팀공격력!B:B,D407)+SUMIFS(팀수비력!X:X,팀수비력!A:A,B407,팀수비력!B:B,D407))))*100,"")</f>
        <v>1.7897282382895314</v>
      </c>
      <c r="BJ407" s="13">
        <f>IFERROR(((AI407*(12000/5))/((F407*60+G407)*(SUMIFS(팀공격력!V:V,팀공격력!A:A,B407,팀공격력!B:B,D407)+SUMIFS(팀수비력!W:W,팀수비력!A:A,B407,팀수비력!B:B,D407))))*100,"")</f>
        <v>9.1260672242216572</v>
      </c>
      <c r="BK407" s="13">
        <f>IFERROR(((AE407*(12000/5))/((F407*60+G407)*(SUMIFS(팀공격력!X:X,팀공격력!A:A,B407,팀공격력!B:B,D407)+SUMIFS(팀수비력!X:X,팀수비력!A:A,B407,팀수비력!B:B,D407))))*100,"")</f>
        <v>6.1362111027069641</v>
      </c>
      <c r="BL407" s="13">
        <f>IFERROR(100*AK407/(((((F407*60+G407)/(12000/5))*SUMIFS(팀공격력!P:P,팀공격력!A:A,B407,팀공격력!B:B,D407))-K407)),"")</f>
        <v>17.073300863573657</v>
      </c>
      <c r="BM407" s="13">
        <f>IFERROR(100*((AM407/E407*(2400))/((F407*60+G407)*SUMIFS(팀공격력!AR:AR,팀공격력!A:A,B407,팀공격력!B:B,D407))),"")</f>
        <v>2.0538161888917856</v>
      </c>
      <c r="BN407" s="13">
        <f>IFERROR((AO407*40)/(((F407*60+G407)/60)*(SUMIFS(팀수비력!Q:Q,팀수비력!A:A,B407,팀수비력!B:B,D407)-SUMIFS(팀수비력!N:N,팀수비력!A:A,B407,팀수비력!B:B,D407)))*100,"")</f>
        <v>0</v>
      </c>
      <c r="BO407" s="13">
        <f t="shared" si="224"/>
        <v>25.201612903225804</v>
      </c>
      <c r="BP407" s="13">
        <v>0</v>
      </c>
      <c r="BQ407" s="13">
        <v>0</v>
      </c>
      <c r="BR407" s="13">
        <v>0.66666666666666596</v>
      </c>
      <c r="BS407" s="13">
        <v>0.33333333333333298</v>
      </c>
      <c r="BT407" s="15" t="s">
        <v>88</v>
      </c>
      <c r="BU407" s="15"/>
      <c r="BV407" s="12" t="s">
        <v>91</v>
      </c>
      <c r="BW407" s="26"/>
      <c r="BX407" s="28"/>
      <c r="BY407" s="28"/>
      <c r="BZ407" s="26"/>
      <c r="CA407" s="26"/>
      <c r="CB407" s="26"/>
      <c r="CC407" s="31"/>
      <c r="CD407" s="31"/>
      <c r="CE407" s="31"/>
      <c r="CF407" s="33">
        <v>4</v>
      </c>
      <c r="CG407" s="33">
        <v>5</v>
      </c>
    </row>
    <row r="408" spans="1:85" ht="18" customHeight="1" thickBot="1" x14ac:dyDescent="0.45">
      <c r="A408" s="12" t="s">
        <v>84</v>
      </c>
      <c r="B408" s="12" t="s">
        <v>192</v>
      </c>
      <c r="C408" s="4" t="s">
        <v>193</v>
      </c>
      <c r="D408" s="4" t="s">
        <v>296</v>
      </c>
      <c r="E408" s="23">
        <v>2</v>
      </c>
      <c r="F408" s="24">
        <v>15</v>
      </c>
      <c r="G408" s="24">
        <v>1</v>
      </c>
      <c r="H408" s="10">
        <f t="shared" si="198"/>
        <v>1802</v>
      </c>
      <c r="I408" s="5">
        <v>17</v>
      </c>
      <c r="J408" s="17">
        <f t="shared" si="199"/>
        <v>8.5</v>
      </c>
      <c r="K408" s="7">
        <v>7</v>
      </c>
      <c r="L408" s="7">
        <v>12</v>
      </c>
      <c r="M408" s="17">
        <f t="shared" si="200"/>
        <v>3.5</v>
      </c>
      <c r="N408" s="17">
        <f t="shared" si="201"/>
        <v>6</v>
      </c>
      <c r="O408" s="14">
        <f t="shared" si="202"/>
        <v>0.58333333333333337</v>
      </c>
      <c r="P408" s="12">
        <v>7</v>
      </c>
      <c r="Q408" s="12">
        <v>11</v>
      </c>
      <c r="R408" s="17">
        <f t="shared" si="203"/>
        <v>3.5</v>
      </c>
      <c r="S408" s="17">
        <f t="shared" si="204"/>
        <v>5.5</v>
      </c>
      <c r="T408" s="14">
        <f t="shared" si="205"/>
        <v>0.63636363636363635</v>
      </c>
      <c r="U408" s="12">
        <v>0</v>
      </c>
      <c r="V408" s="12">
        <v>1</v>
      </c>
      <c r="W408" s="17">
        <f t="shared" si="206"/>
        <v>0</v>
      </c>
      <c r="X408" s="17">
        <f t="shared" si="207"/>
        <v>0.5</v>
      </c>
      <c r="Y408" s="14">
        <f t="shared" si="208"/>
        <v>0</v>
      </c>
      <c r="Z408" s="12">
        <v>3</v>
      </c>
      <c r="AA408" s="12">
        <v>3</v>
      </c>
      <c r="AB408" s="17">
        <f t="shared" si="209"/>
        <v>1.5</v>
      </c>
      <c r="AC408" s="17">
        <f t="shared" si="210"/>
        <v>1.5</v>
      </c>
      <c r="AD408" s="14">
        <f t="shared" si="211"/>
        <v>1</v>
      </c>
      <c r="AE408" s="12">
        <v>3</v>
      </c>
      <c r="AF408" s="17">
        <f t="shared" si="212"/>
        <v>1.5</v>
      </c>
      <c r="AG408" s="12">
        <v>2</v>
      </c>
      <c r="AH408" s="17">
        <f t="shared" si="213"/>
        <v>1</v>
      </c>
      <c r="AI408" s="12">
        <v>1</v>
      </c>
      <c r="AJ408" s="17">
        <f t="shared" si="214"/>
        <v>0.5</v>
      </c>
      <c r="AK408" s="12">
        <v>9</v>
      </c>
      <c r="AL408" s="17">
        <f t="shared" si="215"/>
        <v>4.5</v>
      </c>
      <c r="AM408" s="12">
        <v>0</v>
      </c>
      <c r="AN408" s="17">
        <f t="shared" si="216"/>
        <v>0</v>
      </c>
      <c r="AO408" s="12">
        <v>0</v>
      </c>
      <c r="AP408" s="17">
        <f t="shared" si="217"/>
        <v>0</v>
      </c>
      <c r="AQ408" s="12">
        <v>3</v>
      </c>
      <c r="AR408" s="17">
        <f t="shared" si="218"/>
        <v>1.5</v>
      </c>
      <c r="AS408" s="12">
        <v>4</v>
      </c>
      <c r="AT408" s="17">
        <f t="shared" si="219"/>
        <v>2</v>
      </c>
      <c r="AU408" s="13"/>
      <c r="AV408" s="13"/>
      <c r="AW408" s="13"/>
      <c r="AX408" s="13"/>
      <c r="AY408" s="13"/>
      <c r="AZ408" s="13"/>
      <c r="BA408" s="13"/>
      <c r="BB408" s="13"/>
      <c r="BC408" s="13"/>
      <c r="BD408" s="35">
        <f t="shared" si="220"/>
        <v>63.813813813813816</v>
      </c>
      <c r="BE408" s="35">
        <f t="shared" si="221"/>
        <v>58.333333333333336</v>
      </c>
      <c r="BF408" s="37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5.9403796273855631</v>
      </c>
      <c r="BG408" s="14">
        <f t="shared" si="222"/>
        <v>8.3333333333333329E-2</v>
      </c>
      <c r="BH408" s="14">
        <f t="shared" si="223"/>
        <v>0.25</v>
      </c>
      <c r="BI408" s="13">
        <f>IFERROR(((AG408*(12000/5))/((F408*60+G408)*(SUMIFS(팀공격력!X:X,팀공격력!A:A,B408,팀공격력!B:B,D408)+SUMIFS(팀수비력!X:X,팀수비력!A:A,B408,팀수비력!B:B,D408))))*100,"")</f>
        <v>0.85102459815682252</v>
      </c>
      <c r="BJ408" s="13">
        <f>IFERROR(((AI408*(12000/5))/((F408*60+G408)*(SUMIFS(팀공격력!V:V,팀공격력!A:A,B408,팀공격력!B:B,D408)+SUMIFS(팀수비력!W:W,팀수비력!A:A,B408,팀수비력!B:B,D408))))*100,"")</f>
        <v>0.88495248911324065</v>
      </c>
      <c r="BK408" s="13">
        <f>IFERROR(((AE408*(12000/5))/((F408*60+G408)*(SUMIFS(팀공격력!X:X,팀공격력!A:A,B408,팀공격력!B:B,D408)+SUMIFS(팀수비력!X:X,팀수비력!A:A,B408,팀수비력!B:B,D408))))*100,"")</f>
        <v>1.2765368972352338</v>
      </c>
      <c r="BL408" s="13">
        <f>IFERROR(100*AK408/(((((F408*60+G408)/(12000/5))*SUMIFS(팀공격력!P:P,팀공격력!A:A,B408,팀공격력!B:B,D408))-K408)),"")</f>
        <v>10.830324909747292</v>
      </c>
      <c r="BM408" s="13">
        <f>IFERROR(100*((AM408/E408*(2400))/((F408*60+G408)*SUMIFS(팀공격력!AR:AR,팀공격력!A:A,B408,팀공격력!B:B,D408))),"")</f>
        <v>0</v>
      </c>
      <c r="BN408" s="13">
        <f>IFERROR((AO408*40)/(((F408*60+G408)/60)*(SUMIFS(팀수비력!Q:Q,팀수비력!A:A,B408,팀수비력!B:B,D408)-SUMIFS(팀수비력!N:N,팀수비력!A:A,B408,팀수비력!B:B,D408)))*100,"")</f>
        <v>0</v>
      </c>
      <c r="BO408" s="13">
        <f t="shared" si="224"/>
        <v>18.382352941176471</v>
      </c>
      <c r="BP408" s="13">
        <v>0</v>
      </c>
      <c r="BQ408" s="13">
        <v>0</v>
      </c>
      <c r="BR408" s="13">
        <v>0</v>
      </c>
      <c r="BS408" s="13">
        <v>0.5</v>
      </c>
      <c r="BT408" s="15" t="s">
        <v>88</v>
      </c>
      <c r="BU408" s="15"/>
      <c r="BV408" s="12" t="s">
        <v>91</v>
      </c>
      <c r="BW408" s="26"/>
      <c r="BX408" s="28"/>
      <c r="BY408" s="28"/>
      <c r="BZ408" s="26"/>
      <c r="CA408" s="26"/>
      <c r="CB408" s="26"/>
      <c r="CC408" s="31"/>
      <c r="CD408" s="31"/>
      <c r="CE408" s="31"/>
      <c r="CF408" s="33">
        <v>1</v>
      </c>
      <c r="CG408" s="33">
        <v>1</v>
      </c>
    </row>
    <row r="409" spans="1:85" ht="18" customHeight="1" thickBot="1" x14ac:dyDescent="0.45">
      <c r="A409" s="12" t="s">
        <v>84</v>
      </c>
      <c r="B409" s="12" t="s">
        <v>192</v>
      </c>
      <c r="C409" s="4" t="s">
        <v>194</v>
      </c>
      <c r="D409" s="4" t="s">
        <v>296</v>
      </c>
      <c r="E409" s="23">
        <v>2</v>
      </c>
      <c r="F409" s="24">
        <v>1</v>
      </c>
      <c r="G409" s="24">
        <v>0</v>
      </c>
      <c r="H409" s="10">
        <f t="shared" si="198"/>
        <v>120</v>
      </c>
      <c r="I409" s="5">
        <v>0</v>
      </c>
      <c r="J409" s="17">
        <f t="shared" si="199"/>
        <v>0</v>
      </c>
      <c r="K409" s="7">
        <v>0</v>
      </c>
      <c r="L409" s="7">
        <v>0</v>
      </c>
      <c r="M409" s="17">
        <f t="shared" si="200"/>
        <v>0</v>
      </c>
      <c r="N409" s="17">
        <f t="shared" si="201"/>
        <v>0</v>
      </c>
      <c r="O409" s="14" t="e">
        <f t="shared" si="202"/>
        <v>#DIV/0!</v>
      </c>
      <c r="P409" s="12">
        <v>0</v>
      </c>
      <c r="Q409" s="12">
        <v>0</v>
      </c>
      <c r="R409" s="17">
        <f t="shared" si="203"/>
        <v>0</v>
      </c>
      <c r="S409" s="17">
        <f t="shared" si="204"/>
        <v>0</v>
      </c>
      <c r="T409" s="14" t="e">
        <f t="shared" si="205"/>
        <v>#DIV/0!</v>
      </c>
      <c r="U409" s="12">
        <v>0</v>
      </c>
      <c r="V409" s="12">
        <v>0</v>
      </c>
      <c r="W409" s="17">
        <f t="shared" si="206"/>
        <v>0</v>
      </c>
      <c r="X409" s="17">
        <f t="shared" si="207"/>
        <v>0</v>
      </c>
      <c r="Y409" s="14" t="e">
        <f t="shared" si="208"/>
        <v>#DIV/0!</v>
      </c>
      <c r="Z409" s="12">
        <v>0</v>
      </c>
      <c r="AA409" s="12">
        <v>0</v>
      </c>
      <c r="AB409" s="17">
        <f t="shared" si="209"/>
        <v>0</v>
      </c>
      <c r="AC409" s="17">
        <f t="shared" si="210"/>
        <v>0</v>
      </c>
      <c r="AD409" s="14" t="e">
        <f t="shared" si="211"/>
        <v>#DIV/0!</v>
      </c>
      <c r="AE409" s="12">
        <v>0</v>
      </c>
      <c r="AF409" s="17">
        <f t="shared" si="212"/>
        <v>0</v>
      </c>
      <c r="AG409" s="12">
        <v>0</v>
      </c>
      <c r="AH409" s="17">
        <f t="shared" si="213"/>
        <v>0</v>
      </c>
      <c r="AI409" s="12">
        <v>0</v>
      </c>
      <c r="AJ409" s="17">
        <f t="shared" si="214"/>
        <v>0</v>
      </c>
      <c r="AK409" s="12">
        <v>0</v>
      </c>
      <c r="AL409" s="17">
        <f t="shared" si="215"/>
        <v>0</v>
      </c>
      <c r="AM409" s="12">
        <v>0</v>
      </c>
      <c r="AN409" s="17">
        <f t="shared" si="216"/>
        <v>0</v>
      </c>
      <c r="AO409" s="12">
        <v>0</v>
      </c>
      <c r="AP409" s="17">
        <f t="shared" si="217"/>
        <v>0</v>
      </c>
      <c r="AQ409" s="12">
        <v>0</v>
      </c>
      <c r="AR409" s="17">
        <f t="shared" si="218"/>
        <v>0</v>
      </c>
      <c r="AS409" s="12">
        <v>1</v>
      </c>
      <c r="AT409" s="17">
        <f t="shared" si="219"/>
        <v>0.5</v>
      </c>
      <c r="AU409" s="13"/>
      <c r="AV409" s="13"/>
      <c r="AW409" s="13"/>
      <c r="AX409" s="13"/>
      <c r="AY409" s="13"/>
      <c r="AZ409" s="13"/>
      <c r="BA409" s="13"/>
      <c r="BB409" s="13"/>
      <c r="BC409" s="13"/>
      <c r="BD409" s="35" t="str">
        <f t="shared" si="220"/>
        <v/>
      </c>
      <c r="BE409" s="35" t="str">
        <f t="shared" si="221"/>
        <v/>
      </c>
      <c r="BF409" s="37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0</v>
      </c>
      <c r="BG409" s="14" t="str">
        <f t="shared" si="222"/>
        <v/>
      </c>
      <c r="BH409" s="14" t="str">
        <f t="shared" si="223"/>
        <v/>
      </c>
      <c r="BI409" s="13">
        <f>IFERROR(((AG409*(12000/5))/((F409*60+G409)*(SUMIFS(팀공격력!X:X,팀공격력!A:A,B409,팀공격력!B:B,D409)+SUMIFS(팀수비력!X:X,팀수비력!A:A,B409,팀수비력!B:B,D409))))*100,"")</f>
        <v>0</v>
      </c>
      <c r="BJ409" s="13">
        <f>IFERROR(((AI409*(12000/5))/((F409*60+G409)*(SUMIFS(팀공격력!V:V,팀공격력!A:A,B409,팀공격력!B:B,D409)+SUMIFS(팀수비력!W:W,팀수비력!A:A,B409,팀수비력!B:B,D409))))*100,"")</f>
        <v>0</v>
      </c>
      <c r="BK409" s="13">
        <f>IFERROR(((AE409*(12000/5))/((F409*60+G409)*(SUMIFS(팀공격력!X:X,팀공격력!A:A,B409,팀공격력!B:B,D409)+SUMIFS(팀수비력!X:X,팀수비력!A:A,B409,팀수비력!B:B,D409))))*100,"")</f>
        <v>0</v>
      </c>
      <c r="BL409" s="13">
        <f>IFERROR(100*AK409/(((((F409*60+G409)/(12000/5))*SUMIFS(팀공격력!P:P,팀공격력!A:A,B409,팀공격력!B:B,D409))-K409)),"")</f>
        <v>0</v>
      </c>
      <c r="BM409" s="13">
        <f>IFERROR(100*((AM409/E409*(2400))/((F409*60+G409)*SUMIFS(팀공격력!AR:AR,팀공격력!A:A,B409,팀공격력!B:B,D409))),"")</f>
        <v>0</v>
      </c>
      <c r="BN409" s="13">
        <f>IFERROR((AO409*40)/(((F409*60+G409)/60)*(SUMIFS(팀수비력!Q:Q,팀수비력!A:A,B409,팀수비력!B:B,D409)-SUMIFS(팀수비력!N:N,팀수비력!A:A,B409,팀수비력!B:B,D409)))*100,"")</f>
        <v>0</v>
      </c>
      <c r="BO409" s="13" t="str">
        <f t="shared" si="224"/>
        <v/>
      </c>
      <c r="BP409" s="13">
        <v>0</v>
      </c>
      <c r="BQ409" s="13">
        <v>0</v>
      </c>
      <c r="BR409" s="13">
        <v>0</v>
      </c>
      <c r="BS409" s="13">
        <v>0</v>
      </c>
      <c r="BT409" s="15" t="s">
        <v>88</v>
      </c>
      <c r="BU409" s="15"/>
      <c r="BV409" s="12" t="s">
        <v>91</v>
      </c>
      <c r="BW409" s="26"/>
      <c r="BX409" s="28"/>
      <c r="BY409" s="28"/>
      <c r="BZ409" s="26"/>
      <c r="CA409" s="26"/>
      <c r="CB409" s="26"/>
      <c r="CC409" s="31"/>
      <c r="CD409" s="31"/>
      <c r="CE409" s="31"/>
      <c r="CF409" s="33">
        <v>2</v>
      </c>
      <c r="CG409" s="33">
        <v>0</v>
      </c>
    </row>
    <row r="410" spans="1:85" ht="18" customHeight="1" thickBot="1" x14ac:dyDescent="0.45">
      <c r="A410" s="12" t="s">
        <v>84</v>
      </c>
      <c r="B410" s="12" t="s">
        <v>192</v>
      </c>
      <c r="C410" s="4" t="s">
        <v>195</v>
      </c>
      <c r="D410" s="4" t="s">
        <v>296</v>
      </c>
      <c r="E410" s="23">
        <v>3</v>
      </c>
      <c r="F410" s="24">
        <v>25</v>
      </c>
      <c r="G410" s="24">
        <v>19</v>
      </c>
      <c r="H410" s="10">
        <f t="shared" si="198"/>
        <v>4557</v>
      </c>
      <c r="I410" s="5">
        <v>19</v>
      </c>
      <c r="J410" s="17">
        <f t="shared" si="199"/>
        <v>6.333333333333333</v>
      </c>
      <c r="K410" s="7">
        <v>6</v>
      </c>
      <c r="L410" s="7">
        <v>24</v>
      </c>
      <c r="M410" s="17">
        <f t="shared" si="200"/>
        <v>2</v>
      </c>
      <c r="N410" s="17">
        <f t="shared" si="201"/>
        <v>8</v>
      </c>
      <c r="O410" s="14">
        <f t="shared" si="202"/>
        <v>0.25</v>
      </c>
      <c r="P410" s="12">
        <v>4</v>
      </c>
      <c r="Q410" s="12">
        <v>13</v>
      </c>
      <c r="R410" s="17">
        <f t="shared" si="203"/>
        <v>1.3333333333333333</v>
      </c>
      <c r="S410" s="17">
        <f t="shared" si="204"/>
        <v>4.333333333333333</v>
      </c>
      <c r="T410" s="14">
        <f t="shared" si="205"/>
        <v>0.30769230769230771</v>
      </c>
      <c r="U410" s="12">
        <v>2</v>
      </c>
      <c r="V410" s="12">
        <v>11</v>
      </c>
      <c r="W410" s="17">
        <f t="shared" si="206"/>
        <v>0.66666666666666663</v>
      </c>
      <c r="X410" s="17">
        <f t="shared" si="207"/>
        <v>3.6666666666666665</v>
      </c>
      <c r="Y410" s="14">
        <f t="shared" si="208"/>
        <v>0.18181818181818182</v>
      </c>
      <c r="Z410" s="12">
        <v>5</v>
      </c>
      <c r="AA410" s="12">
        <v>6</v>
      </c>
      <c r="AB410" s="17">
        <f t="shared" si="209"/>
        <v>1.6666666666666667</v>
      </c>
      <c r="AC410" s="17">
        <f t="shared" si="210"/>
        <v>2</v>
      </c>
      <c r="AD410" s="14">
        <f t="shared" si="211"/>
        <v>0.83333333333333337</v>
      </c>
      <c r="AE410" s="12">
        <v>6</v>
      </c>
      <c r="AF410" s="17">
        <f t="shared" si="212"/>
        <v>2</v>
      </c>
      <c r="AG410" s="12">
        <v>2</v>
      </c>
      <c r="AH410" s="17">
        <f t="shared" si="213"/>
        <v>0.66666666666666663</v>
      </c>
      <c r="AI410" s="12">
        <v>4</v>
      </c>
      <c r="AJ410" s="17">
        <f t="shared" si="214"/>
        <v>1.3333333333333333</v>
      </c>
      <c r="AK410" s="12">
        <v>11</v>
      </c>
      <c r="AL410" s="17">
        <f t="shared" si="215"/>
        <v>3.6666666666666665</v>
      </c>
      <c r="AM410" s="12">
        <v>2</v>
      </c>
      <c r="AN410" s="17">
        <f t="shared" si="216"/>
        <v>0.66666666666666663</v>
      </c>
      <c r="AO410" s="12">
        <v>0</v>
      </c>
      <c r="AP410" s="17">
        <f t="shared" si="217"/>
        <v>0</v>
      </c>
      <c r="AQ410" s="12">
        <v>7</v>
      </c>
      <c r="AR410" s="17">
        <f t="shared" si="218"/>
        <v>2.3333333333333335</v>
      </c>
      <c r="AS410" s="12">
        <v>5</v>
      </c>
      <c r="AT410" s="17">
        <f t="shared" si="219"/>
        <v>1.6666666666666667</v>
      </c>
      <c r="AU410" s="13"/>
      <c r="AV410" s="13"/>
      <c r="AW410" s="13"/>
      <c r="AX410" s="13"/>
      <c r="AY410" s="13"/>
      <c r="AZ410" s="13"/>
      <c r="BA410" s="13"/>
      <c r="BB410" s="13"/>
      <c r="BC410" s="13"/>
      <c r="BD410" s="35">
        <f t="shared" si="220"/>
        <v>35.66066066066066</v>
      </c>
      <c r="BE410" s="35">
        <f t="shared" si="221"/>
        <v>29.166666666666668</v>
      </c>
      <c r="BF410" s="37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7.2630168183963324</v>
      </c>
      <c r="BG410" s="14">
        <f t="shared" si="222"/>
        <v>0.45833333333333331</v>
      </c>
      <c r="BH410" s="14">
        <f t="shared" si="223"/>
        <v>0.25</v>
      </c>
      <c r="BI410" s="13">
        <f>IFERROR(((AG410*(12000/5))/((F410*60+G410)*(SUMIFS(팀공격력!X:X,팀공격력!A:A,B410,팀공격력!B:B,D410)+SUMIFS(팀수비력!X:X,팀수비력!A:A,B410,팀수비력!B:B,D410))))*100,"")</f>
        <v>0.50478812570065645</v>
      </c>
      <c r="BJ410" s="13">
        <f>IFERROR(((AI410*(12000/5))/((F410*60+G410)*(SUMIFS(팀공격력!V:V,팀공격력!A:A,B410,팀공격력!B:B,D410)+SUMIFS(팀수비력!W:W,팀수비력!A:A,B410,팀수비력!B:B,D410))))*100,"")</f>
        <v>2.099650277000737</v>
      </c>
      <c r="BK410" s="13">
        <f>IFERROR(((AE410*(12000/5))/((F410*60+G410)*(SUMIFS(팀공격력!X:X,팀공격력!A:A,B410,팀공격력!B:B,D410)+SUMIFS(팀수비력!X:X,팀수비력!A:A,B410,팀수비력!B:B,D410))))*100,"")</f>
        <v>1.5143643771019693</v>
      </c>
      <c r="BL410" s="13">
        <f>IFERROR(100*AK410/(((((F410*60+G410)/(12000/5))*SUMIFS(팀공격력!P:P,팀공격력!A:A,B410,팀공격력!B:B,D410))-K410)),"")</f>
        <v>7.5394105551747765</v>
      </c>
      <c r="BM410" s="13">
        <f>IFERROR(100*((AM410/E410*(2400))/((F410*60+G410)*SUMIFS(팀공격력!AR:AR,팀공격력!A:A,B410,팀공격력!B:B,D410))),"")</f>
        <v>1.4819290473343443</v>
      </c>
      <c r="BN410" s="13">
        <f>IFERROR((AO410*40)/(((F410*60+G410)/60)*(SUMIFS(팀수비력!Q:Q,팀수비력!A:A,B410,팀수비력!B:B,D410)-SUMIFS(팀수비력!N:N,팀수비력!A:A,B410,팀수비력!B:B,D410)))*100,"")</f>
        <v>0</v>
      </c>
      <c r="BO410" s="13">
        <f t="shared" si="224"/>
        <v>20.808561236623067</v>
      </c>
      <c r="BP410" s="13">
        <v>0</v>
      </c>
      <c r="BQ410" s="13">
        <v>0</v>
      </c>
      <c r="BR410" s="13">
        <v>0</v>
      </c>
      <c r="BS410" s="13">
        <v>0.66666666666666596</v>
      </c>
      <c r="BT410" s="15" t="s">
        <v>88</v>
      </c>
      <c r="BU410" s="15"/>
      <c r="BV410" s="12" t="s">
        <v>91</v>
      </c>
      <c r="BW410" s="26"/>
      <c r="BX410" s="28"/>
      <c r="BY410" s="28"/>
      <c r="BZ410" s="26"/>
      <c r="CA410" s="26"/>
      <c r="CB410" s="26"/>
      <c r="CC410" s="31"/>
      <c r="CD410" s="31"/>
      <c r="CE410" s="31"/>
      <c r="CF410" s="33">
        <v>1</v>
      </c>
      <c r="CG410" s="33">
        <v>2</v>
      </c>
    </row>
    <row r="411" spans="1:85" ht="18" customHeight="1" thickBot="1" x14ac:dyDescent="0.45">
      <c r="A411" s="12" t="s">
        <v>84</v>
      </c>
      <c r="B411" s="12" t="s">
        <v>192</v>
      </c>
      <c r="C411" s="4" t="s">
        <v>197</v>
      </c>
      <c r="D411" s="4" t="s">
        <v>296</v>
      </c>
      <c r="E411" s="23">
        <v>9</v>
      </c>
      <c r="F411" s="24">
        <v>24</v>
      </c>
      <c r="G411" s="24">
        <v>16</v>
      </c>
      <c r="H411" s="10">
        <f t="shared" si="198"/>
        <v>13104</v>
      </c>
      <c r="I411" s="5">
        <v>148</v>
      </c>
      <c r="J411" s="17">
        <f t="shared" si="199"/>
        <v>16.444444444444443</v>
      </c>
      <c r="K411" s="7">
        <v>50</v>
      </c>
      <c r="L411" s="7">
        <v>124</v>
      </c>
      <c r="M411" s="17">
        <f t="shared" si="200"/>
        <v>5.5555555555555554</v>
      </c>
      <c r="N411" s="17">
        <f t="shared" si="201"/>
        <v>13.777777777777779</v>
      </c>
      <c r="O411" s="14">
        <f t="shared" si="202"/>
        <v>0.40322580645161288</v>
      </c>
      <c r="P411" s="12">
        <v>32</v>
      </c>
      <c r="Q411" s="12">
        <v>67</v>
      </c>
      <c r="R411" s="17">
        <f t="shared" si="203"/>
        <v>3.5555555555555554</v>
      </c>
      <c r="S411" s="17">
        <f t="shared" si="204"/>
        <v>7.4444444444444446</v>
      </c>
      <c r="T411" s="14">
        <f t="shared" si="205"/>
        <v>0.47761194029850745</v>
      </c>
      <c r="U411" s="12">
        <v>18</v>
      </c>
      <c r="V411" s="12">
        <v>57</v>
      </c>
      <c r="W411" s="17">
        <f t="shared" si="206"/>
        <v>2</v>
      </c>
      <c r="X411" s="17">
        <f t="shared" si="207"/>
        <v>6.333333333333333</v>
      </c>
      <c r="Y411" s="14">
        <f t="shared" si="208"/>
        <v>0.31578947368421051</v>
      </c>
      <c r="Z411" s="12">
        <v>30</v>
      </c>
      <c r="AA411" s="12">
        <v>44</v>
      </c>
      <c r="AB411" s="17">
        <f t="shared" si="209"/>
        <v>3.3333333333333335</v>
      </c>
      <c r="AC411" s="17">
        <f t="shared" si="210"/>
        <v>4.8888888888888893</v>
      </c>
      <c r="AD411" s="14">
        <f t="shared" si="211"/>
        <v>0.68181818181818177</v>
      </c>
      <c r="AE411" s="12">
        <v>51</v>
      </c>
      <c r="AF411" s="17">
        <f t="shared" si="212"/>
        <v>5.666666666666667</v>
      </c>
      <c r="AG411" s="12">
        <v>5</v>
      </c>
      <c r="AH411" s="17">
        <f t="shared" si="213"/>
        <v>0.55555555555555558</v>
      </c>
      <c r="AI411" s="12">
        <v>46</v>
      </c>
      <c r="AJ411" s="17">
        <f t="shared" si="214"/>
        <v>5.1111111111111107</v>
      </c>
      <c r="AK411" s="12">
        <v>16</v>
      </c>
      <c r="AL411" s="17">
        <f t="shared" si="215"/>
        <v>1.7777777777777777</v>
      </c>
      <c r="AM411" s="12">
        <v>11</v>
      </c>
      <c r="AN411" s="17">
        <f t="shared" si="216"/>
        <v>1.2222222222222223</v>
      </c>
      <c r="AO411" s="12">
        <v>5</v>
      </c>
      <c r="AP411" s="17">
        <f t="shared" si="217"/>
        <v>0.55555555555555558</v>
      </c>
      <c r="AQ411" s="12">
        <v>15</v>
      </c>
      <c r="AR411" s="17">
        <f t="shared" si="218"/>
        <v>1.6666666666666667</v>
      </c>
      <c r="AS411" s="12">
        <v>14</v>
      </c>
      <c r="AT411" s="17">
        <f t="shared" si="219"/>
        <v>1.5555555555555556</v>
      </c>
      <c r="AU411" s="13"/>
      <c r="AV411" s="13"/>
      <c r="AW411" s="13"/>
      <c r="AX411" s="13"/>
      <c r="AY411" s="13"/>
      <c r="AZ411" s="13"/>
      <c r="BA411" s="13"/>
      <c r="BB411" s="13"/>
      <c r="BC411" s="13"/>
      <c r="BD411" s="35">
        <f t="shared" si="220"/>
        <v>51.618303571428569</v>
      </c>
      <c r="BE411" s="35">
        <f t="shared" si="221"/>
        <v>47.580645161290327</v>
      </c>
      <c r="BF411" s="37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35.669987296114655</v>
      </c>
      <c r="BG411" s="14">
        <f t="shared" si="222"/>
        <v>0.45967741935483869</v>
      </c>
      <c r="BH411" s="14">
        <f t="shared" si="223"/>
        <v>0.35483870967741937</v>
      </c>
      <c r="BI411" s="13">
        <f>IFERROR(((AG411*(12000/5))/((F411*60+G411)*(SUMIFS(팀공격력!X:X,팀공격력!A:A,B411,팀공격력!B:B,D411)+SUMIFS(팀수비력!X:X,팀수비력!A:A,B411,팀수비력!B:B,D411))))*100,"")</f>
        <v>1.316574799002914</v>
      </c>
      <c r="BJ411" s="13">
        <f>IFERROR(((AI411*(12000/5))/((F411*60+G411)*(SUMIFS(팀공격력!V:V,팀공격력!A:A,B411,팀공격력!B:B,D411)+SUMIFS(팀수비력!W:W,팀수비력!A:A,B411,팀수비력!B:B,D411))))*100,"")</f>
        <v>25.190756087766054</v>
      </c>
      <c r="BK411" s="13">
        <f>IFERROR(((AE411*(12000/5))/((F411*60+G411)*(SUMIFS(팀공격력!X:X,팀공격력!A:A,B411,팀공격력!B:B,D411)+SUMIFS(팀수비력!X:X,팀수비력!A:A,B411,팀수비력!B:B,D411))))*100,"")</f>
        <v>13.429062949829722</v>
      </c>
      <c r="BL411" s="13">
        <f>IFERROR(100*AK411/(((((F411*60+G411)/(12000/5))*SUMIFS(팀공격력!P:P,팀공격력!A:A,B411,팀공격력!B:B,D411))-K411)),"")</f>
        <v>16.736401673640167</v>
      </c>
      <c r="BM411" s="13">
        <f>IFERROR(100*((AM411/E411*(2400))/((F411*60+G411)*SUMIFS(팀공격력!AR:AR,팀공격력!A:A,B411,팀공격력!B:B,D411))),"")</f>
        <v>2.8344267916563139</v>
      </c>
      <c r="BN411" s="13">
        <f>IFERROR((AO411*40)/(((F411*60+G411)/60)*(SUMIFS(팀수비력!Q:Q,팀수비력!A:A,B411,팀수비력!B:B,D411)-SUMIFS(팀수비력!N:N,팀수비력!A:A,B411,팀수비력!B:B,D411)))*100,"")</f>
        <v>2.3414085914085914</v>
      </c>
      <c r="BO411" s="13">
        <f t="shared" si="224"/>
        <v>9.4720889113412472</v>
      </c>
      <c r="BP411" s="13">
        <v>40</v>
      </c>
      <c r="BQ411" s="13">
        <v>0.44444444444444398</v>
      </c>
      <c r="BR411" s="13">
        <v>0.55555555555555503</v>
      </c>
      <c r="BS411" s="13">
        <v>0.55555555555555503</v>
      </c>
      <c r="BT411" s="15" t="s">
        <v>93</v>
      </c>
      <c r="BU411" s="15"/>
      <c r="BV411" s="12" t="s">
        <v>96</v>
      </c>
      <c r="BW411" s="26"/>
      <c r="BX411" s="28"/>
      <c r="BY411" s="28"/>
      <c r="BZ411" s="26"/>
      <c r="CA411" s="26"/>
      <c r="CB411" s="26"/>
      <c r="CC411" s="31"/>
      <c r="CD411" s="31"/>
      <c r="CE411" s="31"/>
      <c r="CF411" s="33">
        <v>3</v>
      </c>
      <c r="CG411" s="33">
        <v>6</v>
      </c>
    </row>
    <row r="412" spans="1:85" ht="18" customHeight="1" thickBot="1" x14ac:dyDescent="0.45">
      <c r="A412" s="12" t="s">
        <v>84</v>
      </c>
      <c r="B412" s="12" t="s">
        <v>192</v>
      </c>
      <c r="C412" s="4" t="s">
        <v>198</v>
      </c>
      <c r="D412" s="4" t="s">
        <v>296</v>
      </c>
      <c r="E412" s="23">
        <v>9</v>
      </c>
      <c r="F412" s="24">
        <v>9</v>
      </c>
      <c r="G412" s="24">
        <v>46</v>
      </c>
      <c r="H412" s="10">
        <f t="shared" si="198"/>
        <v>5274</v>
      </c>
      <c r="I412" s="5">
        <v>13</v>
      </c>
      <c r="J412" s="17">
        <f t="shared" si="199"/>
        <v>1.4444444444444444</v>
      </c>
      <c r="K412" s="7">
        <v>3</v>
      </c>
      <c r="L412" s="7">
        <v>17</v>
      </c>
      <c r="M412" s="17">
        <f t="shared" si="200"/>
        <v>0.33333333333333331</v>
      </c>
      <c r="N412" s="17">
        <f t="shared" si="201"/>
        <v>1.8888888888888888</v>
      </c>
      <c r="O412" s="14">
        <f t="shared" si="202"/>
        <v>0.17647058823529413</v>
      </c>
      <c r="P412" s="12">
        <v>1</v>
      </c>
      <c r="Q412" s="12">
        <v>3</v>
      </c>
      <c r="R412" s="17">
        <f t="shared" si="203"/>
        <v>0.1111111111111111</v>
      </c>
      <c r="S412" s="17">
        <f t="shared" si="204"/>
        <v>0.33333333333333331</v>
      </c>
      <c r="T412" s="14">
        <f t="shared" si="205"/>
        <v>0.33333333333333331</v>
      </c>
      <c r="U412" s="12">
        <v>2</v>
      </c>
      <c r="V412" s="12">
        <v>14</v>
      </c>
      <c r="W412" s="17">
        <f t="shared" si="206"/>
        <v>0.22222222222222221</v>
      </c>
      <c r="X412" s="17">
        <f t="shared" si="207"/>
        <v>1.5555555555555556</v>
      </c>
      <c r="Y412" s="14">
        <f t="shared" si="208"/>
        <v>0.14285714285714285</v>
      </c>
      <c r="Z412" s="12">
        <v>5</v>
      </c>
      <c r="AA412" s="12">
        <v>10</v>
      </c>
      <c r="AB412" s="17">
        <f t="shared" si="209"/>
        <v>0.55555555555555558</v>
      </c>
      <c r="AC412" s="17">
        <f t="shared" si="210"/>
        <v>1.1111111111111112</v>
      </c>
      <c r="AD412" s="14">
        <f t="shared" si="211"/>
        <v>0.5</v>
      </c>
      <c r="AE412" s="12">
        <v>9</v>
      </c>
      <c r="AF412" s="17">
        <f t="shared" si="212"/>
        <v>1</v>
      </c>
      <c r="AG412" s="12">
        <v>1</v>
      </c>
      <c r="AH412" s="17">
        <f t="shared" si="213"/>
        <v>0.1111111111111111</v>
      </c>
      <c r="AI412" s="12">
        <v>8</v>
      </c>
      <c r="AJ412" s="17">
        <f t="shared" si="214"/>
        <v>0.88888888888888884</v>
      </c>
      <c r="AK412" s="12">
        <v>3</v>
      </c>
      <c r="AL412" s="17">
        <f t="shared" si="215"/>
        <v>0.33333333333333331</v>
      </c>
      <c r="AM412" s="12">
        <v>1</v>
      </c>
      <c r="AN412" s="17">
        <f t="shared" si="216"/>
        <v>0.1111111111111111</v>
      </c>
      <c r="AO412" s="12">
        <v>1</v>
      </c>
      <c r="AP412" s="17">
        <f t="shared" si="217"/>
        <v>0.1111111111111111</v>
      </c>
      <c r="AQ412" s="12">
        <v>1</v>
      </c>
      <c r="AR412" s="17">
        <f t="shared" si="218"/>
        <v>0.1111111111111111</v>
      </c>
      <c r="AS412" s="12">
        <v>10</v>
      </c>
      <c r="AT412" s="17">
        <f t="shared" si="219"/>
        <v>1.1111111111111112</v>
      </c>
      <c r="AU412" s="13"/>
      <c r="AV412" s="13"/>
      <c r="AW412" s="13"/>
      <c r="AX412" s="13"/>
      <c r="AY412" s="13"/>
      <c r="AZ412" s="13"/>
      <c r="BA412" s="13"/>
      <c r="BB412" s="13"/>
      <c r="BC412" s="13"/>
      <c r="BD412" s="35">
        <f t="shared" si="220"/>
        <v>30.373831775700939</v>
      </c>
      <c r="BE412" s="35">
        <f t="shared" si="221"/>
        <v>23.52941176470588</v>
      </c>
      <c r="BF412" s="37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12.536296028214128</v>
      </c>
      <c r="BG412" s="14">
        <f t="shared" si="222"/>
        <v>0.82352941176470584</v>
      </c>
      <c r="BH412" s="14">
        <f t="shared" si="223"/>
        <v>0.58823529411764708</v>
      </c>
      <c r="BI412" s="13">
        <f>IFERROR(((AG412*(12000/5))/((F412*60+G412)*(SUMIFS(팀공격력!X:X,팀공격력!A:A,B412,팀공격력!B:B,D412)+SUMIFS(팀수비력!X:X,팀수비력!A:A,B412,팀수비력!B:B,D412))))*100,"")</f>
        <v>0.65424331308813743</v>
      </c>
      <c r="BJ412" s="13">
        <f>IFERROR(((AI412*(12000/5))/((F412*60+G412)*(SUMIFS(팀공격력!V:V,팀공격력!A:A,B412,팀공격력!B:B,D412)+SUMIFS(팀수비력!W:W,팀수비력!A:A,B412,팀수비력!B:B,D412))))*100,"")</f>
        <v>10.885217647659111</v>
      </c>
      <c r="BK412" s="13">
        <f>IFERROR(((AE412*(12000/5))/((F412*60+G412)*(SUMIFS(팀공격력!X:X,팀공격력!A:A,B412,팀공격력!B:B,D412)+SUMIFS(팀수비력!X:X,팀수비력!A:A,B412,팀수비력!B:B,D412))))*100,"")</f>
        <v>5.8881898177932372</v>
      </c>
      <c r="BL412" s="13">
        <f>IFERROR(100*AK412/(((((F412*60+G412)/(12000/5))*SUMIFS(팀공격력!P:P,팀공격력!A:A,B412,팀공격력!B:B,D412))-K412)),"")</f>
        <v>5.3956834532374103</v>
      </c>
      <c r="BM412" s="13">
        <f>IFERROR(100*((AM412/E412*(2400))/((F412*60+G412)*SUMIFS(팀공격력!AR:AR,팀공격력!A:A,B412,팀공격력!B:B,D412))),"")</f>
        <v>0.64023043882277264</v>
      </c>
      <c r="BN412" s="13">
        <f>IFERROR((AO412*40)/(((F412*60+G412)/60)*(SUMIFS(팀수비력!Q:Q,팀수비력!A:A,B412,팀수비력!B:B,D412)-SUMIFS(팀수비력!N:N,팀수비력!A:A,B412,팀수비력!B:B,D412)))*100,"")</f>
        <v>1.1635122556624264</v>
      </c>
      <c r="BO412" s="13">
        <f t="shared" si="224"/>
        <v>4.4642857142857144</v>
      </c>
      <c r="BP412" s="13">
        <v>0</v>
      </c>
      <c r="BQ412" s="13">
        <v>0</v>
      </c>
      <c r="BR412" s="13">
        <v>0</v>
      </c>
      <c r="BS412" s="13">
        <v>0.66666666666666596</v>
      </c>
      <c r="BT412" s="15" t="s">
        <v>88</v>
      </c>
      <c r="BU412" s="15"/>
      <c r="BV412" s="12" t="s">
        <v>96</v>
      </c>
      <c r="BW412" s="26"/>
      <c r="BX412" s="28"/>
      <c r="BY412" s="28"/>
      <c r="BZ412" s="26"/>
      <c r="CA412" s="26"/>
      <c r="CB412" s="26"/>
      <c r="CC412" s="31"/>
      <c r="CD412" s="31"/>
      <c r="CE412" s="31"/>
      <c r="CF412" s="33">
        <v>3</v>
      </c>
      <c r="CG412" s="33">
        <v>6</v>
      </c>
    </row>
    <row r="413" spans="1:85" ht="18" customHeight="1" thickBot="1" x14ac:dyDescent="0.45">
      <c r="A413" s="12" t="s">
        <v>84</v>
      </c>
      <c r="B413" s="12" t="s">
        <v>192</v>
      </c>
      <c r="C413" s="4" t="s">
        <v>199</v>
      </c>
      <c r="D413" s="4" t="s">
        <v>296</v>
      </c>
      <c r="E413" s="23">
        <v>9</v>
      </c>
      <c r="F413" s="24">
        <v>30</v>
      </c>
      <c r="G413" s="24">
        <v>26</v>
      </c>
      <c r="H413" s="10">
        <f t="shared" si="198"/>
        <v>16434</v>
      </c>
      <c r="I413" s="5">
        <v>64</v>
      </c>
      <c r="J413" s="17">
        <f t="shared" si="199"/>
        <v>7.1111111111111107</v>
      </c>
      <c r="K413" s="7">
        <v>27</v>
      </c>
      <c r="L413" s="7">
        <v>67</v>
      </c>
      <c r="M413" s="17">
        <f t="shared" si="200"/>
        <v>3</v>
      </c>
      <c r="N413" s="17">
        <f t="shared" si="201"/>
        <v>7.4444444444444446</v>
      </c>
      <c r="O413" s="14">
        <f t="shared" si="202"/>
        <v>0.40298507462686567</v>
      </c>
      <c r="P413" s="12">
        <v>21</v>
      </c>
      <c r="Q413" s="12">
        <v>44</v>
      </c>
      <c r="R413" s="17">
        <f t="shared" si="203"/>
        <v>2.3333333333333335</v>
      </c>
      <c r="S413" s="17">
        <f t="shared" si="204"/>
        <v>4.8888888888888893</v>
      </c>
      <c r="T413" s="14">
        <f t="shared" si="205"/>
        <v>0.47727272727272729</v>
      </c>
      <c r="U413" s="12">
        <v>6</v>
      </c>
      <c r="V413" s="12">
        <v>23</v>
      </c>
      <c r="W413" s="17">
        <f t="shared" si="206"/>
        <v>0.66666666666666663</v>
      </c>
      <c r="X413" s="17">
        <f t="shared" si="207"/>
        <v>2.5555555555555554</v>
      </c>
      <c r="Y413" s="14">
        <f t="shared" si="208"/>
        <v>0.2608695652173913</v>
      </c>
      <c r="Z413" s="12">
        <v>4</v>
      </c>
      <c r="AA413" s="12">
        <v>9</v>
      </c>
      <c r="AB413" s="17">
        <f t="shared" si="209"/>
        <v>0.44444444444444442</v>
      </c>
      <c r="AC413" s="17">
        <f t="shared" si="210"/>
        <v>1</v>
      </c>
      <c r="AD413" s="14">
        <f t="shared" si="211"/>
        <v>0.44444444444444442</v>
      </c>
      <c r="AE413" s="12">
        <v>49</v>
      </c>
      <c r="AF413" s="17">
        <f t="shared" si="212"/>
        <v>5.4444444444444446</v>
      </c>
      <c r="AG413" s="12">
        <v>15</v>
      </c>
      <c r="AH413" s="17">
        <f t="shared" si="213"/>
        <v>1.6666666666666667</v>
      </c>
      <c r="AI413" s="12">
        <v>34</v>
      </c>
      <c r="AJ413" s="17">
        <f t="shared" si="214"/>
        <v>3.7777777777777777</v>
      </c>
      <c r="AK413" s="12">
        <v>21</v>
      </c>
      <c r="AL413" s="17">
        <f t="shared" si="215"/>
        <v>2.3333333333333335</v>
      </c>
      <c r="AM413" s="12">
        <v>6</v>
      </c>
      <c r="AN413" s="17">
        <f t="shared" si="216"/>
        <v>0.66666666666666663</v>
      </c>
      <c r="AO413" s="12">
        <v>0</v>
      </c>
      <c r="AP413" s="17">
        <f t="shared" si="217"/>
        <v>0</v>
      </c>
      <c r="AQ413" s="12">
        <v>9</v>
      </c>
      <c r="AR413" s="17">
        <f t="shared" si="218"/>
        <v>1</v>
      </c>
      <c r="AS413" s="12">
        <v>26</v>
      </c>
      <c r="AT413" s="17">
        <f t="shared" si="219"/>
        <v>2.8888888888888888</v>
      </c>
      <c r="AU413" s="13"/>
      <c r="AV413" s="13"/>
      <c r="AW413" s="13"/>
      <c r="AX413" s="13"/>
      <c r="AY413" s="13"/>
      <c r="AZ413" s="13"/>
      <c r="BA413" s="13"/>
      <c r="BB413" s="13"/>
      <c r="BC413" s="13"/>
      <c r="BD413" s="35">
        <f t="shared" si="220"/>
        <v>45.095828635851184</v>
      </c>
      <c r="BE413" s="35">
        <f t="shared" si="221"/>
        <v>44.776119402985074</v>
      </c>
      <c r="BF413" s="37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14.361203915266023</v>
      </c>
      <c r="BG413" s="14">
        <f t="shared" si="222"/>
        <v>0.34328358208955223</v>
      </c>
      <c r="BH413" s="14">
        <f t="shared" si="223"/>
        <v>0.13432835820895522</v>
      </c>
      <c r="BI413" s="13">
        <f>IFERROR(((AG413*(12000/5))/((F413*60+G413)*(SUMIFS(팀공격력!X:X,팀공격력!A:A,B413,팀공격력!B:B,D413)+SUMIFS(팀수비력!X:X,팀수비력!A:A,B413,팀수비력!B:B,D413))))*100,"")</f>
        <v>3.1493968904954697</v>
      </c>
      <c r="BJ413" s="13">
        <f>IFERROR(((AI413*(12000/5))/((F413*60+G413)*(SUMIFS(팀공격력!V:V,팀공격력!A:A,B413,팀공격력!B:B,D413)+SUMIFS(팀수비력!W:W,팀수비력!A:A,B413,팀수비력!B:B,D413))))*100,"")</f>
        <v>14.846459228639111</v>
      </c>
      <c r="BK413" s="13">
        <f>IFERROR(((AE413*(12000/5))/((F413*60+G413)*(SUMIFS(팀공격력!X:X,팀공격력!A:A,B413,팀공격력!B:B,D413)+SUMIFS(팀수비력!X:X,팀수비력!A:A,B413,팀수비력!B:B,D413))))*100,"")</f>
        <v>10.288029842285203</v>
      </c>
      <c r="BL413" s="13">
        <f>IFERROR(100*AK413/(((((F413*60+G413)/(12000/5))*SUMIFS(팀공격력!P:P,팀공격력!A:A,B413,팀공격력!B:B,D413))-K413)),"")</f>
        <v>13.496143958868895</v>
      </c>
      <c r="BM413" s="13">
        <f>IFERROR(100*((AM413/E413*(2400))/((F413*60+G413)*SUMIFS(팀공격력!AR:AR,팀공격력!A:A,B413,팀공격력!B:B,D413))),"")</f>
        <v>1.2327766828591835</v>
      </c>
      <c r="BN413" s="13">
        <f>IFERROR((AO413*40)/(((F413*60+G413)/60)*(SUMIFS(팀수비력!Q:Q,팀수비력!A:A,B413,팀수비력!B:B,D413)-SUMIFS(팀수비력!N:N,팀수비력!A:A,B413,팀수비력!B:B,D413)))*100,"")</f>
        <v>0</v>
      </c>
      <c r="BO413" s="13">
        <f t="shared" si="224"/>
        <v>11.255627813906955</v>
      </c>
      <c r="BP413" s="13">
        <v>15.3846153846153</v>
      </c>
      <c r="BQ413" s="13">
        <v>0.22222222222222199</v>
      </c>
      <c r="BR413" s="13">
        <v>0.33333333333333298</v>
      </c>
      <c r="BS413" s="13">
        <v>1.1111111111111101</v>
      </c>
      <c r="BT413" s="15" t="s">
        <v>88</v>
      </c>
      <c r="BU413" s="15"/>
      <c r="BV413" s="12" t="s">
        <v>96</v>
      </c>
      <c r="BW413" s="26"/>
      <c r="BX413" s="28"/>
      <c r="BY413" s="28"/>
      <c r="BZ413" s="26"/>
      <c r="CA413" s="26"/>
      <c r="CB413" s="26"/>
      <c r="CC413" s="31"/>
      <c r="CD413" s="31"/>
      <c r="CE413" s="31"/>
      <c r="CF413" s="33">
        <v>3</v>
      </c>
      <c r="CG413" s="33">
        <v>6</v>
      </c>
    </row>
    <row r="414" spans="1:85" ht="18" customHeight="1" thickBot="1" x14ac:dyDescent="0.45">
      <c r="A414" s="12" t="s">
        <v>84</v>
      </c>
      <c r="B414" s="12" t="s">
        <v>192</v>
      </c>
      <c r="C414" s="4" t="s">
        <v>200</v>
      </c>
      <c r="D414" s="4" t="s">
        <v>296</v>
      </c>
      <c r="E414" s="23">
        <v>1</v>
      </c>
      <c r="F414" s="24">
        <v>18</v>
      </c>
      <c r="G414" s="24">
        <v>44</v>
      </c>
      <c r="H414" s="10">
        <f t="shared" si="198"/>
        <v>1124</v>
      </c>
      <c r="I414" s="5">
        <v>2</v>
      </c>
      <c r="J414" s="17">
        <f t="shared" si="199"/>
        <v>2</v>
      </c>
      <c r="K414" s="7">
        <v>1</v>
      </c>
      <c r="L414" s="7">
        <v>4</v>
      </c>
      <c r="M414" s="17">
        <f t="shared" si="200"/>
        <v>1</v>
      </c>
      <c r="N414" s="17">
        <f t="shared" si="201"/>
        <v>4</v>
      </c>
      <c r="O414" s="14">
        <f t="shared" si="202"/>
        <v>0.25</v>
      </c>
      <c r="P414" s="12">
        <v>1</v>
      </c>
      <c r="Q414" s="12">
        <v>1</v>
      </c>
      <c r="R414" s="17">
        <f t="shared" si="203"/>
        <v>1</v>
      </c>
      <c r="S414" s="17">
        <f t="shared" si="204"/>
        <v>1</v>
      </c>
      <c r="T414" s="14">
        <f t="shared" si="205"/>
        <v>1</v>
      </c>
      <c r="U414" s="12">
        <v>0</v>
      </c>
      <c r="V414" s="12">
        <v>3</v>
      </c>
      <c r="W414" s="17">
        <f t="shared" si="206"/>
        <v>0</v>
      </c>
      <c r="X414" s="17">
        <f t="shared" si="207"/>
        <v>3</v>
      </c>
      <c r="Y414" s="14">
        <f t="shared" si="208"/>
        <v>0</v>
      </c>
      <c r="Z414" s="12">
        <v>0</v>
      </c>
      <c r="AA414" s="12">
        <v>0</v>
      </c>
      <c r="AB414" s="17">
        <f t="shared" si="209"/>
        <v>0</v>
      </c>
      <c r="AC414" s="17">
        <f t="shared" si="210"/>
        <v>0</v>
      </c>
      <c r="AD414" s="14" t="e">
        <f t="shared" si="211"/>
        <v>#DIV/0!</v>
      </c>
      <c r="AE414" s="12">
        <v>0</v>
      </c>
      <c r="AF414" s="17">
        <f t="shared" si="212"/>
        <v>0</v>
      </c>
      <c r="AG414" s="12">
        <v>0</v>
      </c>
      <c r="AH414" s="17">
        <f t="shared" si="213"/>
        <v>0</v>
      </c>
      <c r="AI414" s="12">
        <v>0</v>
      </c>
      <c r="AJ414" s="17">
        <f t="shared" si="214"/>
        <v>0</v>
      </c>
      <c r="AK414" s="12">
        <v>1</v>
      </c>
      <c r="AL414" s="17">
        <f t="shared" si="215"/>
        <v>1</v>
      </c>
      <c r="AM414" s="12">
        <v>1</v>
      </c>
      <c r="AN414" s="17">
        <f t="shared" si="216"/>
        <v>1</v>
      </c>
      <c r="AO414" s="12">
        <v>1</v>
      </c>
      <c r="AP414" s="17">
        <f t="shared" si="217"/>
        <v>1</v>
      </c>
      <c r="AQ414" s="12">
        <v>1</v>
      </c>
      <c r="AR414" s="17">
        <f t="shared" si="218"/>
        <v>1</v>
      </c>
      <c r="AS414" s="12">
        <v>0</v>
      </c>
      <c r="AT414" s="17">
        <f t="shared" si="219"/>
        <v>0</v>
      </c>
      <c r="AU414" s="13"/>
      <c r="AV414" s="13"/>
      <c r="AW414" s="13"/>
      <c r="AX414" s="13"/>
      <c r="AY414" s="13"/>
      <c r="AZ414" s="13"/>
      <c r="BA414" s="13"/>
      <c r="BB414" s="13"/>
      <c r="BC414" s="13"/>
      <c r="BD414" s="35">
        <f t="shared" si="220"/>
        <v>25</v>
      </c>
      <c r="BE414" s="35">
        <f t="shared" si="221"/>
        <v>25</v>
      </c>
      <c r="BF414" s="37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1.4588899403703053</v>
      </c>
      <c r="BG414" s="14">
        <f t="shared" si="222"/>
        <v>0.75</v>
      </c>
      <c r="BH414" s="14">
        <f t="shared" si="223"/>
        <v>0</v>
      </c>
      <c r="BI414" s="13">
        <f>IFERROR(((AG414*(12000/5))/((F414*60+G414)*(SUMIFS(팀공격력!X:X,팀공격력!A:A,B414,팀공격력!B:B,D414)+SUMIFS(팀수비력!X:X,팀수비력!A:A,B414,팀수비력!B:B,D414))))*100,"")</f>
        <v>0</v>
      </c>
      <c r="BJ414" s="13">
        <f>IFERROR(((AI414*(12000/5))/((F414*60+G414)*(SUMIFS(팀공격력!V:V,팀공격력!A:A,B414,팀공격력!B:B,D414)+SUMIFS(팀수비력!W:W,팀수비력!A:A,B414,팀수비력!B:B,D414))))*100,"")</f>
        <v>0</v>
      </c>
      <c r="BK414" s="13">
        <f>IFERROR(((AE414*(12000/5))/((F414*60+G414)*(SUMIFS(팀공격력!X:X,팀공격력!A:A,B414,팀공격력!B:B,D414)+SUMIFS(팀수비력!X:X,팀수비력!A:A,B414,팀수비력!B:B,D414))))*100,"")</f>
        <v>0</v>
      </c>
      <c r="BL414" s="13">
        <f>IFERROR(100*AK414/(((((F414*60+G414)/(12000/5))*SUMIFS(팀공격력!P:P,팀공격력!A:A,B414,팀공격력!B:B,D414))-K414)),"")</f>
        <v>0.89766606822262129</v>
      </c>
      <c r="BM414" s="13">
        <f>IFERROR(100*((AM414/E414*(2400))/((F414*60+G414)*SUMIFS(팀공격력!AR:AR,팀공격력!A:A,B414,팀공격력!B:B,D414))),"")</f>
        <v>3.0040705821630818</v>
      </c>
      <c r="BN414" s="13">
        <f>IFERROR((AO414*40)/(((F414*60+G414)/60)*(SUMIFS(팀수비력!Q:Q,팀수비력!A:A,B414,팀수비력!B:B,D414)-SUMIFS(팀수비력!N:N,팀수비력!A:A,B414,팀수비력!B:B,D414)))*100,"")</f>
        <v>0.60659980588806217</v>
      </c>
      <c r="BO414" s="13">
        <f t="shared" si="224"/>
        <v>20</v>
      </c>
      <c r="BP414" s="13">
        <v>0</v>
      </c>
      <c r="BQ414" s="13">
        <v>0</v>
      </c>
      <c r="BR414" s="13">
        <v>0</v>
      </c>
      <c r="BS414" s="13">
        <v>0</v>
      </c>
      <c r="BT414" s="15" t="s">
        <v>88</v>
      </c>
      <c r="BU414" s="15"/>
      <c r="BV414" s="12" t="s">
        <v>96</v>
      </c>
      <c r="BW414" s="26"/>
      <c r="BX414" s="28"/>
      <c r="BY414" s="28"/>
      <c r="BZ414" s="26"/>
      <c r="CA414" s="26"/>
      <c r="CB414" s="26"/>
      <c r="CC414" s="31"/>
      <c r="CD414" s="31"/>
      <c r="CE414" s="31"/>
      <c r="CF414" s="33">
        <v>0</v>
      </c>
      <c r="CG414" s="33">
        <v>1</v>
      </c>
    </row>
    <row r="415" spans="1:85" ht="18" customHeight="1" thickBot="1" x14ac:dyDescent="0.45">
      <c r="A415" s="12" t="s">
        <v>84</v>
      </c>
      <c r="B415" s="12" t="s">
        <v>192</v>
      </c>
      <c r="C415" s="4" t="s">
        <v>201</v>
      </c>
      <c r="D415" s="4" t="s">
        <v>296</v>
      </c>
      <c r="E415" s="23">
        <v>2</v>
      </c>
      <c r="F415" s="24">
        <v>1</v>
      </c>
      <c r="G415" s="24">
        <v>22</v>
      </c>
      <c r="H415" s="10">
        <f t="shared" si="198"/>
        <v>164</v>
      </c>
      <c r="I415" s="5">
        <v>0</v>
      </c>
      <c r="J415" s="17">
        <f t="shared" si="199"/>
        <v>0</v>
      </c>
      <c r="K415" s="7">
        <v>0</v>
      </c>
      <c r="L415" s="7">
        <v>0</v>
      </c>
      <c r="M415" s="17">
        <f t="shared" si="200"/>
        <v>0</v>
      </c>
      <c r="N415" s="17">
        <f t="shared" si="201"/>
        <v>0</v>
      </c>
      <c r="O415" s="14" t="e">
        <f t="shared" si="202"/>
        <v>#DIV/0!</v>
      </c>
      <c r="P415" s="12">
        <v>0</v>
      </c>
      <c r="Q415" s="12">
        <v>0</v>
      </c>
      <c r="R415" s="17">
        <f t="shared" si="203"/>
        <v>0</v>
      </c>
      <c r="S415" s="17">
        <f t="shared" si="204"/>
        <v>0</v>
      </c>
      <c r="T415" s="14" t="e">
        <f t="shared" si="205"/>
        <v>#DIV/0!</v>
      </c>
      <c r="U415" s="12">
        <v>0</v>
      </c>
      <c r="V415" s="12">
        <v>0</v>
      </c>
      <c r="W415" s="17">
        <f t="shared" si="206"/>
        <v>0</v>
      </c>
      <c r="X415" s="17">
        <f t="shared" si="207"/>
        <v>0</v>
      </c>
      <c r="Y415" s="14" t="e">
        <f t="shared" si="208"/>
        <v>#DIV/0!</v>
      </c>
      <c r="Z415" s="12">
        <v>0</v>
      </c>
      <c r="AA415" s="12">
        <v>0</v>
      </c>
      <c r="AB415" s="17">
        <f t="shared" si="209"/>
        <v>0</v>
      </c>
      <c r="AC415" s="17">
        <f t="shared" si="210"/>
        <v>0</v>
      </c>
      <c r="AD415" s="14" t="e">
        <f t="shared" si="211"/>
        <v>#DIV/0!</v>
      </c>
      <c r="AE415" s="12">
        <v>0</v>
      </c>
      <c r="AF415" s="17">
        <f t="shared" si="212"/>
        <v>0</v>
      </c>
      <c r="AG415" s="12">
        <v>0</v>
      </c>
      <c r="AH415" s="17">
        <f t="shared" si="213"/>
        <v>0</v>
      </c>
      <c r="AI415" s="12">
        <v>0</v>
      </c>
      <c r="AJ415" s="17">
        <f t="shared" si="214"/>
        <v>0</v>
      </c>
      <c r="AK415" s="12">
        <v>0</v>
      </c>
      <c r="AL415" s="17">
        <f t="shared" si="215"/>
        <v>0</v>
      </c>
      <c r="AM415" s="12">
        <v>0</v>
      </c>
      <c r="AN415" s="17">
        <f t="shared" si="216"/>
        <v>0</v>
      </c>
      <c r="AO415" s="12">
        <v>0</v>
      </c>
      <c r="AP415" s="17">
        <f t="shared" si="217"/>
        <v>0</v>
      </c>
      <c r="AQ415" s="12">
        <v>0</v>
      </c>
      <c r="AR415" s="17">
        <f t="shared" si="218"/>
        <v>0</v>
      </c>
      <c r="AS415" s="12">
        <v>3</v>
      </c>
      <c r="AT415" s="17">
        <f t="shared" si="219"/>
        <v>1.5</v>
      </c>
      <c r="AU415" s="13"/>
      <c r="AV415" s="13"/>
      <c r="AW415" s="13"/>
      <c r="AX415" s="13"/>
      <c r="AY415" s="13"/>
      <c r="AZ415" s="13"/>
      <c r="BA415" s="13"/>
      <c r="BB415" s="13"/>
      <c r="BC415" s="13"/>
      <c r="BD415" s="35" t="str">
        <f t="shared" si="220"/>
        <v/>
      </c>
      <c r="BE415" s="35" t="str">
        <f t="shared" si="221"/>
        <v/>
      </c>
      <c r="BF415" s="37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0</v>
      </c>
      <c r="BG415" s="14" t="str">
        <f t="shared" si="222"/>
        <v/>
      </c>
      <c r="BH415" s="14" t="str">
        <f t="shared" si="223"/>
        <v/>
      </c>
      <c r="BI415" s="13">
        <f>IFERROR(((AG415*(12000/5))/((F415*60+G415)*(SUMIFS(팀공격력!X:X,팀공격력!A:A,B415,팀공격력!B:B,D415)+SUMIFS(팀수비력!X:X,팀수비력!A:A,B415,팀수비력!B:B,D415))))*100,"")</f>
        <v>0</v>
      </c>
      <c r="BJ415" s="13">
        <f>IFERROR(((AI415*(12000/5))/((F415*60+G415)*(SUMIFS(팀공격력!V:V,팀공격력!A:A,B415,팀공격력!B:B,D415)+SUMIFS(팀수비력!W:W,팀수비력!A:A,B415,팀수비력!B:B,D415))))*100,"")</f>
        <v>0</v>
      </c>
      <c r="BK415" s="13">
        <f>IFERROR(((AE415*(12000/5))/((F415*60+G415)*(SUMIFS(팀공격력!X:X,팀공격력!A:A,B415,팀공격력!B:B,D415)+SUMIFS(팀수비력!X:X,팀수비력!A:A,B415,팀수비력!B:B,D415))))*100,"")</f>
        <v>0</v>
      </c>
      <c r="BL415" s="13">
        <f>IFERROR(100*AK415/(((((F415*60+G415)/(12000/5))*SUMIFS(팀공격력!P:P,팀공격력!A:A,B415,팀공격력!B:B,D415))-K415)),"")</f>
        <v>0</v>
      </c>
      <c r="BM415" s="13">
        <f>IFERROR(100*((AM415/E415*(2400))/((F415*60+G415)*SUMIFS(팀공격력!AR:AR,팀공격력!A:A,B415,팀공격력!B:B,D415))),"")</f>
        <v>0</v>
      </c>
      <c r="BN415" s="13">
        <f>IFERROR((AO415*40)/(((F415*60+G415)/60)*(SUMIFS(팀수비력!Q:Q,팀수비력!A:A,B415,팀수비력!B:B,D415)-SUMIFS(팀수비력!N:N,팀수비력!A:A,B415,팀수비력!B:B,D415)))*100,"")</f>
        <v>0</v>
      </c>
      <c r="BO415" s="13" t="str">
        <f t="shared" si="224"/>
        <v/>
      </c>
      <c r="BP415" s="13">
        <v>0</v>
      </c>
      <c r="BQ415" s="13">
        <v>0</v>
      </c>
      <c r="BR415" s="13">
        <v>0</v>
      </c>
      <c r="BS415" s="13">
        <v>0</v>
      </c>
      <c r="BT415" s="15" t="s">
        <v>88</v>
      </c>
      <c r="BU415" s="15"/>
      <c r="BV415" s="12" t="s">
        <v>91</v>
      </c>
      <c r="BW415" s="26"/>
      <c r="BX415" s="28"/>
      <c r="BY415" s="28"/>
      <c r="BZ415" s="26"/>
      <c r="CA415" s="26"/>
      <c r="CB415" s="26"/>
      <c r="CC415" s="31"/>
      <c r="CD415" s="31"/>
      <c r="CE415" s="31"/>
      <c r="CF415" s="33">
        <v>1</v>
      </c>
      <c r="CG415" s="33">
        <v>1</v>
      </c>
    </row>
    <row r="416" spans="1:85" ht="18" customHeight="1" thickBot="1" x14ac:dyDescent="0.45">
      <c r="A416" s="12" t="s">
        <v>84</v>
      </c>
      <c r="B416" s="12" t="s">
        <v>192</v>
      </c>
      <c r="C416" s="4" t="s">
        <v>202</v>
      </c>
      <c r="D416" s="4" t="s">
        <v>296</v>
      </c>
      <c r="E416" s="23">
        <v>9</v>
      </c>
      <c r="F416" s="24">
        <v>16</v>
      </c>
      <c r="G416" s="24">
        <v>19</v>
      </c>
      <c r="H416" s="10">
        <f t="shared" si="198"/>
        <v>8811</v>
      </c>
      <c r="I416" s="5">
        <v>40</v>
      </c>
      <c r="J416" s="17">
        <f t="shared" si="199"/>
        <v>4.4444444444444446</v>
      </c>
      <c r="K416" s="7">
        <v>14</v>
      </c>
      <c r="L416" s="7">
        <v>34</v>
      </c>
      <c r="M416" s="17">
        <f t="shared" si="200"/>
        <v>1.5555555555555556</v>
      </c>
      <c r="N416" s="17">
        <f t="shared" si="201"/>
        <v>3.7777777777777777</v>
      </c>
      <c r="O416" s="14">
        <f t="shared" si="202"/>
        <v>0.41176470588235292</v>
      </c>
      <c r="P416" s="12">
        <v>8</v>
      </c>
      <c r="Q416" s="12">
        <v>13</v>
      </c>
      <c r="R416" s="17">
        <f t="shared" si="203"/>
        <v>0.88888888888888884</v>
      </c>
      <c r="S416" s="17">
        <f t="shared" si="204"/>
        <v>1.4444444444444444</v>
      </c>
      <c r="T416" s="14">
        <f t="shared" si="205"/>
        <v>0.61538461538461542</v>
      </c>
      <c r="U416" s="12">
        <v>6</v>
      </c>
      <c r="V416" s="12">
        <v>21</v>
      </c>
      <c r="W416" s="17">
        <f t="shared" si="206"/>
        <v>0.66666666666666663</v>
      </c>
      <c r="X416" s="17">
        <f t="shared" si="207"/>
        <v>2.3333333333333335</v>
      </c>
      <c r="Y416" s="14">
        <f t="shared" si="208"/>
        <v>0.2857142857142857</v>
      </c>
      <c r="Z416" s="12">
        <v>6</v>
      </c>
      <c r="AA416" s="12">
        <v>10</v>
      </c>
      <c r="AB416" s="17">
        <f t="shared" si="209"/>
        <v>0.66666666666666663</v>
      </c>
      <c r="AC416" s="17">
        <f t="shared" si="210"/>
        <v>1.1111111111111112</v>
      </c>
      <c r="AD416" s="14">
        <f t="shared" si="211"/>
        <v>0.6</v>
      </c>
      <c r="AE416" s="12">
        <v>22</v>
      </c>
      <c r="AF416" s="17">
        <f t="shared" si="212"/>
        <v>2.4444444444444446</v>
      </c>
      <c r="AG416" s="12">
        <v>5</v>
      </c>
      <c r="AH416" s="17">
        <f t="shared" si="213"/>
        <v>0.55555555555555558</v>
      </c>
      <c r="AI416" s="12">
        <v>17</v>
      </c>
      <c r="AJ416" s="17">
        <f t="shared" si="214"/>
        <v>1.8888888888888888</v>
      </c>
      <c r="AK416" s="12">
        <v>13</v>
      </c>
      <c r="AL416" s="17">
        <f t="shared" si="215"/>
        <v>1.4444444444444444</v>
      </c>
      <c r="AM416" s="12">
        <v>4</v>
      </c>
      <c r="AN416" s="17">
        <f t="shared" si="216"/>
        <v>0.44444444444444442</v>
      </c>
      <c r="AO416" s="12">
        <v>0</v>
      </c>
      <c r="AP416" s="17">
        <f t="shared" si="217"/>
        <v>0</v>
      </c>
      <c r="AQ416" s="12">
        <v>9</v>
      </c>
      <c r="AR416" s="17">
        <f t="shared" si="218"/>
        <v>1</v>
      </c>
      <c r="AS416" s="12">
        <v>12</v>
      </c>
      <c r="AT416" s="17">
        <f t="shared" si="219"/>
        <v>1.3333333333333333</v>
      </c>
      <c r="AU416" s="13"/>
      <c r="AV416" s="13"/>
      <c r="AW416" s="13"/>
      <c r="AX416" s="13"/>
      <c r="AY416" s="13"/>
      <c r="AZ416" s="13"/>
      <c r="BA416" s="13"/>
      <c r="BB416" s="13"/>
      <c r="BC416" s="13"/>
      <c r="BD416" s="35">
        <f t="shared" si="220"/>
        <v>52.083333333333336</v>
      </c>
      <c r="BE416" s="35">
        <f t="shared" si="221"/>
        <v>50</v>
      </c>
      <c r="BF416" s="37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15.878683286429617</v>
      </c>
      <c r="BG416" s="14">
        <f t="shared" si="222"/>
        <v>0.61764705882352944</v>
      </c>
      <c r="BH416" s="14">
        <f t="shared" si="223"/>
        <v>0.29411764705882354</v>
      </c>
      <c r="BI416" s="13">
        <f>IFERROR(((AG416*(12000/5))/((F416*60+G416)*(SUMIFS(팀공격력!X:X,팀공격력!A:A,B416,팀공격력!B:B,D416)+SUMIFS(팀수비력!X:X,팀수비력!A:A,B416,팀수비력!B:B,D416))))*100,"")</f>
        <v>1.9580519993342624</v>
      </c>
      <c r="BJ416" s="13">
        <f>IFERROR(((AI416*(12000/5))/((F416*60+G416)*(SUMIFS(팀공격력!V:V,팀공격력!A:A,B416,팀공격력!B:B,D416)+SUMIFS(팀수비력!W:W,팀수비력!A:A,B416,팀수비력!B:B,D416))))*100,"")</f>
        <v>13.845574336820743</v>
      </c>
      <c r="BK416" s="13">
        <f>IFERROR(((AE416*(12000/5))/((F416*60+G416)*(SUMIFS(팀공격력!X:X,팀공격력!A:A,B416,팀공격력!B:B,D416)+SUMIFS(팀수비력!X:X,팀수비력!A:A,B416,팀수비력!B:B,D416))))*100,"")</f>
        <v>8.6154287970707539</v>
      </c>
      <c r="BL416" s="13">
        <f>IFERROR(100*AK416/(((((F416*60+G416)/(12000/5))*SUMIFS(팀공격력!P:P,팀공격력!A:A,B416,팀공격력!B:B,D416))-K416)),"")</f>
        <v>15.494636471990466</v>
      </c>
      <c r="BM416" s="13">
        <f>IFERROR(100*((AM416/E416*(2400))/((F416*60+G416)*SUMIFS(팀공격력!AR:AR,팀공격력!A:A,B416,팀공격력!B:B,D416))),"")</f>
        <v>1.5328908565889472</v>
      </c>
      <c r="BN416" s="13">
        <f>IFERROR((AO416*40)/(((F416*60+G416)/60)*(SUMIFS(팀수비력!Q:Q,팀수비력!A:A,B416,팀수비력!B:B,D416)-SUMIFS(팀수비력!N:N,팀수비력!A:A,B416,팀수비력!B:B,D416)))*100,"")</f>
        <v>0</v>
      </c>
      <c r="BO416" s="13">
        <f t="shared" si="224"/>
        <v>18.9873417721519</v>
      </c>
      <c r="BP416" s="13">
        <v>14.285714285714199</v>
      </c>
      <c r="BQ416" s="13">
        <v>0.11111111111111099</v>
      </c>
      <c r="BR416" s="13">
        <v>0.33333333333333298</v>
      </c>
      <c r="BS416" s="13">
        <v>0.11111111111111099</v>
      </c>
      <c r="BT416" s="15" t="s">
        <v>88</v>
      </c>
      <c r="BU416" s="15"/>
      <c r="BV416" s="12" t="s">
        <v>96</v>
      </c>
      <c r="BW416" s="26"/>
      <c r="BX416" s="28"/>
      <c r="BY416" s="28"/>
      <c r="BZ416" s="26"/>
      <c r="CA416" s="26"/>
      <c r="CB416" s="26"/>
      <c r="CC416" s="31"/>
      <c r="CD416" s="31"/>
      <c r="CE416" s="31"/>
      <c r="CF416" s="33">
        <v>3</v>
      </c>
      <c r="CG416" s="33">
        <v>6</v>
      </c>
    </row>
    <row r="417" spans="1:85" ht="18" customHeight="1" thickBot="1" x14ac:dyDescent="0.45">
      <c r="A417" s="12" t="s">
        <v>84</v>
      </c>
      <c r="B417" s="12" t="s">
        <v>192</v>
      </c>
      <c r="C417" s="4" t="s">
        <v>203</v>
      </c>
      <c r="D417" s="4" t="s">
        <v>296</v>
      </c>
      <c r="E417" s="23">
        <v>4</v>
      </c>
      <c r="F417" s="24">
        <v>9</v>
      </c>
      <c r="G417" s="24">
        <v>20</v>
      </c>
      <c r="H417" s="10">
        <f t="shared" si="198"/>
        <v>2240</v>
      </c>
      <c r="I417" s="5">
        <v>8</v>
      </c>
      <c r="J417" s="17">
        <f t="shared" si="199"/>
        <v>2</v>
      </c>
      <c r="K417" s="7">
        <v>3</v>
      </c>
      <c r="L417" s="7">
        <v>13</v>
      </c>
      <c r="M417" s="17">
        <f t="shared" si="200"/>
        <v>0.75</v>
      </c>
      <c r="N417" s="17">
        <f t="shared" si="201"/>
        <v>3.25</v>
      </c>
      <c r="O417" s="14">
        <f t="shared" si="202"/>
        <v>0.23076923076923078</v>
      </c>
      <c r="P417" s="12">
        <v>2</v>
      </c>
      <c r="Q417" s="12">
        <v>7</v>
      </c>
      <c r="R417" s="17">
        <f t="shared" si="203"/>
        <v>0.5</v>
      </c>
      <c r="S417" s="17">
        <f t="shared" si="204"/>
        <v>1.75</v>
      </c>
      <c r="T417" s="14">
        <f t="shared" si="205"/>
        <v>0.2857142857142857</v>
      </c>
      <c r="U417" s="12">
        <v>1</v>
      </c>
      <c r="V417" s="12">
        <v>6</v>
      </c>
      <c r="W417" s="17">
        <f t="shared" si="206"/>
        <v>0.25</v>
      </c>
      <c r="X417" s="17">
        <f t="shared" si="207"/>
        <v>1.5</v>
      </c>
      <c r="Y417" s="14">
        <f t="shared" si="208"/>
        <v>0.16666666666666666</v>
      </c>
      <c r="Z417" s="12">
        <v>1</v>
      </c>
      <c r="AA417" s="12">
        <v>2</v>
      </c>
      <c r="AB417" s="17">
        <f t="shared" si="209"/>
        <v>0.25</v>
      </c>
      <c r="AC417" s="17">
        <f t="shared" si="210"/>
        <v>0.5</v>
      </c>
      <c r="AD417" s="14">
        <f t="shared" si="211"/>
        <v>0.5</v>
      </c>
      <c r="AE417" s="12">
        <v>9</v>
      </c>
      <c r="AF417" s="17">
        <f t="shared" si="212"/>
        <v>2.25</v>
      </c>
      <c r="AG417" s="12">
        <v>4</v>
      </c>
      <c r="AH417" s="17">
        <f t="shared" si="213"/>
        <v>1</v>
      </c>
      <c r="AI417" s="12">
        <v>5</v>
      </c>
      <c r="AJ417" s="17">
        <f t="shared" si="214"/>
        <v>1.25</v>
      </c>
      <c r="AK417" s="12">
        <v>9</v>
      </c>
      <c r="AL417" s="17">
        <f t="shared" si="215"/>
        <v>2.25</v>
      </c>
      <c r="AM417" s="12">
        <v>2</v>
      </c>
      <c r="AN417" s="17">
        <f t="shared" si="216"/>
        <v>0.5</v>
      </c>
      <c r="AO417" s="12">
        <v>1</v>
      </c>
      <c r="AP417" s="17">
        <f t="shared" si="217"/>
        <v>0.25</v>
      </c>
      <c r="AQ417" s="12">
        <v>1</v>
      </c>
      <c r="AR417" s="17">
        <f t="shared" si="218"/>
        <v>0.25</v>
      </c>
      <c r="AS417" s="12">
        <v>6</v>
      </c>
      <c r="AT417" s="17">
        <f t="shared" si="219"/>
        <v>1.5</v>
      </c>
      <c r="AU417" s="13"/>
      <c r="AV417" s="13"/>
      <c r="AW417" s="13"/>
      <c r="AX417" s="13"/>
      <c r="AY417" s="13"/>
      <c r="AZ417" s="13"/>
      <c r="BA417" s="13"/>
      <c r="BB417" s="13"/>
      <c r="BC417" s="13"/>
      <c r="BD417" s="35">
        <f t="shared" si="220"/>
        <v>28.818443804034583</v>
      </c>
      <c r="BE417" s="35">
        <f t="shared" si="221"/>
        <v>26.923076923076923</v>
      </c>
      <c r="BF417" s="37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8.7143247569593569</v>
      </c>
      <c r="BG417" s="14">
        <f t="shared" si="222"/>
        <v>0.46153846153846156</v>
      </c>
      <c r="BH417" s="14">
        <f t="shared" si="223"/>
        <v>0.15384615384615385</v>
      </c>
      <c r="BI417" s="13">
        <f>IFERROR(((AG417*(12000/5))/((F417*60+G417)*(SUMIFS(팀공격력!X:X,팀공격력!A:A,B417,팀공격력!B:B,D417)+SUMIFS(팀수비력!X:X,팀수비력!A:A,B417,팀수비력!B:B,D417))))*100,"")</f>
        <v>2.7384755819260609</v>
      </c>
      <c r="BJ417" s="13">
        <f>IFERROR(((AI417*(12000/5))/((F417*60+G417)*(SUMIFS(팀공격력!V:V,팀공격력!A:A,B417,팀공격력!B:B,D417)+SUMIFS(팀수비력!W:W,팀수비력!A:A,B417,팀수비력!B:B,D417))))*100,"")</f>
        <v>7.1191267204556237</v>
      </c>
      <c r="BK417" s="13">
        <f>IFERROR(((AE417*(12000/5))/((F417*60+G417)*(SUMIFS(팀공격력!X:X,팀공격력!A:A,B417,팀공격력!B:B,D417)+SUMIFS(팀수비력!X:X,팀수비력!A:A,B417,팀수비력!B:B,D417))))*100,"")</f>
        <v>6.1615700593336378</v>
      </c>
      <c r="BL417" s="13">
        <f>IFERROR(100*AK417/(((((F417*60+G417)/(12000/5))*SUMIFS(팀공격력!P:P,팀공격력!A:A,B417,팀공격력!B:B,D417))-K417)),"")</f>
        <v>16.981132075471699</v>
      </c>
      <c r="BM417" s="13">
        <f>IFERROR(100*((AM417/E417*(2400))/((F417*60+G417)*SUMIFS(팀공격력!AR:AR,팀공격력!A:A,B417,팀공격력!B:B,D417))),"")</f>
        <v>3.0147994056708067</v>
      </c>
      <c r="BN417" s="13">
        <f>IFERROR((AO417*40)/(((F417*60+G417)/60)*(SUMIFS(팀수비력!Q:Q,팀수비력!A:A,B417,팀수비력!B:B,D417)-SUMIFS(팀수비력!N:N,팀수비력!A:A,B417,팀수비력!B:B,D417)))*100,"")</f>
        <v>1.2175324675324675</v>
      </c>
      <c r="BO417" s="13">
        <f t="shared" si="224"/>
        <v>6.7204301075268811</v>
      </c>
      <c r="BP417" s="13">
        <v>0</v>
      </c>
      <c r="BQ417" s="13">
        <v>0</v>
      </c>
      <c r="BR417" s="13">
        <v>0</v>
      </c>
      <c r="BS417" s="13">
        <v>0.5</v>
      </c>
      <c r="BT417" s="15" t="s">
        <v>88</v>
      </c>
      <c r="BU417" s="15"/>
      <c r="BV417" s="12" t="s">
        <v>91</v>
      </c>
      <c r="BW417" s="26"/>
      <c r="BX417" s="28"/>
      <c r="BY417" s="28"/>
      <c r="BZ417" s="26"/>
      <c r="CA417" s="26"/>
      <c r="CB417" s="26"/>
      <c r="CC417" s="31"/>
      <c r="CD417" s="31"/>
      <c r="CE417" s="31"/>
      <c r="CF417" s="33">
        <v>1</v>
      </c>
      <c r="CG417" s="33">
        <v>3</v>
      </c>
    </row>
    <row r="418" spans="1:85" ht="18" customHeight="1" thickBot="1" x14ac:dyDescent="0.45">
      <c r="A418" s="12" t="s">
        <v>84</v>
      </c>
      <c r="B418" s="12" t="s">
        <v>192</v>
      </c>
      <c r="C418" s="4" t="s">
        <v>204</v>
      </c>
      <c r="D418" s="4" t="s">
        <v>296</v>
      </c>
      <c r="E418" s="23">
        <v>9</v>
      </c>
      <c r="F418" s="24">
        <v>16</v>
      </c>
      <c r="G418" s="24">
        <v>1</v>
      </c>
      <c r="H418" s="10">
        <f t="shared" si="198"/>
        <v>8649</v>
      </c>
      <c r="I418" s="5">
        <v>77</v>
      </c>
      <c r="J418" s="17">
        <f t="shared" si="199"/>
        <v>8.5555555555555554</v>
      </c>
      <c r="K418" s="7">
        <v>29</v>
      </c>
      <c r="L418" s="7">
        <v>58</v>
      </c>
      <c r="M418" s="17">
        <f t="shared" si="200"/>
        <v>3.2222222222222223</v>
      </c>
      <c r="N418" s="17">
        <f t="shared" si="201"/>
        <v>6.4444444444444446</v>
      </c>
      <c r="O418" s="14">
        <f t="shared" si="202"/>
        <v>0.5</v>
      </c>
      <c r="P418" s="12">
        <v>26</v>
      </c>
      <c r="Q418" s="12">
        <v>43</v>
      </c>
      <c r="R418" s="17">
        <f t="shared" si="203"/>
        <v>2.8888888888888888</v>
      </c>
      <c r="S418" s="17">
        <f t="shared" si="204"/>
        <v>4.7777777777777777</v>
      </c>
      <c r="T418" s="14">
        <f t="shared" si="205"/>
        <v>0.60465116279069764</v>
      </c>
      <c r="U418" s="12">
        <v>3</v>
      </c>
      <c r="V418" s="12">
        <v>15</v>
      </c>
      <c r="W418" s="17">
        <f t="shared" si="206"/>
        <v>0.33333333333333331</v>
      </c>
      <c r="X418" s="17">
        <f t="shared" si="207"/>
        <v>1.6666666666666667</v>
      </c>
      <c r="Y418" s="14">
        <f t="shared" si="208"/>
        <v>0.2</v>
      </c>
      <c r="Z418" s="12">
        <v>16</v>
      </c>
      <c r="AA418" s="12">
        <v>21</v>
      </c>
      <c r="AB418" s="17">
        <f t="shared" si="209"/>
        <v>1.7777777777777777</v>
      </c>
      <c r="AC418" s="17">
        <f t="shared" si="210"/>
        <v>2.3333333333333335</v>
      </c>
      <c r="AD418" s="14">
        <f t="shared" si="211"/>
        <v>0.76190476190476186</v>
      </c>
      <c r="AE418" s="12">
        <v>32</v>
      </c>
      <c r="AF418" s="17">
        <f t="shared" si="212"/>
        <v>3.5555555555555554</v>
      </c>
      <c r="AG418" s="12">
        <v>3</v>
      </c>
      <c r="AH418" s="17">
        <f t="shared" si="213"/>
        <v>0.33333333333333331</v>
      </c>
      <c r="AI418" s="12">
        <v>29</v>
      </c>
      <c r="AJ418" s="17">
        <f t="shared" si="214"/>
        <v>3.2222222222222223</v>
      </c>
      <c r="AK418" s="12">
        <v>9</v>
      </c>
      <c r="AL418" s="17">
        <f t="shared" si="215"/>
        <v>1</v>
      </c>
      <c r="AM418" s="12">
        <v>4</v>
      </c>
      <c r="AN418" s="17">
        <f t="shared" si="216"/>
        <v>0.44444444444444442</v>
      </c>
      <c r="AO418" s="12">
        <v>1</v>
      </c>
      <c r="AP418" s="17">
        <f t="shared" si="217"/>
        <v>0.1111111111111111</v>
      </c>
      <c r="AQ418" s="12">
        <v>14</v>
      </c>
      <c r="AR418" s="17">
        <f t="shared" si="218"/>
        <v>1.5555555555555556</v>
      </c>
      <c r="AS418" s="12">
        <v>16</v>
      </c>
      <c r="AT418" s="17">
        <f t="shared" si="219"/>
        <v>1.7777777777777777</v>
      </c>
      <c r="AU418" s="13"/>
      <c r="AV418" s="13"/>
      <c r="AW418" s="13"/>
      <c r="AX418" s="13"/>
      <c r="AY418" s="13"/>
      <c r="AZ418" s="13"/>
      <c r="BA418" s="13"/>
      <c r="BB418" s="13"/>
      <c r="BC418" s="13"/>
      <c r="BD418" s="35">
        <f t="shared" si="220"/>
        <v>57.257584770969657</v>
      </c>
      <c r="BE418" s="35">
        <f t="shared" si="221"/>
        <v>52.586206896551722</v>
      </c>
      <c r="BF418" s="37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27.724604761995497</v>
      </c>
      <c r="BG418" s="14">
        <f t="shared" si="222"/>
        <v>0.25862068965517243</v>
      </c>
      <c r="BH418" s="14">
        <f t="shared" si="223"/>
        <v>0.36206896551724138</v>
      </c>
      <c r="BI418" s="13">
        <f>IFERROR(((AG418*(12000/5))/((F418*60+G418)*(SUMIFS(팀공격력!X:X,팀공격력!A:A,B418,팀공격력!B:B,D418)+SUMIFS(팀수비력!X:X,팀수비력!A:A,B418,팀수비력!B:B,D418))))*100,"")</f>
        <v>1.1968363625483305</v>
      </c>
      <c r="BJ418" s="13">
        <f>IFERROR(((AI418*(12000/5))/((F418*60+G418)*(SUMIFS(팀공격력!V:V,팀공격력!A:A,B418,팀공격력!B:B,D418)+SUMIFS(팀수비력!W:W,팀수비력!A:A,B418,팀수비력!B:B,D418))))*100,"")</f>
        <v>24.061314867887479</v>
      </c>
      <c r="BK418" s="13">
        <f>IFERROR(((AE418*(12000/5))/((F418*60+G418)*(SUMIFS(팀공격력!X:X,팀공격력!A:A,B418,팀공격력!B:B,D418)+SUMIFS(팀수비력!X:X,팀수비력!A:A,B418,팀수비력!B:B,D418))))*100,"")</f>
        <v>12.766254533848858</v>
      </c>
      <c r="BL418" s="13">
        <f>IFERROR(100*AK418/(((((F418*60+G418)/(12000/5))*SUMIFS(팀공격력!P:P,팀공격력!A:A,B418,팀공격력!B:B,D418))-K418)),"")</f>
        <v>13.412816691505217</v>
      </c>
      <c r="BM418" s="13">
        <f>IFERROR(100*((AM418/E418*(2400))/((F418*60+G418)*SUMIFS(팀공격력!AR:AR,팀공격력!A:A,B418,팀공격력!B:B,D418))),"")</f>
        <v>1.5616026520297388</v>
      </c>
      <c r="BN418" s="13">
        <f>IFERROR((AO418*40)/(((F418*60+G418)/60)*(SUMIFS(팀수비력!Q:Q,팀수비력!A:A,B418,팀수비력!B:B,D418)-SUMIFS(팀수비력!N:N,팀수비력!A:A,B418,팀수비력!B:B,D418)))*100,"")</f>
        <v>0.70948822249550658</v>
      </c>
      <c r="BO418" s="13">
        <f t="shared" si="224"/>
        <v>17.232890201871001</v>
      </c>
      <c r="BP418" s="13">
        <v>33.3333333333333</v>
      </c>
      <c r="BQ418" s="13">
        <v>0.22222222222222199</v>
      </c>
      <c r="BR418" s="13">
        <v>0.44444444444444398</v>
      </c>
      <c r="BS418" s="13">
        <v>0.44444444444444398</v>
      </c>
      <c r="BT418" s="15" t="s">
        <v>93</v>
      </c>
      <c r="BU418" s="15"/>
      <c r="BV418" s="12" t="s">
        <v>89</v>
      </c>
      <c r="BW418" s="26"/>
      <c r="BX418" s="28"/>
      <c r="BY418" s="28"/>
      <c r="BZ418" s="26"/>
      <c r="CA418" s="26"/>
      <c r="CB418" s="26"/>
      <c r="CC418" s="31"/>
      <c r="CD418" s="31"/>
      <c r="CE418" s="31"/>
      <c r="CF418" s="33">
        <v>3</v>
      </c>
      <c r="CG418" s="33">
        <v>6</v>
      </c>
    </row>
    <row r="419" spans="1:85" ht="18" customHeight="1" thickBot="1" x14ac:dyDescent="0.45">
      <c r="A419" s="12" t="s">
        <v>84</v>
      </c>
      <c r="B419" s="12" t="s">
        <v>192</v>
      </c>
      <c r="C419" s="4" t="s">
        <v>205</v>
      </c>
      <c r="D419" s="4" t="s">
        <v>296</v>
      </c>
      <c r="E419" s="23">
        <v>4</v>
      </c>
      <c r="F419" s="24">
        <v>4</v>
      </c>
      <c r="G419" s="24">
        <v>9</v>
      </c>
      <c r="H419" s="10">
        <f t="shared" si="198"/>
        <v>996</v>
      </c>
      <c r="I419" s="5">
        <v>3</v>
      </c>
      <c r="J419" s="17">
        <f t="shared" si="199"/>
        <v>0.75</v>
      </c>
      <c r="K419" s="7">
        <v>1</v>
      </c>
      <c r="L419" s="7">
        <v>2</v>
      </c>
      <c r="M419" s="17">
        <f t="shared" si="200"/>
        <v>0.25</v>
      </c>
      <c r="N419" s="17">
        <f t="shared" si="201"/>
        <v>0.5</v>
      </c>
      <c r="O419" s="14">
        <f t="shared" si="202"/>
        <v>0.5</v>
      </c>
      <c r="P419" s="12">
        <v>1</v>
      </c>
      <c r="Q419" s="12">
        <v>2</v>
      </c>
      <c r="R419" s="17">
        <f t="shared" si="203"/>
        <v>0.25</v>
      </c>
      <c r="S419" s="17">
        <f t="shared" si="204"/>
        <v>0.5</v>
      </c>
      <c r="T419" s="14">
        <f t="shared" si="205"/>
        <v>0.5</v>
      </c>
      <c r="U419" s="12">
        <v>0</v>
      </c>
      <c r="V419" s="12">
        <v>0</v>
      </c>
      <c r="W419" s="17">
        <f t="shared" si="206"/>
        <v>0</v>
      </c>
      <c r="X419" s="17">
        <f t="shared" si="207"/>
        <v>0</v>
      </c>
      <c r="Y419" s="14" t="e">
        <f t="shared" si="208"/>
        <v>#DIV/0!</v>
      </c>
      <c r="Z419" s="12">
        <v>1</v>
      </c>
      <c r="AA419" s="12">
        <v>2</v>
      </c>
      <c r="AB419" s="17">
        <f t="shared" si="209"/>
        <v>0.25</v>
      </c>
      <c r="AC419" s="17">
        <f t="shared" si="210"/>
        <v>0.5</v>
      </c>
      <c r="AD419" s="14">
        <f t="shared" si="211"/>
        <v>0.5</v>
      </c>
      <c r="AE419" s="12">
        <v>4</v>
      </c>
      <c r="AF419" s="17">
        <f t="shared" si="212"/>
        <v>1</v>
      </c>
      <c r="AG419" s="12">
        <v>2</v>
      </c>
      <c r="AH419" s="17">
        <f t="shared" si="213"/>
        <v>0.5</v>
      </c>
      <c r="AI419" s="12">
        <v>2</v>
      </c>
      <c r="AJ419" s="17">
        <f t="shared" si="214"/>
        <v>0.5</v>
      </c>
      <c r="AK419" s="12">
        <v>0</v>
      </c>
      <c r="AL419" s="17">
        <f t="shared" si="215"/>
        <v>0</v>
      </c>
      <c r="AM419" s="12">
        <v>0</v>
      </c>
      <c r="AN419" s="17">
        <f t="shared" si="216"/>
        <v>0</v>
      </c>
      <c r="AO419" s="12">
        <v>0</v>
      </c>
      <c r="AP419" s="17">
        <f t="shared" si="217"/>
        <v>0</v>
      </c>
      <c r="AQ419" s="12">
        <v>2</v>
      </c>
      <c r="AR419" s="17">
        <f t="shared" si="218"/>
        <v>0.5</v>
      </c>
      <c r="AS419" s="12">
        <v>2</v>
      </c>
      <c r="AT419" s="17">
        <f t="shared" si="219"/>
        <v>0.5</v>
      </c>
      <c r="AU419" s="13"/>
      <c r="AV419" s="13"/>
      <c r="AW419" s="13"/>
      <c r="AX419" s="13"/>
      <c r="AY419" s="13"/>
      <c r="AZ419" s="13"/>
      <c r="BA419" s="13"/>
      <c r="BB419" s="13"/>
      <c r="BC419" s="13"/>
      <c r="BD419" s="35">
        <f t="shared" si="220"/>
        <v>52.083333333333336</v>
      </c>
      <c r="BE419" s="35">
        <f t="shared" si="221"/>
        <v>50</v>
      </c>
      <c r="BF419" s="37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6.4274589475694528</v>
      </c>
      <c r="BG419" s="14">
        <f t="shared" si="222"/>
        <v>0</v>
      </c>
      <c r="BH419" s="14">
        <f t="shared" si="223"/>
        <v>1</v>
      </c>
      <c r="BI419" s="13">
        <f>IFERROR(((AG419*(12000/5))/((F419*60+G419)*(SUMIFS(팀공격력!X:X,팀공격력!A:A,B419,팀공격력!B:B,D419)+SUMIFS(팀수비력!X:X,팀수비력!A:A,B419,팀수비력!B:B,D419))))*100,"")</f>
        <v>3.079410292928904</v>
      </c>
      <c r="BJ419" s="13">
        <f>IFERROR(((AI419*(12000/5))/((F419*60+G419)*(SUMIFS(팀공격력!V:V,팀공격력!A:A,B419,팀공격력!B:B,D419)+SUMIFS(팀수비력!W:W,팀수비력!A:A,B419,팀수비력!B:B,D419))))*100,"")</f>
        <v>6.4043549613737341</v>
      </c>
      <c r="BK419" s="13">
        <f>IFERROR(((AE419*(12000/5))/((F419*60+G419)*(SUMIFS(팀공격력!X:X,팀공격력!A:A,B419,팀공격력!B:B,D419)+SUMIFS(팀수비력!X:X,팀수비력!A:A,B419,팀수비력!B:B,D419))))*100,"")</f>
        <v>6.158820585857808</v>
      </c>
      <c r="BL419" s="13">
        <f>IFERROR(100*AK419/(((((F419*60+G419)/(12000/5))*SUMIFS(팀공격력!P:P,팀공격력!A:A,B419,팀공격력!B:B,D419))-K419)),"")</f>
        <v>0</v>
      </c>
      <c r="BM419" s="13">
        <f>IFERROR(100*((AM419/E419*(2400))/((F419*60+G419)*SUMIFS(팀공격력!AR:AR,팀공격력!A:A,B419,팀공격력!B:B,D419))),"")</f>
        <v>0</v>
      </c>
      <c r="BN419" s="13">
        <f>IFERROR((AO419*40)/(((F419*60+G419)/60)*(SUMIFS(팀수비력!Q:Q,팀수비력!A:A,B419,팀수비력!B:B,D419)-SUMIFS(팀수비력!N:N,팀수비력!A:A,B419,팀수비력!B:B,D419)))*100,"")</f>
        <v>0</v>
      </c>
      <c r="BO419" s="13">
        <f t="shared" si="224"/>
        <v>40.983606557377051</v>
      </c>
      <c r="BP419" s="13">
        <v>100</v>
      </c>
      <c r="BQ419" s="13">
        <v>0.25</v>
      </c>
      <c r="BR419" s="13">
        <v>0</v>
      </c>
      <c r="BS419" s="13">
        <v>0.25</v>
      </c>
      <c r="BT419" s="15" t="s">
        <v>88</v>
      </c>
      <c r="BU419" s="15"/>
      <c r="BV419" s="12" t="s">
        <v>89</v>
      </c>
      <c r="BW419" s="26"/>
      <c r="BX419" s="28"/>
      <c r="BY419" s="28"/>
      <c r="BZ419" s="26"/>
      <c r="CA419" s="26"/>
      <c r="CB419" s="26"/>
      <c r="CC419" s="31"/>
      <c r="CD419" s="31"/>
      <c r="CE419" s="31"/>
      <c r="CF419" s="33">
        <v>0</v>
      </c>
      <c r="CG419" s="33">
        <v>4</v>
      </c>
    </row>
    <row r="420" spans="1:85" ht="18" customHeight="1" thickBot="1" x14ac:dyDescent="0.45">
      <c r="A420" s="12" t="s">
        <v>84</v>
      </c>
      <c r="B420" s="12" t="s">
        <v>192</v>
      </c>
      <c r="C420" s="4" t="s">
        <v>207</v>
      </c>
      <c r="D420" s="4" t="s">
        <v>296</v>
      </c>
      <c r="E420" s="23">
        <v>2</v>
      </c>
      <c r="F420" s="24">
        <v>1</v>
      </c>
      <c r="G420" s="24">
        <v>7</v>
      </c>
      <c r="H420" s="10">
        <f t="shared" si="198"/>
        <v>134</v>
      </c>
      <c r="I420" s="5">
        <v>0</v>
      </c>
      <c r="J420" s="17">
        <f t="shared" si="199"/>
        <v>0</v>
      </c>
      <c r="K420" s="7">
        <v>0</v>
      </c>
      <c r="L420" s="7">
        <v>2</v>
      </c>
      <c r="M420" s="17">
        <f t="shared" si="200"/>
        <v>0</v>
      </c>
      <c r="N420" s="17">
        <f t="shared" si="201"/>
        <v>1</v>
      </c>
      <c r="O420" s="14">
        <f t="shared" si="202"/>
        <v>0</v>
      </c>
      <c r="P420" s="12">
        <v>0</v>
      </c>
      <c r="Q420" s="12">
        <v>1</v>
      </c>
      <c r="R420" s="17">
        <f t="shared" si="203"/>
        <v>0</v>
      </c>
      <c r="S420" s="17">
        <f t="shared" si="204"/>
        <v>0.5</v>
      </c>
      <c r="T420" s="14">
        <f t="shared" si="205"/>
        <v>0</v>
      </c>
      <c r="U420" s="12">
        <v>0</v>
      </c>
      <c r="V420" s="12">
        <v>1</v>
      </c>
      <c r="W420" s="17">
        <f t="shared" si="206"/>
        <v>0</v>
      </c>
      <c r="X420" s="17">
        <f t="shared" si="207"/>
        <v>0.5</v>
      </c>
      <c r="Y420" s="14">
        <f t="shared" si="208"/>
        <v>0</v>
      </c>
      <c r="Z420" s="12">
        <v>0</v>
      </c>
      <c r="AA420" s="12">
        <v>0</v>
      </c>
      <c r="AB420" s="17">
        <f t="shared" si="209"/>
        <v>0</v>
      </c>
      <c r="AC420" s="17">
        <f t="shared" si="210"/>
        <v>0</v>
      </c>
      <c r="AD420" s="14" t="e">
        <f t="shared" si="211"/>
        <v>#DIV/0!</v>
      </c>
      <c r="AE420" s="12">
        <v>0</v>
      </c>
      <c r="AF420" s="17">
        <f t="shared" si="212"/>
        <v>0</v>
      </c>
      <c r="AG420" s="12">
        <v>0</v>
      </c>
      <c r="AH420" s="17">
        <f t="shared" si="213"/>
        <v>0</v>
      </c>
      <c r="AI420" s="12">
        <v>0</v>
      </c>
      <c r="AJ420" s="17">
        <f t="shared" si="214"/>
        <v>0</v>
      </c>
      <c r="AK420" s="12">
        <v>0</v>
      </c>
      <c r="AL420" s="17">
        <f t="shared" si="215"/>
        <v>0</v>
      </c>
      <c r="AM420" s="12">
        <v>0</v>
      </c>
      <c r="AN420" s="17">
        <f t="shared" si="216"/>
        <v>0</v>
      </c>
      <c r="AO420" s="12">
        <v>0</v>
      </c>
      <c r="AP420" s="17">
        <f t="shared" si="217"/>
        <v>0</v>
      </c>
      <c r="AQ420" s="12">
        <v>0</v>
      </c>
      <c r="AR420" s="17">
        <f t="shared" si="218"/>
        <v>0</v>
      </c>
      <c r="AS420" s="12">
        <v>0</v>
      </c>
      <c r="AT420" s="17">
        <f t="shared" si="219"/>
        <v>0</v>
      </c>
      <c r="AU420" s="13"/>
      <c r="AV420" s="13"/>
      <c r="AW420" s="13"/>
      <c r="AX420" s="13"/>
      <c r="AY420" s="13"/>
      <c r="AZ420" s="13"/>
      <c r="BA420" s="13"/>
      <c r="BB420" s="13"/>
      <c r="BC420" s="13"/>
      <c r="BD420" s="35">
        <f t="shared" si="220"/>
        <v>0</v>
      </c>
      <c r="BE420" s="35">
        <f t="shared" si="221"/>
        <v>0</v>
      </c>
      <c r="BF420" s="37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9.7898047341864061</v>
      </c>
      <c r="BG420" s="14">
        <f t="shared" si="222"/>
        <v>0.5</v>
      </c>
      <c r="BH420" s="14">
        <f t="shared" si="223"/>
        <v>0</v>
      </c>
      <c r="BI420" s="13">
        <f>IFERROR(((AG420*(12000/5))/((F420*60+G420)*(SUMIFS(팀공격력!X:X,팀공격력!A:A,B420,팀공격력!B:B,D420)+SUMIFS(팀수비력!X:X,팀수비력!A:A,B420,팀수비력!B:B,D420))))*100,"")</f>
        <v>0</v>
      </c>
      <c r="BJ420" s="13">
        <f>IFERROR(((AI420*(12000/5))/((F420*60+G420)*(SUMIFS(팀공격력!V:V,팀공격력!A:A,B420,팀공격력!B:B,D420)+SUMIFS(팀수비력!W:W,팀수비력!A:A,B420,팀수비력!B:B,D420))))*100,"")</f>
        <v>0</v>
      </c>
      <c r="BK420" s="13">
        <f>IFERROR(((AE420*(12000/5))/((F420*60+G420)*(SUMIFS(팀공격력!X:X,팀공격력!A:A,B420,팀공격력!B:B,D420)+SUMIFS(팀수비력!X:X,팀수비력!A:A,B420,팀수비력!B:B,D420))))*100,"")</f>
        <v>0</v>
      </c>
      <c r="BL420" s="13">
        <f>IFERROR(100*AK420/(((((F420*60+G420)/(12000/5))*SUMIFS(팀공격력!P:P,팀공격력!A:A,B420,팀공격력!B:B,D420))-K420)),"")</f>
        <v>0</v>
      </c>
      <c r="BM420" s="13">
        <f>IFERROR(100*((AM420/E420*(2400))/((F420*60+G420)*SUMIFS(팀공격력!AR:AR,팀공격력!A:A,B420,팀공격력!B:B,D420))),"")</f>
        <v>0</v>
      </c>
      <c r="BN420" s="13">
        <f>IFERROR((AO420*40)/(((F420*60+G420)/60)*(SUMIFS(팀수비력!Q:Q,팀수비력!A:A,B420,팀수비력!B:B,D420)-SUMIFS(팀수비력!N:N,팀수비력!A:A,B420,팀수비력!B:B,D420)))*100,"")</f>
        <v>0</v>
      </c>
      <c r="BO420" s="13">
        <f t="shared" si="224"/>
        <v>0</v>
      </c>
      <c r="BP420" s="13">
        <v>0</v>
      </c>
      <c r="BQ420" s="13">
        <v>0</v>
      </c>
      <c r="BR420" s="13">
        <v>0</v>
      </c>
      <c r="BS420" s="13">
        <v>0</v>
      </c>
      <c r="BT420" s="15" t="s">
        <v>88</v>
      </c>
      <c r="BU420" s="15"/>
      <c r="BV420" s="12" t="s">
        <v>91</v>
      </c>
      <c r="BW420" s="26"/>
      <c r="BX420" s="28"/>
      <c r="BY420" s="28"/>
      <c r="BZ420" s="26"/>
      <c r="CA420" s="26"/>
      <c r="CB420" s="26"/>
      <c r="CC420" s="31"/>
      <c r="CD420" s="31"/>
      <c r="CE420" s="31"/>
      <c r="CF420" s="33">
        <v>0</v>
      </c>
      <c r="CG420" s="33">
        <v>2</v>
      </c>
    </row>
    <row r="421" spans="1:85" ht="18" customHeight="1" thickBot="1" x14ac:dyDescent="0.45">
      <c r="A421" s="12" t="s">
        <v>84</v>
      </c>
      <c r="B421" s="12" t="s">
        <v>192</v>
      </c>
      <c r="C421" s="4" t="s">
        <v>208</v>
      </c>
      <c r="D421" s="4" t="s">
        <v>296</v>
      </c>
      <c r="E421" s="23">
        <v>8</v>
      </c>
      <c r="F421" s="24">
        <v>18</v>
      </c>
      <c r="G421" s="24">
        <v>15</v>
      </c>
      <c r="H421" s="10">
        <f t="shared" si="198"/>
        <v>8760</v>
      </c>
      <c r="I421" s="5">
        <v>33</v>
      </c>
      <c r="J421" s="17">
        <f t="shared" si="199"/>
        <v>4.125</v>
      </c>
      <c r="K421" s="7">
        <v>13</v>
      </c>
      <c r="L421" s="7">
        <v>27</v>
      </c>
      <c r="M421" s="17">
        <f t="shared" si="200"/>
        <v>1.625</v>
      </c>
      <c r="N421" s="17">
        <f t="shared" si="201"/>
        <v>3.375</v>
      </c>
      <c r="O421" s="14">
        <f t="shared" si="202"/>
        <v>0.48148148148148145</v>
      </c>
      <c r="P421" s="12">
        <v>9</v>
      </c>
      <c r="Q421" s="12">
        <v>16</v>
      </c>
      <c r="R421" s="17">
        <f t="shared" si="203"/>
        <v>1.125</v>
      </c>
      <c r="S421" s="17">
        <f t="shared" si="204"/>
        <v>2</v>
      </c>
      <c r="T421" s="14">
        <f t="shared" si="205"/>
        <v>0.5625</v>
      </c>
      <c r="U421" s="12">
        <v>4</v>
      </c>
      <c r="V421" s="12">
        <v>11</v>
      </c>
      <c r="W421" s="17">
        <f t="shared" si="206"/>
        <v>0.5</v>
      </c>
      <c r="X421" s="17">
        <f t="shared" si="207"/>
        <v>1.375</v>
      </c>
      <c r="Y421" s="14">
        <f t="shared" si="208"/>
        <v>0.36363636363636365</v>
      </c>
      <c r="Z421" s="12">
        <v>3</v>
      </c>
      <c r="AA421" s="12">
        <v>5</v>
      </c>
      <c r="AB421" s="17">
        <f t="shared" si="209"/>
        <v>0.375</v>
      </c>
      <c r="AC421" s="17">
        <f t="shared" si="210"/>
        <v>0.625</v>
      </c>
      <c r="AD421" s="14">
        <f t="shared" si="211"/>
        <v>0.6</v>
      </c>
      <c r="AE421" s="12">
        <v>19</v>
      </c>
      <c r="AF421" s="17">
        <f t="shared" si="212"/>
        <v>2.375</v>
      </c>
      <c r="AG421" s="12">
        <v>6</v>
      </c>
      <c r="AH421" s="17">
        <f t="shared" si="213"/>
        <v>0.75</v>
      </c>
      <c r="AI421" s="12">
        <v>13</v>
      </c>
      <c r="AJ421" s="17">
        <f t="shared" si="214"/>
        <v>1.625</v>
      </c>
      <c r="AK421" s="12">
        <v>5</v>
      </c>
      <c r="AL421" s="17">
        <f t="shared" si="215"/>
        <v>0.625</v>
      </c>
      <c r="AM421" s="12">
        <v>6</v>
      </c>
      <c r="AN421" s="17">
        <f t="shared" si="216"/>
        <v>0.75</v>
      </c>
      <c r="AO421" s="12">
        <v>1</v>
      </c>
      <c r="AP421" s="17">
        <f t="shared" si="217"/>
        <v>0.125</v>
      </c>
      <c r="AQ421" s="12">
        <v>11</v>
      </c>
      <c r="AR421" s="17">
        <f t="shared" si="218"/>
        <v>1.375</v>
      </c>
      <c r="AS421" s="12">
        <v>10</v>
      </c>
      <c r="AT421" s="17">
        <f t="shared" si="219"/>
        <v>1.25</v>
      </c>
      <c r="AU421" s="13"/>
      <c r="AV421" s="13"/>
      <c r="AW421" s="13"/>
      <c r="AX421" s="13"/>
      <c r="AY421" s="13"/>
      <c r="AZ421" s="13"/>
      <c r="BA421" s="13"/>
      <c r="BB421" s="13"/>
      <c r="BC421" s="13"/>
      <c r="BD421" s="35">
        <f t="shared" si="220"/>
        <v>56.5068493150685</v>
      </c>
      <c r="BE421" s="35">
        <f t="shared" si="221"/>
        <v>55.555555555555557</v>
      </c>
      <c r="BF421" s="37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12.04011875390761</v>
      </c>
      <c r="BG421" s="14">
        <f t="shared" si="222"/>
        <v>0.40740740740740738</v>
      </c>
      <c r="BH421" s="14">
        <f t="shared" si="223"/>
        <v>0.18518518518518517</v>
      </c>
      <c r="BI421" s="13">
        <f>IFERROR(((AG421*(12000/5))/((F421*60+G421)*(SUMIFS(팀공격력!X:X,팀공격력!A:A,B421,팀공격력!B:B,D421)+SUMIFS(팀수비력!X:X,팀수비력!A:A,B421,팀수비력!B:B,D421))))*100,"")</f>
        <v>2.1007483916145127</v>
      </c>
      <c r="BJ421" s="13">
        <f>IFERROR(((AI421*(12000/5))/((F421*60+G421)*(SUMIFS(팀공격력!V:V,팀공격력!A:A,B421,팀공격력!B:B,D421)+SUMIFS(팀수비력!W:W,팀수비력!A:A,B421,팀수비력!B:B,D421))))*100,"")</f>
        <v>9.4661630182496701</v>
      </c>
      <c r="BK421" s="13">
        <f>IFERROR(((AE421*(12000/5))/((F421*60+G421)*(SUMIFS(팀공격력!X:X,팀공격력!A:A,B421,팀공격력!B:B,D421)+SUMIFS(팀수비력!X:X,팀수비력!A:A,B421,팀수비력!B:B,D421))))*100,"")</f>
        <v>6.6523699067792901</v>
      </c>
      <c r="BL421" s="13">
        <f>IFERROR(100*AK421/(((((F421*60+G421)/(12000/5))*SUMIFS(팀공격력!P:P,팀공격력!A:A,B421,팀공격력!B:B,D421))-K421)),"")</f>
        <v>5.1813471502590671</v>
      </c>
      <c r="BM421" s="13">
        <f>IFERROR(100*((AM421/E421*(2400))/((F421*60+G421)*SUMIFS(팀공격력!AR:AR,팀공격력!A:A,B421,팀공격력!B:B,D421))),"")</f>
        <v>2.3127228317474682</v>
      </c>
      <c r="BN421" s="13">
        <f>IFERROR((AO421*40)/(((F421*60+G421)/60)*(SUMIFS(팀수비력!Q:Q,팀수비력!A:A,B421,팀수비력!B:B,D421)-SUMIFS(팀수비력!N:N,팀수비력!A:A,B421,팀수비력!B:B,D421)))*100,"")</f>
        <v>0.62266500622665</v>
      </c>
      <c r="BO421" s="13">
        <f t="shared" si="224"/>
        <v>27.363184079601989</v>
      </c>
      <c r="BP421" s="13">
        <v>14.285714285714199</v>
      </c>
      <c r="BQ421" s="13">
        <v>0.125</v>
      </c>
      <c r="BR421" s="13">
        <v>0.625</v>
      </c>
      <c r="BS421" s="13">
        <v>0.375</v>
      </c>
      <c r="BT421" s="15" t="s">
        <v>88</v>
      </c>
      <c r="BU421" s="15"/>
      <c r="BV421" s="12" t="s">
        <v>91</v>
      </c>
      <c r="BW421" s="26"/>
      <c r="BX421" s="28"/>
      <c r="BY421" s="28"/>
      <c r="BZ421" s="26"/>
      <c r="CA421" s="26"/>
      <c r="CB421" s="26"/>
      <c r="CC421" s="31"/>
      <c r="CD421" s="31"/>
      <c r="CE421" s="31"/>
      <c r="CF421" s="33">
        <v>2</v>
      </c>
      <c r="CG421" s="33">
        <v>6</v>
      </c>
    </row>
    <row r="422" spans="1:85" ht="18" customHeight="1" thickBot="1" x14ac:dyDescent="0.45">
      <c r="A422" s="12" t="s">
        <v>84</v>
      </c>
      <c r="B422" s="12" t="s">
        <v>192</v>
      </c>
      <c r="C422" s="4" t="s">
        <v>210</v>
      </c>
      <c r="D422" s="4" t="s">
        <v>296</v>
      </c>
      <c r="E422" s="23">
        <v>9</v>
      </c>
      <c r="F422" s="24">
        <v>27</v>
      </c>
      <c r="G422" s="24">
        <v>16</v>
      </c>
      <c r="H422" s="10">
        <f t="shared" si="198"/>
        <v>14724</v>
      </c>
      <c r="I422" s="5">
        <v>81</v>
      </c>
      <c r="J422" s="17">
        <f t="shared" si="199"/>
        <v>9</v>
      </c>
      <c r="K422" s="7">
        <v>32</v>
      </c>
      <c r="L422" s="7">
        <v>91</v>
      </c>
      <c r="M422" s="17">
        <f t="shared" si="200"/>
        <v>3.5555555555555554</v>
      </c>
      <c r="N422" s="17">
        <f t="shared" si="201"/>
        <v>10.111111111111111</v>
      </c>
      <c r="O422" s="14">
        <f t="shared" si="202"/>
        <v>0.35164835164835168</v>
      </c>
      <c r="P422" s="12">
        <v>24</v>
      </c>
      <c r="Q422" s="12">
        <v>59</v>
      </c>
      <c r="R422" s="17">
        <f t="shared" si="203"/>
        <v>2.6666666666666665</v>
      </c>
      <c r="S422" s="17">
        <f t="shared" si="204"/>
        <v>6.5555555555555554</v>
      </c>
      <c r="T422" s="14">
        <f t="shared" si="205"/>
        <v>0.40677966101694918</v>
      </c>
      <c r="U422" s="12">
        <v>8</v>
      </c>
      <c r="V422" s="12">
        <v>32</v>
      </c>
      <c r="W422" s="17">
        <f t="shared" si="206"/>
        <v>0.88888888888888884</v>
      </c>
      <c r="X422" s="17">
        <f t="shared" si="207"/>
        <v>3.5555555555555554</v>
      </c>
      <c r="Y422" s="14">
        <f t="shared" si="208"/>
        <v>0.25</v>
      </c>
      <c r="Z422" s="12">
        <v>9</v>
      </c>
      <c r="AA422" s="12">
        <v>11</v>
      </c>
      <c r="AB422" s="17">
        <f t="shared" si="209"/>
        <v>1</v>
      </c>
      <c r="AC422" s="17">
        <f t="shared" si="210"/>
        <v>1.2222222222222223</v>
      </c>
      <c r="AD422" s="14">
        <f t="shared" si="211"/>
        <v>0.81818181818181823</v>
      </c>
      <c r="AE422" s="12">
        <v>22</v>
      </c>
      <c r="AF422" s="17">
        <f t="shared" si="212"/>
        <v>2.4444444444444446</v>
      </c>
      <c r="AG422" s="12">
        <v>4</v>
      </c>
      <c r="AH422" s="17">
        <f t="shared" si="213"/>
        <v>0.44444444444444442</v>
      </c>
      <c r="AI422" s="12">
        <v>18</v>
      </c>
      <c r="AJ422" s="17">
        <f t="shared" si="214"/>
        <v>2</v>
      </c>
      <c r="AK422" s="12">
        <v>28</v>
      </c>
      <c r="AL422" s="17">
        <f t="shared" si="215"/>
        <v>3.1111111111111112</v>
      </c>
      <c r="AM422" s="12">
        <v>11</v>
      </c>
      <c r="AN422" s="17">
        <f t="shared" si="216"/>
        <v>1.2222222222222223</v>
      </c>
      <c r="AO422" s="12">
        <v>0</v>
      </c>
      <c r="AP422" s="17">
        <f t="shared" si="217"/>
        <v>0</v>
      </c>
      <c r="AQ422" s="12">
        <v>17</v>
      </c>
      <c r="AR422" s="17">
        <f t="shared" si="218"/>
        <v>1.8888888888888888</v>
      </c>
      <c r="AS422" s="12">
        <v>21</v>
      </c>
      <c r="AT422" s="17">
        <f t="shared" si="219"/>
        <v>2.3333333333333335</v>
      </c>
      <c r="AU422" s="13"/>
      <c r="AV422" s="13"/>
      <c r="AW422" s="13"/>
      <c r="AX422" s="13"/>
      <c r="AY422" s="13"/>
      <c r="AZ422" s="13"/>
      <c r="BA422" s="13"/>
      <c r="BB422" s="13"/>
      <c r="BC422" s="13"/>
      <c r="BD422" s="35">
        <f t="shared" si="220"/>
        <v>42.257929883138559</v>
      </c>
      <c r="BE422" s="35">
        <f t="shared" si="221"/>
        <v>39.560439560439562</v>
      </c>
      <c r="BF422" s="37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22.620313244429955</v>
      </c>
      <c r="BG422" s="14">
        <f t="shared" si="222"/>
        <v>0.35164835164835168</v>
      </c>
      <c r="BH422" s="14">
        <f t="shared" si="223"/>
        <v>0.12087912087912088</v>
      </c>
      <c r="BI422" s="13">
        <f>IFERROR(((AG422*(12000/5))/((F422*60+G422)*(SUMIFS(팀공격력!X:X,팀공격력!A:A,B422,팀공격력!B:B,D422)+SUMIFS(팀수비력!X:X,팀수비력!A:A,B422,팀수비력!B:B,D422))))*100,"")</f>
        <v>0.93737550481576659</v>
      </c>
      <c r="BJ422" s="13">
        <f>IFERROR(((AI422*(12000/5))/((F422*60+G422)*(SUMIFS(팀공격력!V:V,팀공격력!A:A,B422,팀공격력!B:B,D422)+SUMIFS(팀수비력!W:W,팀수비력!A:A,B422,팀수비력!B:B,D422))))*100,"")</f>
        <v>8.7727136115149982</v>
      </c>
      <c r="BK422" s="13">
        <f>IFERROR(((AE422*(12000/5))/((F422*60+G422)*(SUMIFS(팀공격력!X:X,팀공격력!A:A,B422,팀공격력!B:B,D422)+SUMIFS(팀수비력!X:X,팀수비력!A:A,B422,팀수비력!B:B,D422))))*100,"")</f>
        <v>5.1555652764867164</v>
      </c>
      <c r="BL422" s="13">
        <f>IFERROR(100*AK422/(((((F422*60+G422)/(12000/5))*SUMIFS(팀공격력!P:P,팀공격력!A:A,B422,팀공격력!B:B,D422))-K422)),"")</f>
        <v>21.276595744680851</v>
      </c>
      <c r="BM422" s="13">
        <f>IFERROR(100*((AM422/E422*(2400))/((F422*60+G422)*SUMIFS(팀공격력!AR:AR,팀공격력!A:A,B422,팀공격력!B:B,D422))),"")</f>
        <v>2.5225705431855703</v>
      </c>
      <c r="BN422" s="13">
        <f>IFERROR((AO422*40)/(((F422*60+G422)/60)*(SUMIFS(팀수비력!Q:Q,팀수비력!A:A,B422,팀수비력!B:B,D422)-SUMIFS(팀수비력!N:N,팀수비력!A:A,B422,팀수비력!B:B,D422)))*100,"")</f>
        <v>0</v>
      </c>
      <c r="BO422" s="13">
        <f t="shared" si="224"/>
        <v>15.065579581708613</v>
      </c>
      <c r="BP422" s="13">
        <v>0</v>
      </c>
      <c r="BQ422" s="13">
        <v>0</v>
      </c>
      <c r="BR422" s="13">
        <v>1.3333333333333299</v>
      </c>
      <c r="BS422" s="13">
        <v>1.55555555555555</v>
      </c>
      <c r="BT422" s="15" t="s">
        <v>110</v>
      </c>
      <c r="BU422" s="15"/>
      <c r="BV422" s="12" t="s">
        <v>91</v>
      </c>
      <c r="BW422" s="26"/>
      <c r="BX422" s="28"/>
      <c r="BY422" s="28"/>
      <c r="BZ422" s="26"/>
      <c r="CA422" s="26"/>
      <c r="CB422" s="26"/>
      <c r="CC422" s="31"/>
      <c r="CD422" s="31"/>
      <c r="CE422" s="31"/>
      <c r="CF422" s="33">
        <v>3</v>
      </c>
      <c r="CG422" s="33">
        <v>6</v>
      </c>
    </row>
    <row r="423" spans="1:85" ht="18" customHeight="1" thickBot="1" x14ac:dyDescent="0.45">
      <c r="A423" s="12" t="s">
        <v>84</v>
      </c>
      <c r="B423" s="12" t="s">
        <v>192</v>
      </c>
      <c r="C423" s="4" t="s">
        <v>211</v>
      </c>
      <c r="D423" s="4" t="s">
        <v>296</v>
      </c>
      <c r="E423" s="23">
        <v>8</v>
      </c>
      <c r="F423" s="24">
        <v>32</v>
      </c>
      <c r="G423" s="24">
        <v>6</v>
      </c>
      <c r="H423" s="10">
        <f t="shared" si="198"/>
        <v>15408</v>
      </c>
      <c r="I423" s="5">
        <v>99</v>
      </c>
      <c r="J423" s="17">
        <f t="shared" si="199"/>
        <v>12.375</v>
      </c>
      <c r="K423" s="7">
        <v>42</v>
      </c>
      <c r="L423" s="7">
        <v>69</v>
      </c>
      <c r="M423" s="17">
        <f t="shared" si="200"/>
        <v>5.25</v>
      </c>
      <c r="N423" s="17">
        <f t="shared" si="201"/>
        <v>8.625</v>
      </c>
      <c r="O423" s="14">
        <f t="shared" si="202"/>
        <v>0.60869565217391308</v>
      </c>
      <c r="P423" s="12">
        <v>42</v>
      </c>
      <c r="Q423" s="12">
        <v>69</v>
      </c>
      <c r="R423" s="17">
        <f t="shared" si="203"/>
        <v>5.25</v>
      </c>
      <c r="S423" s="17">
        <f t="shared" si="204"/>
        <v>8.625</v>
      </c>
      <c r="T423" s="14">
        <f t="shared" si="205"/>
        <v>0.60869565217391308</v>
      </c>
      <c r="U423" s="12">
        <v>0</v>
      </c>
      <c r="V423" s="12">
        <v>0</v>
      </c>
      <c r="W423" s="17">
        <f t="shared" si="206"/>
        <v>0</v>
      </c>
      <c r="X423" s="17">
        <f t="shared" si="207"/>
        <v>0</v>
      </c>
      <c r="Y423" s="14" t="e">
        <f t="shared" si="208"/>
        <v>#DIV/0!</v>
      </c>
      <c r="Z423" s="12">
        <v>15</v>
      </c>
      <c r="AA423" s="12">
        <v>22</v>
      </c>
      <c r="AB423" s="17">
        <f t="shared" si="209"/>
        <v>1.875</v>
      </c>
      <c r="AC423" s="17">
        <f t="shared" si="210"/>
        <v>2.75</v>
      </c>
      <c r="AD423" s="14">
        <f t="shared" si="211"/>
        <v>0.68181818181818177</v>
      </c>
      <c r="AE423" s="12">
        <v>48</v>
      </c>
      <c r="AF423" s="17">
        <f t="shared" si="212"/>
        <v>6</v>
      </c>
      <c r="AG423" s="12">
        <v>21</v>
      </c>
      <c r="AH423" s="17">
        <f t="shared" si="213"/>
        <v>2.625</v>
      </c>
      <c r="AI423" s="12">
        <v>27</v>
      </c>
      <c r="AJ423" s="17">
        <f t="shared" si="214"/>
        <v>3.375</v>
      </c>
      <c r="AK423" s="12">
        <v>8</v>
      </c>
      <c r="AL423" s="17">
        <f t="shared" si="215"/>
        <v>1</v>
      </c>
      <c r="AM423" s="12">
        <v>3</v>
      </c>
      <c r="AN423" s="17">
        <f t="shared" si="216"/>
        <v>0.375</v>
      </c>
      <c r="AO423" s="12">
        <v>5</v>
      </c>
      <c r="AP423" s="17">
        <f t="shared" si="217"/>
        <v>0.625</v>
      </c>
      <c r="AQ423" s="12">
        <v>11</v>
      </c>
      <c r="AR423" s="17">
        <f t="shared" si="218"/>
        <v>1.375</v>
      </c>
      <c r="AS423" s="12">
        <v>13</v>
      </c>
      <c r="AT423" s="17">
        <f t="shared" si="219"/>
        <v>1.625</v>
      </c>
      <c r="AU423" s="13"/>
      <c r="AV423" s="13"/>
      <c r="AW423" s="13"/>
      <c r="AX423" s="13"/>
      <c r="AY423" s="13"/>
      <c r="AZ423" s="13"/>
      <c r="BA423" s="13"/>
      <c r="BB423" s="13"/>
      <c r="BC423" s="13"/>
      <c r="BD423" s="35">
        <f t="shared" si="220"/>
        <v>62.913065582104721</v>
      </c>
      <c r="BE423" s="35">
        <f t="shared" si="221"/>
        <v>60.869565217391312</v>
      </c>
      <c r="BF423" s="37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15.27067215307453</v>
      </c>
      <c r="BG423" s="14">
        <f t="shared" si="222"/>
        <v>0</v>
      </c>
      <c r="BH423" s="14">
        <f t="shared" si="223"/>
        <v>0.3188405797101449</v>
      </c>
      <c r="BI423" s="13">
        <f>IFERROR(((AG423*(12000/5))/((F423*60+G423)*(SUMIFS(팀공격력!X:X,팀공격력!A:A,B423,팀공격력!B:B,D423)+SUMIFS(팀수비력!X:X,팀수비력!A:A,B423,팀수비력!B:B,D423))))*100,"")</f>
        <v>4.1802275238123672</v>
      </c>
      <c r="BJ423" s="13">
        <f>IFERROR(((AI423*(12000/5))/((F423*60+G423)*(SUMIFS(팀공격력!V:V,팀공격력!A:A,B423,팀공격력!B:B,D423)+SUMIFS(팀수비력!W:W,팀수비력!A:A,B423,팀수비력!B:B,D423))))*100,"")</f>
        <v>11.177694290061167</v>
      </c>
      <c r="BK423" s="13">
        <f>IFERROR(((AE423*(12000/5))/((F423*60+G423)*(SUMIFS(팀공격력!X:X,팀공격력!A:A,B423,팀공격력!B:B,D423)+SUMIFS(팀수비력!X:X,팀수비력!A:A,B423,팀수비력!B:B,D423))))*100,"")</f>
        <v>9.5548057687139831</v>
      </c>
      <c r="BL423" s="13">
        <f>IFERROR(100*AK423/(((((F423*60+G423)/(12000/5))*SUMIFS(팀공격력!P:P,팀공격력!A:A,B423,팀공격력!B:B,D423))-K423)),"")</f>
        <v>5.3120849933598944</v>
      </c>
      <c r="BM423" s="13">
        <f>IFERROR(100*((AM423/E423*(2400))/((F423*60+G423)*SUMIFS(팀공격력!AR:AR,팀공격력!A:A,B423,팀공격력!B:B,D423))),"")</f>
        <v>0.65743289220235646</v>
      </c>
      <c r="BN423" s="13">
        <f>IFERROR((AO423*40)/(((F423*60+G423)/60)*(SUMIFS(팀수비력!Q:Q,팀수비력!A:A,B423,팀수비력!B:B,D423)-SUMIFS(팀수비력!N:N,팀수비력!A:A,B423,팀수비력!B:B,D423)))*100,"")</f>
        <v>1.7700368167657885</v>
      </c>
      <c r="BO423" s="13">
        <f t="shared" si="224"/>
        <v>12.265834076717216</v>
      </c>
      <c r="BP423" s="13">
        <v>33.3333333333333</v>
      </c>
      <c r="BQ423" s="13">
        <v>0.5</v>
      </c>
      <c r="BR423" s="13">
        <v>0.5</v>
      </c>
      <c r="BS423" s="13">
        <v>0.5</v>
      </c>
      <c r="BT423" s="15" t="s">
        <v>88</v>
      </c>
      <c r="BU423" s="15"/>
      <c r="BV423" s="12" t="s">
        <v>89</v>
      </c>
      <c r="BW423" s="26"/>
      <c r="BX423" s="28"/>
      <c r="BY423" s="28"/>
      <c r="BZ423" s="26"/>
      <c r="CA423" s="26"/>
      <c r="CB423" s="26"/>
      <c r="CC423" s="31"/>
      <c r="CD423" s="31"/>
      <c r="CE423" s="31"/>
      <c r="CF423" s="33">
        <v>3</v>
      </c>
      <c r="CG423" s="33">
        <v>5</v>
      </c>
    </row>
    <row r="424" spans="1:85" ht="18" customHeight="1" thickBot="1" x14ac:dyDescent="0.45">
      <c r="A424" s="12" t="s">
        <v>84</v>
      </c>
      <c r="B424" s="12" t="s">
        <v>192</v>
      </c>
      <c r="C424" s="4" t="s">
        <v>212</v>
      </c>
      <c r="D424" s="4" t="s">
        <v>296</v>
      </c>
      <c r="E424" s="23">
        <v>9</v>
      </c>
      <c r="F424" s="24">
        <v>13</v>
      </c>
      <c r="G424" s="24">
        <v>20</v>
      </c>
      <c r="H424" s="10">
        <f t="shared" si="198"/>
        <v>7200</v>
      </c>
      <c r="I424" s="5">
        <v>30</v>
      </c>
      <c r="J424" s="17">
        <f t="shared" si="199"/>
        <v>3.3333333333333335</v>
      </c>
      <c r="K424" s="7">
        <v>12</v>
      </c>
      <c r="L424" s="7">
        <v>18</v>
      </c>
      <c r="M424" s="17">
        <f t="shared" si="200"/>
        <v>1.3333333333333333</v>
      </c>
      <c r="N424" s="17">
        <f t="shared" si="201"/>
        <v>2</v>
      </c>
      <c r="O424" s="14">
        <f t="shared" si="202"/>
        <v>0.66666666666666663</v>
      </c>
      <c r="P424" s="12">
        <v>6</v>
      </c>
      <c r="Q424" s="12">
        <v>8</v>
      </c>
      <c r="R424" s="17">
        <f t="shared" si="203"/>
        <v>0.66666666666666663</v>
      </c>
      <c r="S424" s="17">
        <f t="shared" si="204"/>
        <v>0.88888888888888884</v>
      </c>
      <c r="T424" s="14">
        <f t="shared" si="205"/>
        <v>0.75</v>
      </c>
      <c r="U424" s="12">
        <v>6</v>
      </c>
      <c r="V424" s="12">
        <v>10</v>
      </c>
      <c r="W424" s="17">
        <f t="shared" si="206"/>
        <v>0.66666666666666663</v>
      </c>
      <c r="X424" s="17">
        <f t="shared" si="207"/>
        <v>1.1111111111111112</v>
      </c>
      <c r="Y424" s="14">
        <f t="shared" si="208"/>
        <v>0.6</v>
      </c>
      <c r="Z424" s="12">
        <v>0</v>
      </c>
      <c r="AA424" s="12">
        <v>0</v>
      </c>
      <c r="AB424" s="17">
        <f t="shared" si="209"/>
        <v>0</v>
      </c>
      <c r="AC424" s="17">
        <f t="shared" si="210"/>
        <v>0</v>
      </c>
      <c r="AD424" s="14" t="e">
        <f t="shared" si="211"/>
        <v>#DIV/0!</v>
      </c>
      <c r="AE424" s="12">
        <v>10</v>
      </c>
      <c r="AF424" s="17">
        <f t="shared" si="212"/>
        <v>1.1111111111111112</v>
      </c>
      <c r="AG424" s="12">
        <v>0</v>
      </c>
      <c r="AH424" s="17">
        <f t="shared" si="213"/>
        <v>0</v>
      </c>
      <c r="AI424" s="12">
        <v>10</v>
      </c>
      <c r="AJ424" s="17">
        <f t="shared" si="214"/>
        <v>1.1111111111111112</v>
      </c>
      <c r="AK424" s="12">
        <v>4</v>
      </c>
      <c r="AL424" s="17">
        <f t="shared" si="215"/>
        <v>0.44444444444444442</v>
      </c>
      <c r="AM424" s="12">
        <v>6</v>
      </c>
      <c r="AN424" s="17">
        <f t="shared" si="216"/>
        <v>0.66666666666666663</v>
      </c>
      <c r="AO424" s="12">
        <v>0</v>
      </c>
      <c r="AP424" s="17">
        <f t="shared" si="217"/>
        <v>0</v>
      </c>
      <c r="AQ424" s="12">
        <v>5</v>
      </c>
      <c r="AR424" s="17">
        <f t="shared" si="218"/>
        <v>0.55555555555555558</v>
      </c>
      <c r="AS424" s="12">
        <v>14</v>
      </c>
      <c r="AT424" s="17">
        <f t="shared" si="219"/>
        <v>1.5555555555555556</v>
      </c>
      <c r="AU424" s="13"/>
      <c r="AV424" s="13"/>
      <c r="AW424" s="13"/>
      <c r="AX424" s="13"/>
      <c r="AY424" s="13"/>
      <c r="AZ424" s="13"/>
      <c r="BA424" s="13"/>
      <c r="BB424" s="13"/>
      <c r="BC424" s="13"/>
      <c r="BD424" s="35">
        <f t="shared" si="220"/>
        <v>83.333333333333343</v>
      </c>
      <c r="BE424" s="35">
        <f t="shared" si="221"/>
        <v>83.333333333333343</v>
      </c>
      <c r="BF424" s="37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9.4288056846132822</v>
      </c>
      <c r="BG424" s="14">
        <f t="shared" si="222"/>
        <v>0.55555555555555558</v>
      </c>
      <c r="BH424" s="14">
        <f t="shared" si="223"/>
        <v>0</v>
      </c>
      <c r="BI424" s="13">
        <f>IFERROR(((AG424*(12000/5))/((F424*60+G424)*(SUMIFS(팀공격력!X:X,팀공격력!A:A,B424,팀공격력!B:B,D424)+SUMIFS(팀수비력!X:X,팀수비력!A:A,B424,팀수비력!B:B,D424))))*100,"")</f>
        <v>0</v>
      </c>
      <c r="BJ424" s="13">
        <f>IFERROR(((AI424*(12000/5))/((F424*60+G424)*(SUMIFS(팀공격력!V:V,팀공격력!A:A,B424,팀공격력!B:B,D424)+SUMIFS(팀수비력!W:W,팀수비력!A:A,B424,팀수비력!B:B,D424))))*100,"")</f>
        <v>9.9667774086378742</v>
      </c>
      <c r="BK424" s="13">
        <f>IFERROR(((AE424*(12000/5))/((F424*60+G424)*(SUMIFS(팀공격력!X:X,팀공격력!A:A,B424,팀공격력!B:B,D424)+SUMIFS(팀수비력!X:X,팀수비력!A:A,B424,팀수비력!B:B,D424))))*100,"")</f>
        <v>4.7923322683706067</v>
      </c>
      <c r="BL424" s="13">
        <f>IFERROR(100*AK424/(((((F424*60+G424)/(12000/5))*SUMIFS(팀공격력!P:P,팀공격력!A:A,B424,팀공격력!B:B,D424))-K424)),"")</f>
        <v>5.882352941176471</v>
      </c>
      <c r="BM424" s="13">
        <f>IFERROR(100*((AM424/E424*(2400))/((F424*60+G424)*SUMIFS(팀공격력!AR:AR,팀공격력!A:A,B424,팀공격력!B:B,D424))),"")</f>
        <v>2.8138127786260863</v>
      </c>
      <c r="BN424" s="13">
        <f>IFERROR((AO424*40)/(((F424*60+G424)/60)*(SUMIFS(팀수비력!Q:Q,팀수비력!A:A,B424,팀수비력!B:B,D424)-SUMIFS(팀수비력!N:N,팀수비력!A:A,B424,팀수비력!B:B,D424)))*100,"")</f>
        <v>0</v>
      </c>
      <c r="BO424" s="13">
        <f t="shared" si="224"/>
        <v>21.739130434782609</v>
      </c>
      <c r="BP424" s="13">
        <v>20</v>
      </c>
      <c r="BQ424" s="13">
        <v>0.11111111111111099</v>
      </c>
      <c r="BR424" s="13">
        <v>0</v>
      </c>
      <c r="BS424" s="13">
        <v>0.11111111111111099</v>
      </c>
      <c r="BT424" s="15" t="s">
        <v>88</v>
      </c>
      <c r="BU424" s="15"/>
      <c r="BV424" s="12" t="s">
        <v>96</v>
      </c>
      <c r="BW424" s="26"/>
      <c r="BX424" s="28"/>
      <c r="BY424" s="28"/>
      <c r="BZ424" s="26"/>
      <c r="CA424" s="26"/>
      <c r="CB424" s="26"/>
      <c r="CC424" s="31"/>
      <c r="CD424" s="31"/>
      <c r="CE424" s="31"/>
      <c r="CF424" s="33">
        <v>3</v>
      </c>
      <c r="CG424" s="33">
        <v>6</v>
      </c>
    </row>
    <row r="425" spans="1:85" ht="18" customHeight="1" thickBot="1" x14ac:dyDescent="0.45">
      <c r="A425" s="12" t="s">
        <v>84</v>
      </c>
      <c r="B425" s="12" t="s">
        <v>213</v>
      </c>
      <c r="C425" s="4" t="s">
        <v>214</v>
      </c>
      <c r="D425" s="4" t="s">
        <v>296</v>
      </c>
      <c r="E425" s="23">
        <v>7</v>
      </c>
      <c r="F425" s="24">
        <v>19</v>
      </c>
      <c r="G425" s="24">
        <v>23</v>
      </c>
      <c r="H425" s="10">
        <f t="shared" si="198"/>
        <v>8141</v>
      </c>
      <c r="I425" s="5">
        <v>41</v>
      </c>
      <c r="J425" s="17">
        <f t="shared" si="199"/>
        <v>5.8571428571428568</v>
      </c>
      <c r="K425" s="7">
        <v>17</v>
      </c>
      <c r="L425" s="7">
        <v>30</v>
      </c>
      <c r="M425" s="17">
        <f t="shared" si="200"/>
        <v>2.4285714285714284</v>
      </c>
      <c r="N425" s="17">
        <f t="shared" si="201"/>
        <v>4.2857142857142856</v>
      </c>
      <c r="O425" s="14">
        <f t="shared" si="202"/>
        <v>0.56666666666666665</v>
      </c>
      <c r="P425" s="12">
        <v>14</v>
      </c>
      <c r="Q425" s="12">
        <v>21</v>
      </c>
      <c r="R425" s="17">
        <f t="shared" si="203"/>
        <v>2</v>
      </c>
      <c r="S425" s="17">
        <f t="shared" si="204"/>
        <v>3</v>
      </c>
      <c r="T425" s="14">
        <f t="shared" si="205"/>
        <v>0.66666666666666663</v>
      </c>
      <c r="U425" s="12">
        <v>3</v>
      </c>
      <c r="V425" s="12">
        <v>9</v>
      </c>
      <c r="W425" s="17">
        <f t="shared" si="206"/>
        <v>0.42857142857142855</v>
      </c>
      <c r="X425" s="17">
        <f t="shared" si="207"/>
        <v>1.2857142857142858</v>
      </c>
      <c r="Y425" s="14">
        <f t="shared" si="208"/>
        <v>0.33333333333333331</v>
      </c>
      <c r="Z425" s="12">
        <v>4</v>
      </c>
      <c r="AA425" s="12">
        <v>6</v>
      </c>
      <c r="AB425" s="17">
        <f t="shared" si="209"/>
        <v>0.5714285714285714</v>
      </c>
      <c r="AC425" s="17">
        <f t="shared" si="210"/>
        <v>0.8571428571428571</v>
      </c>
      <c r="AD425" s="14">
        <f t="shared" si="211"/>
        <v>0.66666666666666663</v>
      </c>
      <c r="AE425" s="12">
        <v>36</v>
      </c>
      <c r="AF425" s="17">
        <f t="shared" si="212"/>
        <v>5.1428571428571432</v>
      </c>
      <c r="AG425" s="12">
        <v>10</v>
      </c>
      <c r="AH425" s="17">
        <f t="shared" si="213"/>
        <v>1.4285714285714286</v>
      </c>
      <c r="AI425" s="12">
        <v>26</v>
      </c>
      <c r="AJ425" s="17">
        <f t="shared" si="214"/>
        <v>3.7142857142857144</v>
      </c>
      <c r="AK425" s="12">
        <v>9</v>
      </c>
      <c r="AL425" s="17">
        <f t="shared" si="215"/>
        <v>1.2857142857142858</v>
      </c>
      <c r="AM425" s="12">
        <v>5</v>
      </c>
      <c r="AN425" s="17">
        <f t="shared" si="216"/>
        <v>0.7142857142857143</v>
      </c>
      <c r="AO425" s="12">
        <v>8</v>
      </c>
      <c r="AP425" s="17">
        <f t="shared" si="217"/>
        <v>1.1428571428571428</v>
      </c>
      <c r="AQ425" s="12">
        <v>3</v>
      </c>
      <c r="AR425" s="17">
        <f t="shared" si="218"/>
        <v>0.42857142857142855</v>
      </c>
      <c r="AS425" s="12">
        <v>13</v>
      </c>
      <c r="AT425" s="17">
        <f t="shared" si="219"/>
        <v>1.8571428571428572</v>
      </c>
      <c r="AU425" s="13"/>
      <c r="AV425" s="13"/>
      <c r="AW425" s="13"/>
      <c r="AX425" s="13"/>
      <c r="AY425" s="13"/>
      <c r="AZ425" s="13"/>
      <c r="BA425" s="13"/>
      <c r="BB425" s="13"/>
      <c r="BC425" s="13"/>
      <c r="BD425" s="35">
        <f t="shared" si="220"/>
        <v>62.806372549019606</v>
      </c>
      <c r="BE425" s="35">
        <f t="shared" si="221"/>
        <v>61.666666666666671</v>
      </c>
      <c r="BF425" s="37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9.9577202017527977</v>
      </c>
      <c r="BG425" s="14">
        <f t="shared" si="222"/>
        <v>0.3</v>
      </c>
      <c r="BH425" s="14">
        <f t="shared" si="223"/>
        <v>0.2</v>
      </c>
      <c r="BI425" s="13">
        <f>IFERROR(((AG425*(12000/5))/((F425*60+G425)*(SUMIFS(팀공격력!X:X,팀공격력!A:A,B425,팀공격력!B:B,D425)+SUMIFS(팀수비력!X:X,팀수비력!A:A,B425,팀수비력!B:B,D425))))*100,"")</f>
        <v>3.2652350425024763</v>
      </c>
      <c r="BJ425" s="13">
        <f>IFERROR(((AI425*(12000/5))/((F425*60+G425)*(SUMIFS(팀공격력!V:V,팀공격력!A:A,B425,팀공격력!B:B,D425)+SUMIFS(팀수비력!W:W,팀수비력!A:A,B425,팀수비력!B:B,D425))))*100,"")</f>
        <v>17.252200070225303</v>
      </c>
      <c r="BK425" s="13">
        <f>IFERROR(((AE425*(12000/5))/((F425*60+G425)*(SUMIFS(팀공격력!X:X,팀공격력!A:A,B425,팀공격력!B:B,D425)+SUMIFS(팀수비력!X:X,팀수비력!A:A,B425,팀수비력!B:B,D425))))*100,"")</f>
        <v>11.754846153008915</v>
      </c>
      <c r="BL425" s="13">
        <f>IFERROR(100*AK425/(((((F425*60+G425)/(12000/5))*SUMIFS(팀공격력!P:P,팀공격력!A:A,B425,팀공격력!B:B,D425))-K425)),"")</f>
        <v>8.2209611673764869</v>
      </c>
      <c r="BM425" s="13">
        <f>IFERROR(100*((AM425/E425*(2400))/((F425*60+G425)*SUMIFS(팀공격력!AR:AR,팀공격력!A:A,B425,팀공격력!B:B,D425))),"")</f>
        <v>2.0685654738566814</v>
      </c>
      <c r="BN425" s="13">
        <f>IFERROR((AO425*40)/(((F425*60+G425)/60)*(SUMIFS(팀수비력!Q:Q,팀수비력!A:A,B425,팀수비력!B:B,D425)-SUMIFS(팀수비력!N:N,팀수비력!A:A,B425,팀수비력!B:B,D425)))*100,"")</f>
        <v>5.0797010384284675</v>
      </c>
      <c r="BO425" s="13">
        <f t="shared" si="224"/>
        <v>8.4175084175084169</v>
      </c>
      <c r="BP425" s="13">
        <v>60</v>
      </c>
      <c r="BQ425" s="13">
        <v>0.85714285714285698</v>
      </c>
      <c r="BR425" s="13">
        <v>0</v>
      </c>
      <c r="BS425" s="13">
        <v>0.28571428571428498</v>
      </c>
      <c r="BT425" s="15" t="s">
        <v>88</v>
      </c>
      <c r="BU425" s="15"/>
      <c r="BV425" s="12" t="s">
        <v>89</v>
      </c>
      <c r="BW425" s="26"/>
      <c r="BX425" s="28"/>
      <c r="BY425" s="28"/>
      <c r="BZ425" s="26"/>
      <c r="CA425" s="26"/>
      <c r="CB425" s="26"/>
      <c r="CC425" s="31"/>
      <c r="CD425" s="31"/>
      <c r="CE425" s="31"/>
      <c r="CF425" s="33">
        <v>4</v>
      </c>
      <c r="CG425" s="33">
        <v>3</v>
      </c>
    </row>
    <row r="426" spans="1:85" ht="18" customHeight="1" thickBot="1" x14ac:dyDescent="0.45">
      <c r="A426" s="12" t="s">
        <v>84</v>
      </c>
      <c r="B426" s="12" t="s">
        <v>213</v>
      </c>
      <c r="C426" s="4" t="s">
        <v>216</v>
      </c>
      <c r="D426" s="4" t="s">
        <v>296</v>
      </c>
      <c r="E426" s="23">
        <v>9</v>
      </c>
      <c r="F426" s="24">
        <v>14</v>
      </c>
      <c r="G426" s="24">
        <v>55</v>
      </c>
      <c r="H426" s="10">
        <f t="shared" si="198"/>
        <v>8055</v>
      </c>
      <c r="I426" s="5">
        <v>15</v>
      </c>
      <c r="J426" s="17">
        <f t="shared" si="199"/>
        <v>1.6666666666666667</v>
      </c>
      <c r="K426" s="7">
        <v>5</v>
      </c>
      <c r="L426" s="7">
        <v>18</v>
      </c>
      <c r="M426" s="17">
        <f t="shared" si="200"/>
        <v>0.55555555555555558</v>
      </c>
      <c r="N426" s="17">
        <f t="shared" si="201"/>
        <v>2</v>
      </c>
      <c r="O426" s="14">
        <f t="shared" si="202"/>
        <v>0.27777777777777779</v>
      </c>
      <c r="P426" s="12">
        <v>0</v>
      </c>
      <c r="Q426" s="12">
        <v>5</v>
      </c>
      <c r="R426" s="17">
        <f t="shared" si="203"/>
        <v>0</v>
      </c>
      <c r="S426" s="17">
        <f t="shared" si="204"/>
        <v>0.55555555555555558</v>
      </c>
      <c r="T426" s="14">
        <f t="shared" si="205"/>
        <v>0</v>
      </c>
      <c r="U426" s="12">
        <v>5</v>
      </c>
      <c r="V426" s="12">
        <v>13</v>
      </c>
      <c r="W426" s="17">
        <f t="shared" si="206"/>
        <v>0.55555555555555558</v>
      </c>
      <c r="X426" s="17">
        <f t="shared" si="207"/>
        <v>1.4444444444444444</v>
      </c>
      <c r="Y426" s="14">
        <f t="shared" si="208"/>
        <v>0.38461538461538464</v>
      </c>
      <c r="Z426" s="12">
        <v>0</v>
      </c>
      <c r="AA426" s="12">
        <v>0</v>
      </c>
      <c r="AB426" s="17">
        <f t="shared" si="209"/>
        <v>0</v>
      </c>
      <c r="AC426" s="17">
        <f t="shared" si="210"/>
        <v>0</v>
      </c>
      <c r="AD426" s="14" t="e">
        <f t="shared" si="211"/>
        <v>#DIV/0!</v>
      </c>
      <c r="AE426" s="12">
        <v>23</v>
      </c>
      <c r="AF426" s="17">
        <f t="shared" si="212"/>
        <v>2.5555555555555554</v>
      </c>
      <c r="AG426" s="12">
        <v>7</v>
      </c>
      <c r="AH426" s="17">
        <f t="shared" si="213"/>
        <v>0.77777777777777779</v>
      </c>
      <c r="AI426" s="12">
        <v>16</v>
      </c>
      <c r="AJ426" s="17">
        <f t="shared" si="214"/>
        <v>1.7777777777777777</v>
      </c>
      <c r="AK426" s="12">
        <v>8</v>
      </c>
      <c r="AL426" s="17">
        <f t="shared" si="215"/>
        <v>0.88888888888888884</v>
      </c>
      <c r="AM426" s="12">
        <v>8</v>
      </c>
      <c r="AN426" s="17">
        <f t="shared" si="216"/>
        <v>0.88888888888888884</v>
      </c>
      <c r="AO426" s="12">
        <v>1</v>
      </c>
      <c r="AP426" s="17">
        <f t="shared" si="217"/>
        <v>0.1111111111111111</v>
      </c>
      <c r="AQ426" s="12">
        <v>4</v>
      </c>
      <c r="AR426" s="17">
        <f t="shared" si="218"/>
        <v>0.44444444444444442</v>
      </c>
      <c r="AS426" s="12">
        <v>15</v>
      </c>
      <c r="AT426" s="17">
        <f t="shared" si="219"/>
        <v>1.6666666666666667</v>
      </c>
      <c r="AU426" s="13"/>
      <c r="AV426" s="13"/>
      <c r="AW426" s="13"/>
      <c r="AX426" s="13"/>
      <c r="AY426" s="13"/>
      <c r="AZ426" s="13"/>
      <c r="BA426" s="13"/>
      <c r="BB426" s="13"/>
      <c r="BC426" s="13"/>
      <c r="BD426" s="35">
        <f t="shared" si="220"/>
        <v>41.666666666666671</v>
      </c>
      <c r="BE426" s="35">
        <f t="shared" si="221"/>
        <v>41.666666666666671</v>
      </c>
      <c r="BF426" s="37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7.9873291914190672</v>
      </c>
      <c r="BG426" s="14">
        <f t="shared" si="222"/>
        <v>0.72222222222222221</v>
      </c>
      <c r="BH426" s="14">
        <f t="shared" si="223"/>
        <v>0</v>
      </c>
      <c r="BI426" s="13">
        <f>IFERROR(((AG426*(12000/5))/((F426*60+G426)*(SUMIFS(팀공격력!X:X,팀공격력!A:A,B426,팀공격력!B:B,D426)+SUMIFS(팀수비력!X:X,팀수비력!A:A,B426,팀수비력!B:B,D426))))*100,"")</f>
        <v>2.9700869811187327</v>
      </c>
      <c r="BJ426" s="13">
        <f>IFERROR(((AI426*(12000/5))/((F426*60+G426)*(SUMIFS(팀공격력!V:V,팀공격력!A:A,B426,팀공격력!B:B,D426)+SUMIFS(팀수비력!W:W,팀수비력!A:A,B426,팀수비력!B:B,D426))))*100,"")</f>
        <v>13.79582891735077</v>
      </c>
      <c r="BK426" s="13">
        <f>IFERROR(((AE426*(12000/5))/((F426*60+G426)*(SUMIFS(팀공격력!X:X,팀공격력!A:A,B426,팀공격력!B:B,D426)+SUMIFS(팀수비력!X:X,팀수비력!A:A,B426,팀수비력!B:B,D426))))*100,"")</f>
        <v>9.758857223675836</v>
      </c>
      <c r="BL426" s="13">
        <f>IFERROR(100*AK426/(((((F426*60+G426)/(12000/5))*SUMIFS(팀공격력!P:P,팀공격력!A:A,B426,팀공격력!B:B,D426))-K426)),"")</f>
        <v>8.6644554254382999</v>
      </c>
      <c r="BM426" s="13">
        <f>IFERROR(100*((AM426/E426*(2400))/((F426*60+G426)*SUMIFS(팀공격력!AR:AR,팀공격력!A:A,B426,팀공격력!B:B,D426))),"")</f>
        <v>3.3450411466502272</v>
      </c>
      <c r="BN426" s="13">
        <f>IFERROR((AO426*40)/(((F426*60+G426)/60)*(SUMIFS(팀수비력!Q:Q,팀수비력!A:A,B426,팀수비력!B:B,D426)-SUMIFS(팀수비력!N:N,팀수비력!A:A,B426,팀수비력!B:B,D426)))*100,"")</f>
        <v>0.82509669101847893</v>
      </c>
      <c r="BO426" s="13">
        <f t="shared" si="224"/>
        <v>18.181818181818183</v>
      </c>
      <c r="BP426" s="13">
        <v>0</v>
      </c>
      <c r="BQ426" s="13">
        <v>0</v>
      </c>
      <c r="BR426" s="13">
        <v>0</v>
      </c>
      <c r="BS426" s="13">
        <v>0.44444444444444398</v>
      </c>
      <c r="BT426" s="15" t="s">
        <v>88</v>
      </c>
      <c r="BU426" s="15"/>
      <c r="BV426" s="12" t="s">
        <v>91</v>
      </c>
      <c r="BW426" s="26"/>
      <c r="BX426" s="28"/>
      <c r="BY426" s="28"/>
      <c r="BZ426" s="26"/>
      <c r="CA426" s="26"/>
      <c r="CB426" s="26"/>
      <c r="CC426" s="31"/>
      <c r="CD426" s="31"/>
      <c r="CE426" s="31"/>
      <c r="CF426" s="33">
        <v>5</v>
      </c>
      <c r="CG426" s="33">
        <v>4</v>
      </c>
    </row>
    <row r="427" spans="1:85" ht="18" customHeight="1" thickBot="1" x14ac:dyDescent="0.45">
      <c r="A427" s="12" t="s">
        <v>84</v>
      </c>
      <c r="B427" s="12" t="s">
        <v>213</v>
      </c>
      <c r="C427" s="4" t="s">
        <v>217</v>
      </c>
      <c r="D427" s="4" t="s">
        <v>296</v>
      </c>
      <c r="E427" s="23">
        <v>6</v>
      </c>
      <c r="F427" s="24">
        <v>10</v>
      </c>
      <c r="G427" s="24">
        <v>8</v>
      </c>
      <c r="H427" s="10">
        <f t="shared" si="198"/>
        <v>3648</v>
      </c>
      <c r="I427" s="5">
        <v>17</v>
      </c>
      <c r="J427" s="17">
        <f t="shared" si="199"/>
        <v>2.8333333333333335</v>
      </c>
      <c r="K427" s="7">
        <v>6</v>
      </c>
      <c r="L427" s="7">
        <v>16</v>
      </c>
      <c r="M427" s="17">
        <f t="shared" si="200"/>
        <v>1</v>
      </c>
      <c r="N427" s="17">
        <f t="shared" si="201"/>
        <v>2.6666666666666665</v>
      </c>
      <c r="O427" s="14">
        <f t="shared" si="202"/>
        <v>0.375</v>
      </c>
      <c r="P427" s="12">
        <v>6</v>
      </c>
      <c r="Q427" s="12">
        <v>16</v>
      </c>
      <c r="R427" s="17">
        <f t="shared" si="203"/>
        <v>1</v>
      </c>
      <c r="S427" s="17">
        <f t="shared" si="204"/>
        <v>2.6666666666666665</v>
      </c>
      <c r="T427" s="14">
        <f t="shared" si="205"/>
        <v>0.375</v>
      </c>
      <c r="U427" s="12">
        <v>0</v>
      </c>
      <c r="V427" s="12">
        <v>0</v>
      </c>
      <c r="W427" s="17">
        <f t="shared" si="206"/>
        <v>0</v>
      </c>
      <c r="X427" s="17">
        <f t="shared" si="207"/>
        <v>0</v>
      </c>
      <c r="Y427" s="14" t="e">
        <f t="shared" si="208"/>
        <v>#DIV/0!</v>
      </c>
      <c r="Z427" s="12">
        <v>5</v>
      </c>
      <c r="AA427" s="12">
        <v>6</v>
      </c>
      <c r="AB427" s="17">
        <f t="shared" si="209"/>
        <v>0.83333333333333337</v>
      </c>
      <c r="AC427" s="17">
        <f t="shared" si="210"/>
        <v>1</v>
      </c>
      <c r="AD427" s="14">
        <f t="shared" si="211"/>
        <v>0.83333333333333337</v>
      </c>
      <c r="AE427" s="12">
        <v>13</v>
      </c>
      <c r="AF427" s="17">
        <f t="shared" si="212"/>
        <v>2.1666666666666665</v>
      </c>
      <c r="AG427" s="12">
        <v>4</v>
      </c>
      <c r="AH427" s="17">
        <f t="shared" si="213"/>
        <v>0.66666666666666663</v>
      </c>
      <c r="AI427" s="12">
        <v>9</v>
      </c>
      <c r="AJ427" s="17">
        <f t="shared" si="214"/>
        <v>1.5</v>
      </c>
      <c r="AK427" s="12">
        <v>0</v>
      </c>
      <c r="AL427" s="17">
        <f t="shared" si="215"/>
        <v>0</v>
      </c>
      <c r="AM427" s="12">
        <v>0</v>
      </c>
      <c r="AN427" s="17">
        <f t="shared" si="216"/>
        <v>0</v>
      </c>
      <c r="AO427" s="12">
        <v>2</v>
      </c>
      <c r="AP427" s="17">
        <f t="shared" si="217"/>
        <v>0.33333333333333331</v>
      </c>
      <c r="AQ427" s="12">
        <v>2</v>
      </c>
      <c r="AR427" s="17">
        <f t="shared" si="218"/>
        <v>0.33333333333333331</v>
      </c>
      <c r="AS427" s="12">
        <v>8</v>
      </c>
      <c r="AT427" s="17">
        <f t="shared" si="219"/>
        <v>1.3333333333333333</v>
      </c>
      <c r="AU427" s="13"/>
      <c r="AV427" s="13"/>
      <c r="AW427" s="13"/>
      <c r="AX427" s="13"/>
      <c r="AY427" s="13"/>
      <c r="AZ427" s="13"/>
      <c r="BA427" s="13"/>
      <c r="BB427" s="13"/>
      <c r="BC427" s="13"/>
      <c r="BD427" s="35">
        <f t="shared" si="220"/>
        <v>45.600858369098709</v>
      </c>
      <c r="BE427" s="35">
        <f t="shared" si="221"/>
        <v>37.5</v>
      </c>
      <c r="BF427" s="37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11.03082645688144</v>
      </c>
      <c r="BG427" s="14">
        <f t="shared" si="222"/>
        <v>0</v>
      </c>
      <c r="BH427" s="14">
        <f t="shared" si="223"/>
        <v>0.375</v>
      </c>
      <c r="BI427" s="13">
        <f>IFERROR(((AG427*(12000/5))/((F427*60+G427)*(SUMIFS(팀공격력!X:X,팀공격력!A:A,B427,팀공격력!B:B,D427)+SUMIFS(팀수비력!X:X,팀수비력!A:A,B427,팀수비력!B:B,D427))))*100,"")</f>
        <v>2.4983344437041972</v>
      </c>
      <c r="BJ427" s="13">
        <f>IFERROR(((AI427*(12000/5))/((F427*60+G427)*(SUMIFS(팀공격력!V:V,팀공격력!A:A,B427,팀공격력!B:B,D427)+SUMIFS(팀수비력!W:W,팀수비력!A:A,B427,팀수비력!B:B,D427))))*100,"")</f>
        <v>11.423252665425622</v>
      </c>
      <c r="BK427" s="13">
        <f>IFERROR(((AE427*(12000/5))/((F427*60+G427)*(SUMIFS(팀공격력!X:X,팀공격력!A:A,B427,팀공격력!B:B,D427)+SUMIFS(팀수비력!X:X,팀수비력!A:A,B427,팀수비력!B:B,D427))))*100,"")</f>
        <v>8.1195869420386408</v>
      </c>
      <c r="BL427" s="13">
        <f>IFERROR(100*AK427/(((((F427*60+G427)/(12000/5))*SUMIFS(팀공격력!P:P,팀공격력!A:A,B427,팀공격력!B:B,D427))-K427)),"")</f>
        <v>0</v>
      </c>
      <c r="BM427" s="13">
        <f>IFERROR(100*((AM427/E427*(2400))/((F427*60+G427)*SUMIFS(팀공격력!AR:AR,팀공격력!A:A,B427,팀공격력!B:B,D427))),"")</f>
        <v>0</v>
      </c>
      <c r="BN427" s="13">
        <f>IFERROR((AO427*40)/(((F427*60+G427)/60)*(SUMIFS(팀수비력!Q:Q,팀수비력!A:A,B427,팀수비력!B:B,D427)-SUMIFS(팀수비력!N:N,팀수비력!A:A,B427,팀수비력!B:B,D427)))*100,"")</f>
        <v>2.4291497975708505</v>
      </c>
      <c r="BO427" s="13">
        <f t="shared" si="224"/>
        <v>9.6899224806201545</v>
      </c>
      <c r="BP427" s="13">
        <v>0</v>
      </c>
      <c r="BQ427" s="13">
        <v>0</v>
      </c>
      <c r="BR427" s="13">
        <v>0</v>
      </c>
      <c r="BS427" s="13">
        <v>0</v>
      </c>
      <c r="BT427" s="15" t="s">
        <v>88</v>
      </c>
      <c r="BU427" s="15"/>
      <c r="BV427" s="12" t="s">
        <v>89</v>
      </c>
      <c r="BW427" s="26"/>
      <c r="BX427" s="28"/>
      <c r="BY427" s="28"/>
      <c r="BZ427" s="26"/>
      <c r="CA427" s="26"/>
      <c r="CB427" s="26"/>
      <c r="CC427" s="31"/>
      <c r="CD427" s="31"/>
      <c r="CE427" s="31"/>
      <c r="CF427" s="33">
        <v>3</v>
      </c>
      <c r="CG427" s="33">
        <v>3</v>
      </c>
    </row>
    <row r="428" spans="1:85" ht="18" customHeight="1" thickBot="1" x14ac:dyDescent="0.45">
      <c r="A428" s="12" t="s">
        <v>84</v>
      </c>
      <c r="B428" s="12" t="s">
        <v>213</v>
      </c>
      <c r="C428" s="4" t="s">
        <v>219</v>
      </c>
      <c r="D428" s="4" t="s">
        <v>296</v>
      </c>
      <c r="E428" s="23">
        <v>9</v>
      </c>
      <c r="F428" s="24">
        <v>27</v>
      </c>
      <c r="G428" s="24">
        <v>15</v>
      </c>
      <c r="H428" s="10">
        <f t="shared" si="198"/>
        <v>14715</v>
      </c>
      <c r="I428" s="5">
        <v>97</v>
      </c>
      <c r="J428" s="17">
        <f t="shared" si="199"/>
        <v>10.777777777777779</v>
      </c>
      <c r="K428" s="7">
        <v>38</v>
      </c>
      <c r="L428" s="7">
        <v>72</v>
      </c>
      <c r="M428" s="17">
        <f t="shared" si="200"/>
        <v>4.2222222222222223</v>
      </c>
      <c r="N428" s="17">
        <f t="shared" si="201"/>
        <v>8</v>
      </c>
      <c r="O428" s="14">
        <f t="shared" si="202"/>
        <v>0.52777777777777779</v>
      </c>
      <c r="P428" s="12">
        <v>26</v>
      </c>
      <c r="Q428" s="12">
        <v>44</v>
      </c>
      <c r="R428" s="17">
        <f t="shared" si="203"/>
        <v>2.8888888888888888</v>
      </c>
      <c r="S428" s="17">
        <f t="shared" si="204"/>
        <v>4.8888888888888893</v>
      </c>
      <c r="T428" s="14">
        <f t="shared" si="205"/>
        <v>0.59090909090909094</v>
      </c>
      <c r="U428" s="12">
        <v>12</v>
      </c>
      <c r="V428" s="12">
        <v>28</v>
      </c>
      <c r="W428" s="17">
        <f t="shared" si="206"/>
        <v>1.3333333333333333</v>
      </c>
      <c r="X428" s="17">
        <f t="shared" si="207"/>
        <v>3.1111111111111112</v>
      </c>
      <c r="Y428" s="14">
        <f t="shared" si="208"/>
        <v>0.42857142857142855</v>
      </c>
      <c r="Z428" s="12">
        <v>9</v>
      </c>
      <c r="AA428" s="12">
        <v>15</v>
      </c>
      <c r="AB428" s="17">
        <f t="shared" si="209"/>
        <v>1</v>
      </c>
      <c r="AC428" s="17">
        <f t="shared" si="210"/>
        <v>1.6666666666666667</v>
      </c>
      <c r="AD428" s="14">
        <f t="shared" si="211"/>
        <v>0.6</v>
      </c>
      <c r="AE428" s="12">
        <v>40</v>
      </c>
      <c r="AF428" s="17">
        <f t="shared" si="212"/>
        <v>4.4444444444444446</v>
      </c>
      <c r="AG428" s="12">
        <v>7</v>
      </c>
      <c r="AH428" s="17">
        <f t="shared" si="213"/>
        <v>0.77777777777777779</v>
      </c>
      <c r="AI428" s="12">
        <v>33</v>
      </c>
      <c r="AJ428" s="17">
        <f t="shared" si="214"/>
        <v>3.6666666666666665</v>
      </c>
      <c r="AK428" s="12">
        <v>18</v>
      </c>
      <c r="AL428" s="17">
        <f t="shared" si="215"/>
        <v>2</v>
      </c>
      <c r="AM428" s="12">
        <v>8</v>
      </c>
      <c r="AN428" s="17">
        <f t="shared" si="216"/>
        <v>0.88888888888888884</v>
      </c>
      <c r="AO428" s="12">
        <v>13</v>
      </c>
      <c r="AP428" s="17">
        <f t="shared" si="217"/>
        <v>1.4444444444444444</v>
      </c>
      <c r="AQ428" s="12">
        <v>18</v>
      </c>
      <c r="AR428" s="17">
        <f t="shared" si="218"/>
        <v>2</v>
      </c>
      <c r="AS428" s="12">
        <v>13</v>
      </c>
      <c r="AT428" s="17">
        <f t="shared" si="219"/>
        <v>1.4444444444444444</v>
      </c>
      <c r="AU428" s="13"/>
      <c r="AV428" s="13"/>
      <c r="AW428" s="13"/>
      <c r="AX428" s="13"/>
      <c r="AY428" s="13"/>
      <c r="AZ428" s="13"/>
      <c r="BA428" s="13"/>
      <c r="BB428" s="13"/>
      <c r="BC428" s="13"/>
      <c r="BD428" s="35">
        <f t="shared" si="220"/>
        <v>61.704834605597966</v>
      </c>
      <c r="BE428" s="35">
        <f t="shared" si="221"/>
        <v>61.111111111111114</v>
      </c>
      <c r="BF428" s="37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19.198235193286578</v>
      </c>
      <c r="BG428" s="14">
        <f t="shared" si="222"/>
        <v>0.3888888888888889</v>
      </c>
      <c r="BH428" s="14">
        <f t="shared" si="223"/>
        <v>0.20833333333333334</v>
      </c>
      <c r="BI428" s="13">
        <f>IFERROR(((AG428*(12000/5))/((F428*60+G428)*(SUMIFS(팀공격력!X:X,팀공격력!A:A,B428,팀공격력!B:B,D428)+SUMIFS(팀수비력!X:X,팀수비력!A:A,B428,팀수비력!B:B,D428))))*100,"")</f>
        <v>1.6258274300313551</v>
      </c>
      <c r="BJ428" s="13">
        <f>IFERROR(((AI428*(12000/5))/((F428*60+G428)*(SUMIFS(팀공격력!V:V,팀공격력!A:A,B428,팀공격력!B:B,D428)+SUMIFS(팀수비력!W:W,팀수비력!A:A,B428,팀수비력!B:B,D428))))*100,"")</f>
        <v>15.57568069854568</v>
      </c>
      <c r="BK428" s="13">
        <f>IFERROR(((AE428*(12000/5))/((F428*60+G428)*(SUMIFS(팀공격력!X:X,팀공격력!A:A,B428,팀공격력!B:B,D428)+SUMIFS(팀수비력!X:X,팀수비력!A:A,B428,팀수비력!B:B,D428))))*100,"")</f>
        <v>9.2904424573220297</v>
      </c>
      <c r="BL428" s="13">
        <f>IFERROR(100*AK428/(((((F428*60+G428)/(12000/5))*SUMIFS(팀공격력!P:P,팀공격력!A:A,B428,팀공격력!B:B,D428))-K428)),"")</f>
        <v>12.874960883365372</v>
      </c>
      <c r="BM428" s="13">
        <f>IFERROR(100*((AM428/E428*(2400))/((F428*60+G428)*SUMIFS(팀공격력!AR:AR,팀공격력!A:A,B428,팀공격력!B:B,D428))),"")</f>
        <v>1.8310775695730606</v>
      </c>
      <c r="BN428" s="13">
        <f>IFERROR((AO428*40)/(((F428*60+G428)/60)*(SUMIFS(팀수비력!Q:Q,팀수비력!A:A,B428,팀수비력!B:B,D428)-SUMIFS(팀수비력!N:N,팀수비력!A:A,B428,팀수비력!B:B,D428)))*100,"")</f>
        <v>5.8715596330275233</v>
      </c>
      <c r="BO428" s="13">
        <f t="shared" si="224"/>
        <v>18.633540372670808</v>
      </c>
      <c r="BP428" s="13">
        <v>0</v>
      </c>
      <c r="BQ428" s="13">
        <v>0</v>
      </c>
      <c r="BR428" s="13">
        <v>2.1111111111111098</v>
      </c>
      <c r="BS428" s="13">
        <v>0.33333333333333298</v>
      </c>
      <c r="BT428" s="15" t="s">
        <v>110</v>
      </c>
      <c r="BU428" s="15"/>
      <c r="BV428" s="12" t="s">
        <v>91</v>
      </c>
      <c r="BW428" s="26"/>
      <c r="BX428" s="28"/>
      <c r="BY428" s="28"/>
      <c r="BZ428" s="26"/>
      <c r="CA428" s="26"/>
      <c r="CB428" s="26"/>
      <c r="CC428" s="31"/>
      <c r="CD428" s="31"/>
      <c r="CE428" s="31"/>
      <c r="CF428" s="33">
        <v>5</v>
      </c>
      <c r="CG428" s="33">
        <v>4</v>
      </c>
    </row>
    <row r="429" spans="1:85" ht="18" customHeight="1" thickBot="1" x14ac:dyDescent="0.45">
      <c r="A429" s="12" t="s">
        <v>84</v>
      </c>
      <c r="B429" s="12" t="s">
        <v>213</v>
      </c>
      <c r="C429" s="4" t="s">
        <v>221</v>
      </c>
      <c r="D429" s="4" t="s">
        <v>296</v>
      </c>
      <c r="E429" s="23">
        <v>9</v>
      </c>
      <c r="F429" s="24">
        <v>21</v>
      </c>
      <c r="G429" s="24">
        <v>11</v>
      </c>
      <c r="H429" s="10">
        <f t="shared" si="198"/>
        <v>11439</v>
      </c>
      <c r="I429" s="5">
        <v>53</v>
      </c>
      <c r="J429" s="17">
        <f t="shared" si="199"/>
        <v>5.8888888888888893</v>
      </c>
      <c r="K429" s="7">
        <v>20</v>
      </c>
      <c r="L429" s="7">
        <v>45</v>
      </c>
      <c r="M429" s="17">
        <f t="shared" si="200"/>
        <v>2.2222222222222223</v>
      </c>
      <c r="N429" s="17">
        <f t="shared" si="201"/>
        <v>5</v>
      </c>
      <c r="O429" s="14">
        <f t="shared" si="202"/>
        <v>0.44444444444444442</v>
      </c>
      <c r="P429" s="12">
        <v>9</v>
      </c>
      <c r="Q429" s="12">
        <v>20</v>
      </c>
      <c r="R429" s="17">
        <f t="shared" si="203"/>
        <v>1</v>
      </c>
      <c r="S429" s="17">
        <f t="shared" si="204"/>
        <v>2.2222222222222223</v>
      </c>
      <c r="T429" s="14">
        <f t="shared" si="205"/>
        <v>0.45</v>
      </c>
      <c r="U429" s="12">
        <v>11</v>
      </c>
      <c r="V429" s="12">
        <v>25</v>
      </c>
      <c r="W429" s="17">
        <f t="shared" si="206"/>
        <v>1.2222222222222223</v>
      </c>
      <c r="X429" s="17">
        <f t="shared" si="207"/>
        <v>2.7777777777777777</v>
      </c>
      <c r="Y429" s="14">
        <f t="shared" si="208"/>
        <v>0.44</v>
      </c>
      <c r="Z429" s="12">
        <v>2</v>
      </c>
      <c r="AA429" s="12">
        <v>2</v>
      </c>
      <c r="AB429" s="17">
        <f t="shared" si="209"/>
        <v>0.22222222222222221</v>
      </c>
      <c r="AC429" s="17">
        <f t="shared" si="210"/>
        <v>0.22222222222222221</v>
      </c>
      <c r="AD429" s="14">
        <f t="shared" si="211"/>
        <v>1</v>
      </c>
      <c r="AE429" s="12">
        <v>17</v>
      </c>
      <c r="AF429" s="17">
        <f t="shared" si="212"/>
        <v>1.8888888888888888</v>
      </c>
      <c r="AG429" s="12">
        <v>5</v>
      </c>
      <c r="AH429" s="17">
        <f t="shared" si="213"/>
        <v>0.55555555555555558</v>
      </c>
      <c r="AI429" s="12">
        <v>12</v>
      </c>
      <c r="AJ429" s="17">
        <f t="shared" si="214"/>
        <v>1.3333333333333333</v>
      </c>
      <c r="AK429" s="12">
        <v>15</v>
      </c>
      <c r="AL429" s="17">
        <f t="shared" si="215"/>
        <v>1.6666666666666667</v>
      </c>
      <c r="AM429" s="12">
        <v>14</v>
      </c>
      <c r="AN429" s="17">
        <f t="shared" si="216"/>
        <v>1.5555555555555556</v>
      </c>
      <c r="AO429" s="12">
        <v>3</v>
      </c>
      <c r="AP429" s="17">
        <f t="shared" si="217"/>
        <v>0.33333333333333331</v>
      </c>
      <c r="AQ429" s="12">
        <v>6</v>
      </c>
      <c r="AR429" s="17">
        <f t="shared" si="218"/>
        <v>0.66666666666666663</v>
      </c>
      <c r="AS429" s="12">
        <v>21</v>
      </c>
      <c r="AT429" s="17">
        <f t="shared" si="219"/>
        <v>2.3333333333333335</v>
      </c>
      <c r="AU429" s="13"/>
      <c r="AV429" s="13"/>
      <c r="AW429" s="13"/>
      <c r="AX429" s="13"/>
      <c r="AY429" s="13"/>
      <c r="AZ429" s="13"/>
      <c r="BA429" s="13"/>
      <c r="BB429" s="13"/>
      <c r="BC429" s="13"/>
      <c r="BD429" s="35">
        <f t="shared" si="220"/>
        <v>57.759372275501306</v>
      </c>
      <c r="BE429" s="35">
        <f t="shared" si="221"/>
        <v>56.666666666666664</v>
      </c>
      <c r="BF429" s="37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13.263445440722586</v>
      </c>
      <c r="BG429" s="14">
        <f t="shared" si="222"/>
        <v>0.55555555555555558</v>
      </c>
      <c r="BH429" s="14">
        <f t="shared" si="223"/>
        <v>4.4444444444444446E-2</v>
      </c>
      <c r="BI429" s="13">
        <f>IFERROR(((AG429*(12000/5))/((F429*60+G429)*(SUMIFS(팀공격력!X:X,팀공격력!A:A,B429,팀공격력!B:B,D429)+SUMIFS(팀수비력!X:X,팀수비력!A:A,B429,팀수비력!B:B,D429))))*100,"")</f>
        <v>1.4938899899411406</v>
      </c>
      <c r="BJ429" s="13">
        <f>IFERROR(((AI429*(12000/5))/((F429*60+G429)*(SUMIFS(팀공격력!V:V,팀공격력!A:A,B429,팀공격력!B:B,D429)+SUMIFS(팀수비력!W:W,팀수비력!A:A,B429,팀수비력!B:B,D429))))*100,"")</f>
        <v>7.2859560666968566</v>
      </c>
      <c r="BK429" s="13">
        <f>IFERROR(((AE429*(12000/5))/((F429*60+G429)*(SUMIFS(팀공격력!X:X,팀공격력!A:A,B429,팀공격력!B:B,D429)+SUMIFS(팀수비력!X:X,팀수비력!A:A,B429,팀수비력!B:B,D429))))*100,"")</f>
        <v>5.0792259657998784</v>
      </c>
      <c r="BL429" s="13">
        <f>IFERROR(100*AK429/(((((F429*60+G429)/(12000/5))*SUMIFS(팀공격력!P:P,팀공격력!A:A,B429,팀공격력!B:B,D429))-K429)),"")</f>
        <v>12.688074267528046</v>
      </c>
      <c r="BM429" s="13">
        <f>IFERROR(100*((AM429/E429*(2400))/((F429*60+G429)*SUMIFS(팀공격력!AR:AR,팀공격력!A:A,B429,팀공격력!B:B,D429))),"")</f>
        <v>4.1220855200164594</v>
      </c>
      <c r="BN429" s="13">
        <f>IFERROR((AO429*40)/(((F429*60+G429)/60)*(SUMIFS(팀수비력!Q:Q,팀수비력!A:A,B429,팀수비력!B:B,D429)-SUMIFS(팀수비력!N:N,팀수비력!A:A,B429,팀수비력!B:B,D429)))*100,"")</f>
        <v>1.7430248744174786</v>
      </c>
      <c r="BO429" s="13">
        <f t="shared" si="224"/>
        <v>11.56515034695451</v>
      </c>
      <c r="BP429" s="13">
        <v>0</v>
      </c>
      <c r="BQ429" s="13">
        <v>0</v>
      </c>
      <c r="BR429" s="13">
        <v>0.55555555555555503</v>
      </c>
      <c r="BS429" s="13">
        <v>0.55555555555555503</v>
      </c>
      <c r="BT429" s="15" t="s">
        <v>88</v>
      </c>
      <c r="BU429" s="15"/>
      <c r="BV429" s="12" t="s">
        <v>91</v>
      </c>
      <c r="BW429" s="26"/>
      <c r="BX429" s="28"/>
      <c r="BY429" s="28"/>
      <c r="BZ429" s="26"/>
      <c r="CA429" s="26"/>
      <c r="CB429" s="26"/>
      <c r="CC429" s="31"/>
      <c r="CD429" s="31"/>
      <c r="CE429" s="31"/>
      <c r="CF429" s="33">
        <v>5</v>
      </c>
      <c r="CG429" s="33">
        <v>4</v>
      </c>
    </row>
    <row r="430" spans="1:85" ht="18" customHeight="1" thickBot="1" x14ac:dyDescent="0.45">
      <c r="A430" s="12" t="s">
        <v>84</v>
      </c>
      <c r="B430" s="12" t="s">
        <v>213</v>
      </c>
      <c r="C430" s="4" t="s">
        <v>222</v>
      </c>
      <c r="D430" s="4" t="s">
        <v>296</v>
      </c>
      <c r="E430" s="23">
        <v>9</v>
      </c>
      <c r="F430" s="24">
        <v>21</v>
      </c>
      <c r="G430" s="24">
        <v>15</v>
      </c>
      <c r="H430" s="10">
        <f t="shared" si="198"/>
        <v>11475</v>
      </c>
      <c r="I430" s="5">
        <v>66</v>
      </c>
      <c r="J430" s="17">
        <f t="shared" si="199"/>
        <v>7.333333333333333</v>
      </c>
      <c r="K430" s="7">
        <v>25</v>
      </c>
      <c r="L430" s="7">
        <v>64</v>
      </c>
      <c r="M430" s="17">
        <f t="shared" si="200"/>
        <v>2.7777777777777777</v>
      </c>
      <c r="N430" s="17">
        <f t="shared" si="201"/>
        <v>7.1111111111111107</v>
      </c>
      <c r="O430" s="14">
        <f t="shared" si="202"/>
        <v>0.390625</v>
      </c>
      <c r="P430" s="12">
        <v>22</v>
      </c>
      <c r="Q430" s="12">
        <v>40</v>
      </c>
      <c r="R430" s="17">
        <f t="shared" si="203"/>
        <v>2.4444444444444446</v>
      </c>
      <c r="S430" s="17">
        <f t="shared" si="204"/>
        <v>4.4444444444444446</v>
      </c>
      <c r="T430" s="14">
        <f t="shared" si="205"/>
        <v>0.55000000000000004</v>
      </c>
      <c r="U430" s="12">
        <v>3</v>
      </c>
      <c r="V430" s="12">
        <v>24</v>
      </c>
      <c r="W430" s="17">
        <f t="shared" si="206"/>
        <v>0.33333333333333331</v>
      </c>
      <c r="X430" s="17">
        <f t="shared" si="207"/>
        <v>2.6666666666666665</v>
      </c>
      <c r="Y430" s="14">
        <f t="shared" si="208"/>
        <v>0.125</v>
      </c>
      <c r="Z430" s="12">
        <v>13</v>
      </c>
      <c r="AA430" s="12">
        <v>14</v>
      </c>
      <c r="AB430" s="17">
        <f t="shared" si="209"/>
        <v>1.4444444444444444</v>
      </c>
      <c r="AC430" s="17">
        <f t="shared" si="210"/>
        <v>1.5555555555555556</v>
      </c>
      <c r="AD430" s="14">
        <f t="shared" si="211"/>
        <v>0.9285714285714286</v>
      </c>
      <c r="AE430" s="12">
        <v>19</v>
      </c>
      <c r="AF430" s="17">
        <f t="shared" si="212"/>
        <v>2.1111111111111112</v>
      </c>
      <c r="AG430" s="12">
        <v>6</v>
      </c>
      <c r="AH430" s="17">
        <f t="shared" si="213"/>
        <v>0.66666666666666663</v>
      </c>
      <c r="AI430" s="12">
        <v>13</v>
      </c>
      <c r="AJ430" s="17">
        <f t="shared" si="214"/>
        <v>1.4444444444444444</v>
      </c>
      <c r="AK430" s="12">
        <v>32</v>
      </c>
      <c r="AL430" s="17">
        <f t="shared" si="215"/>
        <v>3.5555555555555554</v>
      </c>
      <c r="AM430" s="12">
        <v>8</v>
      </c>
      <c r="AN430" s="17">
        <f t="shared" si="216"/>
        <v>0.88888888888888884</v>
      </c>
      <c r="AO430" s="12">
        <v>0</v>
      </c>
      <c r="AP430" s="17">
        <f t="shared" si="217"/>
        <v>0</v>
      </c>
      <c r="AQ430" s="12">
        <v>13</v>
      </c>
      <c r="AR430" s="17">
        <f t="shared" si="218"/>
        <v>1.4444444444444444</v>
      </c>
      <c r="AS430" s="12">
        <v>15</v>
      </c>
      <c r="AT430" s="17">
        <f t="shared" si="219"/>
        <v>1.6666666666666667</v>
      </c>
      <c r="AU430" s="13"/>
      <c r="AV430" s="13"/>
      <c r="AW430" s="13"/>
      <c r="AX430" s="13"/>
      <c r="AY430" s="13"/>
      <c r="AZ430" s="13"/>
      <c r="BA430" s="13"/>
      <c r="BB430" s="13"/>
      <c r="BC430" s="13"/>
      <c r="BD430" s="35">
        <f t="shared" si="220"/>
        <v>47.035347776510832</v>
      </c>
      <c r="BE430" s="35">
        <f t="shared" si="221"/>
        <v>41.40625</v>
      </c>
      <c r="BF430" s="37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21.193673245090075</v>
      </c>
      <c r="BG430" s="14">
        <f t="shared" si="222"/>
        <v>0.375</v>
      </c>
      <c r="BH430" s="14">
        <f t="shared" si="223"/>
        <v>0.21875</v>
      </c>
      <c r="BI430" s="13">
        <f>IFERROR(((AG430*(12000/5))/((F430*60+G430)*(SUMIFS(팀공격력!X:X,팀공격력!A:A,B430,팀공격력!B:B,D430)+SUMIFS(팀수비력!X:X,팀수비력!A:A,B430,팀수비력!B:B,D430))))*100,"")</f>
        <v>1.7870439314966493</v>
      </c>
      <c r="BJ430" s="13">
        <f>IFERROR(((AI430*(12000/5))/((F430*60+G430)*(SUMIFS(팀공격력!V:V,팀공격력!A:A,B430,팀공격력!B:B,D430)+SUMIFS(팀수비력!W:W,팀수비력!A:A,B430,팀수비력!B:B,D430))))*100,"")</f>
        <v>7.8683563457537353</v>
      </c>
      <c r="BK430" s="13">
        <f>IFERROR(((AE430*(12000/5))/((F430*60+G430)*(SUMIFS(팀공격력!X:X,팀공격력!A:A,B430,팀공격력!B:B,D430)+SUMIFS(팀수비력!X:X,팀수비력!A:A,B430,팀수비력!B:B,D430))))*100,"")</f>
        <v>5.6589724497393892</v>
      </c>
      <c r="BL430" s="13">
        <f>IFERROR(100*AK430/(((((F430*60+G430)/(12000/5))*SUMIFS(팀공격력!P:P,팀공격력!A:A,B430,팀공격력!B:B,D430))-K430)),"")</f>
        <v>28.155072862249106</v>
      </c>
      <c r="BM430" s="13">
        <f>IFERROR(100*((AM430/E430*(2400))/((F430*60+G430)*SUMIFS(팀공격력!AR:AR,팀공격력!A:A,B430,팀공격력!B:B,D430))),"")</f>
        <v>2.3480877068642778</v>
      </c>
      <c r="BN430" s="13">
        <f>IFERROR((AO430*40)/(((F430*60+G430)/60)*(SUMIFS(팀수비력!Q:Q,팀수비력!A:A,B430,팀수비력!B:B,D430)-SUMIFS(팀수비력!N:N,팀수비력!A:A,B430,팀수비력!B:B,D430)))*100,"")</f>
        <v>0</v>
      </c>
      <c r="BO430" s="13">
        <f t="shared" si="224"/>
        <v>15.632515632515632</v>
      </c>
      <c r="BP430" s="13">
        <v>0</v>
      </c>
      <c r="BQ430" s="13">
        <v>0</v>
      </c>
      <c r="BR430" s="13">
        <v>0.55555555555555503</v>
      </c>
      <c r="BS430" s="13">
        <v>1</v>
      </c>
      <c r="BT430" s="15" t="s">
        <v>88</v>
      </c>
      <c r="BU430" s="15"/>
      <c r="BV430" s="12" t="s">
        <v>91</v>
      </c>
      <c r="BW430" s="26"/>
      <c r="BX430" s="28"/>
      <c r="BY430" s="28"/>
      <c r="BZ430" s="26"/>
      <c r="CA430" s="26"/>
      <c r="CB430" s="26"/>
      <c r="CC430" s="31"/>
      <c r="CD430" s="31"/>
      <c r="CE430" s="31"/>
      <c r="CF430" s="33">
        <v>5</v>
      </c>
      <c r="CG430" s="33">
        <v>4</v>
      </c>
    </row>
    <row r="431" spans="1:85" ht="18" customHeight="1" thickBot="1" x14ac:dyDescent="0.45">
      <c r="A431" s="12" t="s">
        <v>84</v>
      </c>
      <c r="B431" s="12" t="s">
        <v>213</v>
      </c>
      <c r="C431" s="4" t="s">
        <v>224</v>
      </c>
      <c r="D431" s="4" t="s">
        <v>296</v>
      </c>
      <c r="E431" s="23">
        <v>9</v>
      </c>
      <c r="F431" s="24">
        <v>29</v>
      </c>
      <c r="G431" s="24">
        <v>22</v>
      </c>
      <c r="H431" s="10">
        <f t="shared" si="198"/>
        <v>15858</v>
      </c>
      <c r="I431" s="5">
        <v>95</v>
      </c>
      <c r="J431" s="17">
        <f t="shared" si="199"/>
        <v>10.555555555555555</v>
      </c>
      <c r="K431" s="7">
        <v>36</v>
      </c>
      <c r="L431" s="7">
        <v>84</v>
      </c>
      <c r="M431" s="17">
        <f t="shared" si="200"/>
        <v>4</v>
      </c>
      <c r="N431" s="17">
        <f t="shared" si="201"/>
        <v>9.3333333333333339</v>
      </c>
      <c r="O431" s="14">
        <f t="shared" si="202"/>
        <v>0.42857142857142855</v>
      </c>
      <c r="P431" s="12">
        <v>25</v>
      </c>
      <c r="Q431" s="12">
        <v>46</v>
      </c>
      <c r="R431" s="17">
        <f t="shared" si="203"/>
        <v>2.7777777777777777</v>
      </c>
      <c r="S431" s="17">
        <f t="shared" si="204"/>
        <v>5.1111111111111107</v>
      </c>
      <c r="T431" s="14">
        <f t="shared" si="205"/>
        <v>0.54347826086956519</v>
      </c>
      <c r="U431" s="12">
        <v>11</v>
      </c>
      <c r="V431" s="12">
        <v>38</v>
      </c>
      <c r="W431" s="17">
        <f t="shared" si="206"/>
        <v>1.2222222222222223</v>
      </c>
      <c r="X431" s="17">
        <f t="shared" si="207"/>
        <v>4.2222222222222223</v>
      </c>
      <c r="Y431" s="14">
        <f t="shared" si="208"/>
        <v>0.28947368421052633</v>
      </c>
      <c r="Z431" s="12">
        <v>12</v>
      </c>
      <c r="AA431" s="12">
        <v>18</v>
      </c>
      <c r="AB431" s="17">
        <f t="shared" si="209"/>
        <v>1.3333333333333333</v>
      </c>
      <c r="AC431" s="17">
        <f t="shared" si="210"/>
        <v>2</v>
      </c>
      <c r="AD431" s="14">
        <f t="shared" si="211"/>
        <v>0.66666666666666663</v>
      </c>
      <c r="AE431" s="12">
        <v>30</v>
      </c>
      <c r="AF431" s="17">
        <f t="shared" si="212"/>
        <v>3.3333333333333335</v>
      </c>
      <c r="AG431" s="12">
        <v>3</v>
      </c>
      <c r="AH431" s="17">
        <f t="shared" si="213"/>
        <v>0.33333333333333331</v>
      </c>
      <c r="AI431" s="12">
        <v>27</v>
      </c>
      <c r="AJ431" s="17">
        <f t="shared" si="214"/>
        <v>3</v>
      </c>
      <c r="AK431" s="12">
        <v>39</v>
      </c>
      <c r="AL431" s="17">
        <f t="shared" si="215"/>
        <v>4.333333333333333</v>
      </c>
      <c r="AM431" s="12">
        <v>7</v>
      </c>
      <c r="AN431" s="17">
        <f t="shared" si="216"/>
        <v>0.77777777777777779</v>
      </c>
      <c r="AO431" s="12">
        <v>1</v>
      </c>
      <c r="AP431" s="17">
        <f t="shared" si="217"/>
        <v>0.1111111111111111</v>
      </c>
      <c r="AQ431" s="12">
        <v>20</v>
      </c>
      <c r="AR431" s="17">
        <f t="shared" si="218"/>
        <v>2.2222222222222223</v>
      </c>
      <c r="AS431" s="12">
        <v>19</v>
      </c>
      <c r="AT431" s="17">
        <f t="shared" si="219"/>
        <v>2.1111111111111112</v>
      </c>
      <c r="AU431" s="13"/>
      <c r="AV431" s="13"/>
      <c r="AW431" s="13"/>
      <c r="AX431" s="13"/>
      <c r="AY431" s="13"/>
      <c r="AZ431" s="13"/>
      <c r="BA431" s="13"/>
      <c r="BB431" s="13"/>
      <c r="BC431" s="13"/>
      <c r="BD431" s="35">
        <f t="shared" si="220"/>
        <v>51.675369886858135</v>
      </c>
      <c r="BE431" s="35">
        <f t="shared" si="221"/>
        <v>49.404761904761905</v>
      </c>
      <c r="BF431" s="37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20.639716886227987</v>
      </c>
      <c r="BG431" s="14">
        <f t="shared" si="222"/>
        <v>0.45238095238095238</v>
      </c>
      <c r="BH431" s="14">
        <f t="shared" si="223"/>
        <v>0.21428571428571427</v>
      </c>
      <c r="BI431" s="13">
        <f>IFERROR(((AG431*(12000/5))/((F431*60+G431)*(SUMIFS(팀공격력!X:X,팀공격력!A:A,B431,팀공격력!B:B,D431)+SUMIFS(팀수비력!X:X,팀수비력!A:A,B431,팀수비력!B:B,D431))))*100,"")</f>
        <v>0.64656101380766973</v>
      </c>
      <c r="BJ431" s="13">
        <f>IFERROR(((AI431*(12000/5))/((F431*60+G431)*(SUMIFS(팀공격력!V:V,팀공격력!A:A,B431,팀공격력!B:B,D431)+SUMIFS(팀수비력!W:W,팀수비력!A:A,B431,팀수비력!B:B,D431))))*100,"")</f>
        <v>11.825205937421304</v>
      </c>
      <c r="BK431" s="13">
        <f>IFERROR(((AE431*(12000/5))/((F431*60+G431)*(SUMIFS(팀공격력!X:X,팀공격력!A:A,B431,팀공격력!B:B,D431)+SUMIFS(팀수비력!X:X,팀수비력!A:A,B431,팀수비력!B:B,D431))))*100,"")</f>
        <v>6.4656101380766966</v>
      </c>
      <c r="BL431" s="13">
        <f>IFERROR(100*AK431/(((((F431*60+G431)/(12000/5))*SUMIFS(팀공격력!P:P,팀공격력!A:A,B431,팀공격력!B:B,D431))-K431)),"")</f>
        <v>25.061448744517811</v>
      </c>
      <c r="BM431" s="13">
        <f>IFERROR(100*((AM431/E431*(2400))/((F431*60+G431)*SUMIFS(팀공격력!AR:AR,팀공격력!A:A,B431,팀공격력!B:B,D431))),"")</f>
        <v>1.4867113212091145</v>
      </c>
      <c r="BN431" s="13">
        <f>IFERROR((AO431*40)/(((F431*60+G431)/60)*(SUMIFS(팀수비력!Q:Q,팀수비력!A:A,B431,팀수비력!B:B,D431)-SUMIFS(팀수비력!N:N,팀수비력!A:A,B431,팀수비력!B:B,D431)))*100,"")</f>
        <v>0.41910416484763824</v>
      </c>
      <c r="BO431" s="13">
        <f t="shared" si="224"/>
        <v>17.869907076483202</v>
      </c>
      <c r="BP431" s="13">
        <v>6.25</v>
      </c>
      <c r="BQ431" s="13">
        <v>0.11111111111111099</v>
      </c>
      <c r="BR431" s="13">
        <v>2</v>
      </c>
      <c r="BS431" s="13">
        <v>0.33333333333333298</v>
      </c>
      <c r="BT431" s="15" t="s">
        <v>88</v>
      </c>
      <c r="BU431" s="15"/>
      <c r="BV431" s="12" t="s">
        <v>91</v>
      </c>
      <c r="BW431" s="26"/>
      <c r="BX431" s="28"/>
      <c r="BY431" s="28"/>
      <c r="BZ431" s="26"/>
      <c r="CA431" s="26"/>
      <c r="CB431" s="26"/>
      <c r="CC431" s="31"/>
      <c r="CD431" s="31"/>
      <c r="CE431" s="31"/>
      <c r="CF431" s="33">
        <v>5</v>
      </c>
      <c r="CG431" s="33">
        <v>4</v>
      </c>
    </row>
    <row r="432" spans="1:85" ht="18" customHeight="1" thickBot="1" x14ac:dyDescent="0.45">
      <c r="A432" s="12" t="s">
        <v>84</v>
      </c>
      <c r="B432" s="12" t="s">
        <v>213</v>
      </c>
      <c r="C432" s="4" t="s">
        <v>225</v>
      </c>
      <c r="D432" s="4" t="s">
        <v>296</v>
      </c>
      <c r="E432" s="23">
        <v>9</v>
      </c>
      <c r="F432" s="24">
        <v>16</v>
      </c>
      <c r="G432" s="24">
        <v>11</v>
      </c>
      <c r="H432" s="10">
        <f t="shared" si="198"/>
        <v>8739</v>
      </c>
      <c r="I432" s="5">
        <v>70</v>
      </c>
      <c r="J432" s="17">
        <f t="shared" si="199"/>
        <v>7.7777777777777777</v>
      </c>
      <c r="K432" s="7">
        <v>28</v>
      </c>
      <c r="L432" s="7">
        <v>55</v>
      </c>
      <c r="M432" s="17">
        <f t="shared" si="200"/>
        <v>3.1111111111111112</v>
      </c>
      <c r="N432" s="17">
        <f t="shared" si="201"/>
        <v>6.1111111111111107</v>
      </c>
      <c r="O432" s="14">
        <f t="shared" si="202"/>
        <v>0.50909090909090904</v>
      </c>
      <c r="P432" s="12">
        <v>22</v>
      </c>
      <c r="Q432" s="12">
        <v>42</v>
      </c>
      <c r="R432" s="17">
        <f t="shared" si="203"/>
        <v>2.4444444444444446</v>
      </c>
      <c r="S432" s="17">
        <f t="shared" si="204"/>
        <v>4.666666666666667</v>
      </c>
      <c r="T432" s="14">
        <f t="shared" si="205"/>
        <v>0.52380952380952384</v>
      </c>
      <c r="U432" s="12">
        <v>6</v>
      </c>
      <c r="V432" s="12">
        <v>13</v>
      </c>
      <c r="W432" s="17">
        <f t="shared" si="206"/>
        <v>0.66666666666666663</v>
      </c>
      <c r="X432" s="17">
        <f t="shared" si="207"/>
        <v>1.4444444444444444</v>
      </c>
      <c r="Y432" s="14">
        <f t="shared" si="208"/>
        <v>0.46153846153846156</v>
      </c>
      <c r="Z432" s="12">
        <v>8</v>
      </c>
      <c r="AA432" s="12">
        <v>10</v>
      </c>
      <c r="AB432" s="17">
        <f t="shared" si="209"/>
        <v>0.88888888888888884</v>
      </c>
      <c r="AC432" s="17">
        <f t="shared" si="210"/>
        <v>1.1111111111111112</v>
      </c>
      <c r="AD432" s="14">
        <f t="shared" si="211"/>
        <v>0.8</v>
      </c>
      <c r="AE432" s="12">
        <v>46</v>
      </c>
      <c r="AF432" s="17">
        <f t="shared" si="212"/>
        <v>5.1111111111111107</v>
      </c>
      <c r="AG432" s="12">
        <v>13</v>
      </c>
      <c r="AH432" s="17">
        <f t="shared" si="213"/>
        <v>1.4444444444444444</v>
      </c>
      <c r="AI432" s="12">
        <v>33</v>
      </c>
      <c r="AJ432" s="17">
        <f t="shared" si="214"/>
        <v>3.6666666666666665</v>
      </c>
      <c r="AK432" s="12">
        <v>17</v>
      </c>
      <c r="AL432" s="17">
        <f t="shared" si="215"/>
        <v>1.8888888888888888</v>
      </c>
      <c r="AM432" s="12">
        <v>8</v>
      </c>
      <c r="AN432" s="17">
        <f t="shared" si="216"/>
        <v>0.88888888888888884</v>
      </c>
      <c r="AO432" s="12">
        <v>2</v>
      </c>
      <c r="AP432" s="17">
        <f t="shared" si="217"/>
        <v>0.22222222222222221</v>
      </c>
      <c r="AQ432" s="12">
        <v>9</v>
      </c>
      <c r="AR432" s="17">
        <f t="shared" si="218"/>
        <v>1</v>
      </c>
      <c r="AS432" s="12">
        <v>17</v>
      </c>
      <c r="AT432" s="17">
        <f t="shared" si="219"/>
        <v>1.8888888888888888</v>
      </c>
      <c r="AU432" s="13"/>
      <c r="AV432" s="13"/>
      <c r="AW432" s="13"/>
      <c r="AX432" s="13"/>
      <c r="AY432" s="13"/>
      <c r="AZ432" s="13"/>
      <c r="BA432" s="13"/>
      <c r="BB432" s="13"/>
      <c r="BC432" s="13"/>
      <c r="BD432" s="35">
        <f t="shared" si="220"/>
        <v>58.92255892255892</v>
      </c>
      <c r="BE432" s="35">
        <f t="shared" si="221"/>
        <v>56.36363636363636</v>
      </c>
      <c r="BF432" s="37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22.889631983910331</v>
      </c>
      <c r="BG432" s="14">
        <f t="shared" si="222"/>
        <v>0.23636363636363636</v>
      </c>
      <c r="BH432" s="14">
        <f t="shared" si="223"/>
        <v>0.18181818181818182</v>
      </c>
      <c r="BI432" s="13">
        <f>IFERROR(((AG432*(12000/5))/((F432*60+G432)*(SUMIFS(팀공격력!X:X,팀공격력!A:A,B432,팀공격력!B:B,D432)+SUMIFS(팀수비력!X:X,팀수비력!A:A,B432,팀수비력!B:B,D432))))*100,"")</f>
        <v>5.0841491871879443</v>
      </c>
      <c r="BJ432" s="13">
        <f>IFERROR(((AI432*(12000/5))/((F432*60+G432)*(SUMIFS(팀공격력!V:V,팀공격력!A:A,B432,팀공격력!B:B,D432)+SUMIFS(팀수비력!W:W,팀수비력!A:A,B432,팀수비력!B:B,D432))))*100,"")</f>
        <v>26.226815594358587</v>
      </c>
      <c r="BK432" s="13">
        <f>IFERROR(((AE432*(12000/5))/((F432*60+G432)*(SUMIFS(팀공격력!X:X,팀공격력!A:A,B432,팀공격력!B:B,D432)+SUMIFS(팀수비력!X:X,팀수비력!A:A,B432,팀수비력!B:B,D432))))*100,"")</f>
        <v>17.990066354665032</v>
      </c>
      <c r="BL432" s="13">
        <f>IFERROR(100*AK432/(((((F432*60+G432)/(12000/5))*SUMIFS(팀공격력!P:P,팀공격력!A:A,B432,팀공격력!B:B,D432))-K432)),"")</f>
        <v>21.908275206598258</v>
      </c>
      <c r="BM432" s="13">
        <f>IFERROR(100*((AM432/E432*(2400))/((F432*60+G432)*SUMIFS(팀공격력!AR:AR,팀공격력!A:A,B432,팀공격력!B:B,D432))),"")</f>
        <v>3.0832253617424858</v>
      </c>
      <c r="BN432" s="13">
        <f>IFERROR((AO432*40)/(((F432*60+G432)/60)*(SUMIFS(팀수비력!Q:Q,팀수비력!A:A,B432,팀수비력!B:B,D432)-SUMIFS(팀수비력!N:N,팀수비력!A:A,B432,팀수비력!B:B,D432)))*100,"")</f>
        <v>1.5210330349362275</v>
      </c>
      <c r="BO432" s="13">
        <f t="shared" si="224"/>
        <v>13.157894736842104</v>
      </c>
      <c r="BP432" s="13">
        <v>63.636363636363598</v>
      </c>
      <c r="BQ432" s="13">
        <v>0.77777777777777701</v>
      </c>
      <c r="BR432" s="13">
        <v>0.33333333333333298</v>
      </c>
      <c r="BS432" s="13">
        <v>0.22222222222222199</v>
      </c>
      <c r="BT432" s="15" t="s">
        <v>93</v>
      </c>
      <c r="BU432" s="15"/>
      <c r="BV432" s="12" t="s">
        <v>96</v>
      </c>
      <c r="BW432" s="26"/>
      <c r="BX432" s="28"/>
      <c r="BY432" s="28"/>
      <c r="BZ432" s="26"/>
      <c r="CA432" s="26"/>
      <c r="CB432" s="26"/>
      <c r="CC432" s="31"/>
      <c r="CD432" s="31"/>
      <c r="CE432" s="31"/>
      <c r="CF432" s="33">
        <v>5</v>
      </c>
      <c r="CG432" s="33">
        <v>4</v>
      </c>
    </row>
    <row r="433" spans="1:85" ht="18" customHeight="1" thickBot="1" x14ac:dyDescent="0.45">
      <c r="A433" s="12" t="s">
        <v>84</v>
      </c>
      <c r="B433" s="12" t="s">
        <v>213</v>
      </c>
      <c r="C433" s="4" t="s">
        <v>226</v>
      </c>
      <c r="D433" s="4" t="s">
        <v>296</v>
      </c>
      <c r="E433" s="23">
        <v>2</v>
      </c>
      <c r="F433" s="24">
        <v>8</v>
      </c>
      <c r="G433" s="24">
        <v>3</v>
      </c>
      <c r="H433" s="10">
        <f t="shared" si="198"/>
        <v>966</v>
      </c>
      <c r="I433" s="5">
        <v>5</v>
      </c>
      <c r="J433" s="17">
        <f t="shared" si="199"/>
        <v>2.5</v>
      </c>
      <c r="K433" s="7">
        <v>2</v>
      </c>
      <c r="L433" s="7">
        <v>5</v>
      </c>
      <c r="M433" s="17">
        <f t="shared" si="200"/>
        <v>1</v>
      </c>
      <c r="N433" s="17">
        <f t="shared" si="201"/>
        <v>2.5</v>
      </c>
      <c r="O433" s="14">
        <f t="shared" si="202"/>
        <v>0.4</v>
      </c>
      <c r="P433" s="12">
        <v>1</v>
      </c>
      <c r="Q433" s="12">
        <v>1</v>
      </c>
      <c r="R433" s="17">
        <f t="shared" si="203"/>
        <v>0.5</v>
      </c>
      <c r="S433" s="17">
        <f t="shared" si="204"/>
        <v>0.5</v>
      </c>
      <c r="T433" s="14">
        <f t="shared" si="205"/>
        <v>1</v>
      </c>
      <c r="U433" s="12">
        <v>1</v>
      </c>
      <c r="V433" s="12">
        <v>4</v>
      </c>
      <c r="W433" s="17">
        <f t="shared" si="206"/>
        <v>0.5</v>
      </c>
      <c r="X433" s="17">
        <f t="shared" si="207"/>
        <v>2</v>
      </c>
      <c r="Y433" s="14">
        <f t="shared" si="208"/>
        <v>0.25</v>
      </c>
      <c r="Z433" s="12">
        <v>0</v>
      </c>
      <c r="AA433" s="12">
        <v>0</v>
      </c>
      <c r="AB433" s="17">
        <f t="shared" si="209"/>
        <v>0</v>
      </c>
      <c r="AC433" s="17">
        <f t="shared" si="210"/>
        <v>0</v>
      </c>
      <c r="AD433" s="14" t="e">
        <f t="shared" si="211"/>
        <v>#DIV/0!</v>
      </c>
      <c r="AE433" s="12">
        <v>1</v>
      </c>
      <c r="AF433" s="17">
        <f t="shared" si="212"/>
        <v>0.5</v>
      </c>
      <c r="AG433" s="12">
        <v>0</v>
      </c>
      <c r="AH433" s="17">
        <f t="shared" si="213"/>
        <v>0</v>
      </c>
      <c r="AI433" s="12">
        <v>1</v>
      </c>
      <c r="AJ433" s="17">
        <f t="shared" si="214"/>
        <v>0.5</v>
      </c>
      <c r="AK433" s="12">
        <v>2</v>
      </c>
      <c r="AL433" s="17">
        <f t="shared" si="215"/>
        <v>1</v>
      </c>
      <c r="AM433" s="12">
        <v>1</v>
      </c>
      <c r="AN433" s="17">
        <f t="shared" si="216"/>
        <v>0.5</v>
      </c>
      <c r="AO433" s="12">
        <v>0</v>
      </c>
      <c r="AP433" s="17">
        <f t="shared" si="217"/>
        <v>0</v>
      </c>
      <c r="AQ433" s="12">
        <v>2</v>
      </c>
      <c r="AR433" s="17">
        <f t="shared" si="218"/>
        <v>1</v>
      </c>
      <c r="AS433" s="12">
        <v>2</v>
      </c>
      <c r="AT433" s="17">
        <f t="shared" si="219"/>
        <v>1</v>
      </c>
      <c r="AU433" s="13"/>
      <c r="AV433" s="13"/>
      <c r="AW433" s="13"/>
      <c r="AX433" s="13"/>
      <c r="AY433" s="13"/>
      <c r="AZ433" s="13"/>
      <c r="BA433" s="13"/>
      <c r="BB433" s="13"/>
      <c r="BC433" s="13"/>
      <c r="BD433" s="35">
        <f t="shared" si="220"/>
        <v>50</v>
      </c>
      <c r="BE433" s="35">
        <f t="shared" si="221"/>
        <v>50</v>
      </c>
      <c r="BF433" s="37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4.7092619409223095</v>
      </c>
      <c r="BG433" s="14">
        <f t="shared" si="222"/>
        <v>0.8</v>
      </c>
      <c r="BH433" s="14">
        <f t="shared" si="223"/>
        <v>0</v>
      </c>
      <c r="BI433" s="13">
        <f>IFERROR(((AG433*(12000/5))/((F433*60+G433)*(SUMIFS(팀공격력!X:X,팀공격력!A:A,B433,팀공격력!B:B,D433)+SUMIFS(팀수비력!X:X,팀수비력!A:A,B433,팀수비력!B:B,D433))))*100,"")</f>
        <v>0</v>
      </c>
      <c r="BJ433" s="13">
        <f>IFERROR(((AI433*(12000/5))/((F433*60+G433)*(SUMIFS(팀공격력!V:V,팀공격력!A:A,B433,팀공격력!B:B,D433)+SUMIFS(팀수비력!W:W,팀수비력!A:A,B433,팀수비력!B:B,D433))))*100,"")</f>
        <v>1.5977312216652353</v>
      </c>
      <c r="BK433" s="13">
        <f>IFERROR(((AE433*(12000/5))/((F433*60+G433)*(SUMIFS(팀공격력!X:X,팀공격력!A:A,B433,팀공격력!B:B,D433)+SUMIFS(팀수비력!X:X,팀수비력!A:A,B433,팀수비력!B:B,D433))))*100,"")</f>
        <v>0.78622533218020285</v>
      </c>
      <c r="BL433" s="13">
        <f>IFERROR(100*AK433/(((((F433*60+G433)/(12000/5))*SUMIFS(팀공격력!P:P,팀공격력!A:A,B433,팀공격력!B:B,D433))-K433)),"")</f>
        <v>3.9583384874199052</v>
      </c>
      <c r="BM433" s="13">
        <f>IFERROR(100*((AM433/E433*(2400))/((F433*60+G433)*SUMIFS(팀공격력!AR:AR,팀공격력!A:A,B433,팀공격력!B:B,D433))),"")</f>
        <v>3.4865820957903191</v>
      </c>
      <c r="BN433" s="13">
        <f>IFERROR((AO433*40)/(((F433*60+G433)/60)*(SUMIFS(팀수비력!Q:Q,팀수비력!A:A,B433,팀수비력!B:B,D433)-SUMIFS(팀수비력!N:N,팀수비력!A:A,B433,팀수비력!B:B,D433)))*100,"")</f>
        <v>0</v>
      </c>
      <c r="BO433" s="13">
        <f t="shared" si="224"/>
        <v>28.571428571428573</v>
      </c>
      <c r="BP433" s="13">
        <v>0</v>
      </c>
      <c r="BQ433" s="13">
        <v>0</v>
      </c>
      <c r="BR433" s="13">
        <v>0</v>
      </c>
      <c r="BS433" s="13">
        <v>0</v>
      </c>
      <c r="BT433" s="15" t="s">
        <v>88</v>
      </c>
      <c r="BU433" s="15"/>
      <c r="BV433" s="12" t="s">
        <v>91</v>
      </c>
      <c r="BW433" s="26"/>
      <c r="BX433" s="28"/>
      <c r="BY433" s="28"/>
      <c r="BZ433" s="26"/>
      <c r="CA433" s="26"/>
      <c r="CB433" s="26"/>
      <c r="CC433" s="31"/>
      <c r="CD433" s="31"/>
      <c r="CE433" s="31"/>
      <c r="CF433" s="33">
        <v>1</v>
      </c>
      <c r="CG433" s="33">
        <v>1</v>
      </c>
    </row>
    <row r="434" spans="1:85" ht="18" customHeight="1" thickBot="1" x14ac:dyDescent="0.45">
      <c r="A434" s="12" t="s">
        <v>84</v>
      </c>
      <c r="B434" s="12" t="s">
        <v>213</v>
      </c>
      <c r="C434" s="4" t="s">
        <v>228</v>
      </c>
      <c r="D434" s="4" t="s">
        <v>296</v>
      </c>
      <c r="E434" s="23">
        <v>5</v>
      </c>
      <c r="F434" s="24">
        <v>8</v>
      </c>
      <c r="G434" s="24">
        <v>5</v>
      </c>
      <c r="H434" s="10">
        <f t="shared" si="198"/>
        <v>2425</v>
      </c>
      <c r="I434" s="5">
        <v>12</v>
      </c>
      <c r="J434" s="17">
        <f t="shared" si="199"/>
        <v>2.4</v>
      </c>
      <c r="K434" s="7">
        <v>4</v>
      </c>
      <c r="L434" s="7">
        <v>14</v>
      </c>
      <c r="M434" s="17">
        <f t="shared" si="200"/>
        <v>0.8</v>
      </c>
      <c r="N434" s="17">
        <f t="shared" si="201"/>
        <v>2.8</v>
      </c>
      <c r="O434" s="14">
        <f t="shared" si="202"/>
        <v>0.2857142857142857</v>
      </c>
      <c r="P434" s="12">
        <v>0</v>
      </c>
      <c r="Q434" s="12">
        <v>1</v>
      </c>
      <c r="R434" s="17">
        <f t="shared" si="203"/>
        <v>0</v>
      </c>
      <c r="S434" s="17">
        <f t="shared" si="204"/>
        <v>0.2</v>
      </c>
      <c r="T434" s="14">
        <f t="shared" si="205"/>
        <v>0</v>
      </c>
      <c r="U434" s="12">
        <v>4</v>
      </c>
      <c r="V434" s="12">
        <v>13</v>
      </c>
      <c r="W434" s="17">
        <f t="shared" si="206"/>
        <v>0.8</v>
      </c>
      <c r="X434" s="17">
        <f t="shared" si="207"/>
        <v>2.6</v>
      </c>
      <c r="Y434" s="14">
        <f t="shared" si="208"/>
        <v>0.30769230769230771</v>
      </c>
      <c r="Z434" s="12">
        <v>0</v>
      </c>
      <c r="AA434" s="12">
        <v>0</v>
      </c>
      <c r="AB434" s="17">
        <f t="shared" si="209"/>
        <v>0</v>
      </c>
      <c r="AC434" s="17">
        <f t="shared" si="210"/>
        <v>0</v>
      </c>
      <c r="AD434" s="14" t="e">
        <f t="shared" si="211"/>
        <v>#DIV/0!</v>
      </c>
      <c r="AE434" s="12">
        <v>3</v>
      </c>
      <c r="AF434" s="17">
        <f t="shared" si="212"/>
        <v>0.6</v>
      </c>
      <c r="AG434" s="12">
        <v>0</v>
      </c>
      <c r="AH434" s="17">
        <f t="shared" si="213"/>
        <v>0</v>
      </c>
      <c r="AI434" s="12">
        <v>3</v>
      </c>
      <c r="AJ434" s="17">
        <f t="shared" si="214"/>
        <v>0.6</v>
      </c>
      <c r="AK434" s="12">
        <v>1</v>
      </c>
      <c r="AL434" s="17">
        <f t="shared" si="215"/>
        <v>0.2</v>
      </c>
      <c r="AM434" s="12">
        <v>0</v>
      </c>
      <c r="AN434" s="17">
        <f t="shared" si="216"/>
        <v>0</v>
      </c>
      <c r="AO434" s="12">
        <v>0</v>
      </c>
      <c r="AP434" s="17">
        <f t="shared" si="217"/>
        <v>0</v>
      </c>
      <c r="AQ434" s="12">
        <v>2</v>
      </c>
      <c r="AR434" s="17">
        <f t="shared" si="218"/>
        <v>0.4</v>
      </c>
      <c r="AS434" s="12">
        <v>2</v>
      </c>
      <c r="AT434" s="17">
        <f t="shared" si="219"/>
        <v>0.4</v>
      </c>
      <c r="AU434" s="13"/>
      <c r="AV434" s="13"/>
      <c r="AW434" s="13"/>
      <c r="AX434" s="13"/>
      <c r="AY434" s="13"/>
      <c r="AZ434" s="13"/>
      <c r="BA434" s="13"/>
      <c r="BB434" s="13"/>
      <c r="BC434" s="13"/>
      <c r="BD434" s="35">
        <f t="shared" si="220"/>
        <v>42.857142857142854</v>
      </c>
      <c r="BE434" s="35">
        <f t="shared" si="221"/>
        <v>42.857142857142854</v>
      </c>
      <c r="BF434" s="37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10.719639552120061</v>
      </c>
      <c r="BG434" s="14">
        <f t="shared" si="222"/>
        <v>0.9285714285714286</v>
      </c>
      <c r="BH434" s="14">
        <f t="shared" si="223"/>
        <v>0</v>
      </c>
      <c r="BI434" s="13">
        <f>IFERROR(((AG434*(12000/5))/((F434*60+G434)*(SUMIFS(팀공격력!X:X,팀공격력!A:A,B434,팀공격력!B:B,D434)+SUMIFS(팀수비력!X:X,팀수비력!A:A,B434,팀수비력!B:B,D434))))*100,"")</f>
        <v>0</v>
      </c>
      <c r="BJ434" s="13">
        <f>IFERROR(((AI434*(12000/5))/((F434*60+G434)*(SUMIFS(팀공격력!V:V,팀공격력!A:A,B434,팀공격력!B:B,D434)+SUMIFS(팀수비력!W:W,팀수비력!A:A,B434,팀수비력!B:B,D434))))*100,"")</f>
        <v>4.7734279179235592</v>
      </c>
      <c r="BK434" s="13">
        <f>IFERROR(((AE434*(12000/5))/((F434*60+G434)*(SUMIFS(팀공격력!X:X,팀공격력!A:A,B434,팀공격력!B:B,D434)+SUMIFS(팀수비력!X:X,팀수비력!A:A,B434,팀수비력!B:B,D434))))*100,"")</f>
        <v>2.3489494975858021</v>
      </c>
      <c r="BL434" s="13">
        <f>IFERROR(100*AK434/(((((F434*60+G434)/(12000/5))*SUMIFS(팀공격력!P:P,팀공격력!A:A,B434,팀공격력!B:B,D434))-K434)),"")</f>
        <v>2.051545069880754</v>
      </c>
      <c r="BM434" s="13">
        <f>IFERROR(100*((AM434/E434*(2400))/((F434*60+G434)*SUMIFS(팀공격력!AR:AR,팀공격력!A:A,B434,팀공격력!B:B,D434))),"")</f>
        <v>0</v>
      </c>
      <c r="BN434" s="13">
        <f>IFERROR((AO434*40)/(((F434*60+G434)/60)*(SUMIFS(팀수비력!Q:Q,팀수비력!A:A,B434,팀수비력!B:B,D434)-SUMIFS(팀수비력!N:N,팀수비력!A:A,B434,팀수비력!B:B,D434)))*100,"")</f>
        <v>0</v>
      </c>
      <c r="BO434" s="13">
        <f t="shared" si="224"/>
        <v>12.5</v>
      </c>
      <c r="BP434" s="13">
        <v>0</v>
      </c>
      <c r="BQ434" s="13">
        <v>0</v>
      </c>
      <c r="BR434" s="13">
        <v>0.6</v>
      </c>
      <c r="BS434" s="13">
        <v>0</v>
      </c>
      <c r="BT434" s="15" t="s">
        <v>88</v>
      </c>
      <c r="BU434" s="15"/>
      <c r="BV434" s="12" t="s">
        <v>96</v>
      </c>
      <c r="BW434" s="26"/>
      <c r="BX434" s="28"/>
      <c r="BY434" s="28"/>
      <c r="BZ434" s="26"/>
      <c r="CA434" s="26"/>
      <c r="CB434" s="26"/>
      <c r="CC434" s="31"/>
      <c r="CD434" s="31"/>
      <c r="CE434" s="31"/>
      <c r="CF434" s="33">
        <v>2</v>
      </c>
      <c r="CG434" s="33">
        <v>3</v>
      </c>
    </row>
    <row r="435" spans="1:85" ht="18" customHeight="1" thickBot="1" x14ac:dyDescent="0.45">
      <c r="A435" s="12" t="s">
        <v>84</v>
      </c>
      <c r="B435" s="12" t="s">
        <v>213</v>
      </c>
      <c r="C435" s="4" t="s">
        <v>229</v>
      </c>
      <c r="D435" s="4" t="s">
        <v>296</v>
      </c>
      <c r="E435" s="23">
        <v>9</v>
      </c>
      <c r="F435" s="24">
        <v>23</v>
      </c>
      <c r="G435" s="24">
        <v>49</v>
      </c>
      <c r="H435" s="10">
        <f t="shared" si="198"/>
        <v>12861</v>
      </c>
      <c r="I435" s="5">
        <v>133</v>
      </c>
      <c r="J435" s="17">
        <f t="shared" si="199"/>
        <v>14.777777777777779</v>
      </c>
      <c r="K435" s="7">
        <v>52</v>
      </c>
      <c r="L435" s="7">
        <v>125</v>
      </c>
      <c r="M435" s="17">
        <f t="shared" si="200"/>
        <v>5.7777777777777777</v>
      </c>
      <c r="N435" s="17">
        <f t="shared" si="201"/>
        <v>13.888888888888889</v>
      </c>
      <c r="O435" s="14">
        <f t="shared" si="202"/>
        <v>0.41599999999999998</v>
      </c>
      <c r="P435" s="12">
        <v>36</v>
      </c>
      <c r="Q435" s="12">
        <v>79</v>
      </c>
      <c r="R435" s="17">
        <f t="shared" si="203"/>
        <v>4</v>
      </c>
      <c r="S435" s="17">
        <f t="shared" si="204"/>
        <v>8.7777777777777786</v>
      </c>
      <c r="T435" s="14">
        <f t="shared" si="205"/>
        <v>0.45569620253164556</v>
      </c>
      <c r="U435" s="12">
        <v>16</v>
      </c>
      <c r="V435" s="12">
        <v>46</v>
      </c>
      <c r="W435" s="17">
        <f t="shared" si="206"/>
        <v>1.7777777777777777</v>
      </c>
      <c r="X435" s="17">
        <f t="shared" si="207"/>
        <v>5.1111111111111107</v>
      </c>
      <c r="Y435" s="14">
        <f t="shared" si="208"/>
        <v>0.34782608695652173</v>
      </c>
      <c r="Z435" s="12">
        <v>13</v>
      </c>
      <c r="AA435" s="12">
        <v>14</v>
      </c>
      <c r="AB435" s="17">
        <f t="shared" si="209"/>
        <v>1.4444444444444444</v>
      </c>
      <c r="AC435" s="17">
        <f t="shared" si="210"/>
        <v>1.5555555555555556</v>
      </c>
      <c r="AD435" s="14">
        <f t="shared" si="211"/>
        <v>0.9285714285714286</v>
      </c>
      <c r="AE435" s="12">
        <v>54</v>
      </c>
      <c r="AF435" s="17">
        <f t="shared" si="212"/>
        <v>6</v>
      </c>
      <c r="AG435" s="12">
        <v>14</v>
      </c>
      <c r="AH435" s="17">
        <f t="shared" si="213"/>
        <v>1.5555555555555556</v>
      </c>
      <c r="AI435" s="12">
        <v>40</v>
      </c>
      <c r="AJ435" s="17">
        <f t="shared" si="214"/>
        <v>4.4444444444444446</v>
      </c>
      <c r="AK435" s="12">
        <v>21</v>
      </c>
      <c r="AL435" s="17">
        <f t="shared" si="215"/>
        <v>2.3333333333333335</v>
      </c>
      <c r="AM435" s="12">
        <v>5</v>
      </c>
      <c r="AN435" s="17">
        <f t="shared" si="216"/>
        <v>0.55555555555555558</v>
      </c>
      <c r="AO435" s="12">
        <v>4</v>
      </c>
      <c r="AP435" s="17">
        <f t="shared" si="217"/>
        <v>0.44444444444444442</v>
      </c>
      <c r="AQ435" s="12">
        <v>26</v>
      </c>
      <c r="AR435" s="17">
        <f t="shared" si="218"/>
        <v>2.8888888888888888</v>
      </c>
      <c r="AS435" s="12">
        <v>20</v>
      </c>
      <c r="AT435" s="17">
        <f t="shared" si="219"/>
        <v>2.2222222222222223</v>
      </c>
      <c r="AU435" s="13"/>
      <c r="AV435" s="13"/>
      <c r="AW435" s="13"/>
      <c r="AX435" s="13"/>
      <c r="AY435" s="13"/>
      <c r="AZ435" s="13"/>
      <c r="BA435" s="13"/>
      <c r="BB435" s="13"/>
      <c r="BC435" s="13"/>
      <c r="BD435" s="35">
        <f t="shared" si="220"/>
        <v>50.701433363830439</v>
      </c>
      <c r="BE435" s="35">
        <f t="shared" si="221"/>
        <v>48</v>
      </c>
      <c r="BF435" s="37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35.73647645755014</v>
      </c>
      <c r="BG435" s="14">
        <f t="shared" si="222"/>
        <v>0.36799999999999999</v>
      </c>
      <c r="BH435" s="14">
        <f t="shared" si="223"/>
        <v>0.112</v>
      </c>
      <c r="BI435" s="13">
        <f>IFERROR(((AG435*(12000/5))/((F435*60+G435)*(SUMIFS(팀공격력!X:X,팀공격력!A:A,B435,팀공격력!B:B,D435)+SUMIFS(팀수비력!X:X,팀수비력!A:A,B435,팀수비력!B:B,D435))))*100,"")</f>
        <v>3.7204028664818276</v>
      </c>
      <c r="BJ435" s="13">
        <f>IFERROR(((AI435*(12000/5))/((F435*60+G435)*(SUMIFS(팀공격력!V:V,팀공격력!A:A,B435,팀공격력!B:B,D435)+SUMIFS(팀수비력!W:W,팀수비력!A:A,B435,팀수비력!B:B,D435))))*100,"")</f>
        <v>21.601236670799402</v>
      </c>
      <c r="BK435" s="13">
        <f>IFERROR(((AE435*(12000/5))/((F435*60+G435)*(SUMIFS(팀공격력!X:X,팀공격력!A:A,B435,팀공격력!B:B,D435)+SUMIFS(팀수비력!X:X,팀수비력!A:A,B435,팀수비력!B:B,D435))))*100,"")</f>
        <v>14.350125342144192</v>
      </c>
      <c r="BL435" s="13">
        <f>IFERROR(100*AK435/(((((F435*60+G435)/(12000/5))*SUMIFS(팀공격력!P:P,팀공격력!A:A,B435,팀공격력!B:B,D435))-K435)),"")</f>
        <v>20.308741220700409</v>
      </c>
      <c r="BM435" s="13">
        <f>IFERROR(100*((AM435/E435*(2400))/((F435*60+G435)*SUMIFS(팀공격력!AR:AR,팀공격력!A:A,B435,팀공격력!B:B,D435))),"")</f>
        <v>1.3093998540290215</v>
      </c>
      <c r="BN435" s="13">
        <f>IFERROR((AO435*40)/(((F435*60+G435)/60)*(SUMIFS(팀수비력!Q:Q,팀수비력!A:A,B435,팀수비력!B:B,D435)-SUMIFS(팀수비력!N:N,팀수비력!A:A,B435,팀수비력!B:B,D435)))*100,"")</f>
        <v>2.0670721860364965</v>
      </c>
      <c r="BO435" s="13">
        <f t="shared" si="224"/>
        <v>16.543649783659966</v>
      </c>
      <c r="BP435" s="13">
        <v>50</v>
      </c>
      <c r="BQ435" s="13">
        <v>0.66666666666666596</v>
      </c>
      <c r="BR435" s="13">
        <v>0.33333333333333298</v>
      </c>
      <c r="BS435" s="13">
        <v>1</v>
      </c>
      <c r="BT435" s="15" t="s">
        <v>93</v>
      </c>
      <c r="BU435" s="15"/>
      <c r="BV435" s="12" t="s">
        <v>89</v>
      </c>
      <c r="BW435" s="26"/>
      <c r="BX435" s="28"/>
      <c r="BY435" s="28"/>
      <c r="BZ435" s="26"/>
      <c r="CA435" s="26"/>
      <c r="CB435" s="26"/>
      <c r="CC435" s="31"/>
      <c r="CD435" s="31"/>
      <c r="CE435" s="31"/>
      <c r="CF435" s="33">
        <v>5</v>
      </c>
      <c r="CG435" s="33">
        <v>4</v>
      </c>
    </row>
    <row r="436" spans="1:85" ht="18" customHeight="1" thickBot="1" x14ac:dyDescent="0.45">
      <c r="A436" s="12" t="s">
        <v>84</v>
      </c>
      <c r="B436" s="12" t="s">
        <v>213</v>
      </c>
      <c r="C436" s="4" t="s">
        <v>231</v>
      </c>
      <c r="D436" s="4" t="s">
        <v>296</v>
      </c>
      <c r="E436" s="23">
        <v>7</v>
      </c>
      <c r="F436" s="24">
        <v>3</v>
      </c>
      <c r="G436" s="24">
        <v>23</v>
      </c>
      <c r="H436" s="10">
        <f t="shared" si="198"/>
        <v>1421</v>
      </c>
      <c r="I436" s="5">
        <v>2</v>
      </c>
      <c r="J436" s="17">
        <f t="shared" si="199"/>
        <v>0.2857142857142857</v>
      </c>
      <c r="K436" s="7">
        <v>0</v>
      </c>
      <c r="L436" s="7">
        <v>3</v>
      </c>
      <c r="M436" s="17">
        <f t="shared" si="200"/>
        <v>0</v>
      </c>
      <c r="N436" s="17">
        <f t="shared" si="201"/>
        <v>0.42857142857142855</v>
      </c>
      <c r="O436" s="14">
        <f t="shared" si="202"/>
        <v>0</v>
      </c>
      <c r="P436" s="12">
        <v>0</v>
      </c>
      <c r="Q436" s="12">
        <v>1</v>
      </c>
      <c r="R436" s="17">
        <f t="shared" si="203"/>
        <v>0</v>
      </c>
      <c r="S436" s="17">
        <f t="shared" si="204"/>
        <v>0.14285714285714285</v>
      </c>
      <c r="T436" s="14">
        <f t="shared" si="205"/>
        <v>0</v>
      </c>
      <c r="U436" s="12">
        <v>0</v>
      </c>
      <c r="V436" s="12">
        <v>2</v>
      </c>
      <c r="W436" s="17">
        <f t="shared" si="206"/>
        <v>0</v>
      </c>
      <c r="X436" s="17">
        <f t="shared" si="207"/>
        <v>0.2857142857142857</v>
      </c>
      <c r="Y436" s="14">
        <f t="shared" si="208"/>
        <v>0</v>
      </c>
      <c r="Z436" s="12">
        <v>2</v>
      </c>
      <c r="AA436" s="12">
        <v>2</v>
      </c>
      <c r="AB436" s="17">
        <f t="shared" si="209"/>
        <v>0.2857142857142857</v>
      </c>
      <c r="AC436" s="17">
        <f t="shared" si="210"/>
        <v>0.2857142857142857</v>
      </c>
      <c r="AD436" s="14">
        <f t="shared" si="211"/>
        <v>1</v>
      </c>
      <c r="AE436" s="12">
        <v>0</v>
      </c>
      <c r="AF436" s="17">
        <f t="shared" si="212"/>
        <v>0</v>
      </c>
      <c r="AG436" s="12">
        <v>0</v>
      </c>
      <c r="AH436" s="17">
        <f t="shared" si="213"/>
        <v>0</v>
      </c>
      <c r="AI436" s="12">
        <v>0</v>
      </c>
      <c r="AJ436" s="17">
        <f t="shared" si="214"/>
        <v>0</v>
      </c>
      <c r="AK436" s="12">
        <v>0</v>
      </c>
      <c r="AL436" s="17">
        <f t="shared" si="215"/>
        <v>0</v>
      </c>
      <c r="AM436" s="12">
        <v>0</v>
      </c>
      <c r="AN436" s="17">
        <f t="shared" si="216"/>
        <v>0</v>
      </c>
      <c r="AO436" s="12">
        <v>0</v>
      </c>
      <c r="AP436" s="17">
        <f t="shared" si="217"/>
        <v>0</v>
      </c>
      <c r="AQ436" s="12">
        <v>0</v>
      </c>
      <c r="AR436" s="17">
        <f t="shared" si="218"/>
        <v>0</v>
      </c>
      <c r="AS436" s="12">
        <v>3</v>
      </c>
      <c r="AT436" s="17">
        <f t="shared" si="219"/>
        <v>0.42857142857142855</v>
      </c>
      <c r="AU436" s="13"/>
      <c r="AV436" s="13"/>
      <c r="AW436" s="13"/>
      <c r="AX436" s="13"/>
      <c r="AY436" s="13"/>
      <c r="AZ436" s="13"/>
      <c r="BA436" s="13"/>
      <c r="BB436" s="13"/>
      <c r="BC436" s="13"/>
      <c r="BD436" s="35">
        <f t="shared" si="220"/>
        <v>25.773195876288664</v>
      </c>
      <c r="BE436" s="35">
        <f t="shared" si="221"/>
        <v>0</v>
      </c>
      <c r="BF436" s="37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6.2106581616932042</v>
      </c>
      <c r="BG436" s="14">
        <f t="shared" si="222"/>
        <v>0.66666666666666663</v>
      </c>
      <c r="BH436" s="14">
        <f t="shared" si="223"/>
        <v>0.66666666666666663</v>
      </c>
      <c r="BI436" s="13">
        <f>IFERROR(((AG436*(12000/5))/((F436*60+G436)*(SUMIFS(팀공격력!X:X,팀공격력!A:A,B436,팀공격력!B:B,D436)+SUMIFS(팀수비력!X:X,팀수비력!A:A,B436,팀수비력!B:B,D436))))*100,"")</f>
        <v>0</v>
      </c>
      <c r="BJ436" s="13">
        <f>IFERROR(((AI436*(12000/5))/((F436*60+G436)*(SUMIFS(팀공격력!V:V,팀공격력!A:A,B436,팀공격력!B:B,D436)+SUMIFS(팀수비력!W:W,팀수비력!A:A,B436,팀수비력!B:B,D436))))*100,"")</f>
        <v>0</v>
      </c>
      <c r="BK436" s="13">
        <f>IFERROR(((AE436*(12000/5))/((F436*60+G436)*(SUMIFS(팀공격력!X:X,팀공격력!A:A,B436,팀공격력!B:B,D436)+SUMIFS(팀수비력!X:X,팀수비력!A:A,B436,팀수비력!B:B,D436))))*100,"")</f>
        <v>0</v>
      </c>
      <c r="BL436" s="13">
        <f>IFERROR(100*AK436/(((((F436*60+G436)/(12000/5))*SUMIFS(팀공격력!P:P,팀공격력!A:A,B436,팀공격력!B:B,D436))-K436)),"")</f>
        <v>0</v>
      </c>
      <c r="BM436" s="13">
        <f>IFERROR(100*((AM436/E436*(2400))/((F436*60+G436)*SUMIFS(팀공격력!AR:AR,팀공격력!A:A,B436,팀공격력!B:B,D436))),"")</f>
        <v>0</v>
      </c>
      <c r="BN436" s="13">
        <f>IFERROR((AO436*40)/(((F436*60+G436)/60)*(SUMIFS(팀수비력!Q:Q,팀수비력!A:A,B436,팀수비력!B:B,D436)-SUMIFS(팀수비력!N:N,팀수비력!A:A,B436,팀수비력!B:B,D436)))*100,"")</f>
        <v>0</v>
      </c>
      <c r="BO436" s="13">
        <f t="shared" si="224"/>
        <v>0</v>
      </c>
      <c r="BP436" s="13">
        <v>50</v>
      </c>
      <c r="BQ436" s="13">
        <v>0.14285714285714199</v>
      </c>
      <c r="BR436" s="13">
        <v>0</v>
      </c>
      <c r="BS436" s="13">
        <v>0.14285714285714199</v>
      </c>
      <c r="BT436" s="15" t="s">
        <v>88</v>
      </c>
      <c r="BU436" s="15"/>
      <c r="BV436" s="12" t="s">
        <v>96</v>
      </c>
      <c r="BW436" s="26"/>
      <c r="BX436" s="28"/>
      <c r="BY436" s="28"/>
      <c r="BZ436" s="26"/>
      <c r="CA436" s="26"/>
      <c r="CB436" s="26"/>
      <c r="CC436" s="31"/>
      <c r="CD436" s="31"/>
      <c r="CE436" s="31"/>
      <c r="CF436" s="33">
        <v>5</v>
      </c>
      <c r="CG436" s="33">
        <v>2</v>
      </c>
    </row>
    <row r="437" spans="1:85" ht="18" customHeight="1" thickBot="1" x14ac:dyDescent="0.45">
      <c r="A437" s="12" t="s">
        <v>84</v>
      </c>
      <c r="B437" s="12" t="s">
        <v>213</v>
      </c>
      <c r="C437" s="4" t="s">
        <v>232</v>
      </c>
      <c r="D437" s="4" t="s">
        <v>296</v>
      </c>
      <c r="E437" s="23">
        <v>7</v>
      </c>
      <c r="F437" s="24">
        <v>19</v>
      </c>
      <c r="G437" s="24">
        <v>39</v>
      </c>
      <c r="H437" s="10">
        <f t="shared" si="198"/>
        <v>8253</v>
      </c>
      <c r="I437" s="5">
        <v>62</v>
      </c>
      <c r="J437" s="17">
        <f t="shared" si="199"/>
        <v>8.8571428571428577</v>
      </c>
      <c r="K437" s="7">
        <v>28</v>
      </c>
      <c r="L437" s="7">
        <v>58</v>
      </c>
      <c r="M437" s="17">
        <f t="shared" si="200"/>
        <v>4</v>
      </c>
      <c r="N437" s="17">
        <f t="shared" si="201"/>
        <v>8.2857142857142865</v>
      </c>
      <c r="O437" s="14">
        <f t="shared" si="202"/>
        <v>0.48275862068965519</v>
      </c>
      <c r="P437" s="12">
        <v>24</v>
      </c>
      <c r="Q437" s="12">
        <v>47</v>
      </c>
      <c r="R437" s="17">
        <f t="shared" si="203"/>
        <v>3.4285714285714284</v>
      </c>
      <c r="S437" s="17">
        <f t="shared" si="204"/>
        <v>6.7142857142857144</v>
      </c>
      <c r="T437" s="14">
        <f t="shared" si="205"/>
        <v>0.51063829787234039</v>
      </c>
      <c r="U437" s="12">
        <v>4</v>
      </c>
      <c r="V437" s="12">
        <v>11</v>
      </c>
      <c r="W437" s="17">
        <f t="shared" si="206"/>
        <v>0.5714285714285714</v>
      </c>
      <c r="X437" s="17">
        <f t="shared" si="207"/>
        <v>1.5714285714285714</v>
      </c>
      <c r="Y437" s="14">
        <f t="shared" si="208"/>
        <v>0.36363636363636365</v>
      </c>
      <c r="Z437" s="12">
        <v>2</v>
      </c>
      <c r="AA437" s="12">
        <v>3</v>
      </c>
      <c r="AB437" s="17">
        <f t="shared" si="209"/>
        <v>0.2857142857142857</v>
      </c>
      <c r="AC437" s="17">
        <f t="shared" si="210"/>
        <v>0.42857142857142855</v>
      </c>
      <c r="AD437" s="14">
        <f t="shared" si="211"/>
        <v>0.66666666666666663</v>
      </c>
      <c r="AE437" s="12">
        <v>29</v>
      </c>
      <c r="AF437" s="17">
        <f t="shared" si="212"/>
        <v>4.1428571428571432</v>
      </c>
      <c r="AG437" s="12">
        <v>12</v>
      </c>
      <c r="AH437" s="17">
        <f t="shared" si="213"/>
        <v>1.7142857142857142</v>
      </c>
      <c r="AI437" s="12">
        <v>17</v>
      </c>
      <c r="AJ437" s="17">
        <f t="shared" si="214"/>
        <v>2.4285714285714284</v>
      </c>
      <c r="AK437" s="12">
        <v>9</v>
      </c>
      <c r="AL437" s="17">
        <f t="shared" si="215"/>
        <v>1.2857142857142858</v>
      </c>
      <c r="AM437" s="12">
        <v>6</v>
      </c>
      <c r="AN437" s="17">
        <f t="shared" si="216"/>
        <v>0.8571428571428571</v>
      </c>
      <c r="AO437" s="12">
        <v>0</v>
      </c>
      <c r="AP437" s="17">
        <f t="shared" si="217"/>
        <v>0</v>
      </c>
      <c r="AQ437" s="12">
        <v>5</v>
      </c>
      <c r="AR437" s="17">
        <f t="shared" si="218"/>
        <v>0.7142857142857143</v>
      </c>
      <c r="AS437" s="12">
        <v>17</v>
      </c>
      <c r="AT437" s="17">
        <f t="shared" si="219"/>
        <v>2.4285714285714284</v>
      </c>
      <c r="AU437" s="13"/>
      <c r="AV437" s="13"/>
      <c r="AW437" s="13"/>
      <c r="AX437" s="13"/>
      <c r="AY437" s="13"/>
      <c r="AZ437" s="13"/>
      <c r="BA437" s="13"/>
      <c r="BB437" s="13"/>
      <c r="BC437" s="13"/>
      <c r="BD437" s="35">
        <f t="shared" si="220"/>
        <v>52.258934592043161</v>
      </c>
      <c r="BE437" s="35">
        <f t="shared" si="221"/>
        <v>51.724137931034484</v>
      </c>
      <c r="BF437" s="37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17.726956093951209</v>
      </c>
      <c r="BG437" s="14">
        <f t="shared" si="222"/>
        <v>0.18965517241379309</v>
      </c>
      <c r="BH437" s="14">
        <f t="shared" si="223"/>
        <v>5.1724137931034482E-2</v>
      </c>
      <c r="BI437" s="13">
        <f>IFERROR(((AG437*(12000/5))/((F437*60+G437)*(SUMIFS(팀공격력!X:X,팀공격력!A:A,B437,팀공격력!B:B,D437)+SUMIFS(팀수비력!X:X,팀수비력!A:A,B437,팀수비력!B:B,D437))))*100,"")</f>
        <v>3.8651077398782494</v>
      </c>
      <c r="BJ437" s="13">
        <f>IFERROR(((AI437*(12000/5))/((F437*60+G437)*(SUMIFS(팀공격력!V:V,팀공격력!A:A,B437,팀공격력!B:B,D437)+SUMIFS(팀수비력!W:W,팀수비력!A:A,B437,팀수비력!B:B,D437))))*100,"")</f>
        <v>11.127201917805978</v>
      </c>
      <c r="BK437" s="13">
        <f>IFERROR(((AE437*(12000/5))/((F437*60+G437)*(SUMIFS(팀공격력!X:X,팀공격력!A:A,B437,팀공격력!B:B,D437)+SUMIFS(팀수비력!X:X,팀수비력!A:A,B437,팀수비력!B:B,D437))))*100,"")</f>
        <v>9.340677038039102</v>
      </c>
      <c r="BL437" s="13">
        <f>IFERROR(100*AK437/(((((F437*60+G437)/(12000/5))*SUMIFS(팀공격력!P:P,팀공격력!A:A,B437,팀공격력!B:B,D437))-K437)),"")</f>
        <v>8.9805794968380876</v>
      </c>
      <c r="BM437" s="13">
        <f>IFERROR(100*((AM437/E437*(2400))/((F437*60+G437)*SUMIFS(팀공격력!AR:AR,팀공격력!A:A,B437,팀공격력!B:B,D437))),"")</f>
        <v>2.4485920062038882</v>
      </c>
      <c r="BN437" s="13">
        <f>IFERROR((AO437*40)/(((F437*60+G437)/60)*(SUMIFS(팀수비력!Q:Q,팀수비력!A:A,B437,팀수비력!B:B,D437)-SUMIFS(팀수비력!N:N,팀수비력!A:A,B437,팀수비력!B:B,D437)))*100,"")</f>
        <v>0</v>
      </c>
      <c r="BO437" s="13">
        <f t="shared" si="224"/>
        <v>7.7736318407960203</v>
      </c>
      <c r="BP437" s="13">
        <v>33.3333333333333</v>
      </c>
      <c r="BQ437" s="13">
        <v>0.28571428571428498</v>
      </c>
      <c r="BR437" s="13">
        <v>0</v>
      </c>
      <c r="BS437" s="13">
        <v>0</v>
      </c>
      <c r="BT437" s="15" t="s">
        <v>88</v>
      </c>
      <c r="BU437" s="15"/>
      <c r="BV437" s="12" t="s">
        <v>96</v>
      </c>
      <c r="BW437" s="26"/>
      <c r="BX437" s="28"/>
      <c r="BY437" s="28"/>
      <c r="BZ437" s="26"/>
      <c r="CA437" s="26"/>
      <c r="CB437" s="26"/>
      <c r="CC437" s="31"/>
      <c r="CD437" s="31"/>
      <c r="CE437" s="31"/>
      <c r="CF437" s="33">
        <v>4</v>
      </c>
      <c r="CG437" s="33">
        <v>3</v>
      </c>
    </row>
    <row r="438" spans="1:85" ht="18" customHeight="1" thickBot="1" x14ac:dyDescent="0.45">
      <c r="A438" s="12" t="s">
        <v>84</v>
      </c>
      <c r="B438" s="12" t="s">
        <v>233</v>
      </c>
      <c r="C438" s="4" t="s">
        <v>234</v>
      </c>
      <c r="D438" s="4" t="s">
        <v>296</v>
      </c>
      <c r="E438" s="23">
        <v>1</v>
      </c>
      <c r="F438" s="24">
        <v>12</v>
      </c>
      <c r="G438" s="24">
        <v>6</v>
      </c>
      <c r="H438" s="10">
        <f t="shared" si="198"/>
        <v>726</v>
      </c>
      <c r="I438" s="5">
        <v>8</v>
      </c>
      <c r="J438" s="17">
        <f t="shared" si="199"/>
        <v>8</v>
      </c>
      <c r="K438" s="7">
        <v>3</v>
      </c>
      <c r="L438" s="7">
        <v>6</v>
      </c>
      <c r="M438" s="17">
        <f t="shared" si="200"/>
        <v>3</v>
      </c>
      <c r="N438" s="17">
        <f t="shared" si="201"/>
        <v>6</v>
      </c>
      <c r="O438" s="14">
        <f t="shared" si="202"/>
        <v>0.5</v>
      </c>
      <c r="P438" s="12">
        <v>1</v>
      </c>
      <c r="Q438" s="12">
        <v>2</v>
      </c>
      <c r="R438" s="17">
        <f t="shared" si="203"/>
        <v>1</v>
      </c>
      <c r="S438" s="17">
        <f t="shared" si="204"/>
        <v>2</v>
      </c>
      <c r="T438" s="14">
        <f t="shared" si="205"/>
        <v>0.5</v>
      </c>
      <c r="U438" s="12">
        <v>2</v>
      </c>
      <c r="V438" s="12">
        <v>4</v>
      </c>
      <c r="W438" s="17">
        <f t="shared" si="206"/>
        <v>2</v>
      </c>
      <c r="X438" s="17">
        <f t="shared" si="207"/>
        <v>4</v>
      </c>
      <c r="Y438" s="14">
        <f t="shared" si="208"/>
        <v>0.5</v>
      </c>
      <c r="Z438" s="12">
        <v>0</v>
      </c>
      <c r="AA438" s="12">
        <v>0</v>
      </c>
      <c r="AB438" s="17">
        <f t="shared" si="209"/>
        <v>0</v>
      </c>
      <c r="AC438" s="17">
        <f t="shared" si="210"/>
        <v>0</v>
      </c>
      <c r="AD438" s="14" t="e">
        <f t="shared" si="211"/>
        <v>#DIV/0!</v>
      </c>
      <c r="AE438" s="12">
        <v>0</v>
      </c>
      <c r="AF438" s="17">
        <f t="shared" si="212"/>
        <v>0</v>
      </c>
      <c r="AG438" s="12">
        <v>0</v>
      </c>
      <c r="AH438" s="17">
        <f t="shared" si="213"/>
        <v>0</v>
      </c>
      <c r="AI438" s="12">
        <v>0</v>
      </c>
      <c r="AJ438" s="17">
        <f t="shared" si="214"/>
        <v>0</v>
      </c>
      <c r="AK438" s="12">
        <v>1</v>
      </c>
      <c r="AL438" s="17">
        <f t="shared" si="215"/>
        <v>1</v>
      </c>
      <c r="AM438" s="12">
        <v>0</v>
      </c>
      <c r="AN438" s="17">
        <f t="shared" si="216"/>
        <v>0</v>
      </c>
      <c r="AO438" s="12">
        <v>0</v>
      </c>
      <c r="AP438" s="17">
        <f t="shared" si="217"/>
        <v>0</v>
      </c>
      <c r="AQ438" s="12">
        <v>1</v>
      </c>
      <c r="AR438" s="17">
        <f t="shared" si="218"/>
        <v>1</v>
      </c>
      <c r="AS438" s="12">
        <v>2</v>
      </c>
      <c r="AT438" s="17">
        <f t="shared" si="219"/>
        <v>2</v>
      </c>
      <c r="AU438" s="13"/>
      <c r="AV438" s="13"/>
      <c r="AW438" s="13"/>
      <c r="AX438" s="13"/>
      <c r="AY438" s="13"/>
      <c r="AZ438" s="13"/>
      <c r="BA438" s="13"/>
      <c r="BB438" s="13"/>
      <c r="BC438" s="13"/>
      <c r="BD438" s="35">
        <f t="shared" si="220"/>
        <v>66.666666666666657</v>
      </c>
      <c r="BE438" s="35">
        <f t="shared" si="221"/>
        <v>66.666666666666657</v>
      </c>
      <c r="BF438" s="37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3.1662875414274803</v>
      </c>
      <c r="BG438" s="14">
        <f t="shared" si="222"/>
        <v>0.66666666666666663</v>
      </c>
      <c r="BH438" s="14">
        <f t="shared" si="223"/>
        <v>0</v>
      </c>
      <c r="BI438" s="13">
        <f>IFERROR(((AG438*(12000/5))/((F438*60+G438)*(SUMIFS(팀공격력!X:X,팀공격력!A:A,B438,팀공격력!B:B,D438)+SUMIFS(팀수비력!X:X,팀수비력!A:A,B438,팀수비력!B:B,D438))))*100,"")</f>
        <v>0</v>
      </c>
      <c r="BJ438" s="13">
        <f>IFERROR(((AI438*(12000/5))/((F438*60+G438)*(SUMIFS(팀공격력!V:V,팀공격력!A:A,B438,팀공격력!B:B,D438)+SUMIFS(팀수비력!W:W,팀수비력!A:A,B438,팀수비력!B:B,D438))))*100,"")</f>
        <v>0</v>
      </c>
      <c r="BK438" s="13">
        <f>IFERROR(((AE438*(12000/5))/((F438*60+G438)*(SUMIFS(팀공격력!X:X,팀공격력!A:A,B438,팀공격력!B:B,D438)+SUMIFS(팀수비력!X:X,팀수비력!A:A,B438,팀수비력!B:B,D438))))*100,"")</f>
        <v>0</v>
      </c>
      <c r="BL438" s="13">
        <f>IFERROR(100*AK438/(((((F438*60+G438)/(12000/5))*SUMIFS(팀공격력!P:P,팀공격력!A:A,B438,팀공격력!B:B,D438))-K438)),"")</f>
        <v>1.3712248465942203</v>
      </c>
      <c r="BM438" s="13">
        <f>IFERROR(100*((AM438/E438*(2400))/((F438*60+G438)*SUMIFS(팀공격력!AR:AR,팀공격력!A:A,B438,팀공격력!B:B,D438))),"")</f>
        <v>0</v>
      </c>
      <c r="BN438" s="13">
        <f>IFERROR((AO438*40)/(((F438*60+G438)/60)*(SUMIFS(팀수비력!Q:Q,팀수비력!A:A,B438,팀수비력!B:B,D438)-SUMIFS(팀수비력!N:N,팀수비력!A:A,B438,팀수비력!B:B,D438)))*100,"")</f>
        <v>0</v>
      </c>
      <c r="BO438" s="13">
        <f t="shared" si="224"/>
        <v>14.285714285714286</v>
      </c>
      <c r="BP438" s="13">
        <v>0</v>
      </c>
      <c r="BQ438" s="13">
        <v>0</v>
      </c>
      <c r="BR438" s="13">
        <v>2</v>
      </c>
      <c r="BS438" s="13">
        <v>0</v>
      </c>
      <c r="BT438" s="15" t="s">
        <v>88</v>
      </c>
      <c r="BU438" s="15"/>
      <c r="BV438" s="12" t="s">
        <v>91</v>
      </c>
      <c r="BW438" s="26"/>
      <c r="BX438" s="28"/>
      <c r="BY438" s="28"/>
      <c r="BZ438" s="26"/>
      <c r="CA438" s="26"/>
      <c r="CB438" s="26"/>
      <c r="CC438" s="31"/>
      <c r="CD438" s="31"/>
      <c r="CE438" s="31"/>
      <c r="CF438" s="33">
        <v>0</v>
      </c>
      <c r="CG438" s="33">
        <v>1</v>
      </c>
    </row>
    <row r="439" spans="1:85" ht="18" customHeight="1" thickBot="1" x14ac:dyDescent="0.45">
      <c r="A439" s="12" t="s">
        <v>84</v>
      </c>
      <c r="B439" s="12" t="s">
        <v>233</v>
      </c>
      <c r="C439" s="4" t="s">
        <v>235</v>
      </c>
      <c r="D439" s="4" t="s">
        <v>296</v>
      </c>
      <c r="E439" s="23">
        <v>5</v>
      </c>
      <c r="F439" s="24">
        <v>2</v>
      </c>
      <c r="G439" s="24">
        <v>19</v>
      </c>
      <c r="H439" s="10">
        <f t="shared" si="198"/>
        <v>695</v>
      </c>
      <c r="I439" s="5">
        <v>8</v>
      </c>
      <c r="J439" s="17">
        <f t="shared" si="199"/>
        <v>1.6</v>
      </c>
      <c r="K439" s="7">
        <v>2</v>
      </c>
      <c r="L439" s="7">
        <v>7</v>
      </c>
      <c r="M439" s="17">
        <f t="shared" si="200"/>
        <v>0.4</v>
      </c>
      <c r="N439" s="17">
        <f t="shared" si="201"/>
        <v>1.4</v>
      </c>
      <c r="O439" s="14">
        <f t="shared" si="202"/>
        <v>0.2857142857142857</v>
      </c>
      <c r="P439" s="12">
        <v>1</v>
      </c>
      <c r="Q439" s="12">
        <v>4</v>
      </c>
      <c r="R439" s="17">
        <f t="shared" si="203"/>
        <v>0.2</v>
      </c>
      <c r="S439" s="17">
        <f t="shared" si="204"/>
        <v>0.8</v>
      </c>
      <c r="T439" s="14">
        <f t="shared" si="205"/>
        <v>0.25</v>
      </c>
      <c r="U439" s="12">
        <v>1</v>
      </c>
      <c r="V439" s="12">
        <v>3</v>
      </c>
      <c r="W439" s="17">
        <f t="shared" si="206"/>
        <v>0.2</v>
      </c>
      <c r="X439" s="17">
        <f t="shared" si="207"/>
        <v>0.6</v>
      </c>
      <c r="Y439" s="14">
        <f t="shared" si="208"/>
        <v>0.33333333333333331</v>
      </c>
      <c r="Z439" s="12">
        <v>3</v>
      </c>
      <c r="AA439" s="12">
        <v>3</v>
      </c>
      <c r="AB439" s="17">
        <f t="shared" si="209"/>
        <v>0.6</v>
      </c>
      <c r="AC439" s="17">
        <f t="shared" si="210"/>
        <v>0.6</v>
      </c>
      <c r="AD439" s="14">
        <f t="shared" si="211"/>
        <v>1</v>
      </c>
      <c r="AE439" s="12">
        <v>2</v>
      </c>
      <c r="AF439" s="17">
        <f t="shared" si="212"/>
        <v>0.4</v>
      </c>
      <c r="AG439" s="12">
        <v>1</v>
      </c>
      <c r="AH439" s="17">
        <f t="shared" si="213"/>
        <v>0.2</v>
      </c>
      <c r="AI439" s="12">
        <v>1</v>
      </c>
      <c r="AJ439" s="17">
        <f t="shared" si="214"/>
        <v>0.2</v>
      </c>
      <c r="AK439" s="12">
        <v>2</v>
      </c>
      <c r="AL439" s="17">
        <f t="shared" si="215"/>
        <v>0.4</v>
      </c>
      <c r="AM439" s="12">
        <v>0</v>
      </c>
      <c r="AN439" s="17">
        <f t="shared" si="216"/>
        <v>0</v>
      </c>
      <c r="AO439" s="12">
        <v>0</v>
      </c>
      <c r="AP439" s="17">
        <f t="shared" si="217"/>
        <v>0</v>
      </c>
      <c r="AQ439" s="12">
        <v>0</v>
      </c>
      <c r="AR439" s="17">
        <f t="shared" si="218"/>
        <v>0</v>
      </c>
      <c r="AS439" s="12">
        <v>0</v>
      </c>
      <c r="AT439" s="17">
        <f t="shared" si="219"/>
        <v>0</v>
      </c>
      <c r="AU439" s="13"/>
      <c r="AV439" s="13"/>
      <c r="AW439" s="13"/>
      <c r="AX439" s="13"/>
      <c r="AY439" s="13"/>
      <c r="AZ439" s="13"/>
      <c r="BA439" s="13"/>
      <c r="BB439" s="13"/>
      <c r="BC439" s="13"/>
      <c r="BD439" s="35">
        <f t="shared" si="220"/>
        <v>48.076923076923073</v>
      </c>
      <c r="BE439" s="35">
        <f t="shared" si="221"/>
        <v>35.714285714285715</v>
      </c>
      <c r="BF439" s="37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19.656104791608669</v>
      </c>
      <c r="BG439" s="14">
        <f t="shared" si="222"/>
        <v>0.42857142857142855</v>
      </c>
      <c r="BH439" s="14">
        <f t="shared" si="223"/>
        <v>0.42857142857142855</v>
      </c>
      <c r="BI439" s="13">
        <f>IFERROR(((AG439*(12000/5))/((F439*60+G439)*(SUMIFS(팀공격력!X:X,팀공격력!A:A,B439,팀공격력!B:B,D439)+SUMIFS(팀수비력!X:X,팀수비력!A:A,B439,팀수비력!B:B,D439))))*100,"")</f>
        <v>2.9924067678266399</v>
      </c>
      <c r="BJ439" s="13">
        <f>IFERROR(((AI439*(12000/5))/((F439*60+G439)*(SUMIFS(팀공격력!V:V,팀공격력!A:A,B439,팀공격력!B:B,D439)+SUMIFS(팀수비력!W:W,팀수비력!A:A,B439,팀수비력!B:B,D439))))*100,"")</f>
        <v>5.5697377581805529</v>
      </c>
      <c r="BK439" s="13">
        <f>IFERROR(((AE439*(12000/5))/((F439*60+G439)*(SUMIFS(팀공격력!X:X,팀공격력!A:A,B439,팀공격력!B:B,D439)+SUMIFS(팀수비력!X:X,팀수비력!A:A,B439,팀수비력!B:B,D439))))*100,"")</f>
        <v>5.9848135356532799</v>
      </c>
      <c r="BL439" s="13">
        <f>IFERROR(100*AK439/(((((F439*60+G439)/(12000/5))*SUMIFS(팀공격력!P:P,팀공격력!A:A,B439,팀공격력!B:B,D439))-K439)),"")</f>
        <v>15.952673734587391</v>
      </c>
      <c r="BM439" s="13">
        <f>IFERROR(100*((AM439/E439*(2400))/((F439*60+G439)*SUMIFS(팀공격력!AR:AR,팀공격력!A:A,B439,팀공격력!B:B,D439))),"")</f>
        <v>0</v>
      </c>
      <c r="BN439" s="13">
        <f>IFERROR((AO439*40)/(((F439*60+G439)/60)*(SUMIFS(팀수비력!Q:Q,팀수비력!A:A,B439,팀수비력!B:B,D439)-SUMIFS(팀수비력!N:N,팀수비력!A:A,B439,팀수비력!B:B,D439)))*100,"")</f>
        <v>0</v>
      </c>
      <c r="BO439" s="13">
        <f t="shared" si="224"/>
        <v>0</v>
      </c>
      <c r="BP439" s="13">
        <v>0</v>
      </c>
      <c r="BQ439" s="13">
        <v>0</v>
      </c>
      <c r="BR439" s="13">
        <v>0.6</v>
      </c>
      <c r="BS439" s="13">
        <v>0.2</v>
      </c>
      <c r="BT439" s="15" t="s">
        <v>88</v>
      </c>
      <c r="BU439" s="15"/>
      <c r="BV439" s="12" t="s">
        <v>91</v>
      </c>
      <c r="BW439" s="26"/>
      <c r="BX439" s="28"/>
      <c r="BY439" s="28"/>
      <c r="BZ439" s="26"/>
      <c r="CA439" s="26"/>
      <c r="CB439" s="26"/>
      <c r="CC439" s="31"/>
      <c r="CD439" s="31"/>
      <c r="CE439" s="31"/>
      <c r="CF439" s="33">
        <v>2</v>
      </c>
      <c r="CG439" s="33">
        <v>3</v>
      </c>
    </row>
    <row r="440" spans="1:85" ht="18" customHeight="1" thickBot="1" x14ac:dyDescent="0.45">
      <c r="A440" s="12" t="s">
        <v>84</v>
      </c>
      <c r="B440" s="12" t="s">
        <v>233</v>
      </c>
      <c r="C440" s="4" t="s">
        <v>237</v>
      </c>
      <c r="D440" s="4" t="s">
        <v>296</v>
      </c>
      <c r="E440" s="23">
        <v>9</v>
      </c>
      <c r="F440" s="24">
        <v>33</v>
      </c>
      <c r="G440" s="24">
        <v>58</v>
      </c>
      <c r="H440" s="10">
        <f t="shared" si="198"/>
        <v>18342</v>
      </c>
      <c r="I440" s="5">
        <v>208</v>
      </c>
      <c r="J440" s="17">
        <f t="shared" si="199"/>
        <v>23.111111111111111</v>
      </c>
      <c r="K440" s="7">
        <v>81</v>
      </c>
      <c r="L440" s="7">
        <v>186</v>
      </c>
      <c r="M440" s="17">
        <f t="shared" si="200"/>
        <v>9</v>
      </c>
      <c r="N440" s="17">
        <f t="shared" si="201"/>
        <v>20.666666666666668</v>
      </c>
      <c r="O440" s="14">
        <f t="shared" si="202"/>
        <v>0.43548387096774194</v>
      </c>
      <c r="P440" s="12">
        <v>65</v>
      </c>
      <c r="Q440" s="12">
        <v>127</v>
      </c>
      <c r="R440" s="17">
        <f t="shared" si="203"/>
        <v>7.2222222222222223</v>
      </c>
      <c r="S440" s="17">
        <f t="shared" si="204"/>
        <v>14.111111111111111</v>
      </c>
      <c r="T440" s="14">
        <f t="shared" si="205"/>
        <v>0.51181102362204722</v>
      </c>
      <c r="U440" s="12">
        <v>16</v>
      </c>
      <c r="V440" s="12">
        <v>59</v>
      </c>
      <c r="W440" s="17">
        <f t="shared" si="206"/>
        <v>1.7777777777777777</v>
      </c>
      <c r="X440" s="17">
        <f t="shared" si="207"/>
        <v>6.5555555555555554</v>
      </c>
      <c r="Y440" s="14">
        <f t="shared" si="208"/>
        <v>0.2711864406779661</v>
      </c>
      <c r="Z440" s="12">
        <v>30</v>
      </c>
      <c r="AA440" s="12">
        <v>38</v>
      </c>
      <c r="AB440" s="17">
        <f t="shared" si="209"/>
        <v>3.3333333333333335</v>
      </c>
      <c r="AC440" s="17">
        <f t="shared" si="210"/>
        <v>4.2222222222222223</v>
      </c>
      <c r="AD440" s="14">
        <f t="shared" si="211"/>
        <v>0.78947368421052633</v>
      </c>
      <c r="AE440" s="12">
        <v>87</v>
      </c>
      <c r="AF440" s="17">
        <f t="shared" si="212"/>
        <v>9.6666666666666661</v>
      </c>
      <c r="AG440" s="12">
        <v>20</v>
      </c>
      <c r="AH440" s="17">
        <f t="shared" si="213"/>
        <v>2.2222222222222223</v>
      </c>
      <c r="AI440" s="12">
        <v>67</v>
      </c>
      <c r="AJ440" s="17">
        <f t="shared" si="214"/>
        <v>7.4444444444444446</v>
      </c>
      <c r="AK440" s="12">
        <v>20</v>
      </c>
      <c r="AL440" s="17">
        <f t="shared" si="215"/>
        <v>2.2222222222222223</v>
      </c>
      <c r="AM440" s="12">
        <v>13</v>
      </c>
      <c r="AN440" s="17">
        <f t="shared" si="216"/>
        <v>1.4444444444444444</v>
      </c>
      <c r="AO440" s="12">
        <v>6</v>
      </c>
      <c r="AP440" s="17">
        <f t="shared" si="217"/>
        <v>0.66666666666666663</v>
      </c>
      <c r="AQ440" s="12">
        <v>21</v>
      </c>
      <c r="AR440" s="17">
        <f t="shared" si="218"/>
        <v>2.3333333333333335</v>
      </c>
      <c r="AS440" s="12">
        <v>28</v>
      </c>
      <c r="AT440" s="17">
        <f t="shared" si="219"/>
        <v>3.1111111111111112</v>
      </c>
      <c r="AU440" s="13"/>
      <c r="AV440" s="13"/>
      <c r="AW440" s="13"/>
      <c r="AX440" s="13"/>
      <c r="AY440" s="13"/>
      <c r="AZ440" s="13"/>
      <c r="BA440" s="13"/>
      <c r="BB440" s="13"/>
      <c r="BC440" s="13"/>
      <c r="BD440" s="35">
        <f t="shared" si="220"/>
        <v>51.302288871349646</v>
      </c>
      <c r="BE440" s="35">
        <f t="shared" si="221"/>
        <v>47.8494623655914</v>
      </c>
      <c r="BF440" s="37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36.048696355368087</v>
      </c>
      <c r="BG440" s="14">
        <f t="shared" si="222"/>
        <v>0.31720430107526881</v>
      </c>
      <c r="BH440" s="14">
        <f t="shared" si="223"/>
        <v>0.20430107526881722</v>
      </c>
      <c r="BI440" s="13">
        <f>IFERROR(((AG440*(12000/5))/((F440*60+G440)*(SUMIFS(팀공격력!X:X,팀공격력!A:A,B440,팀공격력!B:B,D440)+SUMIFS(팀수비력!X:X,팀수비력!A:A,B440,팀수비력!B:B,D440))))*100,"")</f>
        <v>4.0818895066526295</v>
      </c>
      <c r="BJ440" s="13">
        <f>IFERROR(((AI440*(12000/5))/((F440*60+G440)*(SUMIFS(팀공격력!V:V,팀공격력!A:A,B440,팀공격력!B:B,D440)+SUMIFS(팀수비력!W:W,팀수비력!A:A,B440,팀수비력!B:B,D440))))*100,"")</f>
        <v>25.45189781252968</v>
      </c>
      <c r="BK440" s="13">
        <f>IFERROR(((AE440*(12000/5))/((F440*60+G440)*(SUMIFS(팀공격력!X:X,팀공격력!A:A,B440,팀공격력!B:B,D440)+SUMIFS(팀수비력!X:X,팀수비력!A:A,B440,팀수비력!B:B,D440))))*100,"")</f>
        <v>17.756219353938938</v>
      </c>
      <c r="BL440" s="13">
        <f>IFERROR(100*AK440/(((((F440*60+G440)/(12000/5))*SUMIFS(팀공격력!P:P,팀공격력!A:A,B440,팀공격력!B:B,D440))-K440)),"")</f>
        <v>15.135366938052206</v>
      </c>
      <c r="BM440" s="13">
        <f>IFERROR(100*((AM440/E440*(2400))/((F440*60+G440)*SUMIFS(팀공격력!AR:AR,팀공격력!A:A,B440,팀공격력!B:B,D440))),"")</f>
        <v>2.3980223949105954</v>
      </c>
      <c r="BN440" s="13">
        <f>IFERROR((AO440*40)/(((F440*60+G440)/60)*(SUMIFS(팀수비력!Q:Q,팀수비력!A:A,B440,팀수비력!B:B,D440)-SUMIFS(팀수비력!N:N,팀수비력!A:A,B440,팀수비력!B:B,D440)))*100,"")</f>
        <v>1.7664376840039253</v>
      </c>
      <c r="BO440" s="13">
        <f t="shared" si="224"/>
        <v>9.386733416770964</v>
      </c>
      <c r="BP440" s="13">
        <v>56.25</v>
      </c>
      <c r="BQ440" s="13">
        <v>1</v>
      </c>
      <c r="BR440" s="13">
        <v>0</v>
      </c>
      <c r="BS440" s="13">
        <v>1</v>
      </c>
      <c r="BT440" s="15" t="s">
        <v>93</v>
      </c>
      <c r="BU440" s="15"/>
      <c r="BV440" s="12" t="s">
        <v>96</v>
      </c>
      <c r="BW440" s="26"/>
      <c r="BX440" s="28"/>
      <c r="BY440" s="28"/>
      <c r="BZ440" s="26"/>
      <c r="CA440" s="26"/>
      <c r="CB440" s="26"/>
      <c r="CC440" s="31"/>
      <c r="CD440" s="31"/>
      <c r="CE440" s="31"/>
      <c r="CF440" s="33">
        <v>2</v>
      </c>
      <c r="CG440" s="33">
        <v>7</v>
      </c>
    </row>
    <row r="441" spans="1:85" ht="18" customHeight="1" thickBot="1" x14ac:dyDescent="0.45">
      <c r="A441" s="12" t="s">
        <v>84</v>
      </c>
      <c r="B441" s="12" t="s">
        <v>233</v>
      </c>
      <c r="C441" s="4" t="s">
        <v>239</v>
      </c>
      <c r="D441" s="4" t="s">
        <v>296</v>
      </c>
      <c r="E441" s="23">
        <v>9</v>
      </c>
      <c r="F441" s="24">
        <v>30</v>
      </c>
      <c r="G441" s="24">
        <v>46</v>
      </c>
      <c r="H441" s="10">
        <f t="shared" si="198"/>
        <v>16614</v>
      </c>
      <c r="I441" s="5">
        <v>65</v>
      </c>
      <c r="J441" s="17">
        <f t="shared" si="199"/>
        <v>7.2222222222222223</v>
      </c>
      <c r="K441" s="7">
        <v>26</v>
      </c>
      <c r="L441" s="7">
        <v>69</v>
      </c>
      <c r="M441" s="17">
        <f t="shared" si="200"/>
        <v>2.8888888888888888</v>
      </c>
      <c r="N441" s="17">
        <f t="shared" si="201"/>
        <v>7.666666666666667</v>
      </c>
      <c r="O441" s="14">
        <f t="shared" si="202"/>
        <v>0.37681159420289856</v>
      </c>
      <c r="P441" s="12">
        <v>21</v>
      </c>
      <c r="Q441" s="12">
        <v>40</v>
      </c>
      <c r="R441" s="17">
        <f t="shared" si="203"/>
        <v>2.3333333333333335</v>
      </c>
      <c r="S441" s="17">
        <f t="shared" si="204"/>
        <v>4.4444444444444446</v>
      </c>
      <c r="T441" s="14">
        <f t="shared" si="205"/>
        <v>0.52500000000000002</v>
      </c>
      <c r="U441" s="12">
        <v>5</v>
      </c>
      <c r="V441" s="12">
        <v>29</v>
      </c>
      <c r="W441" s="17">
        <f t="shared" si="206"/>
        <v>0.55555555555555558</v>
      </c>
      <c r="X441" s="17">
        <f t="shared" si="207"/>
        <v>3.2222222222222223</v>
      </c>
      <c r="Y441" s="14">
        <f t="shared" si="208"/>
        <v>0.17241379310344829</v>
      </c>
      <c r="Z441" s="12">
        <v>8</v>
      </c>
      <c r="AA441" s="12">
        <v>11</v>
      </c>
      <c r="AB441" s="17">
        <f t="shared" si="209"/>
        <v>0.88888888888888884</v>
      </c>
      <c r="AC441" s="17">
        <f t="shared" si="210"/>
        <v>1.2222222222222223</v>
      </c>
      <c r="AD441" s="14">
        <f t="shared" si="211"/>
        <v>0.72727272727272729</v>
      </c>
      <c r="AE441" s="12">
        <v>35</v>
      </c>
      <c r="AF441" s="17">
        <f t="shared" si="212"/>
        <v>3.8888888888888888</v>
      </c>
      <c r="AG441" s="12">
        <v>11</v>
      </c>
      <c r="AH441" s="17">
        <f t="shared" si="213"/>
        <v>1.2222222222222223</v>
      </c>
      <c r="AI441" s="12">
        <v>24</v>
      </c>
      <c r="AJ441" s="17">
        <f t="shared" si="214"/>
        <v>2.6666666666666665</v>
      </c>
      <c r="AK441" s="12">
        <v>56</v>
      </c>
      <c r="AL441" s="17">
        <f t="shared" si="215"/>
        <v>6.2222222222222223</v>
      </c>
      <c r="AM441" s="12">
        <v>6</v>
      </c>
      <c r="AN441" s="17">
        <f t="shared" si="216"/>
        <v>0.66666666666666663</v>
      </c>
      <c r="AO441" s="12">
        <v>1</v>
      </c>
      <c r="AP441" s="17">
        <f t="shared" si="217"/>
        <v>0.1111111111111111</v>
      </c>
      <c r="AQ441" s="12">
        <v>20</v>
      </c>
      <c r="AR441" s="17">
        <f t="shared" si="218"/>
        <v>2.2222222222222223</v>
      </c>
      <c r="AS441" s="12">
        <v>31</v>
      </c>
      <c r="AT441" s="17">
        <f t="shared" si="219"/>
        <v>3.4444444444444446</v>
      </c>
      <c r="AU441" s="13"/>
      <c r="AV441" s="13"/>
      <c r="AW441" s="13"/>
      <c r="AX441" s="13"/>
      <c r="AY441" s="13"/>
      <c r="AZ441" s="13"/>
      <c r="BA441" s="13"/>
      <c r="BB441" s="13"/>
      <c r="BC441" s="13"/>
      <c r="BD441" s="35">
        <f t="shared" si="220"/>
        <v>44.014084507042249</v>
      </c>
      <c r="BE441" s="35">
        <f t="shared" si="221"/>
        <v>41.304347826086953</v>
      </c>
      <c r="BF441" s="37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16.693416732422591</v>
      </c>
      <c r="BG441" s="14">
        <f t="shared" si="222"/>
        <v>0.42028985507246375</v>
      </c>
      <c r="BH441" s="14">
        <f t="shared" si="223"/>
        <v>0.15942028985507245</v>
      </c>
      <c r="BI441" s="13">
        <f>IFERROR(((AG441*(12000/5))/((F441*60+G441)*(SUMIFS(팀공격력!X:X,팀공격력!A:A,B441,팀공격력!B:B,D441)+SUMIFS(팀수비력!X:X,팀수비력!A:A,B441,팀수비력!B:B,D441))))*100,"")</f>
        <v>2.4785427670676774</v>
      </c>
      <c r="BJ441" s="13">
        <f>IFERROR(((AI441*(12000/5))/((F441*60+G441)*(SUMIFS(팀공격력!V:V,팀공격력!A:A,B441,팀공격력!B:B,D441)+SUMIFS(팀수비력!W:W,팀수비력!A:A,B441,팀수비력!B:B,D441))))*100,"")</f>
        <v>10.065354908607976</v>
      </c>
      <c r="BK441" s="13">
        <f>IFERROR(((AE441*(12000/5))/((F441*60+G441)*(SUMIFS(팀공격력!X:X,팀공격력!A:A,B441,팀공격력!B:B,D441)+SUMIFS(팀수비력!X:X,팀수비력!A:A,B441,팀수비력!B:B,D441))))*100,"")</f>
        <v>7.8862724406698819</v>
      </c>
      <c r="BL441" s="13">
        <f>IFERROR(100*AK441/(((((F441*60+G441)/(12000/5))*SUMIFS(팀공격력!P:P,팀공격력!A:A,B441,팀공격력!B:B,D441))-K441)),"")</f>
        <v>33.520723488948633</v>
      </c>
      <c r="BM441" s="13">
        <f>IFERROR(100*((AM441/E441*(2400))/((F441*60+G441)*SUMIFS(팀공격력!AR:AR,팀공격력!A:A,B441,팀공격력!B:B,D441))),"")</f>
        <v>1.2218942347265089</v>
      </c>
      <c r="BN441" s="13">
        <f>IFERROR((AO441*40)/(((F441*60+G441)/60)*(SUMIFS(팀수비력!Q:Q,팀수비력!A:A,B441,팀수비력!B:B,D441)-SUMIFS(팀수비력!N:N,팀수비력!A:A,B441,팀수비력!B:B,D441)))*100,"")</f>
        <v>0.32502708559046589</v>
      </c>
      <c r="BO441" s="13">
        <f t="shared" si="224"/>
        <v>21.312872975277067</v>
      </c>
      <c r="BP441" s="13">
        <v>0</v>
      </c>
      <c r="BQ441" s="13">
        <v>0</v>
      </c>
      <c r="BR441" s="13">
        <v>1.1111111111111101</v>
      </c>
      <c r="BS441" s="13">
        <v>0.33333333333333298</v>
      </c>
      <c r="BT441" s="15" t="s">
        <v>88</v>
      </c>
      <c r="BU441" s="15"/>
      <c r="BV441" s="12" t="s">
        <v>91</v>
      </c>
      <c r="BW441" s="26"/>
      <c r="BX441" s="28"/>
      <c r="BY441" s="28"/>
      <c r="BZ441" s="26"/>
      <c r="CA441" s="26"/>
      <c r="CB441" s="26"/>
      <c r="CC441" s="31"/>
      <c r="CD441" s="31"/>
      <c r="CE441" s="31"/>
      <c r="CF441" s="33">
        <v>2</v>
      </c>
      <c r="CG441" s="33">
        <v>7</v>
      </c>
    </row>
    <row r="442" spans="1:85" ht="18" customHeight="1" thickBot="1" x14ac:dyDescent="0.45">
      <c r="A442" s="12" t="s">
        <v>84</v>
      </c>
      <c r="B442" s="12" t="s">
        <v>233</v>
      </c>
      <c r="C442" s="4" t="s">
        <v>240</v>
      </c>
      <c r="D442" s="4" t="s">
        <v>296</v>
      </c>
      <c r="E442" s="23">
        <v>2</v>
      </c>
      <c r="F442" s="24">
        <v>4</v>
      </c>
      <c r="G442" s="24">
        <v>48</v>
      </c>
      <c r="H442" s="10">
        <f t="shared" si="198"/>
        <v>576</v>
      </c>
      <c r="I442" s="5">
        <v>2</v>
      </c>
      <c r="J442" s="17">
        <f t="shared" si="199"/>
        <v>1</v>
      </c>
      <c r="K442" s="7">
        <v>1</v>
      </c>
      <c r="L442" s="7">
        <v>5</v>
      </c>
      <c r="M442" s="17">
        <f t="shared" si="200"/>
        <v>0.5</v>
      </c>
      <c r="N442" s="17">
        <f t="shared" si="201"/>
        <v>2.5</v>
      </c>
      <c r="O442" s="14">
        <f t="shared" si="202"/>
        <v>0.2</v>
      </c>
      <c r="P442" s="12">
        <v>1</v>
      </c>
      <c r="Q442" s="12">
        <v>5</v>
      </c>
      <c r="R442" s="17">
        <f t="shared" si="203"/>
        <v>0.5</v>
      </c>
      <c r="S442" s="17">
        <f t="shared" si="204"/>
        <v>2.5</v>
      </c>
      <c r="T442" s="14">
        <f t="shared" si="205"/>
        <v>0.2</v>
      </c>
      <c r="U442" s="12">
        <v>0</v>
      </c>
      <c r="V442" s="12">
        <v>0</v>
      </c>
      <c r="W442" s="17">
        <f t="shared" si="206"/>
        <v>0</v>
      </c>
      <c r="X442" s="17">
        <f t="shared" si="207"/>
        <v>0</v>
      </c>
      <c r="Y442" s="14" t="e">
        <f t="shared" si="208"/>
        <v>#DIV/0!</v>
      </c>
      <c r="Z442" s="12">
        <v>0</v>
      </c>
      <c r="AA442" s="12">
        <v>0</v>
      </c>
      <c r="AB442" s="17">
        <f t="shared" si="209"/>
        <v>0</v>
      </c>
      <c r="AC442" s="17">
        <f t="shared" si="210"/>
        <v>0</v>
      </c>
      <c r="AD442" s="14" t="e">
        <f t="shared" si="211"/>
        <v>#DIV/0!</v>
      </c>
      <c r="AE442" s="12">
        <v>1</v>
      </c>
      <c r="AF442" s="17">
        <f t="shared" si="212"/>
        <v>0.5</v>
      </c>
      <c r="AG442" s="12">
        <v>0</v>
      </c>
      <c r="AH442" s="17">
        <f t="shared" si="213"/>
        <v>0</v>
      </c>
      <c r="AI442" s="12">
        <v>1</v>
      </c>
      <c r="AJ442" s="17">
        <f t="shared" si="214"/>
        <v>0.5</v>
      </c>
      <c r="AK442" s="12">
        <v>4</v>
      </c>
      <c r="AL442" s="17">
        <f t="shared" si="215"/>
        <v>2</v>
      </c>
      <c r="AM442" s="12">
        <v>1</v>
      </c>
      <c r="AN442" s="17">
        <f t="shared" si="216"/>
        <v>0.5</v>
      </c>
      <c r="AO442" s="12">
        <v>0</v>
      </c>
      <c r="AP442" s="17">
        <f t="shared" si="217"/>
        <v>0</v>
      </c>
      <c r="AQ442" s="12">
        <v>4</v>
      </c>
      <c r="AR442" s="17">
        <f t="shared" si="218"/>
        <v>2</v>
      </c>
      <c r="AS442" s="12">
        <v>1</v>
      </c>
      <c r="AT442" s="17">
        <f t="shared" si="219"/>
        <v>0.5</v>
      </c>
      <c r="AU442" s="13"/>
      <c r="AV442" s="13"/>
      <c r="AW442" s="13"/>
      <c r="AX442" s="13"/>
      <c r="AY442" s="13"/>
      <c r="AZ442" s="13"/>
      <c r="BA442" s="13"/>
      <c r="BB442" s="13"/>
      <c r="BC442" s="13"/>
      <c r="BD442" s="35">
        <f t="shared" si="220"/>
        <v>20</v>
      </c>
      <c r="BE442" s="35">
        <f t="shared" si="221"/>
        <v>20</v>
      </c>
      <c r="BF442" s="37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10.262164085162278</v>
      </c>
      <c r="BG442" s="14">
        <f t="shared" si="222"/>
        <v>0</v>
      </c>
      <c r="BH442" s="14">
        <f t="shared" si="223"/>
        <v>0</v>
      </c>
      <c r="BI442" s="13">
        <f>IFERROR(((AG442*(12000/5))/((F442*60+G442)*(SUMIFS(팀공격력!X:X,팀공격력!A:A,B442,팀공격력!B:B,D442)+SUMIFS(팀수비력!X:X,팀수비력!A:A,B442,팀수비력!B:B,D442))))*100,"")</f>
        <v>0</v>
      </c>
      <c r="BJ442" s="13">
        <f>IFERROR(((AI442*(12000/5))/((F442*60+G442)*(SUMIFS(팀공격력!V:V,팀공격력!A:A,B442,팀공격력!B:B,D442)+SUMIFS(팀수비력!W:W,팀수비력!A:A,B442,팀수비력!B:B,D442))))*100,"")</f>
        <v>2.6881720430107525</v>
      </c>
      <c r="BK442" s="13">
        <f>IFERROR(((AE442*(12000/5))/((F442*60+G442)*(SUMIFS(팀공격력!X:X,팀공격력!A:A,B442,팀공격력!B:B,D442)+SUMIFS(팀수비력!X:X,팀수비력!A:A,B442,팀수비력!B:B,D442))))*100,"")</f>
        <v>1.4442518775274409</v>
      </c>
      <c r="BL442" s="13">
        <f>IFERROR(100*AK442/(((((F442*60+G442)/(12000/5))*SUMIFS(팀공격력!P:P,팀공격력!A:A,B442,팀공격력!B:B,D442))-K442)),"")</f>
        <v>13.736263736263737</v>
      </c>
      <c r="BM442" s="13">
        <f>IFERROR(100*((AM442/E442*(2400))/((F442*60+G442)*SUMIFS(팀공격력!AR:AR,팀공격력!A:A,B442,팀공격력!B:B,D442))),"")</f>
        <v>5.8740019721487906</v>
      </c>
      <c r="BN442" s="13">
        <f>IFERROR((AO442*40)/(((F442*60+G442)/60)*(SUMIFS(팀수비력!Q:Q,팀수비력!A:A,B442,팀수비력!B:B,D442)-SUMIFS(팀수비력!N:N,팀수비력!A:A,B442,팀수비력!B:B,D442)))*100,"")</f>
        <v>0</v>
      </c>
      <c r="BO442" s="13">
        <f t="shared" si="224"/>
        <v>44.444444444444443</v>
      </c>
      <c r="BP442" s="13">
        <v>0</v>
      </c>
      <c r="BQ442" s="13">
        <v>0</v>
      </c>
      <c r="BR442" s="13">
        <v>0</v>
      </c>
      <c r="BS442" s="13">
        <v>0</v>
      </c>
      <c r="BT442" s="15" t="s">
        <v>88</v>
      </c>
      <c r="BU442" s="15"/>
      <c r="BV442" s="12" t="s">
        <v>91</v>
      </c>
      <c r="BW442" s="26"/>
      <c r="BX442" s="28"/>
      <c r="BY442" s="28"/>
      <c r="BZ442" s="26"/>
      <c r="CA442" s="26"/>
      <c r="CB442" s="26"/>
      <c r="CC442" s="31"/>
      <c r="CD442" s="31"/>
      <c r="CE442" s="31"/>
      <c r="CF442" s="33">
        <v>0</v>
      </c>
      <c r="CG442" s="33">
        <v>2</v>
      </c>
    </row>
    <row r="443" spans="1:85" ht="18" customHeight="1" thickBot="1" x14ac:dyDescent="0.45">
      <c r="A443" s="12" t="s">
        <v>84</v>
      </c>
      <c r="B443" s="12" t="s">
        <v>233</v>
      </c>
      <c r="C443" s="4" t="s">
        <v>241</v>
      </c>
      <c r="D443" s="4" t="s">
        <v>296</v>
      </c>
      <c r="E443" s="23">
        <v>1</v>
      </c>
      <c r="F443" s="24">
        <v>0</v>
      </c>
      <c r="G443" s="24">
        <v>11</v>
      </c>
      <c r="H443" s="10">
        <f t="shared" si="198"/>
        <v>11</v>
      </c>
      <c r="I443" s="5">
        <v>0</v>
      </c>
      <c r="J443" s="17">
        <f t="shared" si="199"/>
        <v>0</v>
      </c>
      <c r="K443" s="7">
        <v>0</v>
      </c>
      <c r="L443" s="7">
        <v>0</v>
      </c>
      <c r="M443" s="17">
        <f t="shared" si="200"/>
        <v>0</v>
      </c>
      <c r="N443" s="17">
        <f t="shared" si="201"/>
        <v>0</v>
      </c>
      <c r="O443" s="14" t="e">
        <f t="shared" si="202"/>
        <v>#DIV/0!</v>
      </c>
      <c r="P443" s="12">
        <v>0</v>
      </c>
      <c r="Q443" s="12">
        <v>0</v>
      </c>
      <c r="R443" s="17">
        <f t="shared" si="203"/>
        <v>0</v>
      </c>
      <c r="S443" s="17">
        <f t="shared" si="204"/>
        <v>0</v>
      </c>
      <c r="T443" s="14" t="e">
        <f t="shared" si="205"/>
        <v>#DIV/0!</v>
      </c>
      <c r="U443" s="12">
        <v>0</v>
      </c>
      <c r="V443" s="12">
        <v>0</v>
      </c>
      <c r="W443" s="17">
        <f t="shared" si="206"/>
        <v>0</v>
      </c>
      <c r="X443" s="17">
        <f t="shared" si="207"/>
        <v>0</v>
      </c>
      <c r="Y443" s="14" t="e">
        <f t="shared" si="208"/>
        <v>#DIV/0!</v>
      </c>
      <c r="Z443" s="12">
        <v>0</v>
      </c>
      <c r="AA443" s="12">
        <v>0</v>
      </c>
      <c r="AB443" s="17">
        <f t="shared" si="209"/>
        <v>0</v>
      </c>
      <c r="AC443" s="17">
        <f t="shared" si="210"/>
        <v>0</v>
      </c>
      <c r="AD443" s="14" t="e">
        <f t="shared" si="211"/>
        <v>#DIV/0!</v>
      </c>
      <c r="AE443" s="12">
        <v>0</v>
      </c>
      <c r="AF443" s="17">
        <f t="shared" si="212"/>
        <v>0</v>
      </c>
      <c r="AG443" s="12">
        <v>0</v>
      </c>
      <c r="AH443" s="17">
        <f t="shared" si="213"/>
        <v>0</v>
      </c>
      <c r="AI443" s="12">
        <v>0</v>
      </c>
      <c r="AJ443" s="17">
        <f t="shared" si="214"/>
        <v>0</v>
      </c>
      <c r="AK443" s="12">
        <v>0</v>
      </c>
      <c r="AL443" s="17">
        <f t="shared" si="215"/>
        <v>0</v>
      </c>
      <c r="AM443" s="12">
        <v>0</v>
      </c>
      <c r="AN443" s="17">
        <f t="shared" si="216"/>
        <v>0</v>
      </c>
      <c r="AO443" s="12">
        <v>0</v>
      </c>
      <c r="AP443" s="17">
        <f t="shared" si="217"/>
        <v>0</v>
      </c>
      <c r="AQ443" s="12">
        <v>1</v>
      </c>
      <c r="AR443" s="17">
        <f t="shared" si="218"/>
        <v>1</v>
      </c>
      <c r="AS443" s="12">
        <v>0</v>
      </c>
      <c r="AT443" s="17">
        <f t="shared" si="219"/>
        <v>0</v>
      </c>
      <c r="AU443" s="13"/>
      <c r="AV443" s="13"/>
      <c r="AW443" s="13"/>
      <c r="AX443" s="13"/>
      <c r="AY443" s="13"/>
      <c r="AZ443" s="13"/>
      <c r="BA443" s="13"/>
      <c r="BB443" s="13"/>
      <c r="BC443" s="13"/>
      <c r="BD443" s="35" t="str">
        <f t="shared" si="220"/>
        <v/>
      </c>
      <c r="BE443" s="35" t="str">
        <f t="shared" si="221"/>
        <v/>
      </c>
      <c r="BF443" s="37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29.853568247744811</v>
      </c>
      <c r="BG443" s="14" t="str">
        <f t="shared" si="222"/>
        <v/>
      </c>
      <c r="BH443" s="14" t="str">
        <f t="shared" si="223"/>
        <v/>
      </c>
      <c r="BI443" s="13">
        <f>IFERROR(((AG443*(12000/5))/((F443*60+G443)*(SUMIFS(팀공격력!X:X,팀공격력!A:A,B443,팀공격력!B:B,D443)+SUMIFS(팀수비력!X:X,팀수비력!A:A,B443,팀수비력!B:B,D443))))*100,"")</f>
        <v>0</v>
      </c>
      <c r="BJ443" s="13">
        <f>IFERROR(((AI443*(12000/5))/((F443*60+G443)*(SUMIFS(팀공격력!V:V,팀공격력!A:A,B443,팀공격력!B:B,D443)+SUMIFS(팀수비력!W:W,팀수비력!A:A,B443,팀수비력!B:B,D443))))*100,"")</f>
        <v>0</v>
      </c>
      <c r="BK443" s="13">
        <f>IFERROR(((AE443*(12000/5))/((F443*60+G443)*(SUMIFS(팀공격력!X:X,팀공격력!A:A,B443,팀공격력!B:B,D443)+SUMIFS(팀수비력!X:X,팀수비력!A:A,B443,팀수비력!B:B,D443))))*100,"")</f>
        <v>0</v>
      </c>
      <c r="BL443" s="13">
        <f>IFERROR(100*AK443/(((((F443*60+G443)/(12000/5))*SUMIFS(팀공격력!P:P,팀공격력!A:A,B443,팀공격력!B:B,D443))-K443)),"")</f>
        <v>0</v>
      </c>
      <c r="BM443" s="13">
        <f>IFERROR(100*((AM443/E443*(2400))/((F443*60+G443)*SUMIFS(팀공격력!AR:AR,팀공격력!A:A,B443,팀공격력!B:B,D443))),"")</f>
        <v>0</v>
      </c>
      <c r="BN443" s="13">
        <f>IFERROR((AO443*40)/(((F443*60+G443)/60)*(SUMIFS(팀수비력!Q:Q,팀수비력!A:A,B443,팀수비력!B:B,D443)-SUMIFS(팀수비력!N:N,팀수비력!A:A,B443,팀수비력!B:B,D443)))*100,"")</f>
        <v>0</v>
      </c>
      <c r="BO443" s="13">
        <f t="shared" si="224"/>
        <v>100</v>
      </c>
      <c r="BP443" s="13">
        <v>0</v>
      </c>
      <c r="BQ443" s="13">
        <v>0</v>
      </c>
      <c r="BR443" s="13">
        <v>0</v>
      </c>
      <c r="BS443" s="13">
        <v>0</v>
      </c>
      <c r="BT443" s="15" t="s">
        <v>88</v>
      </c>
      <c r="BU443" s="15"/>
      <c r="BV443" s="12" t="s">
        <v>96</v>
      </c>
      <c r="BW443" s="26"/>
      <c r="BX443" s="28"/>
      <c r="BY443" s="28"/>
      <c r="BZ443" s="26"/>
      <c r="CA443" s="26"/>
      <c r="CB443" s="26"/>
      <c r="CC443" s="31"/>
      <c r="CD443" s="31"/>
      <c r="CE443" s="31"/>
      <c r="CF443" s="33">
        <v>0</v>
      </c>
      <c r="CG443" s="33">
        <v>1</v>
      </c>
    </row>
    <row r="444" spans="1:85" ht="18" customHeight="1" thickBot="1" x14ac:dyDescent="0.45">
      <c r="A444" s="12" t="s">
        <v>84</v>
      </c>
      <c r="B444" s="12" t="s">
        <v>233</v>
      </c>
      <c r="C444" s="4" t="s">
        <v>242</v>
      </c>
      <c r="D444" s="4" t="s">
        <v>296</v>
      </c>
      <c r="E444" s="23">
        <v>9</v>
      </c>
      <c r="F444" s="24">
        <v>32</v>
      </c>
      <c r="G444" s="24">
        <v>32</v>
      </c>
      <c r="H444" s="10">
        <f t="shared" si="198"/>
        <v>17568</v>
      </c>
      <c r="I444" s="5">
        <v>106</v>
      </c>
      <c r="J444" s="17">
        <f t="shared" si="199"/>
        <v>11.777777777777779</v>
      </c>
      <c r="K444" s="7">
        <v>41</v>
      </c>
      <c r="L444" s="7">
        <v>95</v>
      </c>
      <c r="M444" s="17">
        <f t="shared" si="200"/>
        <v>4.5555555555555554</v>
      </c>
      <c r="N444" s="17">
        <f t="shared" si="201"/>
        <v>10.555555555555555</v>
      </c>
      <c r="O444" s="14">
        <f t="shared" si="202"/>
        <v>0.43157894736842106</v>
      </c>
      <c r="P444" s="12">
        <v>25</v>
      </c>
      <c r="Q444" s="12">
        <v>51</v>
      </c>
      <c r="R444" s="17">
        <f t="shared" si="203"/>
        <v>2.7777777777777777</v>
      </c>
      <c r="S444" s="17">
        <f t="shared" si="204"/>
        <v>5.666666666666667</v>
      </c>
      <c r="T444" s="14">
        <f t="shared" si="205"/>
        <v>0.49019607843137253</v>
      </c>
      <c r="U444" s="12">
        <v>16</v>
      </c>
      <c r="V444" s="12">
        <v>44</v>
      </c>
      <c r="W444" s="17">
        <f t="shared" si="206"/>
        <v>1.7777777777777777</v>
      </c>
      <c r="X444" s="17">
        <f t="shared" si="207"/>
        <v>4.8888888888888893</v>
      </c>
      <c r="Y444" s="14">
        <f t="shared" si="208"/>
        <v>0.36363636363636365</v>
      </c>
      <c r="Z444" s="12">
        <v>8</v>
      </c>
      <c r="AA444" s="12">
        <v>11</v>
      </c>
      <c r="AB444" s="17">
        <f t="shared" si="209"/>
        <v>0.88888888888888884</v>
      </c>
      <c r="AC444" s="17">
        <f t="shared" si="210"/>
        <v>1.2222222222222223</v>
      </c>
      <c r="AD444" s="14">
        <f t="shared" si="211"/>
        <v>0.72727272727272729</v>
      </c>
      <c r="AE444" s="12">
        <v>26</v>
      </c>
      <c r="AF444" s="17">
        <f t="shared" si="212"/>
        <v>2.8888888888888888</v>
      </c>
      <c r="AG444" s="12">
        <v>4</v>
      </c>
      <c r="AH444" s="17">
        <f t="shared" si="213"/>
        <v>0.44444444444444442</v>
      </c>
      <c r="AI444" s="12">
        <v>22</v>
      </c>
      <c r="AJ444" s="17">
        <f t="shared" si="214"/>
        <v>2.4444444444444446</v>
      </c>
      <c r="AK444" s="12">
        <v>45</v>
      </c>
      <c r="AL444" s="17">
        <f t="shared" si="215"/>
        <v>5</v>
      </c>
      <c r="AM444" s="12">
        <v>8</v>
      </c>
      <c r="AN444" s="17">
        <f t="shared" si="216"/>
        <v>0.88888888888888884</v>
      </c>
      <c r="AO444" s="12">
        <v>0</v>
      </c>
      <c r="AP444" s="17">
        <f t="shared" si="217"/>
        <v>0</v>
      </c>
      <c r="AQ444" s="12">
        <v>18</v>
      </c>
      <c r="AR444" s="17">
        <f t="shared" si="218"/>
        <v>2</v>
      </c>
      <c r="AS444" s="12">
        <v>19</v>
      </c>
      <c r="AT444" s="17">
        <f t="shared" si="219"/>
        <v>2.1111111111111112</v>
      </c>
      <c r="AU444" s="13"/>
      <c r="AV444" s="13"/>
      <c r="AW444" s="13"/>
      <c r="AX444" s="13"/>
      <c r="AY444" s="13"/>
      <c r="AZ444" s="13"/>
      <c r="BA444" s="13"/>
      <c r="BB444" s="13"/>
      <c r="BC444" s="13"/>
      <c r="BD444" s="35">
        <f t="shared" si="220"/>
        <v>53.084935897435891</v>
      </c>
      <c r="BE444" s="35">
        <f t="shared" si="221"/>
        <v>51.578947368421055</v>
      </c>
      <c r="BF444" s="37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19.82448222615611</v>
      </c>
      <c r="BG444" s="14">
        <f t="shared" si="222"/>
        <v>0.4631578947368421</v>
      </c>
      <c r="BH444" s="14">
        <f t="shared" si="223"/>
        <v>0.11578947368421053</v>
      </c>
      <c r="BI444" s="13">
        <f>IFERROR(((AG444*(12000/5))/((F444*60+G444)*(SUMIFS(팀공격력!X:X,팀공격력!A:A,B444,팀공격력!B:B,D444)+SUMIFS(팀수비력!X:X,팀수비력!A:A,B444,팀수비력!B:B,D444))))*100,"")</f>
        <v>0.85234537034406344</v>
      </c>
      <c r="BJ444" s="13">
        <f>IFERROR(((AI444*(12000/5))/((F444*60+G444)*(SUMIFS(팀공격력!V:V,팀공격력!A:A,B444,팀공격력!B:B,D444)+SUMIFS(팀수비력!W:W,팀수비력!A:A,B444,팀수비력!B:B,D444))))*100,"")</f>
        <v>8.7255420412480174</v>
      </c>
      <c r="BK444" s="13">
        <f>IFERROR(((AE444*(12000/5))/((F444*60+G444)*(SUMIFS(팀공격력!X:X,팀공격력!A:A,B444,팀공격력!B:B,D444)+SUMIFS(팀수비력!X:X,팀수비력!A:A,B444,팀수비력!B:B,D444))))*100,"")</f>
        <v>5.5402449072364117</v>
      </c>
      <c r="BL444" s="13">
        <f>IFERROR(100*AK444/(((((F444*60+G444)/(12000/5))*SUMIFS(팀공격력!P:P,팀공격력!A:A,B444,팀공격력!B:B,D444))-K444)),"")</f>
        <v>27.58254331480876</v>
      </c>
      <c r="BM444" s="13">
        <f>IFERROR(100*((AM444/E444*(2400))/((F444*60+G444)*SUMIFS(팀공격력!AR:AR,팀공격력!A:A,B444,팀공격력!B:B,D444))),"")</f>
        <v>1.5407218287603381</v>
      </c>
      <c r="BN444" s="13">
        <f>IFERROR((AO444*40)/(((F444*60+G444)/60)*(SUMIFS(팀수비력!Q:Q,팀수비력!A:A,B444,팀수비력!B:B,D444)-SUMIFS(팀수비력!N:N,팀수비력!A:A,B444,팀수비력!B:B,D444)))*100,"")</f>
        <v>0</v>
      </c>
      <c r="BO444" s="13">
        <f t="shared" si="224"/>
        <v>15.274949083503055</v>
      </c>
      <c r="BP444" s="13">
        <v>0</v>
      </c>
      <c r="BQ444" s="13">
        <v>0</v>
      </c>
      <c r="BR444" s="13">
        <v>3.4444444444444402</v>
      </c>
      <c r="BS444" s="13">
        <v>0</v>
      </c>
      <c r="BT444" s="15" t="s">
        <v>88</v>
      </c>
      <c r="BU444" s="15"/>
      <c r="BV444" s="12" t="s">
        <v>91</v>
      </c>
      <c r="BW444" s="26"/>
      <c r="BX444" s="28"/>
      <c r="BY444" s="28"/>
      <c r="BZ444" s="26"/>
      <c r="CA444" s="26"/>
      <c r="CB444" s="26"/>
      <c r="CC444" s="31"/>
      <c r="CD444" s="31"/>
      <c r="CE444" s="31"/>
      <c r="CF444" s="33">
        <v>2</v>
      </c>
      <c r="CG444" s="33">
        <v>7</v>
      </c>
    </row>
    <row r="445" spans="1:85" ht="18" customHeight="1" thickBot="1" x14ac:dyDescent="0.45">
      <c r="A445" s="12" t="s">
        <v>84</v>
      </c>
      <c r="B445" s="12" t="s">
        <v>233</v>
      </c>
      <c r="C445" s="4" t="s">
        <v>243</v>
      </c>
      <c r="D445" s="4" t="s">
        <v>296</v>
      </c>
      <c r="E445" s="23">
        <v>5</v>
      </c>
      <c r="F445" s="24">
        <v>7</v>
      </c>
      <c r="G445" s="24">
        <v>0</v>
      </c>
      <c r="H445" s="10">
        <f t="shared" si="198"/>
        <v>2100</v>
      </c>
      <c r="I445" s="5">
        <v>22</v>
      </c>
      <c r="J445" s="17">
        <f t="shared" si="199"/>
        <v>4.4000000000000004</v>
      </c>
      <c r="K445" s="7">
        <v>8</v>
      </c>
      <c r="L445" s="7">
        <v>12</v>
      </c>
      <c r="M445" s="17">
        <f t="shared" si="200"/>
        <v>1.6</v>
      </c>
      <c r="N445" s="17">
        <f t="shared" si="201"/>
        <v>2.4</v>
      </c>
      <c r="O445" s="14">
        <f t="shared" si="202"/>
        <v>0.66666666666666663</v>
      </c>
      <c r="P445" s="12">
        <v>7</v>
      </c>
      <c r="Q445" s="12">
        <v>10</v>
      </c>
      <c r="R445" s="17">
        <f t="shared" si="203"/>
        <v>1.4</v>
      </c>
      <c r="S445" s="17">
        <f t="shared" si="204"/>
        <v>2</v>
      </c>
      <c r="T445" s="14">
        <f t="shared" si="205"/>
        <v>0.7</v>
      </c>
      <c r="U445" s="12">
        <v>1</v>
      </c>
      <c r="V445" s="12">
        <v>2</v>
      </c>
      <c r="W445" s="17">
        <f t="shared" si="206"/>
        <v>0.2</v>
      </c>
      <c r="X445" s="17">
        <f t="shared" si="207"/>
        <v>0.4</v>
      </c>
      <c r="Y445" s="14">
        <f t="shared" si="208"/>
        <v>0.5</v>
      </c>
      <c r="Z445" s="12">
        <v>5</v>
      </c>
      <c r="AA445" s="12">
        <v>5</v>
      </c>
      <c r="AB445" s="17">
        <f t="shared" si="209"/>
        <v>1</v>
      </c>
      <c r="AC445" s="17">
        <f t="shared" si="210"/>
        <v>1</v>
      </c>
      <c r="AD445" s="14">
        <f t="shared" si="211"/>
        <v>1</v>
      </c>
      <c r="AE445" s="12">
        <v>9</v>
      </c>
      <c r="AF445" s="17">
        <f t="shared" si="212"/>
        <v>1.8</v>
      </c>
      <c r="AG445" s="12">
        <v>2</v>
      </c>
      <c r="AH445" s="17">
        <f t="shared" si="213"/>
        <v>0.4</v>
      </c>
      <c r="AI445" s="12">
        <v>7</v>
      </c>
      <c r="AJ445" s="17">
        <f t="shared" si="214"/>
        <v>1.4</v>
      </c>
      <c r="AK445" s="12">
        <v>2</v>
      </c>
      <c r="AL445" s="17">
        <f t="shared" si="215"/>
        <v>0.4</v>
      </c>
      <c r="AM445" s="12">
        <v>0</v>
      </c>
      <c r="AN445" s="17">
        <f t="shared" si="216"/>
        <v>0</v>
      </c>
      <c r="AO445" s="12">
        <v>2</v>
      </c>
      <c r="AP445" s="17">
        <f t="shared" si="217"/>
        <v>0.4</v>
      </c>
      <c r="AQ445" s="12">
        <v>2</v>
      </c>
      <c r="AR445" s="17">
        <f t="shared" si="218"/>
        <v>0.4</v>
      </c>
      <c r="AS445" s="12">
        <v>6</v>
      </c>
      <c r="AT445" s="17">
        <f t="shared" si="219"/>
        <v>1.2</v>
      </c>
      <c r="AU445" s="13"/>
      <c r="AV445" s="13"/>
      <c r="AW445" s="13"/>
      <c r="AX445" s="13"/>
      <c r="AY445" s="13"/>
      <c r="AZ445" s="13"/>
      <c r="BA445" s="13"/>
      <c r="BB445" s="13"/>
      <c r="BC445" s="13"/>
      <c r="BD445" s="35">
        <f t="shared" si="220"/>
        <v>77.464788732394368</v>
      </c>
      <c r="BE445" s="35">
        <f t="shared" si="221"/>
        <v>70.833333333333343</v>
      </c>
      <c r="BF445" s="37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12.666442527971729</v>
      </c>
      <c r="BG445" s="14">
        <f t="shared" si="222"/>
        <v>0.16666666666666666</v>
      </c>
      <c r="BH445" s="14">
        <f t="shared" si="223"/>
        <v>0.41666666666666669</v>
      </c>
      <c r="BI445" s="13">
        <f>IFERROR(((AG445*(12000/5))/((F445*60+G445)*(SUMIFS(팀공격력!X:X,팀공격력!A:A,B445,팀공격력!B:B,D445)+SUMIFS(팀수비력!X:X,팀수비력!A:A,B445,팀수비력!B:B,D445))))*100,"")</f>
        <v>1.9806882891804902</v>
      </c>
      <c r="BJ445" s="13">
        <f>IFERROR(((AI445*(12000/5))/((F445*60+G445)*(SUMIFS(팀공격력!V:V,팀공격력!A:A,B445,팀공격력!B:B,D445)+SUMIFS(팀수비력!W:W,팀수비력!A:A,B445,팀수비력!B:B,D445))))*100,"")</f>
        <v>12.903225806451612</v>
      </c>
      <c r="BK445" s="13">
        <f>IFERROR(((AE445*(12000/5))/((F445*60+G445)*(SUMIFS(팀공격력!X:X,팀공격력!A:A,B445,팀공격력!B:B,D445)+SUMIFS(팀수비력!X:X,팀수비력!A:A,B445,팀수비력!B:B,D445))))*100,"")</f>
        <v>8.9130973013122059</v>
      </c>
      <c r="BL445" s="13">
        <f>IFERROR(100*AK445/(((((F445*60+G445)/(12000/5))*SUMIFS(팀공격력!P:P,팀공격력!A:A,B445,팀공격력!B:B,D445))-K445)),"")</f>
        <v>5.5671537926235217</v>
      </c>
      <c r="BM445" s="13">
        <f>IFERROR(100*((AM445/E445*(2400))/((F445*60+G445)*SUMIFS(팀공격력!AR:AR,팀공격력!A:A,B445,팀공격력!B:B,D445))),"")</f>
        <v>0</v>
      </c>
      <c r="BN445" s="13">
        <f>IFERROR((AO445*40)/(((F445*60+G445)/60)*(SUMIFS(팀수비력!Q:Q,팀수비력!A:A,B445,팀수비력!B:B,D445)-SUMIFS(팀수비력!N:N,팀수비력!A:A,B445,팀수비력!B:B,D445)))*100,"")</f>
        <v>2.8571428571428572</v>
      </c>
      <c r="BO445" s="13">
        <f t="shared" si="224"/>
        <v>12.345679012345679</v>
      </c>
      <c r="BP445" s="13">
        <v>100</v>
      </c>
      <c r="BQ445" s="13">
        <v>0.4</v>
      </c>
      <c r="BR445" s="13">
        <v>0</v>
      </c>
      <c r="BS445" s="13">
        <v>0.2</v>
      </c>
      <c r="BT445" s="15" t="s">
        <v>93</v>
      </c>
      <c r="BU445" s="15"/>
      <c r="BV445" s="12" t="s">
        <v>89</v>
      </c>
      <c r="BW445" s="26"/>
      <c r="BX445" s="28"/>
      <c r="BY445" s="28"/>
      <c r="BZ445" s="26"/>
      <c r="CA445" s="26"/>
      <c r="CB445" s="26"/>
      <c r="CC445" s="31"/>
      <c r="CD445" s="31"/>
      <c r="CE445" s="31"/>
      <c r="CF445" s="33">
        <v>2</v>
      </c>
      <c r="CG445" s="33">
        <v>3</v>
      </c>
    </row>
    <row r="446" spans="1:85" ht="18" customHeight="1" thickBot="1" x14ac:dyDescent="0.45">
      <c r="A446" s="12" t="s">
        <v>84</v>
      </c>
      <c r="B446" s="12" t="s">
        <v>233</v>
      </c>
      <c r="C446" s="4" t="s">
        <v>244</v>
      </c>
      <c r="D446" s="4" t="s">
        <v>296</v>
      </c>
      <c r="E446" s="23">
        <v>7</v>
      </c>
      <c r="F446" s="24">
        <v>10</v>
      </c>
      <c r="G446" s="24">
        <v>58</v>
      </c>
      <c r="H446" s="10">
        <f t="shared" si="198"/>
        <v>4606</v>
      </c>
      <c r="I446" s="5">
        <v>24</v>
      </c>
      <c r="J446" s="17">
        <f t="shared" si="199"/>
        <v>3.4285714285714284</v>
      </c>
      <c r="K446" s="7">
        <v>9</v>
      </c>
      <c r="L446" s="7">
        <v>17</v>
      </c>
      <c r="M446" s="17">
        <f t="shared" si="200"/>
        <v>1.2857142857142858</v>
      </c>
      <c r="N446" s="17">
        <f t="shared" si="201"/>
        <v>2.4285714285714284</v>
      </c>
      <c r="O446" s="14">
        <f t="shared" si="202"/>
        <v>0.52941176470588236</v>
      </c>
      <c r="P446" s="12">
        <v>5</v>
      </c>
      <c r="Q446" s="12">
        <v>9</v>
      </c>
      <c r="R446" s="17">
        <f t="shared" si="203"/>
        <v>0.7142857142857143</v>
      </c>
      <c r="S446" s="17">
        <f t="shared" si="204"/>
        <v>1.2857142857142858</v>
      </c>
      <c r="T446" s="14">
        <f t="shared" si="205"/>
        <v>0.55555555555555558</v>
      </c>
      <c r="U446" s="12">
        <v>4</v>
      </c>
      <c r="V446" s="12">
        <v>8</v>
      </c>
      <c r="W446" s="17">
        <f t="shared" si="206"/>
        <v>0.5714285714285714</v>
      </c>
      <c r="X446" s="17">
        <f t="shared" si="207"/>
        <v>1.1428571428571428</v>
      </c>
      <c r="Y446" s="14">
        <f t="shared" si="208"/>
        <v>0.5</v>
      </c>
      <c r="Z446" s="12">
        <v>2</v>
      </c>
      <c r="AA446" s="12">
        <v>2</v>
      </c>
      <c r="AB446" s="17">
        <f t="shared" si="209"/>
        <v>0.2857142857142857</v>
      </c>
      <c r="AC446" s="17">
        <f t="shared" si="210"/>
        <v>0.2857142857142857</v>
      </c>
      <c r="AD446" s="14">
        <f t="shared" si="211"/>
        <v>1</v>
      </c>
      <c r="AE446" s="12">
        <v>10</v>
      </c>
      <c r="AF446" s="17">
        <f t="shared" si="212"/>
        <v>1.4285714285714286</v>
      </c>
      <c r="AG446" s="12">
        <v>5</v>
      </c>
      <c r="AH446" s="17">
        <f t="shared" si="213"/>
        <v>0.7142857142857143</v>
      </c>
      <c r="AI446" s="12">
        <v>5</v>
      </c>
      <c r="AJ446" s="17">
        <f t="shared" si="214"/>
        <v>0.7142857142857143</v>
      </c>
      <c r="AK446" s="12">
        <v>2</v>
      </c>
      <c r="AL446" s="17">
        <f t="shared" si="215"/>
        <v>0.2857142857142857</v>
      </c>
      <c r="AM446" s="12">
        <v>0</v>
      </c>
      <c r="AN446" s="17">
        <f t="shared" si="216"/>
        <v>0</v>
      </c>
      <c r="AO446" s="12">
        <v>0</v>
      </c>
      <c r="AP446" s="17">
        <f t="shared" si="217"/>
        <v>0</v>
      </c>
      <c r="AQ446" s="12">
        <v>3</v>
      </c>
      <c r="AR446" s="17">
        <f t="shared" si="218"/>
        <v>0.42857142857142855</v>
      </c>
      <c r="AS446" s="12">
        <v>5</v>
      </c>
      <c r="AT446" s="17">
        <f t="shared" si="219"/>
        <v>0.7142857142857143</v>
      </c>
      <c r="AU446" s="13"/>
      <c r="AV446" s="13"/>
      <c r="AW446" s="13"/>
      <c r="AX446" s="13"/>
      <c r="AY446" s="13"/>
      <c r="AZ446" s="13"/>
      <c r="BA446" s="13"/>
      <c r="BB446" s="13"/>
      <c r="BC446" s="13"/>
      <c r="BD446" s="35">
        <f t="shared" si="220"/>
        <v>67.114093959731548</v>
      </c>
      <c r="BE446" s="35">
        <f t="shared" si="221"/>
        <v>64.705882352941174</v>
      </c>
      <c r="BF446" s="37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10.420619384714328</v>
      </c>
      <c r="BG446" s="14">
        <f t="shared" si="222"/>
        <v>0.47058823529411764</v>
      </c>
      <c r="BH446" s="14">
        <f t="shared" si="223"/>
        <v>0.11764705882352941</v>
      </c>
      <c r="BI446" s="13">
        <f>IFERROR(((AG446*(12000/5))/((F446*60+G446)*(SUMIFS(팀공격력!X:X,팀공격력!A:A,B446,팀공격력!B:B,D446)+SUMIFS(팀수비력!X:X,팀수비력!A:A,B446,팀수비력!B:B,D446))))*100,"")</f>
        <v>3.1606728018837611</v>
      </c>
      <c r="BJ446" s="13">
        <f>IFERROR(((AI446*(12000/5))/((F446*60+G446)*(SUMIFS(팀공격력!V:V,팀공격력!A:A,B446,팀공격력!B:B,D446)+SUMIFS(팀수비력!W:W,팀수비력!A:A,B446,팀수비력!B:B,D446))))*100,"")</f>
        <v>5.8829296989900968</v>
      </c>
      <c r="BK446" s="13">
        <f>IFERROR(((AE446*(12000/5))/((F446*60+G446)*(SUMIFS(팀공격력!X:X,팀공격력!A:A,B446,팀공격력!B:B,D446)+SUMIFS(팀수비력!X:X,팀수비력!A:A,B446,팀수비력!B:B,D446))))*100,"")</f>
        <v>6.3213456037675222</v>
      </c>
      <c r="BL446" s="13">
        <f>IFERROR(100*AK446/(((((F446*60+G446)/(12000/5))*SUMIFS(팀공격력!P:P,팀공격력!A:A,B446,팀공격력!B:B,D446))-K446)),"")</f>
        <v>3.3435963164713915</v>
      </c>
      <c r="BM446" s="13">
        <f>IFERROR(100*((AM446/E446*(2400))/((F446*60+G446)*SUMIFS(팀공격력!AR:AR,팀공격력!A:A,B446,팀공격력!B:B,D446))),"")</f>
        <v>0</v>
      </c>
      <c r="BN446" s="13">
        <f>IFERROR((AO446*40)/(((F446*60+G446)/60)*(SUMIFS(팀수비력!Q:Q,팀수비력!A:A,B446,팀수비력!B:B,D446)-SUMIFS(팀수비력!N:N,팀수비력!A:A,B446,팀수비력!B:B,D446)))*100,"")</f>
        <v>0</v>
      </c>
      <c r="BO446" s="13">
        <f t="shared" si="224"/>
        <v>14.367816091954024</v>
      </c>
      <c r="BP446" s="13">
        <v>0</v>
      </c>
      <c r="BQ446" s="13">
        <v>0</v>
      </c>
      <c r="BR446" s="13">
        <v>0</v>
      </c>
      <c r="BS446" s="13">
        <v>0.14285714285714199</v>
      </c>
      <c r="BT446" s="15" t="s">
        <v>88</v>
      </c>
      <c r="BU446" s="15"/>
      <c r="BV446" s="12" t="s">
        <v>96</v>
      </c>
      <c r="BW446" s="26"/>
      <c r="BX446" s="28"/>
      <c r="BY446" s="28"/>
      <c r="BZ446" s="26"/>
      <c r="CA446" s="26"/>
      <c r="CB446" s="26"/>
      <c r="CC446" s="31"/>
      <c r="CD446" s="31"/>
      <c r="CE446" s="31"/>
      <c r="CF446" s="33">
        <v>1</v>
      </c>
      <c r="CG446" s="33">
        <v>6</v>
      </c>
    </row>
    <row r="447" spans="1:85" ht="18" customHeight="1" thickBot="1" x14ac:dyDescent="0.45">
      <c r="A447" s="12" t="s">
        <v>84</v>
      </c>
      <c r="B447" s="12" t="s">
        <v>233</v>
      </c>
      <c r="C447" s="4" t="s">
        <v>245</v>
      </c>
      <c r="D447" s="4" t="s">
        <v>296</v>
      </c>
      <c r="E447" s="23">
        <v>5</v>
      </c>
      <c r="F447" s="24">
        <v>10</v>
      </c>
      <c r="G447" s="24">
        <v>52</v>
      </c>
      <c r="H447" s="10">
        <f t="shared" si="198"/>
        <v>3260</v>
      </c>
      <c r="I447" s="5">
        <v>23</v>
      </c>
      <c r="J447" s="17">
        <f t="shared" si="199"/>
        <v>4.5999999999999996</v>
      </c>
      <c r="K447" s="7">
        <v>11</v>
      </c>
      <c r="L447" s="7">
        <v>23</v>
      </c>
      <c r="M447" s="17">
        <f t="shared" si="200"/>
        <v>2.2000000000000002</v>
      </c>
      <c r="N447" s="17">
        <f t="shared" si="201"/>
        <v>4.5999999999999996</v>
      </c>
      <c r="O447" s="14">
        <f t="shared" si="202"/>
        <v>0.47826086956521741</v>
      </c>
      <c r="P447" s="12">
        <v>11</v>
      </c>
      <c r="Q447" s="12">
        <v>23</v>
      </c>
      <c r="R447" s="17">
        <f t="shared" si="203"/>
        <v>2.2000000000000002</v>
      </c>
      <c r="S447" s="17">
        <f t="shared" si="204"/>
        <v>4.5999999999999996</v>
      </c>
      <c r="T447" s="14">
        <f t="shared" si="205"/>
        <v>0.47826086956521741</v>
      </c>
      <c r="U447" s="12">
        <v>0</v>
      </c>
      <c r="V447" s="12">
        <v>0</v>
      </c>
      <c r="W447" s="17">
        <f t="shared" si="206"/>
        <v>0</v>
      </c>
      <c r="X447" s="17">
        <f t="shared" si="207"/>
        <v>0</v>
      </c>
      <c r="Y447" s="14" t="e">
        <f t="shared" si="208"/>
        <v>#DIV/0!</v>
      </c>
      <c r="Z447" s="12">
        <v>1</v>
      </c>
      <c r="AA447" s="12">
        <v>2</v>
      </c>
      <c r="AB447" s="17">
        <f t="shared" si="209"/>
        <v>0.2</v>
      </c>
      <c r="AC447" s="17">
        <f t="shared" si="210"/>
        <v>0.4</v>
      </c>
      <c r="AD447" s="14">
        <f t="shared" si="211"/>
        <v>0.5</v>
      </c>
      <c r="AE447" s="12">
        <v>9</v>
      </c>
      <c r="AF447" s="17">
        <f t="shared" si="212"/>
        <v>1.8</v>
      </c>
      <c r="AG447" s="12">
        <v>4</v>
      </c>
      <c r="AH447" s="17">
        <f t="shared" si="213"/>
        <v>0.8</v>
      </c>
      <c r="AI447" s="12">
        <v>5</v>
      </c>
      <c r="AJ447" s="17">
        <f t="shared" si="214"/>
        <v>1</v>
      </c>
      <c r="AK447" s="12">
        <v>1</v>
      </c>
      <c r="AL447" s="17">
        <f t="shared" si="215"/>
        <v>0.2</v>
      </c>
      <c r="AM447" s="12">
        <v>1</v>
      </c>
      <c r="AN447" s="17">
        <f t="shared" si="216"/>
        <v>0.2</v>
      </c>
      <c r="AO447" s="12">
        <v>0</v>
      </c>
      <c r="AP447" s="17">
        <f t="shared" si="217"/>
        <v>0</v>
      </c>
      <c r="AQ447" s="12">
        <v>1</v>
      </c>
      <c r="AR447" s="17">
        <f t="shared" si="218"/>
        <v>0.2</v>
      </c>
      <c r="AS447" s="12">
        <v>8</v>
      </c>
      <c r="AT447" s="17">
        <f t="shared" si="219"/>
        <v>1.6</v>
      </c>
      <c r="AU447" s="13"/>
      <c r="AV447" s="13"/>
      <c r="AW447" s="13"/>
      <c r="AX447" s="13"/>
      <c r="AY447" s="13"/>
      <c r="AZ447" s="13"/>
      <c r="BA447" s="13"/>
      <c r="BB447" s="13"/>
      <c r="BC447" s="13"/>
      <c r="BD447" s="35">
        <f t="shared" si="220"/>
        <v>48.157453936348411</v>
      </c>
      <c r="BE447" s="35">
        <f t="shared" si="221"/>
        <v>47.826086956521742</v>
      </c>
      <c r="BF447" s="37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12.53117263503497</v>
      </c>
      <c r="BG447" s="14">
        <f t="shared" si="222"/>
        <v>0</v>
      </c>
      <c r="BH447" s="14">
        <f t="shared" si="223"/>
        <v>8.6956521739130432E-2</v>
      </c>
      <c r="BI447" s="13">
        <f>IFERROR(((AG447*(12000/5))/((F447*60+G447)*(SUMIFS(팀공격력!X:X,팀공격력!A:A,B447,팀공격력!B:B,D447)+SUMIFS(팀수비력!X:X,팀수비력!A:A,B447,팀수비력!B:B,D447))))*100,"")</f>
        <v>2.5518069983306928</v>
      </c>
      <c r="BJ447" s="13">
        <f>IFERROR(((AI447*(12000/5))/((F447*60+G447)*(SUMIFS(팀공격력!V:V,팀공격력!A:A,B447,팀공격력!B:B,D447)+SUMIFS(팀수비력!W:W,팀수비력!A:A,B447,팀수비력!B:B,D447))))*100,"")</f>
        <v>5.9370670888581039</v>
      </c>
      <c r="BK447" s="13">
        <f>IFERROR(((AE447*(12000/5))/((F447*60+G447)*(SUMIFS(팀공격력!X:X,팀공격력!A:A,B447,팀공격력!B:B,D447)+SUMIFS(팀수비력!X:X,팀수비력!A:A,B447,팀수비력!B:B,D447))))*100,"")</f>
        <v>5.741565746244059</v>
      </c>
      <c r="BL447" s="13">
        <f>IFERROR(100*AK447/(((((F447*60+G447)/(12000/5))*SUMIFS(팀공격력!P:P,팀공격력!A:A,B447,팀공격력!B:B,D447))-K447)),"")</f>
        <v>1.7486083991490107</v>
      </c>
      <c r="BM447" s="13">
        <f>IFERROR(100*((AM447/E447*(2400))/((F447*60+G447)*SUMIFS(팀공격력!AR:AR,팀공격력!A:A,B447,팀공격력!B:B,D447))),"")</f>
        <v>1.0378604711526698</v>
      </c>
      <c r="BN447" s="13">
        <f>IFERROR((AO447*40)/(((F447*60+G447)/60)*(SUMIFS(팀수비력!Q:Q,팀수비력!A:A,B447,팀수비력!B:B,D447)-SUMIFS(팀수비력!N:N,팀수비력!A:A,B447,팀수비력!B:B,D447)))*100,"")</f>
        <v>0</v>
      </c>
      <c r="BO447" s="13">
        <f t="shared" si="224"/>
        <v>4.019292604501608</v>
      </c>
      <c r="BP447" s="13">
        <v>20</v>
      </c>
      <c r="BQ447" s="13">
        <v>0.2</v>
      </c>
      <c r="BR447" s="13">
        <v>0</v>
      </c>
      <c r="BS447" s="13">
        <v>0.4</v>
      </c>
      <c r="BT447" s="15" t="s">
        <v>88</v>
      </c>
      <c r="BU447" s="15"/>
      <c r="BV447" s="12" t="s">
        <v>96</v>
      </c>
      <c r="BW447" s="26"/>
      <c r="BX447" s="28"/>
      <c r="BY447" s="28"/>
      <c r="BZ447" s="26"/>
      <c r="CA447" s="26"/>
      <c r="CB447" s="26"/>
      <c r="CC447" s="31"/>
      <c r="CD447" s="31"/>
      <c r="CE447" s="31"/>
      <c r="CF447" s="33">
        <v>1</v>
      </c>
      <c r="CG447" s="33">
        <v>4</v>
      </c>
    </row>
    <row r="448" spans="1:85" ht="18" customHeight="1" thickBot="1" x14ac:dyDescent="0.45">
      <c r="A448" s="12" t="s">
        <v>84</v>
      </c>
      <c r="B448" s="12" t="s">
        <v>233</v>
      </c>
      <c r="C448" s="4" t="s">
        <v>246</v>
      </c>
      <c r="D448" s="4" t="s">
        <v>296</v>
      </c>
      <c r="E448" s="23">
        <v>9</v>
      </c>
      <c r="F448" s="24">
        <v>8</v>
      </c>
      <c r="G448" s="24">
        <v>55</v>
      </c>
      <c r="H448" s="10">
        <f t="shared" si="198"/>
        <v>4815</v>
      </c>
      <c r="I448" s="5">
        <v>17</v>
      </c>
      <c r="J448" s="17">
        <f t="shared" si="199"/>
        <v>1.8888888888888888</v>
      </c>
      <c r="K448" s="7">
        <v>7</v>
      </c>
      <c r="L448" s="7">
        <v>19</v>
      </c>
      <c r="M448" s="17">
        <f t="shared" si="200"/>
        <v>0.77777777777777779</v>
      </c>
      <c r="N448" s="17">
        <f t="shared" si="201"/>
        <v>2.1111111111111112</v>
      </c>
      <c r="O448" s="14">
        <f t="shared" si="202"/>
        <v>0.36842105263157893</v>
      </c>
      <c r="P448" s="12">
        <v>4</v>
      </c>
      <c r="Q448" s="12">
        <v>8</v>
      </c>
      <c r="R448" s="17">
        <f t="shared" si="203"/>
        <v>0.44444444444444442</v>
      </c>
      <c r="S448" s="17">
        <f t="shared" si="204"/>
        <v>0.88888888888888884</v>
      </c>
      <c r="T448" s="14">
        <f t="shared" si="205"/>
        <v>0.5</v>
      </c>
      <c r="U448" s="12">
        <v>3</v>
      </c>
      <c r="V448" s="12">
        <v>11</v>
      </c>
      <c r="W448" s="17">
        <f t="shared" si="206"/>
        <v>0.33333333333333331</v>
      </c>
      <c r="X448" s="17">
        <f t="shared" si="207"/>
        <v>1.2222222222222223</v>
      </c>
      <c r="Y448" s="14">
        <f t="shared" si="208"/>
        <v>0.27272727272727271</v>
      </c>
      <c r="Z448" s="12">
        <v>0</v>
      </c>
      <c r="AA448" s="12">
        <v>0</v>
      </c>
      <c r="AB448" s="17">
        <f t="shared" si="209"/>
        <v>0</v>
      </c>
      <c r="AC448" s="17">
        <f t="shared" si="210"/>
        <v>0</v>
      </c>
      <c r="AD448" s="14" t="e">
        <f t="shared" si="211"/>
        <v>#DIV/0!</v>
      </c>
      <c r="AE448" s="12">
        <v>7</v>
      </c>
      <c r="AF448" s="17">
        <f t="shared" si="212"/>
        <v>0.77777777777777779</v>
      </c>
      <c r="AG448" s="12">
        <v>2</v>
      </c>
      <c r="AH448" s="17">
        <f t="shared" si="213"/>
        <v>0.22222222222222221</v>
      </c>
      <c r="AI448" s="12">
        <v>5</v>
      </c>
      <c r="AJ448" s="17">
        <f t="shared" si="214"/>
        <v>0.55555555555555558</v>
      </c>
      <c r="AK448" s="12">
        <v>2</v>
      </c>
      <c r="AL448" s="17">
        <f t="shared" si="215"/>
        <v>0.22222222222222221</v>
      </c>
      <c r="AM448" s="12">
        <v>0</v>
      </c>
      <c r="AN448" s="17">
        <f t="shared" si="216"/>
        <v>0</v>
      </c>
      <c r="AO448" s="12">
        <v>1</v>
      </c>
      <c r="AP448" s="17">
        <f t="shared" si="217"/>
        <v>0.1111111111111111</v>
      </c>
      <c r="AQ448" s="12">
        <v>3</v>
      </c>
      <c r="AR448" s="17">
        <f t="shared" si="218"/>
        <v>0.33333333333333331</v>
      </c>
      <c r="AS448" s="12">
        <v>15</v>
      </c>
      <c r="AT448" s="17">
        <f t="shared" si="219"/>
        <v>1.6666666666666667</v>
      </c>
      <c r="AU448" s="13"/>
      <c r="AV448" s="13"/>
      <c r="AW448" s="13"/>
      <c r="AX448" s="13"/>
      <c r="AY448" s="13"/>
      <c r="AZ448" s="13"/>
      <c r="BA448" s="13"/>
      <c r="BB448" s="13"/>
      <c r="BC448" s="13"/>
      <c r="BD448" s="35">
        <f t="shared" si="220"/>
        <v>44.736842105263158</v>
      </c>
      <c r="BE448" s="35">
        <f t="shared" si="221"/>
        <v>44.736842105263158</v>
      </c>
      <c r="BF448" s="37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13.503857039166812</v>
      </c>
      <c r="BG448" s="14">
        <f t="shared" si="222"/>
        <v>0.57894736842105265</v>
      </c>
      <c r="BH448" s="14">
        <f t="shared" si="223"/>
        <v>0</v>
      </c>
      <c r="BI448" s="13">
        <f>IFERROR(((AG448*(12000/5))/((F448*60+G448)*(SUMIFS(팀공격력!X:X,팀공격력!A:A,B448,팀공격력!B:B,D448)+SUMIFS(팀수비력!X:X,팀수비력!A:A,B448,팀수비력!B:B,D448))))*100,"")</f>
        <v>1.5549328625342167</v>
      </c>
      <c r="BJ448" s="13">
        <f>IFERROR(((AI448*(12000/5))/((F448*60+G448)*(SUMIFS(팀공격력!V:V,팀공격력!A:A,B448,팀공격력!B:B,D448)+SUMIFS(팀수비력!W:W,팀수비력!A:A,B448,팀수비력!B:B,D448))))*100,"")</f>
        <v>7.2354537232438956</v>
      </c>
      <c r="BK448" s="13">
        <f>IFERROR(((AE448*(12000/5))/((F448*60+G448)*(SUMIFS(팀공격력!X:X,팀공격력!A:A,B448,팀공격력!B:B,D448)+SUMIFS(팀수비력!X:X,팀수비력!A:A,B448,팀수비력!B:B,D448))))*100,"")</f>
        <v>5.4422650188697581</v>
      </c>
      <c r="BL448" s="13">
        <f>IFERROR(100*AK448/(((((F448*60+G448)/(12000/5))*SUMIFS(팀공격력!P:P,팀공격력!A:A,B448,팀공격력!B:B,D448))-K448)),"")</f>
        <v>4.0856279525045753</v>
      </c>
      <c r="BM448" s="13">
        <f>IFERROR(100*((AM448/E448*(2400))/((F448*60+G448)*SUMIFS(팀공격력!AR:AR,팀공격력!A:A,B448,팀공격력!B:B,D448))),"")</f>
        <v>0</v>
      </c>
      <c r="BN448" s="13">
        <f>IFERROR((AO448*40)/(((F448*60+G448)/60)*(SUMIFS(팀수비력!Q:Q,팀수비력!A:A,B448,팀수비력!B:B,D448)-SUMIFS(팀수비력!N:N,팀수비력!A:A,B448,팀수비력!B:B,D448)))*100,"")</f>
        <v>1.1214953271028039</v>
      </c>
      <c r="BO448" s="13">
        <f t="shared" si="224"/>
        <v>13.636363636363637</v>
      </c>
      <c r="BP448" s="13">
        <v>0</v>
      </c>
      <c r="BQ448" s="13">
        <v>0</v>
      </c>
      <c r="BR448" s="13">
        <v>0</v>
      </c>
      <c r="BS448" s="13">
        <v>0.22222222222222199</v>
      </c>
      <c r="BT448" s="15" t="s">
        <v>88</v>
      </c>
      <c r="BU448" s="15"/>
      <c r="BV448" s="12" t="s">
        <v>91</v>
      </c>
      <c r="BW448" s="26"/>
      <c r="BX448" s="28"/>
      <c r="BY448" s="28"/>
      <c r="BZ448" s="26"/>
      <c r="CA448" s="26"/>
      <c r="CB448" s="26"/>
      <c r="CC448" s="31"/>
      <c r="CD448" s="31"/>
      <c r="CE448" s="31"/>
      <c r="CF448" s="33">
        <v>2</v>
      </c>
      <c r="CG448" s="33">
        <v>7</v>
      </c>
    </row>
    <row r="449" spans="1:85" ht="18" customHeight="1" thickBot="1" x14ac:dyDescent="0.45">
      <c r="A449" s="12" t="s">
        <v>84</v>
      </c>
      <c r="B449" s="12" t="s">
        <v>233</v>
      </c>
      <c r="C449" s="4" t="s">
        <v>247</v>
      </c>
      <c r="D449" s="4" t="s">
        <v>296</v>
      </c>
      <c r="E449" s="23">
        <v>5</v>
      </c>
      <c r="F449" s="24">
        <v>2</v>
      </c>
      <c r="G449" s="24">
        <v>57</v>
      </c>
      <c r="H449" s="10">
        <f t="shared" si="198"/>
        <v>885</v>
      </c>
      <c r="I449" s="5">
        <v>3</v>
      </c>
      <c r="J449" s="17">
        <f t="shared" si="199"/>
        <v>0.6</v>
      </c>
      <c r="K449" s="7">
        <v>1</v>
      </c>
      <c r="L449" s="7">
        <v>5</v>
      </c>
      <c r="M449" s="17">
        <f t="shared" si="200"/>
        <v>0.2</v>
      </c>
      <c r="N449" s="17">
        <f t="shared" si="201"/>
        <v>1</v>
      </c>
      <c r="O449" s="14">
        <f t="shared" si="202"/>
        <v>0.2</v>
      </c>
      <c r="P449" s="12">
        <v>0</v>
      </c>
      <c r="Q449" s="12">
        <v>1</v>
      </c>
      <c r="R449" s="17">
        <f t="shared" si="203"/>
        <v>0</v>
      </c>
      <c r="S449" s="17">
        <f t="shared" si="204"/>
        <v>0.2</v>
      </c>
      <c r="T449" s="14">
        <f t="shared" si="205"/>
        <v>0</v>
      </c>
      <c r="U449" s="12">
        <v>1</v>
      </c>
      <c r="V449" s="12">
        <v>4</v>
      </c>
      <c r="W449" s="17">
        <f t="shared" si="206"/>
        <v>0.2</v>
      </c>
      <c r="X449" s="17">
        <f t="shared" si="207"/>
        <v>0.8</v>
      </c>
      <c r="Y449" s="14">
        <f t="shared" si="208"/>
        <v>0.25</v>
      </c>
      <c r="Z449" s="12">
        <v>0</v>
      </c>
      <c r="AA449" s="12">
        <v>0</v>
      </c>
      <c r="AB449" s="17">
        <f t="shared" si="209"/>
        <v>0</v>
      </c>
      <c r="AC449" s="17">
        <f t="shared" si="210"/>
        <v>0</v>
      </c>
      <c r="AD449" s="14" t="e">
        <f t="shared" si="211"/>
        <v>#DIV/0!</v>
      </c>
      <c r="AE449" s="12">
        <v>0</v>
      </c>
      <c r="AF449" s="17">
        <f t="shared" si="212"/>
        <v>0</v>
      </c>
      <c r="AG449" s="12">
        <v>0</v>
      </c>
      <c r="AH449" s="17">
        <f t="shared" si="213"/>
        <v>0</v>
      </c>
      <c r="AI449" s="12">
        <v>0</v>
      </c>
      <c r="AJ449" s="17">
        <f t="shared" si="214"/>
        <v>0</v>
      </c>
      <c r="AK449" s="12">
        <v>2</v>
      </c>
      <c r="AL449" s="17">
        <f t="shared" si="215"/>
        <v>0.4</v>
      </c>
      <c r="AM449" s="12">
        <v>0</v>
      </c>
      <c r="AN449" s="17">
        <f t="shared" si="216"/>
        <v>0</v>
      </c>
      <c r="AO449" s="12">
        <v>1</v>
      </c>
      <c r="AP449" s="17">
        <f t="shared" si="217"/>
        <v>0.2</v>
      </c>
      <c r="AQ449" s="12">
        <v>0</v>
      </c>
      <c r="AR449" s="17">
        <f t="shared" si="218"/>
        <v>0</v>
      </c>
      <c r="AS449" s="12">
        <v>2</v>
      </c>
      <c r="AT449" s="17">
        <f t="shared" si="219"/>
        <v>0.4</v>
      </c>
      <c r="AU449" s="13"/>
      <c r="AV449" s="13"/>
      <c r="AW449" s="13"/>
      <c r="AX449" s="13"/>
      <c r="AY449" s="13"/>
      <c r="AZ449" s="13"/>
      <c r="BA449" s="13"/>
      <c r="BB449" s="13"/>
      <c r="BC449" s="13"/>
      <c r="BD449" s="35">
        <f t="shared" si="220"/>
        <v>30</v>
      </c>
      <c r="BE449" s="35">
        <f t="shared" si="221"/>
        <v>30</v>
      </c>
      <c r="BF449" s="37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9.2765325063613808</v>
      </c>
      <c r="BG449" s="14">
        <f t="shared" si="222"/>
        <v>0.8</v>
      </c>
      <c r="BH449" s="14">
        <f t="shared" si="223"/>
        <v>0</v>
      </c>
      <c r="BI449" s="13">
        <f>IFERROR(((AG449*(12000/5))/((F449*60+G449)*(SUMIFS(팀공격력!X:X,팀공격력!A:A,B449,팀공격력!B:B,D449)+SUMIFS(팀수비력!X:X,팀수비력!A:A,B449,팀수비력!B:B,D449))))*100,"")</f>
        <v>0</v>
      </c>
      <c r="BJ449" s="13">
        <f>IFERROR(((AI449*(12000/5))/((F449*60+G449)*(SUMIFS(팀공격력!V:V,팀공격력!A:A,B449,팀공격력!B:B,D449)+SUMIFS(팀수비력!W:W,팀수비력!A:A,B449,팀수비력!B:B,D449))))*100,"")</f>
        <v>0</v>
      </c>
      <c r="BK449" s="13">
        <f>IFERROR(((AE449*(12000/5))/((F449*60+G449)*(SUMIFS(팀공격력!X:X,팀공격력!A:A,B449,팀공격력!B:B,D449)+SUMIFS(팀수비력!X:X,팀수비력!A:A,B449,팀수비력!B:B,D449))))*100,"")</f>
        <v>0</v>
      </c>
      <c r="BL449" s="13">
        <f>IFERROR(100*AK449/(((((F449*60+G449)/(12000/5))*SUMIFS(팀공격력!P:P,팀공격력!A:A,B449,팀공격력!B:B,D449))-K449)),"")</f>
        <v>11.421229209793704</v>
      </c>
      <c r="BM449" s="13">
        <f>IFERROR(100*((AM449/E449*(2400))/((F449*60+G449)*SUMIFS(팀공격력!AR:AR,팀공격력!A:A,B449,팀공격력!B:B,D449))),"")</f>
        <v>0</v>
      </c>
      <c r="BN449" s="13">
        <f>IFERROR((AO449*40)/(((F449*60+G449)/60)*(SUMIFS(팀수비력!Q:Q,팀수비력!A:A,B449,팀수비력!B:B,D449)-SUMIFS(팀수비력!N:N,팀수비력!A:A,B449,팀수비력!B:B,D449)))*100,"")</f>
        <v>3.3898305084745761</v>
      </c>
      <c r="BO449" s="13">
        <f t="shared" si="224"/>
        <v>0</v>
      </c>
      <c r="BP449" s="13">
        <v>0</v>
      </c>
      <c r="BQ449" s="13">
        <v>0</v>
      </c>
      <c r="BR449" s="13">
        <v>0</v>
      </c>
      <c r="BS449" s="13">
        <v>0</v>
      </c>
      <c r="BT449" s="15" t="s">
        <v>88</v>
      </c>
      <c r="BU449" s="15"/>
      <c r="BV449" s="12" t="s">
        <v>96</v>
      </c>
      <c r="BW449" s="26"/>
      <c r="BX449" s="28"/>
      <c r="BY449" s="28"/>
      <c r="BZ449" s="26"/>
      <c r="CA449" s="26"/>
      <c r="CB449" s="26"/>
      <c r="CC449" s="31"/>
      <c r="CD449" s="31"/>
      <c r="CE449" s="31"/>
      <c r="CF449" s="33">
        <v>2</v>
      </c>
      <c r="CG449" s="33">
        <v>3</v>
      </c>
    </row>
    <row r="450" spans="1:85" ht="18" customHeight="1" thickBot="1" x14ac:dyDescent="0.45">
      <c r="A450" s="12" t="s">
        <v>84</v>
      </c>
      <c r="B450" s="12" t="s">
        <v>233</v>
      </c>
      <c r="C450" s="4" t="s">
        <v>248</v>
      </c>
      <c r="D450" s="4" t="s">
        <v>296</v>
      </c>
      <c r="E450" s="23">
        <v>6</v>
      </c>
      <c r="F450" s="24">
        <v>26</v>
      </c>
      <c r="G450" s="24">
        <v>37</v>
      </c>
      <c r="H450" s="10">
        <f t="shared" ref="H450:H513" si="225">(F450*60+G450)*E450</f>
        <v>9582</v>
      </c>
      <c r="I450" s="5">
        <v>38</v>
      </c>
      <c r="J450" s="17">
        <f t="shared" ref="J450:J513" si="226">I450/$E450</f>
        <v>6.333333333333333</v>
      </c>
      <c r="K450" s="7">
        <v>18</v>
      </c>
      <c r="L450" s="7">
        <v>49</v>
      </c>
      <c r="M450" s="17">
        <f t="shared" ref="M450:M513" si="227">K450/$E450</f>
        <v>3</v>
      </c>
      <c r="N450" s="17">
        <f t="shared" ref="N450:N513" si="228">L450/$E450</f>
        <v>8.1666666666666661</v>
      </c>
      <c r="O450" s="14">
        <f t="shared" ref="O450:O513" si="229">K450/L450</f>
        <v>0.36734693877551022</v>
      </c>
      <c r="P450" s="12">
        <v>17</v>
      </c>
      <c r="Q450" s="12">
        <v>43</v>
      </c>
      <c r="R450" s="17">
        <f t="shared" ref="R450:R513" si="230">P450/$E450</f>
        <v>2.8333333333333335</v>
      </c>
      <c r="S450" s="17">
        <f t="shared" ref="S450:S513" si="231">Q450/$E450</f>
        <v>7.166666666666667</v>
      </c>
      <c r="T450" s="14">
        <f t="shared" ref="T450:T513" si="232">P450/Q450</f>
        <v>0.39534883720930231</v>
      </c>
      <c r="U450" s="12">
        <v>1</v>
      </c>
      <c r="V450" s="12">
        <v>6</v>
      </c>
      <c r="W450" s="17">
        <f t="shared" ref="W450:W513" si="233">U450/$E450</f>
        <v>0.16666666666666666</v>
      </c>
      <c r="X450" s="17">
        <f t="shared" ref="X450:X513" si="234">V450/$E450</f>
        <v>1</v>
      </c>
      <c r="Y450" s="14">
        <f t="shared" ref="Y450:Y513" si="235">U450/V450</f>
        <v>0.16666666666666666</v>
      </c>
      <c r="Z450" s="12">
        <v>1</v>
      </c>
      <c r="AA450" s="12">
        <v>4</v>
      </c>
      <c r="AB450" s="17">
        <f t="shared" ref="AB450:AB513" si="236">Z450/$E450</f>
        <v>0.16666666666666666</v>
      </c>
      <c r="AC450" s="17">
        <f t="shared" ref="AC450:AC513" si="237">AA450/$E450</f>
        <v>0.66666666666666663</v>
      </c>
      <c r="AD450" s="14">
        <f t="shared" ref="AD450:AD513" si="238">Z450/AA450</f>
        <v>0.25</v>
      </c>
      <c r="AE450" s="12">
        <v>33</v>
      </c>
      <c r="AF450" s="17">
        <f t="shared" ref="AF450:AF513" si="239">AE450/$E450</f>
        <v>5.5</v>
      </c>
      <c r="AG450" s="12">
        <v>8</v>
      </c>
      <c r="AH450" s="17">
        <f t="shared" ref="AH450:AH513" si="240">AG450/$E450</f>
        <v>1.3333333333333333</v>
      </c>
      <c r="AI450" s="12">
        <v>25</v>
      </c>
      <c r="AJ450" s="17">
        <f t="shared" ref="AJ450:AJ513" si="241">AI450/$E450</f>
        <v>4.166666666666667</v>
      </c>
      <c r="AK450" s="12">
        <v>11</v>
      </c>
      <c r="AL450" s="17">
        <f t="shared" ref="AL450:AL513" si="242">AK450/$E450</f>
        <v>1.8333333333333333</v>
      </c>
      <c r="AM450" s="12">
        <v>6</v>
      </c>
      <c r="AN450" s="17">
        <f t="shared" ref="AN450:AN513" si="243">AM450/$E450</f>
        <v>1</v>
      </c>
      <c r="AO450" s="12">
        <v>1</v>
      </c>
      <c r="AP450" s="17">
        <f t="shared" ref="AP450:AP513" si="244">AO450/$E450</f>
        <v>0.16666666666666666</v>
      </c>
      <c r="AQ450" s="12">
        <v>9</v>
      </c>
      <c r="AR450" s="17">
        <f t="shared" ref="AR450:AR513" si="245">AQ450/$E450</f>
        <v>1.5</v>
      </c>
      <c r="AS450" s="12">
        <v>12</v>
      </c>
      <c r="AT450" s="17">
        <f t="shared" ref="AT450:AT513" si="246">AS450/$E450</f>
        <v>2</v>
      </c>
      <c r="AU450" s="13"/>
      <c r="AV450" s="13"/>
      <c r="AW450" s="13"/>
      <c r="AX450" s="13"/>
      <c r="AY450" s="13"/>
      <c r="AZ450" s="13"/>
      <c r="BA450" s="13"/>
      <c r="BB450" s="13"/>
      <c r="BC450" s="13"/>
      <c r="BD450" s="35">
        <f t="shared" ref="BD450:BD513" si="247">IFERROR((I450/(2*(L450+(0.44*AA450))))*100,"")</f>
        <v>37.431048069345948</v>
      </c>
      <c r="BE450" s="35">
        <f t="shared" ref="BE450:BE513" si="248">IFERROR(((P450+(1.5*U450))/L450)*100,"")</f>
        <v>37.755102040816325</v>
      </c>
      <c r="BF450" s="37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12.288379225634021</v>
      </c>
      <c r="BG450" s="14">
        <f t="shared" ref="BG450:BG513" si="249">IFERROR(V450/L450,"")</f>
        <v>0.12244897959183673</v>
      </c>
      <c r="BH450" s="14">
        <f t="shared" ref="BH450:BH513" si="250">IFERROR(AA450/L450,"")</f>
        <v>8.1632653061224483E-2</v>
      </c>
      <c r="BI450" s="13">
        <f>IFERROR(((AG450*(12000/5))/((F450*60+G450)*(SUMIFS(팀공격력!X:X,팀공격력!A:A,B450,팀공격력!B:B,D450)+SUMIFS(팀수비력!X:X,팀수비력!A:A,B450,팀수비력!B:B,D450))))*100,"")</f>
        <v>2.0836295089688313</v>
      </c>
      <c r="BJ450" s="13">
        <f>IFERROR(((AI450*(12000/5))/((F450*60+G450)*(SUMIFS(팀공격력!V:V,팀공격력!A:A,B450,팀공격력!B:B,D450)+SUMIFS(팀수비력!W:W,팀수비력!A:A,B450,팀수비력!B:B,D450))))*100,"")</f>
        <v>12.119498252772336</v>
      </c>
      <c r="BK450" s="13">
        <f>IFERROR(((AE450*(12000/5))/((F450*60+G450)*(SUMIFS(팀공격력!X:X,팀공격력!A:A,B450,팀공격력!B:B,D450)+SUMIFS(팀수비력!X:X,팀수비력!A:A,B450,팀수비력!B:B,D450))))*100,"")</f>
        <v>8.5949717244964301</v>
      </c>
      <c r="BL450" s="13">
        <f>IFERROR(100*AK450/(((((F450*60+G450)/(12000/5))*SUMIFS(팀공격력!P:P,팀공격력!A:A,B450,팀공격력!B:B,D450))-K450)),"")</f>
        <v>7.3815801614441048</v>
      </c>
      <c r="BM450" s="13">
        <f>IFERROR(100*((AM450/E450*(2400))/((F450*60+G450)*SUMIFS(팀공격력!AR:AR,팀공격력!A:A,B450,팀공격력!B:B,D450))),"")</f>
        <v>2.1186131095539786</v>
      </c>
      <c r="BN450" s="13">
        <f>IFERROR((AO450*40)/(((F450*60+G450)/60)*(SUMIFS(팀수비력!Q:Q,팀수비력!A:A,B450,팀수비력!B:B,D450)-SUMIFS(팀수비력!N:N,팀수비력!A:A,B450,팀수비력!B:B,D450)))*100,"")</f>
        <v>0.37570444583594237</v>
      </c>
      <c r="BO450" s="13">
        <f t="shared" ref="BO450:BO513" si="251">IFERROR(100*AQ450/(L450+0.44*AA450+AQ450),"")</f>
        <v>15.060240963855422</v>
      </c>
      <c r="BP450" s="13">
        <v>50</v>
      </c>
      <c r="BQ450" s="13">
        <v>0.66666666666666596</v>
      </c>
      <c r="BR450" s="13">
        <v>0</v>
      </c>
      <c r="BS450" s="13">
        <v>0.83333333333333304</v>
      </c>
      <c r="BT450" s="15" t="s">
        <v>88</v>
      </c>
      <c r="BU450" s="15"/>
      <c r="BV450" s="12" t="s">
        <v>96</v>
      </c>
      <c r="BW450" s="26"/>
      <c r="BX450" s="28"/>
      <c r="BY450" s="28"/>
      <c r="BZ450" s="26"/>
      <c r="CA450" s="26"/>
      <c r="CB450" s="26"/>
      <c r="CC450" s="31"/>
      <c r="CD450" s="31"/>
      <c r="CE450" s="31"/>
      <c r="CF450" s="33">
        <v>0</v>
      </c>
      <c r="CG450" s="33">
        <v>6</v>
      </c>
    </row>
    <row r="451" spans="1:85" ht="18" customHeight="1" thickBot="1" x14ac:dyDescent="0.45">
      <c r="A451" s="12" t="s">
        <v>84</v>
      </c>
      <c r="B451" s="12" t="s">
        <v>233</v>
      </c>
      <c r="C451" s="4" t="s">
        <v>249</v>
      </c>
      <c r="D451" s="4" t="s">
        <v>296</v>
      </c>
      <c r="E451" s="23">
        <v>2</v>
      </c>
      <c r="F451" s="24">
        <v>19</v>
      </c>
      <c r="G451" s="24">
        <v>15</v>
      </c>
      <c r="H451" s="10">
        <f t="shared" si="225"/>
        <v>2310</v>
      </c>
      <c r="I451" s="5">
        <v>8</v>
      </c>
      <c r="J451" s="17">
        <f t="shared" si="226"/>
        <v>4</v>
      </c>
      <c r="K451" s="7">
        <v>3</v>
      </c>
      <c r="L451" s="7">
        <v>9</v>
      </c>
      <c r="M451" s="17">
        <f t="shared" si="227"/>
        <v>1.5</v>
      </c>
      <c r="N451" s="17">
        <f t="shared" si="228"/>
        <v>4.5</v>
      </c>
      <c r="O451" s="14">
        <f t="shared" si="229"/>
        <v>0.33333333333333331</v>
      </c>
      <c r="P451" s="12">
        <v>1</v>
      </c>
      <c r="Q451" s="12">
        <v>2</v>
      </c>
      <c r="R451" s="17">
        <f t="shared" si="230"/>
        <v>0.5</v>
      </c>
      <c r="S451" s="17">
        <f t="shared" si="231"/>
        <v>1</v>
      </c>
      <c r="T451" s="14">
        <f t="shared" si="232"/>
        <v>0.5</v>
      </c>
      <c r="U451" s="12">
        <v>2</v>
      </c>
      <c r="V451" s="12">
        <v>7</v>
      </c>
      <c r="W451" s="17">
        <f t="shared" si="233"/>
        <v>1</v>
      </c>
      <c r="X451" s="17">
        <f t="shared" si="234"/>
        <v>3.5</v>
      </c>
      <c r="Y451" s="14">
        <f t="shared" si="235"/>
        <v>0.2857142857142857</v>
      </c>
      <c r="Z451" s="12">
        <v>0</v>
      </c>
      <c r="AA451" s="12">
        <v>0</v>
      </c>
      <c r="AB451" s="17">
        <f t="shared" si="236"/>
        <v>0</v>
      </c>
      <c r="AC451" s="17">
        <f t="shared" si="237"/>
        <v>0</v>
      </c>
      <c r="AD451" s="14" t="e">
        <f t="shared" si="238"/>
        <v>#DIV/0!</v>
      </c>
      <c r="AE451" s="12">
        <v>4</v>
      </c>
      <c r="AF451" s="17">
        <f t="shared" si="239"/>
        <v>2</v>
      </c>
      <c r="AG451" s="12">
        <v>1</v>
      </c>
      <c r="AH451" s="17">
        <f t="shared" si="240"/>
        <v>0.5</v>
      </c>
      <c r="AI451" s="12">
        <v>3</v>
      </c>
      <c r="AJ451" s="17">
        <f t="shared" si="241"/>
        <v>1.5</v>
      </c>
      <c r="AK451" s="12">
        <v>2</v>
      </c>
      <c r="AL451" s="17">
        <f t="shared" si="242"/>
        <v>1</v>
      </c>
      <c r="AM451" s="12">
        <v>0</v>
      </c>
      <c r="AN451" s="17">
        <f t="shared" si="243"/>
        <v>0</v>
      </c>
      <c r="AO451" s="12">
        <v>0</v>
      </c>
      <c r="AP451" s="17">
        <f t="shared" si="244"/>
        <v>0</v>
      </c>
      <c r="AQ451" s="12">
        <v>1</v>
      </c>
      <c r="AR451" s="17">
        <f t="shared" si="245"/>
        <v>0.5</v>
      </c>
      <c r="AS451" s="12">
        <v>6</v>
      </c>
      <c r="AT451" s="17">
        <f t="shared" si="246"/>
        <v>3</v>
      </c>
      <c r="AU451" s="13"/>
      <c r="AV451" s="13"/>
      <c r="AW451" s="13"/>
      <c r="AX451" s="13"/>
      <c r="AY451" s="13"/>
      <c r="AZ451" s="13"/>
      <c r="BA451" s="13"/>
      <c r="BB451" s="13"/>
      <c r="BC451" s="13"/>
      <c r="BD451" s="35">
        <f t="shared" si="247"/>
        <v>44.444444444444443</v>
      </c>
      <c r="BE451" s="35">
        <f t="shared" si="248"/>
        <v>44.444444444444443</v>
      </c>
      <c r="BF451" s="37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2.8431969759756961</v>
      </c>
      <c r="BG451" s="14">
        <f t="shared" si="249"/>
        <v>0.77777777777777779</v>
      </c>
      <c r="BH451" s="14">
        <f t="shared" si="250"/>
        <v>0</v>
      </c>
      <c r="BI451" s="13">
        <f>IFERROR(((AG451*(12000/5))/((F451*60+G451)*(SUMIFS(팀공격력!X:X,팀공격력!A:A,B451,팀공격력!B:B,D451)+SUMIFS(팀수비력!X:X,팀수비력!A:A,B451,팀수비력!B:B,D451))))*100,"")</f>
        <v>0.36012514348736185</v>
      </c>
      <c r="BJ451" s="13">
        <f>IFERROR(((AI451*(12000/5))/((F451*60+G451)*(SUMIFS(팀공격력!V:V,팀공격력!A:A,B451,팀공격력!B:B,D451)+SUMIFS(팀수비력!W:W,팀수비력!A:A,B451,팀수비력!B:B,D451))))*100,"")</f>
        <v>2.0108923334729787</v>
      </c>
      <c r="BK451" s="13">
        <f>IFERROR(((AE451*(12000/5))/((F451*60+G451)*(SUMIFS(팀공격력!X:X,팀공격력!A:A,B451,팀공격력!B:B,D451)+SUMIFS(팀수비력!X:X,팀수비력!A:A,B451,팀수비력!B:B,D451))))*100,"")</f>
        <v>1.4405005739494474</v>
      </c>
      <c r="BL451" s="13">
        <f>IFERROR(100*AK451/(((((F451*60+G451)/(12000/5))*SUMIFS(팀공격력!P:P,팀공격력!A:A,B451,팀공격력!B:B,D451))-K451)),"")</f>
        <v>1.6978829521939831</v>
      </c>
      <c r="BM451" s="13">
        <f>IFERROR(100*((AM451/E451*(2400))/((F451*60+G451)*SUMIFS(팀공격력!AR:AR,팀공격력!A:A,B451,팀공격력!B:B,D451))),"")</f>
        <v>0</v>
      </c>
      <c r="BN451" s="13">
        <f>IFERROR((AO451*40)/(((F451*60+G451)/60)*(SUMIFS(팀수비력!Q:Q,팀수비력!A:A,B451,팀수비력!B:B,D451)-SUMIFS(팀수비력!N:N,팀수비력!A:A,B451,팀수비력!B:B,D451)))*100,"")</f>
        <v>0</v>
      </c>
      <c r="BO451" s="13">
        <f t="shared" si="251"/>
        <v>10</v>
      </c>
      <c r="BP451" s="13">
        <v>0</v>
      </c>
      <c r="BQ451" s="13">
        <v>0</v>
      </c>
      <c r="BR451" s="13">
        <v>0</v>
      </c>
      <c r="BS451" s="13">
        <v>0</v>
      </c>
      <c r="BT451" s="15" t="s">
        <v>88</v>
      </c>
      <c r="BU451" s="15"/>
      <c r="BV451" s="12" t="s">
        <v>96</v>
      </c>
      <c r="BW451" s="26"/>
      <c r="BX451" s="28"/>
      <c r="BY451" s="28"/>
      <c r="BZ451" s="26"/>
      <c r="CA451" s="26"/>
      <c r="CB451" s="26"/>
      <c r="CC451" s="31"/>
      <c r="CD451" s="31"/>
      <c r="CE451" s="31"/>
      <c r="CF451" s="33">
        <v>0</v>
      </c>
      <c r="CG451" s="33">
        <v>2</v>
      </c>
    </row>
    <row r="452" spans="1:85" ht="18" customHeight="1" thickBot="1" x14ac:dyDescent="0.45">
      <c r="A452" s="12" t="s">
        <v>84</v>
      </c>
      <c r="B452" s="12" t="s">
        <v>233</v>
      </c>
      <c r="C452" s="4" t="s">
        <v>250</v>
      </c>
      <c r="D452" s="4" t="s">
        <v>296</v>
      </c>
      <c r="E452" s="23">
        <v>9</v>
      </c>
      <c r="F452" s="24">
        <v>13</v>
      </c>
      <c r="G452" s="24">
        <v>20</v>
      </c>
      <c r="H452" s="10">
        <f t="shared" si="225"/>
        <v>7200</v>
      </c>
      <c r="I452" s="5">
        <v>19</v>
      </c>
      <c r="J452" s="17">
        <f t="shared" si="226"/>
        <v>2.1111111111111112</v>
      </c>
      <c r="K452" s="7">
        <v>8</v>
      </c>
      <c r="L452" s="7">
        <v>17</v>
      </c>
      <c r="M452" s="17">
        <f t="shared" si="227"/>
        <v>0.88888888888888884</v>
      </c>
      <c r="N452" s="17">
        <f t="shared" si="228"/>
        <v>1.8888888888888888</v>
      </c>
      <c r="O452" s="14">
        <f t="shared" si="229"/>
        <v>0.47058823529411764</v>
      </c>
      <c r="P452" s="12">
        <v>5</v>
      </c>
      <c r="Q452" s="12">
        <v>8</v>
      </c>
      <c r="R452" s="17">
        <f t="shared" si="230"/>
        <v>0.55555555555555558</v>
      </c>
      <c r="S452" s="17">
        <f t="shared" si="231"/>
        <v>0.88888888888888884</v>
      </c>
      <c r="T452" s="14">
        <f t="shared" si="232"/>
        <v>0.625</v>
      </c>
      <c r="U452" s="12">
        <v>3</v>
      </c>
      <c r="V452" s="12">
        <v>9</v>
      </c>
      <c r="W452" s="17">
        <f t="shared" si="233"/>
        <v>0.33333333333333331</v>
      </c>
      <c r="X452" s="17">
        <f t="shared" si="234"/>
        <v>1</v>
      </c>
      <c r="Y452" s="14">
        <f t="shared" si="235"/>
        <v>0.33333333333333331</v>
      </c>
      <c r="Z452" s="12">
        <v>0</v>
      </c>
      <c r="AA452" s="12">
        <v>0</v>
      </c>
      <c r="AB452" s="17">
        <f t="shared" si="236"/>
        <v>0</v>
      </c>
      <c r="AC452" s="17">
        <f t="shared" si="237"/>
        <v>0</v>
      </c>
      <c r="AD452" s="14" t="e">
        <f t="shared" si="238"/>
        <v>#DIV/0!</v>
      </c>
      <c r="AE452" s="12">
        <v>7</v>
      </c>
      <c r="AF452" s="17">
        <f t="shared" si="239"/>
        <v>0.77777777777777779</v>
      </c>
      <c r="AG452" s="12">
        <v>1</v>
      </c>
      <c r="AH452" s="17">
        <f t="shared" si="240"/>
        <v>0.1111111111111111</v>
      </c>
      <c r="AI452" s="12">
        <v>6</v>
      </c>
      <c r="AJ452" s="17">
        <f t="shared" si="241"/>
        <v>0.66666666666666663</v>
      </c>
      <c r="AK452" s="12">
        <v>6</v>
      </c>
      <c r="AL452" s="17">
        <f t="shared" si="242"/>
        <v>0.66666666666666663</v>
      </c>
      <c r="AM452" s="12">
        <v>6</v>
      </c>
      <c r="AN452" s="17">
        <f t="shared" si="243"/>
        <v>0.66666666666666663</v>
      </c>
      <c r="AO452" s="12">
        <v>1</v>
      </c>
      <c r="AP452" s="17">
        <f t="shared" si="244"/>
        <v>0.1111111111111111</v>
      </c>
      <c r="AQ452" s="12">
        <v>7</v>
      </c>
      <c r="AR452" s="17">
        <f t="shared" si="245"/>
        <v>0.77777777777777779</v>
      </c>
      <c r="AS452" s="12">
        <v>13</v>
      </c>
      <c r="AT452" s="17">
        <f t="shared" si="246"/>
        <v>1.4444444444444444</v>
      </c>
      <c r="AU452" s="13"/>
      <c r="AV452" s="13"/>
      <c r="AW452" s="13"/>
      <c r="AX452" s="13"/>
      <c r="AY452" s="13"/>
      <c r="AZ452" s="13"/>
      <c r="BA452" s="13"/>
      <c r="BB452" s="13"/>
      <c r="BC452" s="13"/>
      <c r="BD452" s="35">
        <f t="shared" si="247"/>
        <v>55.882352941176471</v>
      </c>
      <c r="BE452" s="35">
        <f t="shared" si="248"/>
        <v>55.882352941176471</v>
      </c>
      <c r="BF452" s="37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9.8516775217557875</v>
      </c>
      <c r="BG452" s="14">
        <f t="shared" si="249"/>
        <v>0.52941176470588236</v>
      </c>
      <c r="BH452" s="14">
        <f t="shared" si="250"/>
        <v>0</v>
      </c>
      <c r="BI452" s="13">
        <f>IFERROR(((AG452*(12000/5))/((F452*60+G452)*(SUMIFS(팀공격력!X:X,팀공격력!A:A,B452,팀공격력!B:B,D452)+SUMIFS(팀수비력!X:X,팀수비력!A:A,B452,팀수비력!B:B,D452))))*100,"")</f>
        <v>0.51993067590987874</v>
      </c>
      <c r="BJ452" s="13">
        <f>IFERROR(((AI452*(12000/5))/((F452*60+G452)*(SUMIFS(팀공격력!V:V,팀공격력!A:A,B452,팀공격력!B:B,D452)+SUMIFS(팀수비력!W:W,팀수비력!A:A,B452,팀수비력!B:B,D452))))*100,"")</f>
        <v>5.806451612903226</v>
      </c>
      <c r="BK452" s="13">
        <f>IFERROR(((AE452*(12000/5))/((F452*60+G452)*(SUMIFS(팀공격력!X:X,팀공격력!A:A,B452,팀공격력!B:B,D452)+SUMIFS(팀수비력!X:X,팀수비력!A:A,B452,팀수비력!B:B,D452))))*100,"")</f>
        <v>3.6395147313691507</v>
      </c>
      <c r="BL452" s="13">
        <f>IFERROR(100*AK452/(((((F452*60+G452)/(12000/5))*SUMIFS(팀공격력!P:P,팀공격력!A:A,B452,팀공격력!B:B,D452))-K452)),"")</f>
        <v>7.9295154185022039</v>
      </c>
      <c r="BM452" s="13">
        <f>IFERROR(100*((AM452/E452*(2400))/((F452*60+G452)*SUMIFS(팀공격력!AR:AR,팀공격력!A:A,B452,팀공격력!B:B,D452))),"")</f>
        <v>2.8195209466314197</v>
      </c>
      <c r="BN452" s="13">
        <f>IFERROR((AO452*40)/(((F452*60+G452)/60)*(SUMIFS(팀수비력!Q:Q,팀수비력!A:A,B452,팀수비력!B:B,D452)-SUMIFS(팀수비력!N:N,팀수비력!A:A,B452,팀수비력!B:B,D452)))*100,"")</f>
        <v>0.74999999999999989</v>
      </c>
      <c r="BO452" s="13">
        <f t="shared" si="251"/>
        <v>29.166666666666668</v>
      </c>
      <c r="BP452" s="13">
        <v>0</v>
      </c>
      <c r="BQ452" s="13">
        <v>0</v>
      </c>
      <c r="BR452" s="13">
        <v>0</v>
      </c>
      <c r="BS452" s="13">
        <v>0.44444444444444398</v>
      </c>
      <c r="BT452" s="15" t="s">
        <v>88</v>
      </c>
      <c r="BU452" s="15"/>
      <c r="BV452" s="12" t="s">
        <v>96</v>
      </c>
      <c r="BW452" s="26"/>
      <c r="BX452" s="28"/>
      <c r="BY452" s="28"/>
      <c r="BZ452" s="26"/>
      <c r="CA452" s="26"/>
      <c r="CB452" s="26"/>
      <c r="CC452" s="31"/>
      <c r="CD452" s="31"/>
      <c r="CE452" s="31"/>
      <c r="CF452" s="33">
        <v>2</v>
      </c>
      <c r="CG452" s="33">
        <v>7</v>
      </c>
    </row>
    <row r="453" spans="1:85" ht="18" customHeight="1" thickBot="1" x14ac:dyDescent="0.45">
      <c r="A453" s="12" t="s">
        <v>84</v>
      </c>
      <c r="B453" s="12" t="s">
        <v>233</v>
      </c>
      <c r="C453" s="4" t="s">
        <v>251</v>
      </c>
      <c r="D453" s="4" t="s">
        <v>296</v>
      </c>
      <c r="E453" s="23">
        <v>7</v>
      </c>
      <c r="F453" s="24">
        <v>22</v>
      </c>
      <c r="G453" s="24">
        <v>15</v>
      </c>
      <c r="H453" s="10">
        <f t="shared" si="225"/>
        <v>9345</v>
      </c>
      <c r="I453" s="5">
        <v>30</v>
      </c>
      <c r="J453" s="17">
        <f t="shared" si="226"/>
        <v>4.2857142857142856</v>
      </c>
      <c r="K453" s="7">
        <v>11</v>
      </c>
      <c r="L453" s="7">
        <v>32</v>
      </c>
      <c r="M453" s="17">
        <f t="shared" si="227"/>
        <v>1.5714285714285714</v>
      </c>
      <c r="N453" s="17">
        <f t="shared" si="228"/>
        <v>4.5714285714285712</v>
      </c>
      <c r="O453" s="14">
        <f t="shared" si="229"/>
        <v>0.34375</v>
      </c>
      <c r="P453" s="12">
        <v>3</v>
      </c>
      <c r="Q453" s="12">
        <v>9</v>
      </c>
      <c r="R453" s="17">
        <f t="shared" si="230"/>
        <v>0.42857142857142855</v>
      </c>
      <c r="S453" s="17">
        <f t="shared" si="231"/>
        <v>1.2857142857142858</v>
      </c>
      <c r="T453" s="14">
        <f t="shared" si="232"/>
        <v>0.33333333333333331</v>
      </c>
      <c r="U453" s="12">
        <v>8</v>
      </c>
      <c r="V453" s="12">
        <v>23</v>
      </c>
      <c r="W453" s="17">
        <f t="shared" si="233"/>
        <v>1.1428571428571428</v>
      </c>
      <c r="X453" s="17">
        <f t="shared" si="234"/>
        <v>3.2857142857142856</v>
      </c>
      <c r="Y453" s="14">
        <f t="shared" si="235"/>
        <v>0.34782608695652173</v>
      </c>
      <c r="Z453" s="12">
        <v>0</v>
      </c>
      <c r="AA453" s="12">
        <v>0</v>
      </c>
      <c r="AB453" s="17">
        <f t="shared" si="236"/>
        <v>0</v>
      </c>
      <c r="AC453" s="17">
        <f t="shared" si="237"/>
        <v>0</v>
      </c>
      <c r="AD453" s="14" t="e">
        <f t="shared" si="238"/>
        <v>#DIV/0!</v>
      </c>
      <c r="AE453" s="12">
        <v>12</v>
      </c>
      <c r="AF453" s="17">
        <f t="shared" si="239"/>
        <v>1.7142857142857142</v>
      </c>
      <c r="AG453" s="12">
        <v>4</v>
      </c>
      <c r="AH453" s="17">
        <f t="shared" si="240"/>
        <v>0.5714285714285714</v>
      </c>
      <c r="AI453" s="12">
        <v>8</v>
      </c>
      <c r="AJ453" s="17">
        <f t="shared" si="241"/>
        <v>1.1428571428571428</v>
      </c>
      <c r="AK453" s="12">
        <v>5</v>
      </c>
      <c r="AL453" s="17">
        <f t="shared" si="242"/>
        <v>0.7142857142857143</v>
      </c>
      <c r="AM453" s="12">
        <v>6</v>
      </c>
      <c r="AN453" s="17">
        <f t="shared" si="243"/>
        <v>0.8571428571428571</v>
      </c>
      <c r="AO453" s="12">
        <v>1</v>
      </c>
      <c r="AP453" s="17">
        <f t="shared" si="244"/>
        <v>0.14285714285714285</v>
      </c>
      <c r="AQ453" s="12">
        <v>3</v>
      </c>
      <c r="AR453" s="17">
        <f t="shared" si="245"/>
        <v>0.42857142857142855</v>
      </c>
      <c r="AS453" s="12">
        <v>19</v>
      </c>
      <c r="AT453" s="17">
        <f t="shared" si="246"/>
        <v>2.7142857142857144</v>
      </c>
      <c r="AU453" s="13"/>
      <c r="AV453" s="13"/>
      <c r="AW453" s="13"/>
      <c r="AX453" s="13"/>
      <c r="AY453" s="13"/>
      <c r="AZ453" s="13"/>
      <c r="BA453" s="13"/>
      <c r="BB453" s="13"/>
      <c r="BC453" s="13"/>
      <c r="BD453" s="35">
        <f t="shared" si="247"/>
        <v>46.875</v>
      </c>
      <c r="BE453" s="35">
        <f t="shared" si="248"/>
        <v>46.875</v>
      </c>
      <c r="BF453" s="37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8.6094560115219121</v>
      </c>
      <c r="BG453" s="14">
        <f t="shared" si="249"/>
        <v>0.71875</v>
      </c>
      <c r="BH453" s="14">
        <f t="shared" si="250"/>
        <v>0</v>
      </c>
      <c r="BI453" s="13">
        <f>IFERROR(((AG453*(12000/5))/((F453*60+G453)*(SUMIFS(팀공격력!X:X,팀공격력!A:A,B453,팀공격력!B:B,D453)+SUMIFS(팀수비력!X:X,팀수비력!A:A,B453,팀수비력!B:B,D453))))*100,"")</f>
        <v>1.2462757774618816</v>
      </c>
      <c r="BJ453" s="13">
        <f>IFERROR(((AI453*(12000/5))/((F453*60+G453)*(SUMIFS(팀공격력!V:V,팀공격력!A:A,B453,팀공격력!B:B,D453)+SUMIFS(팀수비력!W:W,팀수비력!A:A,B453,팀수비력!B:B,D453))))*100,"")</f>
        <v>4.6393620877129393</v>
      </c>
      <c r="BK453" s="13">
        <f>IFERROR(((AE453*(12000/5))/((F453*60+G453)*(SUMIFS(팀공격력!X:X,팀공격력!A:A,B453,팀공격력!B:B,D453)+SUMIFS(팀수비력!X:X,팀수비력!A:A,B453,팀수비력!B:B,D453))))*100,"")</f>
        <v>3.738827332385644</v>
      </c>
      <c r="BL453" s="13">
        <f>IFERROR(100*AK453/(((((F453*60+G453)/(12000/5))*SUMIFS(팀공격력!P:P,팀공격력!A:A,B453,팀공격력!B:B,D453))-K453)),"")</f>
        <v>3.887458088342485</v>
      </c>
      <c r="BM453" s="13">
        <f>IFERROR(100*((AM453/E453*(2400))/((F453*60+G453)*SUMIFS(팀공격력!AR:AR,팀공격력!A:A,B453,팀공격력!B:B,D453))),"")</f>
        <v>2.1723435864896969</v>
      </c>
      <c r="BN453" s="13">
        <f>IFERROR((AO453*40)/(((F453*60+G453)/60)*(SUMIFS(팀수비력!Q:Q,팀수비력!A:A,B453,팀수비력!B:B,D453)-SUMIFS(팀수비력!N:N,팀수비력!A:A,B453,팀수비력!B:B,D453)))*100,"")</f>
        <v>0.44943820224719105</v>
      </c>
      <c r="BO453" s="13">
        <f t="shared" si="251"/>
        <v>8.5714285714285712</v>
      </c>
      <c r="BP453" s="13">
        <v>0</v>
      </c>
      <c r="BQ453" s="13">
        <v>0</v>
      </c>
      <c r="BR453" s="13">
        <v>0.42857142857142799</v>
      </c>
      <c r="BS453" s="13">
        <v>0.42857142857142799</v>
      </c>
      <c r="BT453" s="15" t="s">
        <v>88</v>
      </c>
      <c r="BU453" s="15"/>
      <c r="BV453" s="12" t="s">
        <v>96</v>
      </c>
      <c r="BW453" s="26"/>
      <c r="BX453" s="28"/>
      <c r="BY453" s="28"/>
      <c r="BZ453" s="26"/>
      <c r="CA453" s="26"/>
      <c r="CB453" s="26"/>
      <c r="CC453" s="31"/>
      <c r="CD453" s="31"/>
      <c r="CE453" s="31"/>
      <c r="CF453" s="33">
        <v>2</v>
      </c>
      <c r="CG453" s="33">
        <v>5</v>
      </c>
    </row>
    <row r="454" spans="1:85" ht="18" customHeight="1" thickBot="1" x14ac:dyDescent="0.45">
      <c r="A454" s="12" t="s">
        <v>84</v>
      </c>
      <c r="B454" s="12" t="s">
        <v>233</v>
      </c>
      <c r="C454" s="4" t="s">
        <v>254</v>
      </c>
      <c r="D454" s="4" t="s">
        <v>296</v>
      </c>
      <c r="E454" s="23">
        <v>1</v>
      </c>
      <c r="F454" s="24">
        <v>16</v>
      </c>
      <c r="G454" s="24">
        <v>34</v>
      </c>
      <c r="H454" s="10">
        <f t="shared" si="225"/>
        <v>994</v>
      </c>
      <c r="I454" s="5">
        <v>5</v>
      </c>
      <c r="J454" s="17">
        <f t="shared" si="226"/>
        <v>5</v>
      </c>
      <c r="K454" s="7">
        <v>2</v>
      </c>
      <c r="L454" s="7">
        <v>5</v>
      </c>
      <c r="M454" s="17">
        <f t="shared" si="227"/>
        <v>2</v>
      </c>
      <c r="N454" s="17">
        <f t="shared" si="228"/>
        <v>5</v>
      </c>
      <c r="O454" s="14">
        <f t="shared" si="229"/>
        <v>0.4</v>
      </c>
      <c r="P454" s="12">
        <v>1</v>
      </c>
      <c r="Q454" s="12">
        <v>1</v>
      </c>
      <c r="R454" s="17">
        <f t="shared" si="230"/>
        <v>1</v>
      </c>
      <c r="S454" s="17">
        <f t="shared" si="231"/>
        <v>1</v>
      </c>
      <c r="T454" s="14">
        <f t="shared" si="232"/>
        <v>1</v>
      </c>
      <c r="U454" s="12">
        <v>1</v>
      </c>
      <c r="V454" s="12">
        <v>4</v>
      </c>
      <c r="W454" s="17">
        <f t="shared" si="233"/>
        <v>1</v>
      </c>
      <c r="X454" s="17">
        <f t="shared" si="234"/>
        <v>4</v>
      </c>
      <c r="Y454" s="14">
        <f t="shared" si="235"/>
        <v>0.25</v>
      </c>
      <c r="Z454" s="12">
        <v>0</v>
      </c>
      <c r="AA454" s="12">
        <v>0</v>
      </c>
      <c r="AB454" s="17">
        <f t="shared" si="236"/>
        <v>0</v>
      </c>
      <c r="AC454" s="17">
        <f t="shared" si="237"/>
        <v>0</v>
      </c>
      <c r="AD454" s="14" t="e">
        <f t="shared" si="238"/>
        <v>#DIV/0!</v>
      </c>
      <c r="AE454" s="12">
        <v>0</v>
      </c>
      <c r="AF454" s="17">
        <f t="shared" si="239"/>
        <v>0</v>
      </c>
      <c r="AG454" s="12">
        <v>0</v>
      </c>
      <c r="AH454" s="17">
        <f t="shared" si="240"/>
        <v>0</v>
      </c>
      <c r="AI454" s="12">
        <v>0</v>
      </c>
      <c r="AJ454" s="17">
        <f t="shared" si="241"/>
        <v>0</v>
      </c>
      <c r="AK454" s="12">
        <v>1</v>
      </c>
      <c r="AL454" s="17">
        <f t="shared" si="242"/>
        <v>1</v>
      </c>
      <c r="AM454" s="12">
        <v>2</v>
      </c>
      <c r="AN454" s="17">
        <f t="shared" si="243"/>
        <v>2</v>
      </c>
      <c r="AO454" s="12">
        <v>0</v>
      </c>
      <c r="AP454" s="17">
        <f t="shared" si="244"/>
        <v>0</v>
      </c>
      <c r="AQ454" s="12">
        <v>0</v>
      </c>
      <c r="AR454" s="17">
        <f t="shared" si="245"/>
        <v>0</v>
      </c>
      <c r="AS454" s="12">
        <v>0</v>
      </c>
      <c r="AT454" s="17">
        <f t="shared" si="246"/>
        <v>0</v>
      </c>
      <c r="AU454" s="13"/>
      <c r="AV454" s="13"/>
      <c r="AW454" s="13"/>
      <c r="AX454" s="13"/>
      <c r="AY454" s="13"/>
      <c r="AZ454" s="13"/>
      <c r="BA454" s="13"/>
      <c r="BB454" s="13"/>
      <c r="BC454" s="13"/>
      <c r="BD454" s="35">
        <f t="shared" si="247"/>
        <v>50</v>
      </c>
      <c r="BE454" s="35">
        <f t="shared" si="248"/>
        <v>50</v>
      </c>
      <c r="BF454" s="37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1.6518573980140487</v>
      </c>
      <c r="BG454" s="14">
        <f t="shared" si="249"/>
        <v>0.8</v>
      </c>
      <c r="BH454" s="14">
        <f t="shared" si="250"/>
        <v>0</v>
      </c>
      <c r="BI454" s="13">
        <f>IFERROR(((AG454*(12000/5))/((F454*60+G454)*(SUMIFS(팀공격력!X:X,팀공격력!A:A,B454,팀공격력!B:B,D454)+SUMIFS(팀수비력!X:X,팀수비력!A:A,B454,팀수비력!B:B,D454))))*100,"")</f>
        <v>0</v>
      </c>
      <c r="BJ454" s="13">
        <f>IFERROR(((AI454*(12000/5))/((F454*60+G454)*(SUMIFS(팀공격력!V:V,팀공격력!A:A,B454,팀공격력!B:B,D454)+SUMIFS(팀수비력!W:W,팀수비력!A:A,B454,팀수비력!B:B,D454))))*100,"")</f>
        <v>0</v>
      </c>
      <c r="BK454" s="13">
        <f>IFERROR(((AE454*(12000/5))/((F454*60+G454)*(SUMIFS(팀공격력!X:X,팀공격력!A:A,B454,팀공격력!B:B,D454)+SUMIFS(팀수비력!X:X,팀수비력!A:A,B454,팀수비력!B:B,D454))))*100,"")</f>
        <v>0</v>
      </c>
      <c r="BL454" s="13">
        <f>IFERROR(100*AK454/(((((F454*60+G454)/(12000/5))*SUMIFS(팀공격력!P:P,팀공격력!A:A,B454,팀공격력!B:B,D454))-K454)),"")</f>
        <v>0.98081685697238186</v>
      </c>
      <c r="BM454" s="13">
        <f>IFERROR(100*((AM454/E454*(2400))/((F454*60+G454)*SUMIFS(팀공격력!AR:AR,팀공격력!A:A,B454,팀공격력!B:B,D454))),"")</f>
        <v>6.8076964506191215</v>
      </c>
      <c r="BN454" s="13">
        <f>IFERROR((AO454*40)/(((F454*60+G454)/60)*(SUMIFS(팀수비력!Q:Q,팀수비력!A:A,B454,팀수비력!B:B,D454)-SUMIFS(팀수비력!N:N,팀수비력!A:A,B454,팀수비력!B:B,D454)))*100,"")</f>
        <v>0</v>
      </c>
      <c r="BO454" s="13">
        <f t="shared" si="251"/>
        <v>0</v>
      </c>
      <c r="BP454" s="13">
        <v>0</v>
      </c>
      <c r="BQ454" s="13">
        <v>0</v>
      </c>
      <c r="BR454" s="13">
        <v>0</v>
      </c>
      <c r="BS454" s="13">
        <v>0</v>
      </c>
      <c r="BT454" s="15" t="s">
        <v>88</v>
      </c>
      <c r="BU454" s="15"/>
      <c r="BV454" s="12" t="s">
        <v>91</v>
      </c>
      <c r="BW454" s="26"/>
      <c r="BX454" s="28"/>
      <c r="BY454" s="28"/>
      <c r="BZ454" s="26"/>
      <c r="CA454" s="26"/>
      <c r="CB454" s="26"/>
      <c r="CC454" s="31"/>
      <c r="CD454" s="31"/>
      <c r="CE454" s="31"/>
      <c r="CF454" s="33">
        <v>0</v>
      </c>
      <c r="CG454" s="33">
        <v>1</v>
      </c>
    </row>
    <row r="455" spans="1:85" ht="18" customHeight="1" thickBot="1" x14ac:dyDescent="0.45">
      <c r="A455" s="12" t="s">
        <v>84</v>
      </c>
      <c r="B455" s="12" t="s">
        <v>233</v>
      </c>
      <c r="C455" s="4" t="s">
        <v>255</v>
      </c>
      <c r="D455" s="4" t="s">
        <v>296</v>
      </c>
      <c r="E455" s="23">
        <v>9</v>
      </c>
      <c r="F455" s="24">
        <v>15</v>
      </c>
      <c r="G455" s="24">
        <v>30</v>
      </c>
      <c r="H455" s="10">
        <f t="shared" si="225"/>
        <v>8370</v>
      </c>
      <c r="I455" s="5">
        <v>46</v>
      </c>
      <c r="J455" s="17">
        <f t="shared" si="226"/>
        <v>5.1111111111111107</v>
      </c>
      <c r="K455" s="7">
        <v>19</v>
      </c>
      <c r="L455" s="7">
        <v>37</v>
      </c>
      <c r="M455" s="17">
        <f t="shared" si="227"/>
        <v>2.1111111111111112</v>
      </c>
      <c r="N455" s="17">
        <f t="shared" si="228"/>
        <v>4.1111111111111107</v>
      </c>
      <c r="O455" s="14">
        <f t="shared" si="229"/>
        <v>0.51351351351351349</v>
      </c>
      <c r="P455" s="12">
        <v>16</v>
      </c>
      <c r="Q455" s="12">
        <v>31</v>
      </c>
      <c r="R455" s="17">
        <f t="shared" si="230"/>
        <v>1.7777777777777777</v>
      </c>
      <c r="S455" s="17">
        <f t="shared" si="231"/>
        <v>3.4444444444444446</v>
      </c>
      <c r="T455" s="14">
        <f t="shared" si="232"/>
        <v>0.5161290322580645</v>
      </c>
      <c r="U455" s="12">
        <v>3</v>
      </c>
      <c r="V455" s="12">
        <v>6</v>
      </c>
      <c r="W455" s="17">
        <f t="shared" si="233"/>
        <v>0.33333333333333331</v>
      </c>
      <c r="X455" s="17">
        <f t="shared" si="234"/>
        <v>0.66666666666666663</v>
      </c>
      <c r="Y455" s="14">
        <f t="shared" si="235"/>
        <v>0.5</v>
      </c>
      <c r="Z455" s="12">
        <v>5</v>
      </c>
      <c r="AA455" s="12">
        <v>10</v>
      </c>
      <c r="AB455" s="17">
        <f t="shared" si="236"/>
        <v>0.55555555555555558</v>
      </c>
      <c r="AC455" s="17">
        <f t="shared" si="237"/>
        <v>1.1111111111111112</v>
      </c>
      <c r="AD455" s="14">
        <f t="shared" si="238"/>
        <v>0.5</v>
      </c>
      <c r="AE455" s="12">
        <v>27</v>
      </c>
      <c r="AF455" s="17">
        <f t="shared" si="239"/>
        <v>3</v>
      </c>
      <c r="AG455" s="12">
        <v>12</v>
      </c>
      <c r="AH455" s="17">
        <f t="shared" si="240"/>
        <v>1.3333333333333333</v>
      </c>
      <c r="AI455" s="12">
        <v>15</v>
      </c>
      <c r="AJ455" s="17">
        <f t="shared" si="241"/>
        <v>1.6666666666666667</v>
      </c>
      <c r="AK455" s="12">
        <v>27</v>
      </c>
      <c r="AL455" s="17">
        <f t="shared" si="242"/>
        <v>3</v>
      </c>
      <c r="AM455" s="12">
        <v>4</v>
      </c>
      <c r="AN455" s="17">
        <f t="shared" si="243"/>
        <v>0.44444444444444442</v>
      </c>
      <c r="AO455" s="12">
        <v>4</v>
      </c>
      <c r="AP455" s="17">
        <f t="shared" si="244"/>
        <v>0.44444444444444442</v>
      </c>
      <c r="AQ455" s="12">
        <v>6</v>
      </c>
      <c r="AR455" s="17">
        <f t="shared" si="245"/>
        <v>0.66666666666666663</v>
      </c>
      <c r="AS455" s="12">
        <v>8</v>
      </c>
      <c r="AT455" s="17">
        <f t="shared" si="246"/>
        <v>0.88888888888888884</v>
      </c>
      <c r="AU455" s="13"/>
      <c r="AV455" s="13"/>
      <c r="AW455" s="13"/>
      <c r="AX455" s="13"/>
      <c r="AY455" s="13"/>
      <c r="AZ455" s="13"/>
      <c r="BA455" s="13"/>
      <c r="BB455" s="13"/>
      <c r="BC455" s="13"/>
      <c r="BD455" s="35">
        <f t="shared" si="247"/>
        <v>55.555555555555557</v>
      </c>
      <c r="BE455" s="35">
        <f t="shared" si="248"/>
        <v>55.405405405405403</v>
      </c>
      <c r="BF455" s="37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16.737258585348542</v>
      </c>
      <c r="BG455" s="14">
        <f t="shared" si="249"/>
        <v>0.16216216216216217</v>
      </c>
      <c r="BH455" s="14">
        <f t="shared" si="250"/>
        <v>0.27027027027027029</v>
      </c>
      <c r="BI455" s="13">
        <f>IFERROR(((AG455*(12000/5))/((F455*60+G455)*(SUMIFS(팀공격력!X:X,팀공격력!A:A,B455,팀공격력!B:B,D455)+SUMIFS(팀수비력!X:X,팀수비력!A:A,B455,팀수비력!B:B,D455))))*100,"")</f>
        <v>5.3670263319729417</v>
      </c>
      <c r="BJ455" s="13">
        <f>IFERROR(((AI455*(12000/5))/((F455*60+G455)*(SUMIFS(팀공격력!V:V,팀공격력!A:A,B455,팀공격력!B:B,D455)+SUMIFS(팀수비력!W:W,팀수비력!A:A,B455,팀수비력!B:B,D455))))*100,"")</f>
        <v>12.486992715920914</v>
      </c>
      <c r="BK455" s="13">
        <f>IFERROR(((AE455*(12000/5))/((F455*60+G455)*(SUMIFS(팀공격력!X:X,팀공격력!A:A,B455,팀공격력!B:B,D455)+SUMIFS(팀수비력!X:X,팀수비력!A:A,B455,팀수비력!B:B,D455))))*100,"")</f>
        <v>12.075809246939118</v>
      </c>
      <c r="BL455" s="13">
        <f>IFERROR(100*AK455/(((((F455*60+G455)/(12000/5))*SUMIFS(팀공격력!P:P,팀공격력!A:A,B455,팀공격력!B:B,D455))-K455)),"")</f>
        <v>34.499281264973646</v>
      </c>
      <c r="BM455" s="13">
        <f>IFERROR(100*((AM455/E455*(2400))/((F455*60+G455)*SUMIFS(팀공격력!AR:AR,팀공격력!A:A,B455,팀공격력!B:B,D455))),"")</f>
        <v>1.6169295751291293</v>
      </c>
      <c r="BN455" s="13">
        <f>IFERROR((AO455*40)/(((F455*60+G455)/60)*(SUMIFS(팀수비력!Q:Q,팀수비력!A:A,B455,팀수비력!B:B,D455)-SUMIFS(팀수비력!N:N,팀수비력!A:A,B455,팀수비력!B:B,D455)))*100,"")</f>
        <v>2.5806451612903225</v>
      </c>
      <c r="BO455" s="13">
        <f t="shared" si="251"/>
        <v>12.658227848101266</v>
      </c>
      <c r="BP455" s="13">
        <v>50</v>
      </c>
      <c r="BQ455" s="13">
        <v>0.33333333333333298</v>
      </c>
      <c r="BR455" s="13">
        <v>0</v>
      </c>
      <c r="BS455" s="13">
        <v>0.44444444444444398</v>
      </c>
      <c r="BT455" s="15" t="s">
        <v>88</v>
      </c>
      <c r="BU455" s="15"/>
      <c r="BV455" s="12" t="s">
        <v>96</v>
      </c>
      <c r="BW455" s="26"/>
      <c r="BX455" s="28"/>
      <c r="BY455" s="28"/>
      <c r="BZ455" s="26"/>
      <c r="CA455" s="26"/>
      <c r="CB455" s="26"/>
      <c r="CC455" s="31"/>
      <c r="CD455" s="31"/>
      <c r="CE455" s="31"/>
      <c r="CF455" s="33">
        <v>2</v>
      </c>
      <c r="CG455" s="33">
        <v>7</v>
      </c>
    </row>
    <row r="456" spans="1:85" ht="18" customHeight="1" thickBot="1" x14ac:dyDescent="0.45">
      <c r="A456" s="12" t="s">
        <v>84</v>
      </c>
      <c r="B456" s="12" t="s">
        <v>256</v>
      </c>
      <c r="C456" s="4" t="s">
        <v>257</v>
      </c>
      <c r="D456" s="4" t="s">
        <v>296</v>
      </c>
      <c r="E456" s="23">
        <v>6</v>
      </c>
      <c r="F456" s="24">
        <v>29</v>
      </c>
      <c r="G456" s="24">
        <v>4</v>
      </c>
      <c r="H456" s="10">
        <f t="shared" si="225"/>
        <v>10464</v>
      </c>
      <c r="I456" s="5">
        <v>53</v>
      </c>
      <c r="J456" s="17">
        <f t="shared" si="226"/>
        <v>8.8333333333333339</v>
      </c>
      <c r="K456" s="7">
        <v>20</v>
      </c>
      <c r="L456" s="7">
        <v>44</v>
      </c>
      <c r="M456" s="17">
        <f t="shared" si="227"/>
        <v>3.3333333333333335</v>
      </c>
      <c r="N456" s="17">
        <f t="shared" si="228"/>
        <v>7.333333333333333</v>
      </c>
      <c r="O456" s="14">
        <f t="shared" si="229"/>
        <v>0.45454545454545453</v>
      </c>
      <c r="P456" s="12">
        <v>16</v>
      </c>
      <c r="Q456" s="12">
        <v>29</v>
      </c>
      <c r="R456" s="17">
        <f t="shared" si="230"/>
        <v>2.6666666666666665</v>
      </c>
      <c r="S456" s="17">
        <f t="shared" si="231"/>
        <v>4.833333333333333</v>
      </c>
      <c r="T456" s="14">
        <f t="shared" si="232"/>
        <v>0.55172413793103448</v>
      </c>
      <c r="U456" s="12">
        <v>4</v>
      </c>
      <c r="V456" s="12">
        <v>15</v>
      </c>
      <c r="W456" s="17">
        <f t="shared" si="233"/>
        <v>0.66666666666666663</v>
      </c>
      <c r="X456" s="17">
        <f t="shared" si="234"/>
        <v>2.5</v>
      </c>
      <c r="Y456" s="14">
        <f t="shared" si="235"/>
        <v>0.26666666666666666</v>
      </c>
      <c r="Z456" s="12">
        <v>9</v>
      </c>
      <c r="AA456" s="12">
        <v>13</v>
      </c>
      <c r="AB456" s="17">
        <f t="shared" si="236"/>
        <v>1.5</v>
      </c>
      <c r="AC456" s="17">
        <f t="shared" si="237"/>
        <v>2.1666666666666665</v>
      </c>
      <c r="AD456" s="14">
        <f t="shared" si="238"/>
        <v>0.69230769230769229</v>
      </c>
      <c r="AE456" s="12">
        <v>25</v>
      </c>
      <c r="AF456" s="17">
        <f t="shared" si="239"/>
        <v>4.166666666666667</v>
      </c>
      <c r="AG456" s="12">
        <v>9</v>
      </c>
      <c r="AH456" s="17">
        <f t="shared" si="240"/>
        <v>1.5</v>
      </c>
      <c r="AI456" s="12">
        <v>16</v>
      </c>
      <c r="AJ456" s="17">
        <f t="shared" si="241"/>
        <v>2.6666666666666665</v>
      </c>
      <c r="AK456" s="12">
        <v>10</v>
      </c>
      <c r="AL456" s="17">
        <f t="shared" si="242"/>
        <v>1.6666666666666667</v>
      </c>
      <c r="AM456" s="12">
        <v>2</v>
      </c>
      <c r="AN456" s="17">
        <f t="shared" si="243"/>
        <v>0.33333333333333331</v>
      </c>
      <c r="AO456" s="12">
        <v>4</v>
      </c>
      <c r="AP456" s="17">
        <f t="shared" si="244"/>
        <v>0.66666666666666663</v>
      </c>
      <c r="AQ456" s="12">
        <v>6</v>
      </c>
      <c r="AR456" s="17">
        <f t="shared" si="245"/>
        <v>1</v>
      </c>
      <c r="AS456" s="12">
        <v>8</v>
      </c>
      <c r="AT456" s="17">
        <f t="shared" si="246"/>
        <v>1.3333333333333333</v>
      </c>
      <c r="AU456" s="13"/>
      <c r="AV456" s="13"/>
      <c r="AW456" s="13"/>
      <c r="AX456" s="13"/>
      <c r="AY456" s="13"/>
      <c r="AZ456" s="13"/>
      <c r="BA456" s="13"/>
      <c r="BB456" s="13"/>
      <c r="BC456" s="13"/>
      <c r="BD456" s="35">
        <f t="shared" si="247"/>
        <v>53.298471440064368</v>
      </c>
      <c r="BE456" s="35">
        <f t="shared" si="248"/>
        <v>50</v>
      </c>
      <c r="BF456" s="37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10.220037730256545</v>
      </c>
      <c r="BG456" s="14">
        <f t="shared" si="249"/>
        <v>0.34090909090909088</v>
      </c>
      <c r="BH456" s="14">
        <f t="shared" si="250"/>
        <v>0.29545454545454547</v>
      </c>
      <c r="BI456" s="13">
        <f>IFERROR(((AG456*(12000/5))/((F456*60+G456)*(SUMIFS(팀공격력!X:X,팀공격력!A:A,B456,팀공격력!B:B,D456)+SUMIFS(팀수비력!X:X,팀수비력!A:A,B456,팀수비력!B:B,D456))))*100,"")</f>
        <v>1.9628084153593393</v>
      </c>
      <c r="BJ456" s="13">
        <f>IFERROR(((AI456*(12000/5))/((F456*60+G456)*(SUMIFS(팀공격력!V:V,팀공격력!A:A,B456,팀공격력!B:B,D456)+SUMIFS(팀수비력!W:W,팀수비력!A:A,B456,팀수비력!B:B,D456))))*100,"")</f>
        <v>7.0571630204657732</v>
      </c>
      <c r="BK456" s="13">
        <f>IFERROR(((AE456*(12000/5))/((F456*60+G456)*(SUMIFS(팀공격력!X:X,팀공격력!A:A,B456,팀공격력!B:B,D456)+SUMIFS(팀수비력!X:X,팀수비력!A:A,B456,팀수비력!B:B,D456))))*100,"")</f>
        <v>5.4522455982203875</v>
      </c>
      <c r="BL456" s="13">
        <f>IFERROR(100*AK456/(((((F456*60+G456)/(12000/5))*SUMIFS(팀공격력!P:P,팀공격력!A:A,B456,팀공격력!B:B,D456))-K456)),"")</f>
        <v>5.8193668528864055</v>
      </c>
      <c r="BM456" s="13">
        <f>IFERROR(100*((AM456/E456*(2400))/((F456*60+G456)*SUMIFS(팀공격력!AR:AR,팀공격력!A:A,B456,팀공격력!B:B,D456))),"")</f>
        <v>0.64623874208703724</v>
      </c>
      <c r="BN456" s="13">
        <f>IFERROR((AO456*40)/(((F456*60+G456)/60)*(SUMIFS(팀수비력!Q:Q,팀수비력!A:A,B456,팀수비력!B:B,D456)-SUMIFS(팀수비력!N:N,팀수비력!A:A,B456,팀수비력!B:B,D456)))*100,"")</f>
        <v>1.5248163866934359</v>
      </c>
      <c r="BO456" s="13">
        <f t="shared" si="251"/>
        <v>10.768126346015794</v>
      </c>
      <c r="BP456" s="13">
        <v>14.285714285714199</v>
      </c>
      <c r="BQ456" s="13">
        <v>0.16666666666666599</v>
      </c>
      <c r="BR456" s="13">
        <v>0</v>
      </c>
      <c r="BS456" s="13">
        <v>0.66666666666666596</v>
      </c>
      <c r="BT456" s="15" t="s">
        <v>88</v>
      </c>
      <c r="BU456" s="15"/>
      <c r="BV456" s="12" t="s">
        <v>96</v>
      </c>
      <c r="BW456" s="26"/>
      <c r="BX456" s="28"/>
      <c r="BY456" s="28"/>
      <c r="BZ456" s="26"/>
      <c r="CA456" s="26"/>
      <c r="CB456" s="26"/>
      <c r="CC456" s="31"/>
      <c r="CD456" s="31"/>
      <c r="CE456" s="31"/>
      <c r="CF456" s="33">
        <v>3</v>
      </c>
      <c r="CG456" s="33">
        <v>3</v>
      </c>
    </row>
    <row r="457" spans="1:85" ht="18" customHeight="1" thickBot="1" x14ac:dyDescent="0.45">
      <c r="A457" s="12" t="s">
        <v>84</v>
      </c>
      <c r="B457" s="12" t="s">
        <v>256</v>
      </c>
      <c r="C457" s="4" t="s">
        <v>258</v>
      </c>
      <c r="D457" s="4" t="s">
        <v>296</v>
      </c>
      <c r="E457" s="23">
        <v>9</v>
      </c>
      <c r="F457" s="24">
        <v>18</v>
      </c>
      <c r="G457" s="24">
        <v>25</v>
      </c>
      <c r="H457" s="10">
        <f t="shared" si="225"/>
        <v>9945</v>
      </c>
      <c r="I457" s="5">
        <v>56</v>
      </c>
      <c r="J457" s="17">
        <f t="shared" si="226"/>
        <v>6.2222222222222223</v>
      </c>
      <c r="K457" s="7">
        <v>24</v>
      </c>
      <c r="L457" s="7">
        <v>34</v>
      </c>
      <c r="M457" s="17">
        <f t="shared" si="227"/>
        <v>2.6666666666666665</v>
      </c>
      <c r="N457" s="17">
        <f t="shared" si="228"/>
        <v>3.7777777777777777</v>
      </c>
      <c r="O457" s="14">
        <f t="shared" si="229"/>
        <v>0.70588235294117652</v>
      </c>
      <c r="P457" s="12">
        <v>23</v>
      </c>
      <c r="Q457" s="12">
        <v>31</v>
      </c>
      <c r="R457" s="17">
        <f t="shared" si="230"/>
        <v>2.5555555555555554</v>
      </c>
      <c r="S457" s="17">
        <f t="shared" si="231"/>
        <v>3.4444444444444446</v>
      </c>
      <c r="T457" s="14">
        <f t="shared" si="232"/>
        <v>0.74193548387096775</v>
      </c>
      <c r="U457" s="12">
        <v>1</v>
      </c>
      <c r="V457" s="12">
        <v>3</v>
      </c>
      <c r="W457" s="17">
        <f t="shared" si="233"/>
        <v>0.1111111111111111</v>
      </c>
      <c r="X457" s="17">
        <f t="shared" si="234"/>
        <v>0.33333333333333331</v>
      </c>
      <c r="Y457" s="14">
        <f t="shared" si="235"/>
        <v>0.33333333333333331</v>
      </c>
      <c r="Z457" s="12">
        <v>7</v>
      </c>
      <c r="AA457" s="12">
        <v>11</v>
      </c>
      <c r="AB457" s="17">
        <f t="shared" si="236"/>
        <v>0.77777777777777779</v>
      </c>
      <c r="AC457" s="17">
        <f t="shared" si="237"/>
        <v>1.2222222222222223</v>
      </c>
      <c r="AD457" s="14">
        <f t="shared" si="238"/>
        <v>0.63636363636363635</v>
      </c>
      <c r="AE457" s="12">
        <v>33</v>
      </c>
      <c r="AF457" s="17">
        <f t="shared" si="239"/>
        <v>3.6666666666666665</v>
      </c>
      <c r="AG457" s="12">
        <v>16</v>
      </c>
      <c r="AH457" s="17">
        <f t="shared" si="240"/>
        <v>1.7777777777777777</v>
      </c>
      <c r="AI457" s="12">
        <v>17</v>
      </c>
      <c r="AJ457" s="17">
        <f t="shared" si="241"/>
        <v>1.8888888888888888</v>
      </c>
      <c r="AK457" s="12">
        <v>19</v>
      </c>
      <c r="AL457" s="17">
        <f t="shared" si="242"/>
        <v>2.1111111111111112</v>
      </c>
      <c r="AM457" s="12">
        <v>0</v>
      </c>
      <c r="AN457" s="17">
        <f t="shared" si="243"/>
        <v>0</v>
      </c>
      <c r="AO457" s="12">
        <v>7</v>
      </c>
      <c r="AP457" s="17">
        <f t="shared" si="244"/>
        <v>0.77777777777777779</v>
      </c>
      <c r="AQ457" s="12">
        <v>14</v>
      </c>
      <c r="AR457" s="17">
        <f t="shared" si="245"/>
        <v>1.5555555555555556</v>
      </c>
      <c r="AS457" s="12">
        <v>24</v>
      </c>
      <c r="AT457" s="17">
        <f t="shared" si="246"/>
        <v>2.6666666666666665</v>
      </c>
      <c r="AU457" s="13"/>
      <c r="AV457" s="13"/>
      <c r="AW457" s="13"/>
      <c r="AX457" s="13"/>
      <c r="AY457" s="13"/>
      <c r="AZ457" s="13"/>
      <c r="BA457" s="13"/>
      <c r="BB457" s="13"/>
      <c r="BC457" s="13"/>
      <c r="BD457" s="35">
        <f t="shared" si="247"/>
        <v>72.090628218331602</v>
      </c>
      <c r="BE457" s="35">
        <f t="shared" si="248"/>
        <v>72.058823529411768</v>
      </c>
      <c r="BF457" s="37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15.296370802864066</v>
      </c>
      <c r="BG457" s="14">
        <f t="shared" si="249"/>
        <v>8.8235294117647065E-2</v>
      </c>
      <c r="BH457" s="14">
        <f t="shared" si="250"/>
        <v>0.3235294117647059</v>
      </c>
      <c r="BI457" s="13">
        <f>IFERROR(((AG457*(12000/5))/((F457*60+G457)*(SUMIFS(팀공격력!X:X,팀공격력!A:A,B457,팀공격력!B:B,D457)+SUMIFS(팀수비력!X:X,팀수비력!A:A,B457,팀수비력!B:B,D457))))*100,"")</f>
        <v>5.5073108116829568</v>
      </c>
      <c r="BJ457" s="13">
        <f>IFERROR(((AI457*(12000/5))/((F457*60+G457)*(SUMIFS(팀공격력!V:V,팀공격력!A:A,B457,팀공격력!B:B,D457)+SUMIFS(팀수비력!W:W,팀수비력!A:A,B457,팀수비력!B:B,D457))))*100,"")</f>
        <v>11.834319526627219</v>
      </c>
      <c r="BK457" s="13">
        <f>IFERROR(((AE457*(12000/5))/((F457*60+G457)*(SUMIFS(팀공격력!X:X,팀공격력!A:A,B457,팀공격력!B:B,D457)+SUMIFS(팀수비력!X:X,팀수비력!A:A,B457,팀수비력!B:B,D457))))*100,"")</f>
        <v>11.358828549096097</v>
      </c>
      <c r="BL457" s="13">
        <f>IFERROR(100*AK457/(((((F457*60+G457)/(12000/5))*SUMIFS(팀공격력!P:P,팀공격력!A:A,B457,팀공격력!B:B,D457))-K457)),"")</f>
        <v>19.477191184008202</v>
      </c>
      <c r="BM457" s="13">
        <f>IFERROR(100*((AM457/E457*(2400))/((F457*60+G457)*SUMIFS(팀공격력!AR:AR,팀공격력!A:A,B457,팀공격력!B:B,D457))),"")</f>
        <v>0</v>
      </c>
      <c r="BN457" s="13">
        <f>IFERROR((AO457*40)/(((F457*60+G457)/60)*(SUMIFS(팀수비력!Q:Q,팀수비력!A:A,B457,팀수비력!B:B,D457)-SUMIFS(팀수비력!N:N,팀수비력!A:A,B457,팀수비력!B:B,D457)))*100,"")</f>
        <v>4.2115290608039508</v>
      </c>
      <c r="BO457" s="13">
        <f t="shared" si="251"/>
        <v>26.495079485238453</v>
      </c>
      <c r="BP457" s="13">
        <v>33.3333333333333</v>
      </c>
      <c r="BQ457" s="13">
        <v>0.33333333333333298</v>
      </c>
      <c r="BR457" s="13">
        <v>0</v>
      </c>
      <c r="BS457" s="13">
        <v>0.44444444444444398</v>
      </c>
      <c r="BT457" s="15" t="s">
        <v>88</v>
      </c>
      <c r="BU457" s="15"/>
      <c r="BV457" s="12" t="s">
        <v>96</v>
      </c>
      <c r="BW457" s="26"/>
      <c r="BX457" s="28"/>
      <c r="BY457" s="28"/>
      <c r="BZ457" s="26"/>
      <c r="CA457" s="26"/>
      <c r="CB457" s="26"/>
      <c r="CC457" s="31"/>
      <c r="CD457" s="31"/>
      <c r="CE457" s="31"/>
      <c r="CF457" s="33">
        <v>5</v>
      </c>
      <c r="CG457" s="33">
        <v>4</v>
      </c>
    </row>
    <row r="458" spans="1:85" ht="18" customHeight="1" thickBot="1" x14ac:dyDescent="0.45">
      <c r="A458" s="12" t="s">
        <v>84</v>
      </c>
      <c r="B458" s="12" t="s">
        <v>256</v>
      </c>
      <c r="C458" s="4" t="s">
        <v>260</v>
      </c>
      <c r="D458" s="4" t="s">
        <v>296</v>
      </c>
      <c r="E458" s="23">
        <v>9</v>
      </c>
      <c r="F458" s="24">
        <v>26</v>
      </c>
      <c r="G458" s="24">
        <v>17</v>
      </c>
      <c r="H458" s="10">
        <f t="shared" si="225"/>
        <v>14193</v>
      </c>
      <c r="I458" s="5">
        <v>58</v>
      </c>
      <c r="J458" s="17">
        <f t="shared" si="226"/>
        <v>6.4444444444444446</v>
      </c>
      <c r="K458" s="7">
        <v>23</v>
      </c>
      <c r="L458" s="7">
        <v>62</v>
      </c>
      <c r="M458" s="17">
        <f t="shared" si="227"/>
        <v>2.5555555555555554</v>
      </c>
      <c r="N458" s="17">
        <f t="shared" si="228"/>
        <v>6.8888888888888893</v>
      </c>
      <c r="O458" s="14">
        <f t="shared" si="229"/>
        <v>0.37096774193548387</v>
      </c>
      <c r="P458" s="12">
        <v>15</v>
      </c>
      <c r="Q458" s="12">
        <v>31</v>
      </c>
      <c r="R458" s="17">
        <f t="shared" si="230"/>
        <v>1.6666666666666667</v>
      </c>
      <c r="S458" s="17">
        <f t="shared" si="231"/>
        <v>3.4444444444444446</v>
      </c>
      <c r="T458" s="14">
        <f t="shared" si="232"/>
        <v>0.4838709677419355</v>
      </c>
      <c r="U458" s="12">
        <v>8</v>
      </c>
      <c r="V458" s="12">
        <v>31</v>
      </c>
      <c r="W458" s="17">
        <f t="shared" si="233"/>
        <v>0.88888888888888884</v>
      </c>
      <c r="X458" s="17">
        <f t="shared" si="234"/>
        <v>3.4444444444444446</v>
      </c>
      <c r="Y458" s="14">
        <f t="shared" si="235"/>
        <v>0.25806451612903225</v>
      </c>
      <c r="Z458" s="12">
        <v>4</v>
      </c>
      <c r="AA458" s="12">
        <v>7</v>
      </c>
      <c r="AB458" s="17">
        <f t="shared" si="236"/>
        <v>0.44444444444444442</v>
      </c>
      <c r="AC458" s="17">
        <f t="shared" si="237"/>
        <v>0.77777777777777779</v>
      </c>
      <c r="AD458" s="14">
        <f t="shared" si="238"/>
        <v>0.5714285714285714</v>
      </c>
      <c r="AE458" s="12">
        <v>32</v>
      </c>
      <c r="AF458" s="17">
        <f t="shared" si="239"/>
        <v>3.5555555555555554</v>
      </c>
      <c r="AG458" s="12">
        <v>13</v>
      </c>
      <c r="AH458" s="17">
        <f t="shared" si="240"/>
        <v>1.4444444444444444</v>
      </c>
      <c r="AI458" s="12">
        <v>19</v>
      </c>
      <c r="AJ458" s="17">
        <f t="shared" si="241"/>
        <v>2.1111111111111112</v>
      </c>
      <c r="AK458" s="12">
        <v>6</v>
      </c>
      <c r="AL458" s="17">
        <f t="shared" si="242"/>
        <v>0.66666666666666663</v>
      </c>
      <c r="AM458" s="12">
        <v>2</v>
      </c>
      <c r="AN458" s="17">
        <f t="shared" si="243"/>
        <v>0.22222222222222221</v>
      </c>
      <c r="AO458" s="12">
        <v>1</v>
      </c>
      <c r="AP458" s="17">
        <f t="shared" si="244"/>
        <v>0.1111111111111111</v>
      </c>
      <c r="AQ458" s="12">
        <v>6</v>
      </c>
      <c r="AR458" s="17">
        <f t="shared" si="245"/>
        <v>0.66666666666666663</v>
      </c>
      <c r="AS458" s="12">
        <v>12</v>
      </c>
      <c r="AT458" s="17">
        <f t="shared" si="246"/>
        <v>1.3333333333333333</v>
      </c>
      <c r="AU458" s="13"/>
      <c r="AV458" s="13"/>
      <c r="AW458" s="13"/>
      <c r="AX458" s="13"/>
      <c r="AY458" s="13"/>
      <c r="AZ458" s="13"/>
      <c r="BA458" s="13"/>
      <c r="BB458" s="13"/>
      <c r="BC458" s="13"/>
      <c r="BD458" s="35">
        <f t="shared" si="247"/>
        <v>44.560540872771973</v>
      </c>
      <c r="BE458" s="35">
        <f t="shared" si="248"/>
        <v>43.548387096774192</v>
      </c>
      <c r="BF458" s="37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14.417952744693343</v>
      </c>
      <c r="BG458" s="14">
        <f t="shared" si="249"/>
        <v>0.5</v>
      </c>
      <c r="BH458" s="14">
        <f t="shared" si="250"/>
        <v>0.11290322580645161</v>
      </c>
      <c r="BI458" s="13">
        <f>IFERROR(((AG458*(12000/5))/((F458*60+G458)*(SUMIFS(팀공격력!X:X,팀공격력!A:A,B458,팀공격력!B:B,D458)+SUMIFS(팀수비력!X:X,팀수비력!A:A,B458,팀수비력!B:B,D458))))*100,"")</f>
        <v>3.1354042410362113</v>
      </c>
      <c r="BJ458" s="13">
        <f>IFERROR(((AI458*(12000/5))/((F458*60+G458)*(SUMIFS(팀공격력!V:V,팀공격력!A:A,B458,팀공격력!B:B,D458)+SUMIFS(팀수비력!W:W,팀수비력!A:A,B458,팀수비력!B:B,D458))))*100,"")</f>
        <v>9.2678405931417984</v>
      </c>
      <c r="BK458" s="13">
        <f>IFERROR(((AE458*(12000/5))/((F458*60+G458)*(SUMIFS(팀공격력!X:X,팀공격력!A:A,B458,팀공격력!B:B,D458)+SUMIFS(팀수비력!X:X,팀수비력!A:A,B458,팀수비력!B:B,D458))))*100,"")</f>
        <v>7.7179181317814427</v>
      </c>
      <c r="BL458" s="13">
        <f>IFERROR(100*AK458/(((((F458*60+G458)/(12000/5))*SUMIFS(팀공격력!P:P,팀공격력!A:A,B458,팀공격력!B:B,D458))-K458)),"")</f>
        <v>3.9875058151126472</v>
      </c>
      <c r="BM458" s="13">
        <f>IFERROR(100*((AM458/E458*(2400))/((F458*60+G458)*SUMIFS(팀공격력!AR:AR,팀공격력!A:A,B458,팀공격력!B:B,D458))),"")</f>
        <v>0.47644910851819605</v>
      </c>
      <c r="BN458" s="13">
        <f>IFERROR((AO458*40)/(((F458*60+G458)/60)*(SUMIFS(팀수비력!Q:Q,팀수비력!A:A,B458,팀수비력!B:B,D458)-SUMIFS(팀수비력!N:N,팀수비력!A:A,B458,팀수비력!B:B,D458)))*100,"")</f>
        <v>0.42157257108328339</v>
      </c>
      <c r="BO458" s="13">
        <f t="shared" si="251"/>
        <v>8.4411930219471021</v>
      </c>
      <c r="BP458" s="13">
        <v>8.3333333333333304</v>
      </c>
      <c r="BQ458" s="13">
        <v>0.11111111111111099</v>
      </c>
      <c r="BR458" s="13">
        <v>0.88888888888888795</v>
      </c>
      <c r="BS458" s="13">
        <v>0.22222222222222199</v>
      </c>
      <c r="BT458" s="15" t="s">
        <v>88</v>
      </c>
      <c r="BU458" s="15"/>
      <c r="BV458" s="12" t="s">
        <v>96</v>
      </c>
      <c r="BW458" s="26"/>
      <c r="BX458" s="28"/>
      <c r="BY458" s="28"/>
      <c r="BZ458" s="26"/>
      <c r="CA458" s="26"/>
      <c r="CB458" s="26"/>
      <c r="CC458" s="31"/>
      <c r="CD458" s="31"/>
      <c r="CE458" s="31"/>
      <c r="CF458" s="33">
        <v>5</v>
      </c>
      <c r="CG458" s="33">
        <v>4</v>
      </c>
    </row>
    <row r="459" spans="1:85" ht="18" customHeight="1" thickBot="1" x14ac:dyDescent="0.45">
      <c r="A459" s="12" t="s">
        <v>84</v>
      </c>
      <c r="B459" s="12" t="s">
        <v>256</v>
      </c>
      <c r="C459" s="4" t="s">
        <v>261</v>
      </c>
      <c r="D459" s="4" t="s">
        <v>296</v>
      </c>
      <c r="E459" s="23">
        <v>1</v>
      </c>
      <c r="F459" s="24">
        <v>1</v>
      </c>
      <c r="G459" s="24">
        <v>47</v>
      </c>
      <c r="H459" s="10">
        <f t="shared" si="225"/>
        <v>107</v>
      </c>
      <c r="I459" s="5">
        <v>0</v>
      </c>
      <c r="J459" s="17">
        <f t="shared" si="226"/>
        <v>0</v>
      </c>
      <c r="K459" s="7">
        <v>0</v>
      </c>
      <c r="L459" s="7">
        <v>1</v>
      </c>
      <c r="M459" s="17">
        <f t="shared" si="227"/>
        <v>0</v>
      </c>
      <c r="N459" s="17">
        <f t="shared" si="228"/>
        <v>1</v>
      </c>
      <c r="O459" s="14">
        <f t="shared" si="229"/>
        <v>0</v>
      </c>
      <c r="P459" s="12">
        <v>0</v>
      </c>
      <c r="Q459" s="12">
        <v>0</v>
      </c>
      <c r="R459" s="17">
        <f t="shared" si="230"/>
        <v>0</v>
      </c>
      <c r="S459" s="17">
        <f t="shared" si="231"/>
        <v>0</v>
      </c>
      <c r="T459" s="14" t="e">
        <f t="shared" si="232"/>
        <v>#DIV/0!</v>
      </c>
      <c r="U459" s="12">
        <v>0</v>
      </c>
      <c r="V459" s="12">
        <v>1</v>
      </c>
      <c r="W459" s="17">
        <f t="shared" si="233"/>
        <v>0</v>
      </c>
      <c r="X459" s="17">
        <f t="shared" si="234"/>
        <v>1</v>
      </c>
      <c r="Y459" s="14">
        <f t="shared" si="235"/>
        <v>0</v>
      </c>
      <c r="Z459" s="12">
        <v>0</v>
      </c>
      <c r="AA459" s="12">
        <v>0</v>
      </c>
      <c r="AB459" s="17">
        <f t="shared" si="236"/>
        <v>0</v>
      </c>
      <c r="AC459" s="17">
        <f t="shared" si="237"/>
        <v>0</v>
      </c>
      <c r="AD459" s="14" t="e">
        <f t="shared" si="238"/>
        <v>#DIV/0!</v>
      </c>
      <c r="AE459" s="12">
        <v>0</v>
      </c>
      <c r="AF459" s="17">
        <f t="shared" si="239"/>
        <v>0</v>
      </c>
      <c r="AG459" s="12">
        <v>0</v>
      </c>
      <c r="AH459" s="17">
        <f t="shared" si="240"/>
        <v>0</v>
      </c>
      <c r="AI459" s="12">
        <v>0</v>
      </c>
      <c r="AJ459" s="17">
        <f t="shared" si="241"/>
        <v>0</v>
      </c>
      <c r="AK459" s="12">
        <v>0</v>
      </c>
      <c r="AL459" s="17">
        <f t="shared" si="242"/>
        <v>0</v>
      </c>
      <c r="AM459" s="12">
        <v>0</v>
      </c>
      <c r="AN459" s="17">
        <f t="shared" si="243"/>
        <v>0</v>
      </c>
      <c r="AO459" s="12">
        <v>0</v>
      </c>
      <c r="AP459" s="17">
        <f t="shared" si="244"/>
        <v>0</v>
      </c>
      <c r="AQ459" s="12">
        <v>0</v>
      </c>
      <c r="AR459" s="17">
        <f t="shared" si="245"/>
        <v>0</v>
      </c>
      <c r="AS459" s="12">
        <v>0</v>
      </c>
      <c r="AT459" s="17">
        <f t="shared" si="246"/>
        <v>0</v>
      </c>
      <c r="AU459" s="13"/>
      <c r="AV459" s="13"/>
      <c r="AW459" s="13"/>
      <c r="AX459" s="13"/>
      <c r="AY459" s="13"/>
      <c r="AZ459" s="13"/>
      <c r="BA459" s="13"/>
      <c r="BB459" s="13"/>
      <c r="BC459" s="13"/>
      <c r="BD459" s="35">
        <f t="shared" si="247"/>
        <v>0</v>
      </c>
      <c r="BE459" s="35">
        <f t="shared" si="248"/>
        <v>0</v>
      </c>
      <c r="BF459" s="37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2.9895381113792285</v>
      </c>
      <c r="BG459" s="14">
        <f t="shared" si="249"/>
        <v>1</v>
      </c>
      <c r="BH459" s="14">
        <f t="shared" si="250"/>
        <v>0</v>
      </c>
      <c r="BI459" s="13">
        <f>IFERROR(((AG459*(12000/5))/((F459*60+G459)*(SUMIFS(팀공격력!X:X,팀공격력!A:A,B459,팀공격력!B:B,D459)+SUMIFS(팀수비력!X:X,팀수비력!A:A,B459,팀수비력!B:B,D459))))*100,"")</f>
        <v>0</v>
      </c>
      <c r="BJ459" s="13">
        <f>IFERROR(((AI459*(12000/5))/((F459*60+G459)*(SUMIFS(팀공격력!V:V,팀공격력!A:A,B459,팀공격력!B:B,D459)+SUMIFS(팀수비력!W:W,팀수비력!A:A,B459,팀수비력!B:B,D459))))*100,"")</f>
        <v>0</v>
      </c>
      <c r="BK459" s="13">
        <f>IFERROR(((AE459*(12000/5))/((F459*60+G459)*(SUMIFS(팀공격력!X:X,팀공격력!A:A,B459,팀공격력!B:B,D459)+SUMIFS(팀수비력!X:X,팀수비력!A:A,B459,팀수비력!B:B,D459))))*100,"")</f>
        <v>0</v>
      </c>
      <c r="BL459" s="13">
        <f>IFERROR(100*AK459/(((((F459*60+G459)/(12000/5))*SUMIFS(팀공격력!P:P,팀공격력!A:A,B459,팀공격력!B:B,D459))-K459)),"")</f>
        <v>0</v>
      </c>
      <c r="BM459" s="13">
        <f>IFERROR(100*((AM459/E459*(2400))/((F459*60+G459)*SUMIFS(팀공격력!AR:AR,팀공격력!A:A,B459,팀공격력!B:B,D459))),"")</f>
        <v>0</v>
      </c>
      <c r="BN459" s="13">
        <f>IFERROR((AO459*40)/(((F459*60+G459)/60)*(SUMIFS(팀수비력!Q:Q,팀수비력!A:A,B459,팀수비력!B:B,D459)-SUMIFS(팀수비력!N:N,팀수비력!A:A,B459,팀수비력!B:B,D459)))*100,"")</f>
        <v>0</v>
      </c>
      <c r="BO459" s="13">
        <f t="shared" si="251"/>
        <v>0</v>
      </c>
      <c r="BP459" s="13">
        <v>0</v>
      </c>
      <c r="BQ459" s="13">
        <v>0</v>
      </c>
      <c r="BR459" s="13">
        <v>0</v>
      </c>
      <c r="BS459" s="13">
        <v>0</v>
      </c>
      <c r="BT459" s="15" t="s">
        <v>88</v>
      </c>
      <c r="BU459" s="15"/>
      <c r="BV459" s="12" t="s">
        <v>91</v>
      </c>
      <c r="BW459" s="26"/>
      <c r="BX459" s="28"/>
      <c r="BY459" s="28"/>
      <c r="BZ459" s="26"/>
      <c r="CA459" s="26"/>
      <c r="CB459" s="26"/>
      <c r="CC459" s="31"/>
      <c r="CD459" s="31"/>
      <c r="CE459" s="31"/>
      <c r="CF459" s="33">
        <v>0</v>
      </c>
      <c r="CG459" s="33">
        <v>1</v>
      </c>
    </row>
    <row r="460" spans="1:85" ht="18" customHeight="1" thickBot="1" x14ac:dyDescent="0.45">
      <c r="A460" s="12" t="s">
        <v>84</v>
      </c>
      <c r="B460" s="12" t="s">
        <v>256</v>
      </c>
      <c r="C460" s="4" t="s">
        <v>262</v>
      </c>
      <c r="D460" s="4" t="s">
        <v>296</v>
      </c>
      <c r="E460" s="23">
        <v>7</v>
      </c>
      <c r="F460" s="24">
        <v>11</v>
      </c>
      <c r="G460" s="24">
        <v>34</v>
      </c>
      <c r="H460" s="10">
        <f t="shared" si="225"/>
        <v>4858</v>
      </c>
      <c r="I460" s="5">
        <v>18</v>
      </c>
      <c r="J460" s="17">
        <f t="shared" si="226"/>
        <v>2.5714285714285716</v>
      </c>
      <c r="K460" s="7">
        <v>7</v>
      </c>
      <c r="L460" s="7">
        <v>18</v>
      </c>
      <c r="M460" s="17">
        <f t="shared" si="227"/>
        <v>1</v>
      </c>
      <c r="N460" s="17">
        <f t="shared" si="228"/>
        <v>2.5714285714285716</v>
      </c>
      <c r="O460" s="14">
        <f t="shared" si="229"/>
        <v>0.3888888888888889</v>
      </c>
      <c r="P460" s="12">
        <v>3</v>
      </c>
      <c r="Q460" s="12">
        <v>7</v>
      </c>
      <c r="R460" s="17">
        <f t="shared" si="230"/>
        <v>0.42857142857142855</v>
      </c>
      <c r="S460" s="17">
        <f t="shared" si="231"/>
        <v>1</v>
      </c>
      <c r="T460" s="14">
        <f t="shared" si="232"/>
        <v>0.42857142857142855</v>
      </c>
      <c r="U460" s="12">
        <v>4</v>
      </c>
      <c r="V460" s="12">
        <v>11</v>
      </c>
      <c r="W460" s="17">
        <f t="shared" si="233"/>
        <v>0.5714285714285714</v>
      </c>
      <c r="X460" s="17">
        <f t="shared" si="234"/>
        <v>1.5714285714285714</v>
      </c>
      <c r="Y460" s="14">
        <f t="shared" si="235"/>
        <v>0.36363636363636365</v>
      </c>
      <c r="Z460" s="12">
        <v>0</v>
      </c>
      <c r="AA460" s="12">
        <v>0</v>
      </c>
      <c r="AB460" s="17">
        <f t="shared" si="236"/>
        <v>0</v>
      </c>
      <c r="AC460" s="17">
        <f t="shared" si="237"/>
        <v>0</v>
      </c>
      <c r="AD460" s="14" t="e">
        <f t="shared" si="238"/>
        <v>#DIV/0!</v>
      </c>
      <c r="AE460" s="12">
        <v>20</v>
      </c>
      <c r="AF460" s="17">
        <f t="shared" si="239"/>
        <v>2.8571428571428572</v>
      </c>
      <c r="AG460" s="12">
        <v>8</v>
      </c>
      <c r="AH460" s="17">
        <f t="shared" si="240"/>
        <v>1.1428571428571428</v>
      </c>
      <c r="AI460" s="12">
        <v>12</v>
      </c>
      <c r="AJ460" s="17">
        <f t="shared" si="241"/>
        <v>1.7142857142857142</v>
      </c>
      <c r="AK460" s="12">
        <v>5</v>
      </c>
      <c r="AL460" s="17">
        <f t="shared" si="242"/>
        <v>0.7142857142857143</v>
      </c>
      <c r="AM460" s="12">
        <v>3</v>
      </c>
      <c r="AN460" s="17">
        <f t="shared" si="243"/>
        <v>0.42857142857142855</v>
      </c>
      <c r="AO460" s="12">
        <v>1</v>
      </c>
      <c r="AP460" s="17">
        <f t="shared" si="244"/>
        <v>0.14285714285714285</v>
      </c>
      <c r="AQ460" s="12">
        <v>4</v>
      </c>
      <c r="AR460" s="17">
        <f t="shared" si="245"/>
        <v>0.5714285714285714</v>
      </c>
      <c r="AS460" s="12">
        <v>17</v>
      </c>
      <c r="AT460" s="17">
        <f t="shared" si="246"/>
        <v>2.4285714285714284</v>
      </c>
      <c r="AU460" s="13"/>
      <c r="AV460" s="13"/>
      <c r="AW460" s="13"/>
      <c r="AX460" s="13"/>
      <c r="AY460" s="13"/>
      <c r="AZ460" s="13"/>
      <c r="BA460" s="13"/>
      <c r="BB460" s="13"/>
      <c r="BC460" s="13"/>
      <c r="BD460" s="35">
        <f t="shared" si="247"/>
        <v>50</v>
      </c>
      <c r="BE460" s="35">
        <f t="shared" si="248"/>
        <v>50</v>
      </c>
      <c r="BF460" s="37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10.140306504591791</v>
      </c>
      <c r="BG460" s="14">
        <f t="shared" si="249"/>
        <v>0.61111111111111116</v>
      </c>
      <c r="BH460" s="14">
        <f t="shared" si="250"/>
        <v>0</v>
      </c>
      <c r="BI460" s="13">
        <f>IFERROR(((AG460*(12000/5))/((F460*60+G460)*(SUMIFS(팀공격력!X:X,팀공격력!A:A,B460,팀공격력!B:B,D460)+SUMIFS(팀수비력!X:X,팀수비력!A:A,B460,팀수비력!B:B,D460))))*100,"")</f>
        <v>4.3844225121827574</v>
      </c>
      <c r="BJ460" s="13">
        <f>IFERROR(((AI460*(12000/5))/((F460*60+G460)*(SUMIFS(팀공격력!V:V,팀공격력!A:A,B460,팀공격력!B:B,D460)+SUMIFS(팀수비력!W:W,팀수비력!A:A,B460,팀수비력!B:B,D460))))*100,"")</f>
        <v>13.300820217246731</v>
      </c>
      <c r="BK460" s="13">
        <f>IFERROR(((AE460*(12000/5))/((F460*60+G460)*(SUMIFS(팀공격력!X:X,팀공격력!A:A,B460,팀공격력!B:B,D460)+SUMIFS(팀수비력!X:X,팀수비력!A:A,B460,팀수비력!B:B,D460))))*100,"")</f>
        <v>10.961056280456894</v>
      </c>
      <c r="BL460" s="13">
        <f>IFERROR(100*AK460/(((((F460*60+G460)/(12000/5))*SUMIFS(팀공격력!P:P,팀공격력!A:A,B460,팀공격력!B:B,D460))-K460)),"")</f>
        <v>7.2108451110470142</v>
      </c>
      <c r="BM460" s="13">
        <f>IFERROR(100*((AM460/E460*(2400))/((F460*60+G460)*SUMIFS(팀공격력!AR:AR,팀공격력!A:A,B460,팀공격력!B:B,D460))),"")</f>
        <v>2.0879710365990398</v>
      </c>
      <c r="BN460" s="13">
        <f>IFERROR((AO460*40)/(((F460*60+G460)/60)*(SUMIFS(팀수비력!Q:Q,팀수비력!A:A,B460,팀수비력!B:B,D460)-SUMIFS(팀수비력!N:N,팀수비력!A:A,B460,팀수비력!B:B,D460)))*100,"")</f>
        <v>0.95795381066042928</v>
      </c>
      <c r="BO460" s="13">
        <f t="shared" si="251"/>
        <v>18.181818181818183</v>
      </c>
      <c r="BP460" s="13">
        <v>0</v>
      </c>
      <c r="BQ460" s="13">
        <v>0</v>
      </c>
      <c r="BR460" s="13">
        <v>0</v>
      </c>
      <c r="BS460" s="13">
        <v>0.14285714285714199</v>
      </c>
      <c r="BT460" s="15" t="s">
        <v>88</v>
      </c>
      <c r="BU460" s="15"/>
      <c r="BV460" s="12" t="s">
        <v>96</v>
      </c>
      <c r="BW460" s="26"/>
      <c r="BX460" s="28"/>
      <c r="BY460" s="28"/>
      <c r="BZ460" s="26"/>
      <c r="CA460" s="26"/>
      <c r="CB460" s="26"/>
      <c r="CC460" s="31"/>
      <c r="CD460" s="31"/>
      <c r="CE460" s="31"/>
      <c r="CF460" s="33">
        <v>4</v>
      </c>
      <c r="CG460" s="33">
        <v>3</v>
      </c>
    </row>
    <row r="461" spans="1:85" ht="18" customHeight="1" thickBot="1" x14ac:dyDescent="0.45">
      <c r="A461" s="12" t="s">
        <v>84</v>
      </c>
      <c r="B461" s="12" t="s">
        <v>256</v>
      </c>
      <c r="C461" s="4" t="s">
        <v>263</v>
      </c>
      <c r="D461" s="4" t="s">
        <v>296</v>
      </c>
      <c r="E461" s="23">
        <v>9</v>
      </c>
      <c r="F461" s="24">
        <v>10</v>
      </c>
      <c r="G461" s="24">
        <v>45</v>
      </c>
      <c r="H461" s="10">
        <f t="shared" si="225"/>
        <v>5805</v>
      </c>
      <c r="I461" s="5">
        <v>43</v>
      </c>
      <c r="J461" s="17">
        <f t="shared" si="226"/>
        <v>4.7777777777777777</v>
      </c>
      <c r="K461" s="7">
        <v>18</v>
      </c>
      <c r="L461" s="7">
        <v>35</v>
      </c>
      <c r="M461" s="17">
        <f t="shared" si="227"/>
        <v>2</v>
      </c>
      <c r="N461" s="17">
        <f t="shared" si="228"/>
        <v>3.8888888888888888</v>
      </c>
      <c r="O461" s="14">
        <f t="shared" si="229"/>
        <v>0.51428571428571423</v>
      </c>
      <c r="P461" s="12">
        <v>17</v>
      </c>
      <c r="Q461" s="12">
        <v>31</v>
      </c>
      <c r="R461" s="17">
        <f t="shared" si="230"/>
        <v>1.8888888888888888</v>
      </c>
      <c r="S461" s="17">
        <f t="shared" si="231"/>
        <v>3.4444444444444446</v>
      </c>
      <c r="T461" s="14">
        <f t="shared" si="232"/>
        <v>0.54838709677419351</v>
      </c>
      <c r="U461" s="12">
        <v>1</v>
      </c>
      <c r="V461" s="12">
        <v>4</v>
      </c>
      <c r="W461" s="17">
        <f t="shared" si="233"/>
        <v>0.1111111111111111</v>
      </c>
      <c r="X461" s="17">
        <f t="shared" si="234"/>
        <v>0.44444444444444442</v>
      </c>
      <c r="Y461" s="14">
        <f t="shared" si="235"/>
        <v>0.25</v>
      </c>
      <c r="Z461" s="12">
        <v>6</v>
      </c>
      <c r="AA461" s="12">
        <v>9</v>
      </c>
      <c r="AB461" s="17">
        <f t="shared" si="236"/>
        <v>0.66666666666666663</v>
      </c>
      <c r="AC461" s="17">
        <f t="shared" si="237"/>
        <v>1</v>
      </c>
      <c r="AD461" s="14">
        <f t="shared" si="238"/>
        <v>0.66666666666666663</v>
      </c>
      <c r="AE461" s="12">
        <v>27</v>
      </c>
      <c r="AF461" s="17">
        <f t="shared" si="239"/>
        <v>3</v>
      </c>
      <c r="AG461" s="12">
        <v>11</v>
      </c>
      <c r="AH461" s="17">
        <f t="shared" si="240"/>
        <v>1.2222222222222223</v>
      </c>
      <c r="AI461" s="12">
        <v>16</v>
      </c>
      <c r="AJ461" s="17">
        <f t="shared" si="241"/>
        <v>1.7777777777777777</v>
      </c>
      <c r="AK461" s="12">
        <v>3</v>
      </c>
      <c r="AL461" s="17">
        <f t="shared" si="242"/>
        <v>0.33333333333333331</v>
      </c>
      <c r="AM461" s="12">
        <v>3</v>
      </c>
      <c r="AN461" s="17">
        <f t="shared" si="243"/>
        <v>0.33333333333333331</v>
      </c>
      <c r="AO461" s="12">
        <v>5</v>
      </c>
      <c r="AP461" s="17">
        <f t="shared" si="244"/>
        <v>0.55555555555555558</v>
      </c>
      <c r="AQ461" s="12">
        <v>6</v>
      </c>
      <c r="AR461" s="17">
        <f t="shared" si="245"/>
        <v>0.66666666666666663</v>
      </c>
      <c r="AS461" s="12">
        <v>17</v>
      </c>
      <c r="AT461" s="17">
        <f t="shared" si="246"/>
        <v>1.8888888888888888</v>
      </c>
      <c r="AU461" s="13"/>
      <c r="AV461" s="13"/>
      <c r="AW461" s="13"/>
      <c r="AX461" s="13"/>
      <c r="AY461" s="13"/>
      <c r="AZ461" s="13"/>
      <c r="BA461" s="13"/>
      <c r="BB461" s="13"/>
      <c r="BC461" s="13"/>
      <c r="BD461" s="35">
        <f t="shared" si="247"/>
        <v>55.184804928131413</v>
      </c>
      <c r="BE461" s="35">
        <f t="shared" si="248"/>
        <v>52.857142857142861</v>
      </c>
      <c r="BF461" s="37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22.297412066936872</v>
      </c>
      <c r="BG461" s="14">
        <f t="shared" si="249"/>
        <v>0.11428571428571428</v>
      </c>
      <c r="BH461" s="14">
        <f t="shared" si="250"/>
        <v>0.25714285714285712</v>
      </c>
      <c r="BI461" s="13">
        <f>IFERROR(((AG461*(12000/5))/((F461*60+G461)*(SUMIFS(팀공격력!X:X,팀공격력!A:A,B461,팀공격력!B:B,D461)+SUMIFS(팀수비력!X:X,팀수비력!A:A,B461,팀수비력!B:B,D461))))*100,"")</f>
        <v>6.4865661740316218</v>
      </c>
      <c r="BJ461" s="13">
        <f>IFERROR(((AI461*(12000/5))/((F461*60+G461)*(SUMIFS(팀공격력!V:V,팀공격력!A:A,B461,팀공격력!B:B,D461)+SUMIFS(팀수비력!W:W,팀수비력!A:A,B461,팀수비력!B:B,D461))))*100,"")</f>
        <v>19.081693500298151</v>
      </c>
      <c r="BK461" s="13">
        <f>IFERROR(((AE461*(12000/5))/((F461*60+G461)*(SUMIFS(팀공격력!X:X,팀공격력!A:A,B461,팀공격력!B:B,D461)+SUMIFS(팀수비력!X:X,팀수비력!A:A,B461,팀수비력!B:B,D461))))*100,"")</f>
        <v>15.921571518077618</v>
      </c>
      <c r="BL461" s="13">
        <f>IFERROR(100*AK461/(((((F461*60+G461)/(12000/5))*SUMIFS(팀공격력!P:P,팀공격력!A:A,B461,팀공격력!B:B,D461))-K461)),"")</f>
        <v>5.6657223796033991</v>
      </c>
      <c r="BM461" s="13">
        <f>IFERROR(100*((AM461/E461*(2400))/((F461*60+G461)*SUMIFS(팀공격력!AR:AR,팀공격력!A:A,B461,팀공격력!B:B,D461))),"")</f>
        <v>1.7473494049609191</v>
      </c>
      <c r="BN461" s="13">
        <f>IFERROR((AO461*40)/(((F461*60+G461)/60)*(SUMIFS(팀수비력!Q:Q,팀수비력!A:A,B461,팀수비력!B:B,D461)-SUMIFS(팀수비력!N:N,팀수비력!A:A,B461,팀수비력!B:B,D461)))*100,"")</f>
        <v>5.1536429813824647</v>
      </c>
      <c r="BO461" s="13">
        <f t="shared" si="251"/>
        <v>13.345195729537366</v>
      </c>
      <c r="BP461" s="13">
        <v>57.142857142857103</v>
      </c>
      <c r="BQ461" s="13">
        <v>0.44444444444444398</v>
      </c>
      <c r="BR461" s="13">
        <v>0</v>
      </c>
      <c r="BS461" s="13">
        <v>0.33333333333333298</v>
      </c>
      <c r="BT461" s="15" t="s">
        <v>93</v>
      </c>
      <c r="BU461" s="15"/>
      <c r="BV461" s="12" t="s">
        <v>89</v>
      </c>
      <c r="BW461" s="26"/>
      <c r="BX461" s="28"/>
      <c r="BY461" s="28"/>
      <c r="BZ461" s="26"/>
      <c r="CA461" s="26"/>
      <c r="CB461" s="26"/>
      <c r="CC461" s="31"/>
      <c r="CD461" s="31"/>
      <c r="CE461" s="31"/>
      <c r="CF461" s="33">
        <v>5</v>
      </c>
      <c r="CG461" s="33">
        <v>4</v>
      </c>
    </row>
    <row r="462" spans="1:85" ht="18" customHeight="1" thickBot="1" x14ac:dyDescent="0.45">
      <c r="A462" s="12" t="s">
        <v>84</v>
      </c>
      <c r="B462" s="12" t="s">
        <v>256</v>
      </c>
      <c r="C462" s="4" t="s">
        <v>264</v>
      </c>
      <c r="D462" s="4" t="s">
        <v>296</v>
      </c>
      <c r="E462" s="23">
        <v>9</v>
      </c>
      <c r="F462" s="24">
        <v>36</v>
      </c>
      <c r="G462" s="24">
        <v>8</v>
      </c>
      <c r="H462" s="10">
        <f t="shared" si="225"/>
        <v>19512</v>
      </c>
      <c r="I462" s="5">
        <v>157</v>
      </c>
      <c r="J462" s="17">
        <f t="shared" si="226"/>
        <v>17.444444444444443</v>
      </c>
      <c r="K462" s="7">
        <v>57</v>
      </c>
      <c r="L462" s="7">
        <v>134</v>
      </c>
      <c r="M462" s="17">
        <f t="shared" si="227"/>
        <v>6.333333333333333</v>
      </c>
      <c r="N462" s="17">
        <f t="shared" si="228"/>
        <v>14.888888888888889</v>
      </c>
      <c r="O462" s="14">
        <f t="shared" si="229"/>
        <v>0.42537313432835822</v>
      </c>
      <c r="P462" s="12">
        <v>32</v>
      </c>
      <c r="Q462" s="12">
        <v>69</v>
      </c>
      <c r="R462" s="17">
        <f t="shared" si="230"/>
        <v>3.5555555555555554</v>
      </c>
      <c r="S462" s="17">
        <f t="shared" si="231"/>
        <v>7.666666666666667</v>
      </c>
      <c r="T462" s="14">
        <f t="shared" si="232"/>
        <v>0.46376811594202899</v>
      </c>
      <c r="U462" s="12">
        <v>25</v>
      </c>
      <c r="V462" s="12">
        <v>65</v>
      </c>
      <c r="W462" s="17">
        <f t="shared" si="233"/>
        <v>2.7777777777777777</v>
      </c>
      <c r="X462" s="17">
        <f t="shared" si="234"/>
        <v>7.2222222222222223</v>
      </c>
      <c r="Y462" s="14">
        <f t="shared" si="235"/>
        <v>0.38461538461538464</v>
      </c>
      <c r="Z462" s="12">
        <v>18</v>
      </c>
      <c r="AA462" s="12">
        <v>28</v>
      </c>
      <c r="AB462" s="17">
        <f t="shared" si="236"/>
        <v>2</v>
      </c>
      <c r="AC462" s="17">
        <f t="shared" si="237"/>
        <v>3.1111111111111112</v>
      </c>
      <c r="AD462" s="14">
        <f t="shared" si="238"/>
        <v>0.6428571428571429</v>
      </c>
      <c r="AE462" s="12">
        <v>49</v>
      </c>
      <c r="AF462" s="17">
        <f t="shared" si="239"/>
        <v>5.4444444444444446</v>
      </c>
      <c r="AG462" s="12">
        <v>7</v>
      </c>
      <c r="AH462" s="17">
        <f t="shared" si="240"/>
        <v>0.77777777777777779</v>
      </c>
      <c r="AI462" s="12">
        <v>42</v>
      </c>
      <c r="AJ462" s="17">
        <f t="shared" si="241"/>
        <v>4.666666666666667</v>
      </c>
      <c r="AK462" s="12">
        <v>55</v>
      </c>
      <c r="AL462" s="17">
        <f t="shared" si="242"/>
        <v>6.1111111111111107</v>
      </c>
      <c r="AM462" s="12">
        <v>19</v>
      </c>
      <c r="AN462" s="17">
        <f t="shared" si="243"/>
        <v>2.1111111111111112</v>
      </c>
      <c r="AO462" s="12">
        <v>1</v>
      </c>
      <c r="AP462" s="17">
        <f t="shared" si="244"/>
        <v>0.1111111111111111</v>
      </c>
      <c r="AQ462" s="12">
        <v>21</v>
      </c>
      <c r="AR462" s="17">
        <f t="shared" si="245"/>
        <v>2.3333333333333335</v>
      </c>
      <c r="AS462" s="12">
        <v>22</v>
      </c>
      <c r="AT462" s="17">
        <f t="shared" si="246"/>
        <v>2.4444444444444446</v>
      </c>
      <c r="AU462" s="13"/>
      <c r="AV462" s="13"/>
      <c r="AW462" s="13"/>
      <c r="AX462" s="13"/>
      <c r="AY462" s="13"/>
      <c r="AZ462" s="13"/>
      <c r="BA462" s="13"/>
      <c r="BB462" s="13"/>
      <c r="BC462" s="13"/>
      <c r="BD462" s="35">
        <f t="shared" si="247"/>
        <v>53.649535265172233</v>
      </c>
      <c r="BE462" s="35">
        <f t="shared" si="248"/>
        <v>51.865671641791046</v>
      </c>
      <c r="BF462" s="37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24.68746231419237</v>
      </c>
      <c r="BG462" s="14">
        <f t="shared" si="249"/>
        <v>0.48507462686567165</v>
      </c>
      <c r="BH462" s="14">
        <f t="shared" si="250"/>
        <v>0.20895522388059701</v>
      </c>
      <c r="BI462" s="13">
        <f>IFERROR(((AG462*(12000/5))/((F462*60+G462)*(SUMIFS(팀공격력!X:X,팀공격력!A:A,B462,팀공격력!B:B,D462)+SUMIFS(팀수비력!X:X,팀수비력!A:A,B462,팀수비력!B:B,D462))))*100,"")</f>
        <v>1.228062993783662</v>
      </c>
      <c r="BJ462" s="13">
        <f>IFERROR(((AI462*(12000/5))/((F462*60+G462)*(SUMIFS(팀공격력!V:V,팀공격력!A:A,B462,팀공격력!B:B,D462)+SUMIFS(팀수비력!W:W,팀수비력!A:A,B462,팀수비력!B:B,D462))))*100,"")</f>
        <v>14.902072097644053</v>
      </c>
      <c r="BK462" s="13">
        <f>IFERROR(((AE462*(12000/5))/((F462*60+G462)*(SUMIFS(팀공격력!X:X,팀공격력!A:A,B462,팀공격력!B:B,D462)+SUMIFS(팀수비력!X:X,팀수비력!A:A,B462,팀수비력!B:B,D462))))*100,"")</f>
        <v>8.596440956485635</v>
      </c>
      <c r="BL462" s="13">
        <f>IFERROR(100*AK462/(((((F462*60+G462)/(12000/5))*SUMIFS(팀공격력!P:P,팀공격력!A:A,B462,팀공격력!B:B,D462))-K462)),"")</f>
        <v>30.306369847917129</v>
      </c>
      <c r="BM462" s="13">
        <f>IFERROR(100*((AM462/E462*(2400))/((F462*60+G462)*SUMIFS(팀공격력!AR:AR,팀공격력!A:A,B462,팀공격력!B:B,D462))),"")</f>
        <v>3.2923995937570831</v>
      </c>
      <c r="BN462" s="13">
        <f>IFERROR((AO462*40)/(((F462*60+G462)/60)*(SUMIFS(팀수비력!Q:Q,팀수비력!A:A,B462,팀수비력!B:B,D462)-SUMIFS(팀수비력!N:N,팀수비력!A:A,B462,팀수비력!B:B,D462)))*100,"")</f>
        <v>0.30665126595864295</v>
      </c>
      <c r="BO462" s="13">
        <f t="shared" si="251"/>
        <v>12.550800860626346</v>
      </c>
      <c r="BP462" s="13">
        <v>6.25</v>
      </c>
      <c r="BQ462" s="13">
        <v>0.11111111111111099</v>
      </c>
      <c r="BR462" s="13">
        <v>2.55555555555555</v>
      </c>
      <c r="BS462" s="13">
        <v>0.88888888888888795</v>
      </c>
      <c r="BT462" s="15" t="s">
        <v>110</v>
      </c>
      <c r="BU462" s="15"/>
      <c r="BV462" s="12" t="s">
        <v>91</v>
      </c>
      <c r="BW462" s="26"/>
      <c r="BX462" s="28"/>
      <c r="BY462" s="28"/>
      <c r="BZ462" s="26"/>
      <c r="CA462" s="26"/>
      <c r="CB462" s="26"/>
      <c r="CC462" s="31"/>
      <c r="CD462" s="31"/>
      <c r="CE462" s="31"/>
      <c r="CF462" s="33">
        <v>5</v>
      </c>
      <c r="CG462" s="33">
        <v>4</v>
      </c>
    </row>
    <row r="463" spans="1:85" ht="18" customHeight="1" thickBot="1" x14ac:dyDescent="0.45">
      <c r="A463" s="12" t="s">
        <v>84</v>
      </c>
      <c r="B463" s="12" t="s">
        <v>256</v>
      </c>
      <c r="C463" s="4" t="s">
        <v>265</v>
      </c>
      <c r="D463" s="4" t="s">
        <v>296</v>
      </c>
      <c r="E463" s="23">
        <v>9</v>
      </c>
      <c r="F463" s="24">
        <v>13</v>
      </c>
      <c r="G463" s="24">
        <v>9</v>
      </c>
      <c r="H463" s="10">
        <f t="shared" si="225"/>
        <v>7101</v>
      </c>
      <c r="I463" s="5">
        <v>28</v>
      </c>
      <c r="J463" s="17">
        <f t="shared" si="226"/>
        <v>3.1111111111111112</v>
      </c>
      <c r="K463" s="7">
        <v>10</v>
      </c>
      <c r="L463" s="7">
        <v>33</v>
      </c>
      <c r="M463" s="17">
        <f t="shared" si="227"/>
        <v>1.1111111111111112</v>
      </c>
      <c r="N463" s="17">
        <f t="shared" si="228"/>
        <v>3.6666666666666665</v>
      </c>
      <c r="O463" s="14">
        <f t="shared" si="229"/>
        <v>0.30303030303030304</v>
      </c>
      <c r="P463" s="12">
        <v>2</v>
      </c>
      <c r="Q463" s="12">
        <v>6</v>
      </c>
      <c r="R463" s="17">
        <f t="shared" si="230"/>
        <v>0.22222222222222221</v>
      </c>
      <c r="S463" s="17">
        <f t="shared" si="231"/>
        <v>0.66666666666666663</v>
      </c>
      <c r="T463" s="14">
        <f t="shared" si="232"/>
        <v>0.33333333333333331</v>
      </c>
      <c r="U463" s="12">
        <v>8</v>
      </c>
      <c r="V463" s="12">
        <v>27</v>
      </c>
      <c r="W463" s="17">
        <f t="shared" si="233"/>
        <v>0.88888888888888884</v>
      </c>
      <c r="X463" s="17">
        <f t="shared" si="234"/>
        <v>3</v>
      </c>
      <c r="Y463" s="14">
        <f t="shared" si="235"/>
        <v>0.29629629629629628</v>
      </c>
      <c r="Z463" s="12">
        <v>0</v>
      </c>
      <c r="AA463" s="12">
        <v>0</v>
      </c>
      <c r="AB463" s="17">
        <f t="shared" si="236"/>
        <v>0</v>
      </c>
      <c r="AC463" s="17">
        <f t="shared" si="237"/>
        <v>0</v>
      </c>
      <c r="AD463" s="14" t="e">
        <f t="shared" si="238"/>
        <v>#DIV/0!</v>
      </c>
      <c r="AE463" s="12">
        <v>12</v>
      </c>
      <c r="AF463" s="17">
        <f t="shared" si="239"/>
        <v>1.3333333333333333</v>
      </c>
      <c r="AG463" s="12">
        <v>5</v>
      </c>
      <c r="AH463" s="17">
        <f t="shared" si="240"/>
        <v>0.55555555555555558</v>
      </c>
      <c r="AI463" s="12">
        <v>7</v>
      </c>
      <c r="AJ463" s="17">
        <f t="shared" si="241"/>
        <v>0.77777777777777779</v>
      </c>
      <c r="AK463" s="12">
        <v>6</v>
      </c>
      <c r="AL463" s="17">
        <f t="shared" si="242"/>
        <v>0.66666666666666663</v>
      </c>
      <c r="AM463" s="12">
        <v>5</v>
      </c>
      <c r="AN463" s="17">
        <f t="shared" si="243"/>
        <v>0.55555555555555558</v>
      </c>
      <c r="AO463" s="12">
        <v>0</v>
      </c>
      <c r="AP463" s="17">
        <f t="shared" si="244"/>
        <v>0</v>
      </c>
      <c r="AQ463" s="12">
        <v>1</v>
      </c>
      <c r="AR463" s="17">
        <f t="shared" si="245"/>
        <v>0.1111111111111111</v>
      </c>
      <c r="AS463" s="12">
        <v>10</v>
      </c>
      <c r="AT463" s="17">
        <f t="shared" si="246"/>
        <v>1.1111111111111112</v>
      </c>
      <c r="AU463" s="13"/>
      <c r="AV463" s="13"/>
      <c r="AW463" s="13"/>
      <c r="AX463" s="13"/>
      <c r="AY463" s="13"/>
      <c r="AZ463" s="13"/>
      <c r="BA463" s="13"/>
      <c r="BB463" s="13"/>
      <c r="BC463" s="13"/>
      <c r="BD463" s="35">
        <f t="shared" si="247"/>
        <v>42.424242424242422</v>
      </c>
      <c r="BE463" s="35">
        <f t="shared" si="248"/>
        <v>42.424242424242422</v>
      </c>
      <c r="BF463" s="37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13.784460898856317</v>
      </c>
      <c r="BG463" s="14">
        <f t="shared" si="249"/>
        <v>0.81818181818181823</v>
      </c>
      <c r="BH463" s="14">
        <f t="shared" si="250"/>
        <v>0</v>
      </c>
      <c r="BI463" s="13">
        <f>IFERROR(((AG463*(12000/5))/((F463*60+G463)*(SUMIFS(팀공격력!X:X,팀공격력!A:A,B463,팀공격력!B:B,D463)+SUMIFS(팀수비력!X:X,팀수비력!A:A,B463,팀수비력!B:B,D463))))*100,"")</f>
        <v>2.4103209944984423</v>
      </c>
      <c r="BJ463" s="13">
        <f>IFERROR(((AI463*(12000/5))/((F463*60+G463)*(SUMIFS(팀공격력!V:V,팀공격력!A:A,B463,팀공격력!B:B,D463)+SUMIFS(팀수비력!W:W,팀수비력!A:A,B463,팀수비력!B:B,D463))))*100,"")</f>
        <v>6.824607585063859</v>
      </c>
      <c r="BK463" s="13">
        <f>IFERROR(((AE463*(12000/5))/((F463*60+G463)*(SUMIFS(팀공격력!X:X,팀공격력!A:A,B463,팀공격력!B:B,D463)+SUMIFS(팀수비력!X:X,팀수비력!A:A,B463,팀수비력!B:B,D463))))*100,"")</f>
        <v>5.7847703867962617</v>
      </c>
      <c r="BL463" s="13">
        <f>IFERROR(100*AK463/(((((F463*60+G463)/(12000/5))*SUMIFS(팀공격력!P:P,팀공격력!A:A,B463,팀공격력!B:B,D463))-K463)),"")</f>
        <v>7.8135173850761825</v>
      </c>
      <c r="BM463" s="13">
        <f>IFERROR(100*((AM463/E463*(2400))/((F463*60+G463)*SUMIFS(팀공격력!AR:AR,팀공격력!A:A,B463,팀공격력!B:B,D463))),"")</f>
        <v>2.3807358812838886</v>
      </c>
      <c r="BN463" s="13">
        <f>IFERROR((AO463*40)/(((F463*60+G463)/60)*(SUMIFS(팀수비력!Q:Q,팀수비력!A:A,B463,팀수비력!B:B,D463)-SUMIFS(팀수비력!N:N,팀수비력!A:A,B463,팀수비력!B:B,D463)))*100,"")</f>
        <v>0</v>
      </c>
      <c r="BO463" s="13">
        <f t="shared" si="251"/>
        <v>2.9411764705882355</v>
      </c>
      <c r="BP463" s="13">
        <v>0</v>
      </c>
      <c r="BQ463" s="13">
        <v>0</v>
      </c>
      <c r="BR463" s="13">
        <v>0.33333333333333298</v>
      </c>
      <c r="BS463" s="13">
        <v>0.11111111111111099</v>
      </c>
      <c r="BT463" s="15" t="s">
        <v>88</v>
      </c>
      <c r="BU463" s="15"/>
      <c r="BV463" s="12" t="s">
        <v>91</v>
      </c>
      <c r="BW463" s="26"/>
      <c r="BX463" s="28"/>
      <c r="BY463" s="28"/>
      <c r="BZ463" s="26"/>
      <c r="CA463" s="26"/>
      <c r="CB463" s="26"/>
      <c r="CC463" s="31"/>
      <c r="CD463" s="31"/>
      <c r="CE463" s="31"/>
      <c r="CF463" s="33">
        <v>5</v>
      </c>
      <c r="CG463" s="33">
        <v>4</v>
      </c>
    </row>
    <row r="464" spans="1:85" ht="18" customHeight="1" thickBot="1" x14ac:dyDescent="0.45">
      <c r="A464" s="12" t="s">
        <v>84</v>
      </c>
      <c r="B464" s="12" t="s">
        <v>256</v>
      </c>
      <c r="C464" s="4" t="s">
        <v>266</v>
      </c>
      <c r="D464" s="4" t="s">
        <v>296</v>
      </c>
      <c r="E464" s="23">
        <v>1</v>
      </c>
      <c r="F464" s="24">
        <v>18</v>
      </c>
      <c r="G464" s="24">
        <v>22</v>
      </c>
      <c r="H464" s="10">
        <f t="shared" si="225"/>
        <v>1102</v>
      </c>
      <c r="I464" s="5">
        <v>4</v>
      </c>
      <c r="J464" s="17">
        <f t="shared" si="226"/>
        <v>4</v>
      </c>
      <c r="K464" s="7">
        <v>1</v>
      </c>
      <c r="L464" s="7">
        <v>5</v>
      </c>
      <c r="M464" s="17">
        <f t="shared" si="227"/>
        <v>1</v>
      </c>
      <c r="N464" s="17">
        <f t="shared" si="228"/>
        <v>5</v>
      </c>
      <c r="O464" s="14">
        <f t="shared" si="229"/>
        <v>0.2</v>
      </c>
      <c r="P464" s="12">
        <v>1</v>
      </c>
      <c r="Q464" s="12">
        <v>4</v>
      </c>
      <c r="R464" s="17">
        <f t="shared" si="230"/>
        <v>1</v>
      </c>
      <c r="S464" s="17">
        <f t="shared" si="231"/>
        <v>4</v>
      </c>
      <c r="T464" s="14">
        <f t="shared" si="232"/>
        <v>0.25</v>
      </c>
      <c r="U464" s="12">
        <v>0</v>
      </c>
      <c r="V464" s="12">
        <v>1</v>
      </c>
      <c r="W464" s="17">
        <f t="shared" si="233"/>
        <v>0</v>
      </c>
      <c r="X464" s="17">
        <f t="shared" si="234"/>
        <v>1</v>
      </c>
      <c r="Y464" s="14">
        <f t="shared" si="235"/>
        <v>0</v>
      </c>
      <c r="Z464" s="12">
        <v>2</v>
      </c>
      <c r="AA464" s="12">
        <v>2</v>
      </c>
      <c r="AB464" s="17">
        <f t="shared" si="236"/>
        <v>2</v>
      </c>
      <c r="AC464" s="17">
        <f t="shared" si="237"/>
        <v>2</v>
      </c>
      <c r="AD464" s="14">
        <f t="shared" si="238"/>
        <v>1</v>
      </c>
      <c r="AE464" s="12">
        <v>2</v>
      </c>
      <c r="AF464" s="17">
        <f t="shared" si="239"/>
        <v>2</v>
      </c>
      <c r="AG464" s="12">
        <v>0</v>
      </c>
      <c r="AH464" s="17">
        <f t="shared" si="240"/>
        <v>0</v>
      </c>
      <c r="AI464" s="12">
        <v>2</v>
      </c>
      <c r="AJ464" s="17">
        <f t="shared" si="241"/>
        <v>2</v>
      </c>
      <c r="AK464" s="12">
        <v>1</v>
      </c>
      <c r="AL464" s="17">
        <f t="shared" si="242"/>
        <v>1</v>
      </c>
      <c r="AM464" s="12">
        <v>0</v>
      </c>
      <c r="AN464" s="17">
        <f t="shared" si="243"/>
        <v>0</v>
      </c>
      <c r="AO464" s="12">
        <v>0</v>
      </c>
      <c r="AP464" s="17">
        <f t="shared" si="244"/>
        <v>0</v>
      </c>
      <c r="AQ464" s="12">
        <v>0</v>
      </c>
      <c r="AR464" s="17">
        <f t="shared" si="245"/>
        <v>0</v>
      </c>
      <c r="AS464" s="12">
        <v>2</v>
      </c>
      <c r="AT464" s="17">
        <f t="shared" si="246"/>
        <v>2</v>
      </c>
      <c r="AU464" s="13"/>
      <c r="AV464" s="13"/>
      <c r="AW464" s="13"/>
      <c r="AX464" s="13"/>
      <c r="AY464" s="13"/>
      <c r="AZ464" s="13"/>
      <c r="BA464" s="13"/>
      <c r="BB464" s="13"/>
      <c r="BC464" s="13"/>
      <c r="BD464" s="35">
        <f t="shared" si="247"/>
        <v>34.013605442176868</v>
      </c>
      <c r="BE464" s="35">
        <f t="shared" si="248"/>
        <v>20</v>
      </c>
      <c r="BF464" s="37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1.7068038095783624</v>
      </c>
      <c r="BG464" s="14">
        <f t="shared" si="249"/>
        <v>0.2</v>
      </c>
      <c r="BH464" s="14">
        <f t="shared" si="250"/>
        <v>0.4</v>
      </c>
      <c r="BI464" s="13">
        <f>IFERROR(((AG464*(12000/5))/((F464*60+G464)*(SUMIFS(팀공격력!X:X,팀공격력!A:A,B464,팀공격력!B:B,D464)+SUMIFS(팀수비력!X:X,팀수비력!A:A,B464,팀수비력!B:B,D464))))*100,"")</f>
        <v>0</v>
      </c>
      <c r="BJ464" s="13">
        <f>IFERROR(((AI464*(12000/5))/((F464*60+G464)*(SUMIFS(팀공격력!V:V,팀공격력!A:A,B464,팀공격력!B:B,D464)+SUMIFS(팀수비력!W:W,팀수비력!A:A,B464,팀수비력!B:B,D464))))*100,"")</f>
        <v>1.3960631020522127</v>
      </c>
      <c r="BK464" s="13">
        <f>IFERROR(((AE464*(12000/5))/((F464*60+G464)*(SUMIFS(팀공격력!X:X,팀공격력!A:A,B464,팀공격력!B:B,D464)+SUMIFS(팀수비력!X:X,팀수비력!A:A,B464,팀수비력!B:B,D464))))*100,"")</f>
        <v>0.69028793635545227</v>
      </c>
      <c r="BL464" s="13">
        <f>IFERROR(100*AK464/(((((F464*60+G464)/(12000/5))*SUMIFS(팀공격력!P:P,팀공격력!A:A,B464,팀공격력!B:B,D464))-K464)),"")</f>
        <v>0.83180835135584763</v>
      </c>
      <c r="BM464" s="13">
        <f>IFERROR(100*((AM464/E464*(2400))/((F464*60+G464)*SUMIFS(팀공격력!AR:AR,팀공격력!A:A,B464,팀공격력!B:B,D464))),"")</f>
        <v>0</v>
      </c>
      <c r="BN464" s="13">
        <f>IFERROR((AO464*40)/(((F464*60+G464)/60)*(SUMIFS(팀수비력!Q:Q,팀수비력!A:A,B464,팀수비력!B:B,D464)-SUMIFS(팀수비력!N:N,팀수비력!A:A,B464,팀수비력!B:B,D464)))*100,"")</f>
        <v>0</v>
      </c>
      <c r="BO464" s="13">
        <f t="shared" si="251"/>
        <v>0</v>
      </c>
      <c r="BP464" s="13">
        <v>0</v>
      </c>
      <c r="BQ464" s="13">
        <v>0</v>
      </c>
      <c r="BR464" s="13">
        <v>0</v>
      </c>
      <c r="BS464" s="13">
        <v>0</v>
      </c>
      <c r="BT464" s="15" t="s">
        <v>88</v>
      </c>
      <c r="BU464" s="15"/>
      <c r="BV464" s="12" t="s">
        <v>96</v>
      </c>
      <c r="BW464" s="26"/>
      <c r="BX464" s="28"/>
      <c r="BY464" s="28"/>
      <c r="BZ464" s="26"/>
      <c r="CA464" s="26"/>
      <c r="CB464" s="26"/>
      <c r="CC464" s="31"/>
      <c r="CD464" s="31"/>
      <c r="CE464" s="31"/>
      <c r="CF464" s="33">
        <v>1</v>
      </c>
      <c r="CG464" s="33">
        <v>0</v>
      </c>
    </row>
    <row r="465" spans="1:85" ht="18" customHeight="1" thickBot="1" x14ac:dyDescent="0.45">
      <c r="A465" s="12" t="s">
        <v>84</v>
      </c>
      <c r="B465" s="12" t="s">
        <v>256</v>
      </c>
      <c r="C465" s="4" t="s">
        <v>267</v>
      </c>
      <c r="D465" s="4" t="s">
        <v>296</v>
      </c>
      <c r="E465" s="23">
        <v>1</v>
      </c>
      <c r="F465" s="24">
        <v>1</v>
      </c>
      <c r="G465" s="24">
        <v>47</v>
      </c>
      <c r="H465" s="10">
        <f t="shared" si="225"/>
        <v>107</v>
      </c>
      <c r="I465" s="5">
        <v>0</v>
      </c>
      <c r="J465" s="17">
        <f t="shared" si="226"/>
        <v>0</v>
      </c>
      <c r="K465" s="7">
        <v>0</v>
      </c>
      <c r="L465" s="7">
        <v>1</v>
      </c>
      <c r="M465" s="17">
        <f t="shared" si="227"/>
        <v>0</v>
      </c>
      <c r="N465" s="17">
        <f t="shared" si="228"/>
        <v>1</v>
      </c>
      <c r="O465" s="14">
        <f t="shared" si="229"/>
        <v>0</v>
      </c>
      <c r="P465" s="12">
        <v>0</v>
      </c>
      <c r="Q465" s="12">
        <v>1</v>
      </c>
      <c r="R465" s="17">
        <f t="shared" si="230"/>
        <v>0</v>
      </c>
      <c r="S465" s="17">
        <f t="shared" si="231"/>
        <v>1</v>
      </c>
      <c r="T465" s="14">
        <f t="shared" si="232"/>
        <v>0</v>
      </c>
      <c r="U465" s="12">
        <v>0</v>
      </c>
      <c r="V465" s="12">
        <v>0</v>
      </c>
      <c r="W465" s="17">
        <f t="shared" si="233"/>
        <v>0</v>
      </c>
      <c r="X465" s="17">
        <f t="shared" si="234"/>
        <v>0</v>
      </c>
      <c r="Y465" s="14" t="e">
        <f t="shared" si="235"/>
        <v>#DIV/0!</v>
      </c>
      <c r="Z465" s="12">
        <v>0</v>
      </c>
      <c r="AA465" s="12">
        <v>0</v>
      </c>
      <c r="AB465" s="17">
        <f t="shared" si="236"/>
        <v>0</v>
      </c>
      <c r="AC465" s="17">
        <f t="shared" si="237"/>
        <v>0</v>
      </c>
      <c r="AD465" s="14" t="e">
        <f t="shared" si="238"/>
        <v>#DIV/0!</v>
      </c>
      <c r="AE465" s="12">
        <v>0</v>
      </c>
      <c r="AF465" s="17">
        <f t="shared" si="239"/>
        <v>0</v>
      </c>
      <c r="AG465" s="12">
        <v>0</v>
      </c>
      <c r="AH465" s="17">
        <f t="shared" si="240"/>
        <v>0</v>
      </c>
      <c r="AI465" s="12">
        <v>0</v>
      </c>
      <c r="AJ465" s="17">
        <f t="shared" si="241"/>
        <v>0</v>
      </c>
      <c r="AK465" s="12">
        <v>0</v>
      </c>
      <c r="AL465" s="17">
        <f t="shared" si="242"/>
        <v>0</v>
      </c>
      <c r="AM465" s="12">
        <v>0</v>
      </c>
      <c r="AN465" s="17">
        <f t="shared" si="243"/>
        <v>0</v>
      </c>
      <c r="AO465" s="12">
        <v>0</v>
      </c>
      <c r="AP465" s="17">
        <f t="shared" si="244"/>
        <v>0</v>
      </c>
      <c r="AQ465" s="12">
        <v>0</v>
      </c>
      <c r="AR465" s="17">
        <f t="shared" si="245"/>
        <v>0</v>
      </c>
      <c r="AS465" s="12">
        <v>0</v>
      </c>
      <c r="AT465" s="17">
        <f t="shared" si="246"/>
        <v>0</v>
      </c>
      <c r="AU465" s="13"/>
      <c r="AV465" s="13"/>
      <c r="AW465" s="13"/>
      <c r="AX465" s="13"/>
      <c r="AY465" s="13"/>
      <c r="AZ465" s="13"/>
      <c r="BA465" s="13"/>
      <c r="BB465" s="13"/>
      <c r="BC465" s="13"/>
      <c r="BD465" s="35">
        <f t="shared" si="247"/>
        <v>0</v>
      </c>
      <c r="BE465" s="35">
        <f t="shared" si="248"/>
        <v>0</v>
      </c>
      <c r="BF465" s="37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2.9895381113792285</v>
      </c>
      <c r="BG465" s="14">
        <f t="shared" si="249"/>
        <v>0</v>
      </c>
      <c r="BH465" s="14">
        <f t="shared" si="250"/>
        <v>0</v>
      </c>
      <c r="BI465" s="13">
        <f>IFERROR(((AG465*(12000/5))/((F465*60+G465)*(SUMIFS(팀공격력!X:X,팀공격력!A:A,B465,팀공격력!B:B,D465)+SUMIFS(팀수비력!X:X,팀수비력!A:A,B465,팀수비력!B:B,D465))))*100,"")</f>
        <v>0</v>
      </c>
      <c r="BJ465" s="13">
        <f>IFERROR(((AI465*(12000/5))/((F465*60+G465)*(SUMIFS(팀공격력!V:V,팀공격력!A:A,B465,팀공격력!B:B,D465)+SUMIFS(팀수비력!W:W,팀수비력!A:A,B465,팀수비력!B:B,D465))))*100,"")</f>
        <v>0</v>
      </c>
      <c r="BK465" s="13">
        <f>IFERROR(((AE465*(12000/5))/((F465*60+G465)*(SUMIFS(팀공격력!X:X,팀공격력!A:A,B465,팀공격력!B:B,D465)+SUMIFS(팀수비력!X:X,팀수비력!A:A,B465,팀수비력!B:B,D465))))*100,"")</f>
        <v>0</v>
      </c>
      <c r="BL465" s="13">
        <f>IFERROR(100*AK465/(((((F465*60+G465)/(12000/5))*SUMIFS(팀공격력!P:P,팀공격력!A:A,B465,팀공격력!B:B,D465))-K465)),"")</f>
        <v>0</v>
      </c>
      <c r="BM465" s="13">
        <f>IFERROR(100*((AM465/E465*(2400))/((F465*60+G465)*SUMIFS(팀공격력!AR:AR,팀공격력!A:A,B465,팀공격력!B:B,D465))),"")</f>
        <v>0</v>
      </c>
      <c r="BN465" s="13">
        <f>IFERROR((AO465*40)/(((F465*60+G465)/60)*(SUMIFS(팀수비력!Q:Q,팀수비력!A:A,B465,팀수비력!B:B,D465)-SUMIFS(팀수비력!N:N,팀수비력!A:A,B465,팀수비력!B:B,D465)))*100,"")</f>
        <v>0</v>
      </c>
      <c r="BO465" s="13">
        <f t="shared" si="251"/>
        <v>0</v>
      </c>
      <c r="BP465" s="13">
        <v>0</v>
      </c>
      <c r="BQ465" s="13">
        <v>0</v>
      </c>
      <c r="BR465" s="13">
        <v>0</v>
      </c>
      <c r="BS465" s="13">
        <v>0</v>
      </c>
      <c r="BT465" s="15" t="s">
        <v>88</v>
      </c>
      <c r="BU465" s="15"/>
      <c r="BV465" s="12" t="s">
        <v>89</v>
      </c>
      <c r="BW465" s="26"/>
      <c r="BX465" s="28"/>
      <c r="BY465" s="28"/>
      <c r="BZ465" s="26"/>
      <c r="CA465" s="26"/>
      <c r="CB465" s="26"/>
      <c r="CC465" s="31"/>
      <c r="CD465" s="31"/>
      <c r="CE465" s="31"/>
      <c r="CF465" s="33">
        <v>0</v>
      </c>
      <c r="CG465" s="33">
        <v>1</v>
      </c>
    </row>
    <row r="466" spans="1:85" ht="18" customHeight="1" thickBot="1" x14ac:dyDescent="0.45">
      <c r="A466" s="12" t="s">
        <v>84</v>
      </c>
      <c r="B466" s="12" t="s">
        <v>256</v>
      </c>
      <c r="C466" s="4" t="s">
        <v>268</v>
      </c>
      <c r="D466" s="4" t="s">
        <v>296</v>
      </c>
      <c r="E466" s="23">
        <v>9</v>
      </c>
      <c r="F466" s="24">
        <v>13</v>
      </c>
      <c r="G466" s="24">
        <v>49</v>
      </c>
      <c r="H466" s="10">
        <f t="shared" si="225"/>
        <v>7461</v>
      </c>
      <c r="I466" s="5">
        <v>24</v>
      </c>
      <c r="J466" s="17">
        <f t="shared" si="226"/>
        <v>2.6666666666666665</v>
      </c>
      <c r="K466" s="7">
        <v>9</v>
      </c>
      <c r="L466" s="7">
        <v>22</v>
      </c>
      <c r="M466" s="17">
        <f t="shared" si="227"/>
        <v>1</v>
      </c>
      <c r="N466" s="17">
        <f t="shared" si="228"/>
        <v>2.4444444444444446</v>
      </c>
      <c r="O466" s="14">
        <f t="shared" si="229"/>
        <v>0.40909090909090912</v>
      </c>
      <c r="P466" s="12">
        <v>3</v>
      </c>
      <c r="Q466" s="12">
        <v>6</v>
      </c>
      <c r="R466" s="17">
        <f t="shared" si="230"/>
        <v>0.33333333333333331</v>
      </c>
      <c r="S466" s="17">
        <f t="shared" si="231"/>
        <v>0.66666666666666663</v>
      </c>
      <c r="T466" s="14">
        <f t="shared" si="232"/>
        <v>0.5</v>
      </c>
      <c r="U466" s="12">
        <v>6</v>
      </c>
      <c r="V466" s="12">
        <v>16</v>
      </c>
      <c r="W466" s="17">
        <f t="shared" si="233"/>
        <v>0.66666666666666663</v>
      </c>
      <c r="X466" s="17">
        <f t="shared" si="234"/>
        <v>1.7777777777777777</v>
      </c>
      <c r="Y466" s="14">
        <f t="shared" si="235"/>
        <v>0.375</v>
      </c>
      <c r="Z466" s="12">
        <v>0</v>
      </c>
      <c r="AA466" s="12">
        <v>3</v>
      </c>
      <c r="AB466" s="17">
        <f t="shared" si="236"/>
        <v>0</v>
      </c>
      <c r="AC466" s="17">
        <f t="shared" si="237"/>
        <v>0.33333333333333331</v>
      </c>
      <c r="AD466" s="14">
        <f t="shared" si="238"/>
        <v>0</v>
      </c>
      <c r="AE466" s="12">
        <v>13</v>
      </c>
      <c r="AF466" s="17">
        <f t="shared" si="239"/>
        <v>1.4444444444444444</v>
      </c>
      <c r="AG466" s="12">
        <v>1</v>
      </c>
      <c r="AH466" s="17">
        <f t="shared" si="240"/>
        <v>0.1111111111111111</v>
      </c>
      <c r="AI466" s="12">
        <v>12</v>
      </c>
      <c r="AJ466" s="17">
        <f t="shared" si="241"/>
        <v>1.3333333333333333</v>
      </c>
      <c r="AK466" s="12">
        <v>17</v>
      </c>
      <c r="AL466" s="17">
        <f t="shared" si="242"/>
        <v>1.8888888888888888</v>
      </c>
      <c r="AM466" s="12">
        <v>8</v>
      </c>
      <c r="AN466" s="17">
        <f t="shared" si="243"/>
        <v>0.88888888888888884</v>
      </c>
      <c r="AO466" s="12">
        <v>1</v>
      </c>
      <c r="AP466" s="17">
        <f t="shared" si="244"/>
        <v>0.1111111111111111</v>
      </c>
      <c r="AQ466" s="12">
        <v>7</v>
      </c>
      <c r="AR466" s="17">
        <f t="shared" si="245"/>
        <v>0.77777777777777779</v>
      </c>
      <c r="AS466" s="12">
        <v>9</v>
      </c>
      <c r="AT466" s="17">
        <f t="shared" si="246"/>
        <v>1</v>
      </c>
      <c r="AU466" s="13"/>
      <c r="AV466" s="13"/>
      <c r="AW466" s="13"/>
      <c r="AX466" s="13"/>
      <c r="AY466" s="13"/>
      <c r="AZ466" s="13"/>
      <c r="BA466" s="13"/>
      <c r="BB466" s="13"/>
      <c r="BC466" s="13"/>
      <c r="BD466" s="35">
        <f t="shared" si="247"/>
        <v>51.457975986277873</v>
      </c>
      <c r="BE466" s="35">
        <f t="shared" si="248"/>
        <v>54.54545454545454</v>
      </c>
      <c r="BF466" s="37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11.699371679687513</v>
      </c>
      <c r="BG466" s="14">
        <f t="shared" si="249"/>
        <v>0.72727272727272729</v>
      </c>
      <c r="BH466" s="14">
        <f t="shared" si="250"/>
        <v>0.13636363636363635</v>
      </c>
      <c r="BI466" s="13">
        <f>IFERROR(((AG466*(12000/5))/((F466*60+G466)*(SUMIFS(팀공격력!X:X,팀공격력!A:A,B466,팀공격력!B:B,D466)+SUMIFS(팀수비력!X:X,팀수비력!A:A,B466,팀수비력!B:B,D466))))*100,"")</f>
        <v>0.45880416517714617</v>
      </c>
      <c r="BJ466" s="13">
        <f>IFERROR(((AI466*(12000/5))/((F466*60+G466)*(SUMIFS(팀공격력!V:V,팀공격력!A:A,B466,팀공격력!B:B,D466)+SUMIFS(팀수비력!W:W,팀수비력!A:A,B466,팀수비력!B:B,D466))))*100,"")</f>
        <v>11.134824162568432</v>
      </c>
      <c r="BK466" s="13">
        <f>IFERROR(((AE466*(12000/5))/((F466*60+G466)*(SUMIFS(팀공격력!X:X,팀공격력!A:A,B466,팀공격력!B:B,D466)+SUMIFS(팀수비력!X:X,팀수비력!A:A,B466,팀수비력!B:B,D466))))*100,"")</f>
        <v>5.9644541473029005</v>
      </c>
      <c r="BL466" s="13">
        <f>IFERROR(100*AK466/(((((F466*60+G466)/(12000/5))*SUMIFS(팀공격력!P:P,팀공격력!A:A,B466,팀공격력!B:B,D466))-K466)),"")</f>
        <v>20.683781481932108</v>
      </c>
      <c r="BM466" s="13">
        <f>IFERROR(100*((AM466/E466*(2400))/((F466*60+G466)*SUMIFS(팀공격력!AR:AR,팀공격력!A:A,B466,팀공격력!B:B,D466))),"")</f>
        <v>3.6253811538393008</v>
      </c>
      <c r="BN466" s="13">
        <f>IFERROR((AO466*40)/(((F466*60+G466)/60)*(SUMIFS(팀수비력!Q:Q,팀수비력!A:A,B466,팀수비력!B:B,D466)-SUMIFS(팀수비력!N:N,팀수비력!A:A,B466,팀수비력!B:B,D466)))*100,"")</f>
        <v>0.80195409481102276</v>
      </c>
      <c r="BO466" s="13">
        <f t="shared" si="251"/>
        <v>23.087071240105541</v>
      </c>
      <c r="BP466" s="13">
        <v>20</v>
      </c>
      <c r="BQ466" s="13">
        <v>0.11111111111111099</v>
      </c>
      <c r="BR466" s="13">
        <v>0.33333333333333298</v>
      </c>
      <c r="BS466" s="13">
        <v>0.11111111111111099</v>
      </c>
      <c r="BT466" s="15" t="s">
        <v>88</v>
      </c>
      <c r="BU466" s="15"/>
      <c r="BV466" s="12" t="s">
        <v>91</v>
      </c>
      <c r="BW466" s="26"/>
      <c r="BX466" s="28"/>
      <c r="BY466" s="28"/>
      <c r="BZ466" s="26"/>
      <c r="CA466" s="26"/>
      <c r="CB466" s="26"/>
      <c r="CC466" s="31"/>
      <c r="CD466" s="31"/>
      <c r="CE466" s="31"/>
      <c r="CF466" s="33">
        <v>5</v>
      </c>
      <c r="CG466" s="33">
        <v>4</v>
      </c>
    </row>
    <row r="467" spans="1:85" ht="18" customHeight="1" thickBot="1" x14ac:dyDescent="0.45">
      <c r="A467" s="12" t="s">
        <v>84</v>
      </c>
      <c r="B467" s="12" t="s">
        <v>256</v>
      </c>
      <c r="C467" s="4" t="s">
        <v>270</v>
      </c>
      <c r="D467" s="4" t="s">
        <v>296</v>
      </c>
      <c r="E467" s="23">
        <v>8</v>
      </c>
      <c r="F467" s="24">
        <v>7</v>
      </c>
      <c r="G467" s="24">
        <v>7</v>
      </c>
      <c r="H467" s="10">
        <f t="shared" si="225"/>
        <v>3416</v>
      </c>
      <c r="I467" s="5">
        <v>17</v>
      </c>
      <c r="J467" s="17">
        <f t="shared" si="226"/>
        <v>2.125</v>
      </c>
      <c r="K467" s="7">
        <v>8</v>
      </c>
      <c r="L467" s="7">
        <v>17</v>
      </c>
      <c r="M467" s="17">
        <f t="shared" si="227"/>
        <v>1</v>
      </c>
      <c r="N467" s="17">
        <f t="shared" si="228"/>
        <v>2.125</v>
      </c>
      <c r="O467" s="14">
        <f t="shared" si="229"/>
        <v>0.47058823529411764</v>
      </c>
      <c r="P467" s="12">
        <v>7</v>
      </c>
      <c r="Q467" s="12">
        <v>14</v>
      </c>
      <c r="R467" s="17">
        <f t="shared" si="230"/>
        <v>0.875</v>
      </c>
      <c r="S467" s="17">
        <f t="shared" si="231"/>
        <v>1.75</v>
      </c>
      <c r="T467" s="14">
        <f t="shared" si="232"/>
        <v>0.5</v>
      </c>
      <c r="U467" s="12">
        <v>1</v>
      </c>
      <c r="V467" s="12">
        <v>3</v>
      </c>
      <c r="W467" s="17">
        <f t="shared" si="233"/>
        <v>0.125</v>
      </c>
      <c r="X467" s="17">
        <f t="shared" si="234"/>
        <v>0.375</v>
      </c>
      <c r="Y467" s="14">
        <f t="shared" si="235"/>
        <v>0.33333333333333331</v>
      </c>
      <c r="Z467" s="12">
        <v>0</v>
      </c>
      <c r="AA467" s="12">
        <v>0</v>
      </c>
      <c r="AB467" s="17">
        <f t="shared" si="236"/>
        <v>0</v>
      </c>
      <c r="AC467" s="17">
        <f t="shared" si="237"/>
        <v>0</v>
      </c>
      <c r="AD467" s="14" t="e">
        <f t="shared" si="238"/>
        <v>#DIV/0!</v>
      </c>
      <c r="AE467" s="12">
        <v>4</v>
      </c>
      <c r="AF467" s="17">
        <f t="shared" si="239"/>
        <v>0.5</v>
      </c>
      <c r="AG467" s="12">
        <v>0</v>
      </c>
      <c r="AH467" s="17">
        <f t="shared" si="240"/>
        <v>0</v>
      </c>
      <c r="AI467" s="12">
        <v>4</v>
      </c>
      <c r="AJ467" s="17">
        <f t="shared" si="241"/>
        <v>0.5</v>
      </c>
      <c r="AK467" s="12">
        <v>6</v>
      </c>
      <c r="AL467" s="17">
        <f t="shared" si="242"/>
        <v>0.75</v>
      </c>
      <c r="AM467" s="12">
        <v>4</v>
      </c>
      <c r="AN467" s="17">
        <f t="shared" si="243"/>
        <v>0.5</v>
      </c>
      <c r="AO467" s="12">
        <v>1</v>
      </c>
      <c r="AP467" s="17">
        <f t="shared" si="244"/>
        <v>0.125</v>
      </c>
      <c r="AQ467" s="12">
        <v>5</v>
      </c>
      <c r="AR467" s="17">
        <f t="shared" si="245"/>
        <v>0.625</v>
      </c>
      <c r="AS467" s="12">
        <v>5</v>
      </c>
      <c r="AT467" s="17">
        <f t="shared" si="246"/>
        <v>0.625</v>
      </c>
      <c r="AU467" s="13"/>
      <c r="AV467" s="13"/>
      <c r="AW467" s="13"/>
      <c r="AX467" s="13"/>
      <c r="AY467" s="13"/>
      <c r="AZ467" s="13"/>
      <c r="BA467" s="13"/>
      <c r="BB467" s="13"/>
      <c r="BC467" s="13"/>
      <c r="BD467" s="35">
        <f t="shared" si="247"/>
        <v>50</v>
      </c>
      <c r="BE467" s="35">
        <f t="shared" si="248"/>
        <v>50</v>
      </c>
      <c r="BF467" s="37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16.480966543762772</v>
      </c>
      <c r="BG467" s="14">
        <f t="shared" si="249"/>
        <v>0.17647058823529413</v>
      </c>
      <c r="BH467" s="14">
        <f t="shared" si="250"/>
        <v>0</v>
      </c>
      <c r="BI467" s="13">
        <f>IFERROR(((AG467*(12000/5))/((F467*60+G467)*(SUMIFS(팀공격력!X:X,팀공격력!A:A,B467,팀공격력!B:B,D467)+SUMIFS(팀수비력!X:X,팀수비력!A:A,B467,팀수비력!B:B,D467))))*100,"")</f>
        <v>0</v>
      </c>
      <c r="BJ467" s="13">
        <f>IFERROR(((AI467*(12000/5))/((F467*60+G467)*(SUMIFS(팀공격력!V:V,팀공격력!A:A,B467,팀공격력!B:B,D467)+SUMIFS(팀수비력!W:W,팀수비력!A:A,B467,팀수비력!B:B,D467))))*100,"")</f>
        <v>7.2059088452531075</v>
      </c>
      <c r="BK467" s="13">
        <f>IFERROR(((AE467*(12000/5))/((F467*60+G467)*(SUMIFS(팀공격력!X:X,팀공격력!A:A,B467,팀공격력!B:B,D467)+SUMIFS(팀수비력!X:X,팀수비력!A:A,B467,팀수비력!B:B,D467))))*100,"")</f>
        <v>3.5629850391742783</v>
      </c>
      <c r="BL467" s="13">
        <f>IFERROR(100*AK467/(((((F467*60+G467)/(12000/5))*SUMIFS(팀공격력!P:P,팀공격력!A:A,B467,팀공격력!B:B,D467))-K467)),"")</f>
        <v>15.396458814472672</v>
      </c>
      <c r="BM467" s="13">
        <f>IFERROR(100*((AM467/E467*(2400))/((F467*60+G467)*SUMIFS(팀공격력!AR:AR,팀공격력!A:A,B467,팀공격력!B:B,D467))),"")</f>
        <v>3.95915819508124</v>
      </c>
      <c r="BN467" s="13">
        <f>IFERROR((AO467*40)/(((F467*60+G467)/60)*(SUMIFS(팀수비력!Q:Q,팀수비력!A:A,B467,팀수비력!B:B,D467)-SUMIFS(팀수비력!N:N,팀수비력!A:A,B467,팀수비력!B:B,D467)))*100,"")</f>
        <v>1.5569553737665995</v>
      </c>
      <c r="BO467" s="13">
        <f t="shared" si="251"/>
        <v>22.727272727272727</v>
      </c>
      <c r="BP467" s="13">
        <v>0</v>
      </c>
      <c r="BQ467" s="13">
        <v>0</v>
      </c>
      <c r="BR467" s="13">
        <v>0</v>
      </c>
      <c r="BS467" s="13">
        <v>0.125</v>
      </c>
      <c r="BT467" s="15" t="s">
        <v>88</v>
      </c>
      <c r="BU467" s="15"/>
      <c r="BV467" s="12" t="s">
        <v>91</v>
      </c>
      <c r="BW467" s="26"/>
      <c r="BX467" s="28"/>
      <c r="BY467" s="28"/>
      <c r="BZ467" s="26"/>
      <c r="CA467" s="26"/>
      <c r="CB467" s="26"/>
      <c r="CC467" s="31"/>
      <c r="CD467" s="31"/>
      <c r="CE467" s="31"/>
      <c r="CF467" s="33">
        <v>4</v>
      </c>
      <c r="CG467" s="33">
        <v>4</v>
      </c>
    </row>
    <row r="468" spans="1:85" ht="18" customHeight="1" thickBot="1" x14ac:dyDescent="0.45">
      <c r="A468" s="12" t="s">
        <v>84</v>
      </c>
      <c r="B468" s="12" t="s">
        <v>256</v>
      </c>
      <c r="C468" s="4" t="s">
        <v>271</v>
      </c>
      <c r="D468" s="4" t="s">
        <v>296</v>
      </c>
      <c r="E468" s="23">
        <v>4</v>
      </c>
      <c r="F468" s="24">
        <v>22</v>
      </c>
      <c r="G468" s="24">
        <v>32</v>
      </c>
      <c r="H468" s="10">
        <f t="shared" si="225"/>
        <v>5408</v>
      </c>
      <c r="I468" s="5">
        <v>26</v>
      </c>
      <c r="J468" s="17">
        <f t="shared" si="226"/>
        <v>6.5</v>
      </c>
      <c r="K468" s="7">
        <v>9</v>
      </c>
      <c r="L468" s="7">
        <v>29</v>
      </c>
      <c r="M468" s="17">
        <f t="shared" si="227"/>
        <v>2.25</v>
      </c>
      <c r="N468" s="17">
        <f t="shared" si="228"/>
        <v>7.25</v>
      </c>
      <c r="O468" s="14">
        <f t="shared" si="229"/>
        <v>0.31034482758620691</v>
      </c>
      <c r="P468" s="12">
        <v>7</v>
      </c>
      <c r="Q468" s="12">
        <v>18</v>
      </c>
      <c r="R468" s="17">
        <f t="shared" si="230"/>
        <v>1.75</v>
      </c>
      <c r="S468" s="17">
        <f t="shared" si="231"/>
        <v>4.5</v>
      </c>
      <c r="T468" s="14">
        <f t="shared" si="232"/>
        <v>0.3888888888888889</v>
      </c>
      <c r="U468" s="12">
        <v>2</v>
      </c>
      <c r="V468" s="12">
        <v>11</v>
      </c>
      <c r="W468" s="17">
        <f t="shared" si="233"/>
        <v>0.5</v>
      </c>
      <c r="X468" s="17">
        <f t="shared" si="234"/>
        <v>2.75</v>
      </c>
      <c r="Y468" s="14">
        <f t="shared" si="235"/>
        <v>0.18181818181818182</v>
      </c>
      <c r="Z468" s="12">
        <v>6</v>
      </c>
      <c r="AA468" s="12">
        <v>8</v>
      </c>
      <c r="AB468" s="17">
        <f t="shared" si="236"/>
        <v>1.5</v>
      </c>
      <c r="AC468" s="17">
        <f t="shared" si="237"/>
        <v>2</v>
      </c>
      <c r="AD468" s="14">
        <f t="shared" si="238"/>
        <v>0.75</v>
      </c>
      <c r="AE468" s="12">
        <v>20</v>
      </c>
      <c r="AF468" s="17">
        <f t="shared" si="239"/>
        <v>5</v>
      </c>
      <c r="AG468" s="12">
        <v>7</v>
      </c>
      <c r="AH468" s="17">
        <f t="shared" si="240"/>
        <v>1.75</v>
      </c>
      <c r="AI468" s="12">
        <v>13</v>
      </c>
      <c r="AJ468" s="17">
        <f t="shared" si="241"/>
        <v>3.25</v>
      </c>
      <c r="AK468" s="12">
        <v>6</v>
      </c>
      <c r="AL468" s="17">
        <f t="shared" si="242"/>
        <v>1.5</v>
      </c>
      <c r="AM468" s="12">
        <v>1</v>
      </c>
      <c r="AN468" s="17">
        <f t="shared" si="243"/>
        <v>0.25</v>
      </c>
      <c r="AO468" s="12">
        <v>8</v>
      </c>
      <c r="AP468" s="17">
        <f t="shared" si="244"/>
        <v>2</v>
      </c>
      <c r="AQ468" s="12">
        <v>3</v>
      </c>
      <c r="AR468" s="17">
        <f t="shared" si="245"/>
        <v>0.75</v>
      </c>
      <c r="AS468" s="12">
        <v>13</v>
      </c>
      <c r="AT468" s="17">
        <f t="shared" si="246"/>
        <v>3.25</v>
      </c>
      <c r="AU468" s="13"/>
      <c r="AV468" s="13"/>
      <c r="AW468" s="13"/>
      <c r="AX468" s="13"/>
      <c r="AY468" s="13"/>
      <c r="AZ468" s="13"/>
      <c r="BA468" s="13"/>
      <c r="BB468" s="13"/>
      <c r="BC468" s="13"/>
      <c r="BD468" s="35">
        <f t="shared" si="247"/>
        <v>39.975399753997536</v>
      </c>
      <c r="BE468" s="35">
        <f t="shared" si="248"/>
        <v>34.482758620689658</v>
      </c>
      <c r="BF468" s="37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8.4039631121541074</v>
      </c>
      <c r="BG468" s="14">
        <f t="shared" si="249"/>
        <v>0.37931034482758619</v>
      </c>
      <c r="BH468" s="14">
        <f t="shared" si="250"/>
        <v>0.27586206896551724</v>
      </c>
      <c r="BI468" s="13">
        <f>IFERROR(((AG468*(12000/5))/((F468*60+G468)*(SUMIFS(팀공격력!X:X,팀공격력!A:A,B468,팀공격력!B:B,D468)+SUMIFS(팀수비력!X:X,팀수비력!A:A,B468,팀수비력!B:B,D468))))*100,"")</f>
        <v>1.969260777014038</v>
      </c>
      <c r="BJ468" s="13">
        <f>IFERROR(((AI468*(12000/5))/((F468*60+G468)*(SUMIFS(팀공격력!V:V,팀공격력!A:A,B468,팀공격력!B:B,D468)+SUMIFS(팀수비력!W:W,팀수비력!A:A,B468,팀수비력!B:B,D468))))*100,"")</f>
        <v>7.3964497041420119</v>
      </c>
      <c r="BK468" s="13">
        <f>IFERROR(((AE468*(12000/5))/((F468*60+G468)*(SUMIFS(팀공격력!X:X,팀공격력!A:A,B468,팀공격력!B:B,D468)+SUMIFS(팀수비력!X:X,팀수비력!A:A,B468,팀수비력!B:B,D468))))*100,"")</f>
        <v>5.6264593628972515</v>
      </c>
      <c r="BL468" s="13">
        <f>IFERROR(100*AK468/(((((F468*60+G468)/(12000/5))*SUMIFS(팀공격력!P:P,팀공격력!A:A,B468,팀공격력!B:B,D468))-K468)),"")</f>
        <v>4.2943028914972805</v>
      </c>
      <c r="BM468" s="13">
        <f>IFERROR(100*((AM468/E468*(2400))/((F468*60+G468)*SUMIFS(팀공격력!AR:AR,팀공격력!A:A,B468,팀공격력!B:B,D468))),"")</f>
        <v>0.62520730373509226</v>
      </c>
      <c r="BN468" s="13">
        <f>IFERROR((AO468*40)/(((F468*60+G468)/60)*(SUMIFS(팀수비력!Q:Q,팀수비력!A:A,B468,팀수비력!B:B,D468)-SUMIFS(팀수비력!N:N,팀수비력!A:A,B468,팀수비력!B:B,D468)))*100,"")</f>
        <v>3.9338458260256686</v>
      </c>
      <c r="BO468" s="13">
        <f t="shared" si="251"/>
        <v>8.4459459459459456</v>
      </c>
      <c r="BP468" s="13">
        <v>50</v>
      </c>
      <c r="BQ468" s="13">
        <v>0.75</v>
      </c>
      <c r="BR468" s="13">
        <v>0</v>
      </c>
      <c r="BS468" s="13">
        <v>0.5</v>
      </c>
      <c r="BT468" s="15" t="s">
        <v>88</v>
      </c>
      <c r="BU468" s="15"/>
      <c r="BV468" s="12" t="s">
        <v>96</v>
      </c>
      <c r="BW468" s="26"/>
      <c r="BX468" s="28"/>
      <c r="BY468" s="28"/>
      <c r="BZ468" s="26"/>
      <c r="CA468" s="26"/>
      <c r="CB468" s="26"/>
      <c r="CC468" s="31"/>
      <c r="CD468" s="31"/>
      <c r="CE468" s="31"/>
      <c r="CF468" s="33">
        <v>2</v>
      </c>
      <c r="CG468" s="33">
        <v>2</v>
      </c>
    </row>
    <row r="469" spans="1:85" ht="18" customHeight="1" thickBot="1" x14ac:dyDescent="0.45">
      <c r="A469" s="12" t="s">
        <v>84</v>
      </c>
      <c r="B469" s="12" t="s">
        <v>256</v>
      </c>
      <c r="C469" s="4" t="s">
        <v>272</v>
      </c>
      <c r="D469" s="4" t="s">
        <v>296</v>
      </c>
      <c r="E469" s="23">
        <v>5</v>
      </c>
      <c r="F469" s="24">
        <v>11</v>
      </c>
      <c r="G469" s="24">
        <v>52</v>
      </c>
      <c r="H469" s="10">
        <f t="shared" si="225"/>
        <v>3560</v>
      </c>
      <c r="I469" s="5">
        <v>17</v>
      </c>
      <c r="J469" s="17">
        <f t="shared" si="226"/>
        <v>3.4</v>
      </c>
      <c r="K469" s="7">
        <v>6</v>
      </c>
      <c r="L469" s="7">
        <v>13</v>
      </c>
      <c r="M469" s="17">
        <f t="shared" si="227"/>
        <v>1.2</v>
      </c>
      <c r="N469" s="17">
        <f t="shared" si="228"/>
        <v>2.6</v>
      </c>
      <c r="O469" s="14">
        <f t="shared" si="229"/>
        <v>0.46153846153846156</v>
      </c>
      <c r="P469" s="12">
        <v>3</v>
      </c>
      <c r="Q469" s="12">
        <v>5</v>
      </c>
      <c r="R469" s="17">
        <f t="shared" si="230"/>
        <v>0.6</v>
      </c>
      <c r="S469" s="17">
        <f t="shared" si="231"/>
        <v>1</v>
      </c>
      <c r="T469" s="14">
        <f t="shared" si="232"/>
        <v>0.6</v>
      </c>
      <c r="U469" s="12">
        <v>3</v>
      </c>
      <c r="V469" s="12">
        <v>8</v>
      </c>
      <c r="W469" s="17">
        <f t="shared" si="233"/>
        <v>0.6</v>
      </c>
      <c r="X469" s="17">
        <f t="shared" si="234"/>
        <v>1.6</v>
      </c>
      <c r="Y469" s="14">
        <f t="shared" si="235"/>
        <v>0.375</v>
      </c>
      <c r="Z469" s="12">
        <v>2</v>
      </c>
      <c r="AA469" s="12">
        <v>3</v>
      </c>
      <c r="AB469" s="17">
        <f t="shared" si="236"/>
        <v>0.4</v>
      </c>
      <c r="AC469" s="17">
        <f t="shared" si="237"/>
        <v>0.6</v>
      </c>
      <c r="AD469" s="14">
        <f t="shared" si="238"/>
        <v>0.66666666666666663</v>
      </c>
      <c r="AE469" s="12">
        <v>6</v>
      </c>
      <c r="AF469" s="17">
        <f t="shared" si="239"/>
        <v>1.2</v>
      </c>
      <c r="AG469" s="12">
        <v>2</v>
      </c>
      <c r="AH469" s="17">
        <f t="shared" si="240"/>
        <v>0.4</v>
      </c>
      <c r="AI469" s="12">
        <v>4</v>
      </c>
      <c r="AJ469" s="17">
        <f t="shared" si="241"/>
        <v>0.8</v>
      </c>
      <c r="AK469" s="12">
        <v>2</v>
      </c>
      <c r="AL469" s="17">
        <f t="shared" si="242"/>
        <v>0.4</v>
      </c>
      <c r="AM469" s="12">
        <v>1</v>
      </c>
      <c r="AN469" s="17">
        <f t="shared" si="243"/>
        <v>0.2</v>
      </c>
      <c r="AO469" s="12">
        <v>0</v>
      </c>
      <c r="AP469" s="17">
        <f t="shared" si="244"/>
        <v>0</v>
      </c>
      <c r="AQ469" s="12">
        <v>3</v>
      </c>
      <c r="AR469" s="17">
        <f t="shared" si="245"/>
        <v>0.6</v>
      </c>
      <c r="AS469" s="12">
        <v>2</v>
      </c>
      <c r="AT469" s="17">
        <f t="shared" si="246"/>
        <v>0.4</v>
      </c>
      <c r="AU469" s="13"/>
      <c r="AV469" s="13"/>
      <c r="AW469" s="13"/>
      <c r="AX469" s="13"/>
      <c r="AY469" s="13"/>
      <c r="AZ469" s="13"/>
      <c r="BA469" s="13"/>
      <c r="BB469" s="13"/>
      <c r="BC469" s="13"/>
      <c r="BD469" s="35">
        <f t="shared" si="247"/>
        <v>59.357541899441337</v>
      </c>
      <c r="BE469" s="35">
        <f t="shared" si="248"/>
        <v>57.692307692307686</v>
      </c>
      <c r="BF469" s="37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7.7813646201298337</v>
      </c>
      <c r="BG469" s="14">
        <f t="shared" si="249"/>
        <v>0.61538461538461542</v>
      </c>
      <c r="BH469" s="14">
        <f t="shared" si="250"/>
        <v>0.23076923076923078</v>
      </c>
      <c r="BI469" s="13">
        <f>IFERROR(((AG469*(12000/5))/((F469*60+G469)*(SUMIFS(팀공격력!X:X,팀공격력!A:A,B469,팀공격력!B:B,D469)+SUMIFS(팀수비력!X:X,팀수비력!A:A,B469,팀수비력!B:B,D469))))*100,"")</f>
        <v>1.0683950925052084</v>
      </c>
      <c r="BJ469" s="13">
        <f>IFERROR(((AI469*(12000/5))/((F469*60+G469)*(SUMIFS(팀공격력!V:V,팀공격력!A:A,B469,팀공격력!B:B,D469)+SUMIFS(팀수비력!W:W,팀수비력!A:A,B469,팀수비력!B:B,D469))))*100,"")</f>
        <v>4.3215211754537597</v>
      </c>
      <c r="BK469" s="13">
        <f>IFERROR(((AE469*(12000/5))/((F469*60+G469)*(SUMIFS(팀공격력!X:X,팀공격력!A:A,B469,팀공격력!B:B,D469)+SUMIFS(팀수비력!X:X,팀수비력!A:A,B469,팀수비력!B:B,D469))))*100,"")</f>
        <v>3.2051852775156249</v>
      </c>
      <c r="BL469" s="13">
        <f>IFERROR(100*AK469/(((((F469*60+G469)/(12000/5))*SUMIFS(팀공격력!P:P,팀공격력!A:A,B469,팀공격력!B:B,D469))-K469)),"")</f>
        <v>2.7654867256637163</v>
      </c>
      <c r="BM469" s="13">
        <f>IFERROR(100*((AM469/E469*(2400))/((F469*60+G469)*SUMIFS(팀공격력!AR:AR,팀공격력!A:A,B469,팀공격력!B:B,D469))),"")</f>
        <v>0.94975311758409509</v>
      </c>
      <c r="BN469" s="13">
        <f>IFERROR((AO469*40)/(((F469*60+G469)/60)*(SUMIFS(팀수비력!Q:Q,팀수비력!A:A,B469,팀수비력!B:B,D469)-SUMIFS(팀수비력!N:N,팀수비력!A:A,B469,팀수비력!B:B,D469)))*100,"")</f>
        <v>0</v>
      </c>
      <c r="BO469" s="13">
        <f t="shared" si="251"/>
        <v>17.321016166281755</v>
      </c>
      <c r="BP469" s="13">
        <v>0</v>
      </c>
      <c r="BQ469" s="13">
        <v>0</v>
      </c>
      <c r="BR469" s="13">
        <v>0.2</v>
      </c>
      <c r="BS469" s="13">
        <v>0.2</v>
      </c>
      <c r="BT469" s="15" t="s">
        <v>88</v>
      </c>
      <c r="BU469" s="15"/>
      <c r="BV469" s="12" t="s">
        <v>91</v>
      </c>
      <c r="BW469" s="26"/>
      <c r="BX469" s="28"/>
      <c r="BY469" s="28"/>
      <c r="BZ469" s="26"/>
      <c r="CA469" s="26"/>
      <c r="CB469" s="26"/>
      <c r="CC469" s="31"/>
      <c r="CD469" s="31"/>
      <c r="CE469" s="31"/>
      <c r="CF469" s="33">
        <v>2</v>
      </c>
      <c r="CG469" s="33">
        <v>3</v>
      </c>
    </row>
    <row r="470" spans="1:85" ht="18" customHeight="1" thickBot="1" x14ac:dyDescent="0.45">
      <c r="A470" s="12" t="s">
        <v>84</v>
      </c>
      <c r="B470" s="12" t="s">
        <v>256</v>
      </c>
      <c r="C470" s="4" t="s">
        <v>274</v>
      </c>
      <c r="D470" s="4" t="s">
        <v>296</v>
      </c>
      <c r="E470" s="23">
        <v>8</v>
      </c>
      <c r="F470" s="24">
        <v>31</v>
      </c>
      <c r="G470" s="24">
        <v>10</v>
      </c>
      <c r="H470" s="10">
        <f t="shared" si="225"/>
        <v>14960</v>
      </c>
      <c r="I470" s="5">
        <v>195</v>
      </c>
      <c r="J470" s="17">
        <f t="shared" si="226"/>
        <v>24.375</v>
      </c>
      <c r="K470" s="7">
        <v>72</v>
      </c>
      <c r="L470" s="7">
        <v>146</v>
      </c>
      <c r="M470" s="17">
        <f t="shared" si="227"/>
        <v>9</v>
      </c>
      <c r="N470" s="17">
        <f t="shared" si="228"/>
        <v>18.25</v>
      </c>
      <c r="O470" s="14">
        <f t="shared" si="229"/>
        <v>0.49315068493150682</v>
      </c>
      <c r="P470" s="12">
        <v>59</v>
      </c>
      <c r="Q470" s="12">
        <v>103</v>
      </c>
      <c r="R470" s="17">
        <f t="shared" si="230"/>
        <v>7.375</v>
      </c>
      <c r="S470" s="17">
        <f t="shared" si="231"/>
        <v>12.875</v>
      </c>
      <c r="T470" s="14">
        <f t="shared" si="232"/>
        <v>0.57281553398058249</v>
      </c>
      <c r="U470" s="12">
        <v>13</v>
      </c>
      <c r="V470" s="12">
        <v>43</v>
      </c>
      <c r="W470" s="17">
        <f t="shared" si="233"/>
        <v>1.625</v>
      </c>
      <c r="X470" s="17">
        <f t="shared" si="234"/>
        <v>5.375</v>
      </c>
      <c r="Y470" s="14">
        <f t="shared" si="235"/>
        <v>0.30232558139534882</v>
      </c>
      <c r="Z470" s="12">
        <v>38</v>
      </c>
      <c r="AA470" s="12">
        <v>53</v>
      </c>
      <c r="AB470" s="17">
        <f t="shared" si="236"/>
        <v>4.75</v>
      </c>
      <c r="AC470" s="17">
        <f t="shared" si="237"/>
        <v>6.625</v>
      </c>
      <c r="AD470" s="14">
        <f t="shared" si="238"/>
        <v>0.71698113207547165</v>
      </c>
      <c r="AE470" s="12">
        <v>70</v>
      </c>
      <c r="AF470" s="17">
        <f t="shared" si="239"/>
        <v>8.75</v>
      </c>
      <c r="AG470" s="12">
        <v>12</v>
      </c>
      <c r="AH470" s="17">
        <f t="shared" si="240"/>
        <v>1.5</v>
      </c>
      <c r="AI470" s="12">
        <v>58</v>
      </c>
      <c r="AJ470" s="17">
        <f t="shared" si="241"/>
        <v>7.25</v>
      </c>
      <c r="AK470" s="12">
        <v>18</v>
      </c>
      <c r="AL470" s="17">
        <f t="shared" si="242"/>
        <v>2.25</v>
      </c>
      <c r="AM470" s="12">
        <v>4</v>
      </c>
      <c r="AN470" s="17">
        <f t="shared" si="243"/>
        <v>0.5</v>
      </c>
      <c r="AO470" s="12">
        <v>9</v>
      </c>
      <c r="AP470" s="17">
        <f t="shared" si="244"/>
        <v>1.125</v>
      </c>
      <c r="AQ470" s="12">
        <v>20</v>
      </c>
      <c r="AR470" s="17">
        <f t="shared" si="245"/>
        <v>2.5</v>
      </c>
      <c r="AS470" s="12">
        <v>18</v>
      </c>
      <c r="AT470" s="17">
        <f t="shared" si="246"/>
        <v>2.25</v>
      </c>
      <c r="AU470" s="13"/>
      <c r="AV470" s="13"/>
      <c r="AW470" s="13"/>
      <c r="AX470" s="13"/>
      <c r="AY470" s="13"/>
      <c r="AZ470" s="13"/>
      <c r="BA470" s="13"/>
      <c r="BB470" s="13"/>
      <c r="BC470" s="13"/>
      <c r="BD470" s="35">
        <f t="shared" si="247"/>
        <v>57.583274273564854</v>
      </c>
      <c r="BE470" s="35">
        <f t="shared" si="248"/>
        <v>53.767123287671239</v>
      </c>
      <c r="BF470" s="37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32.384914979334631</v>
      </c>
      <c r="BG470" s="14">
        <f t="shared" si="249"/>
        <v>0.29452054794520549</v>
      </c>
      <c r="BH470" s="14">
        <f t="shared" si="250"/>
        <v>0.36301369863013699</v>
      </c>
      <c r="BI470" s="13">
        <f>IFERROR(((AG470*(12000/5))/((F470*60+G470)*(SUMIFS(팀공격력!X:X,팀공격력!A:A,B470,팀공격력!B:B,D470)+SUMIFS(팀수비력!X:X,팀수비력!A:A,B470,팀수비력!B:B,D470))))*100,"")</f>
        <v>2.4407400188140378</v>
      </c>
      <c r="BJ470" s="13">
        <f>IFERROR(((AI470*(12000/5))/((F470*60+G470)*(SUMIFS(팀공격력!V:V,팀공격력!A:A,B470,팀공격력!B:B,D470)+SUMIFS(팀수비력!W:W,팀수비력!A:A,B470,팀수비력!B:B,D470))))*100,"")</f>
        <v>23.858494446729743</v>
      </c>
      <c r="BK470" s="13">
        <f>IFERROR(((AE470*(12000/5))/((F470*60+G470)*(SUMIFS(팀공격력!X:X,팀공격력!A:A,B470,팀공격력!B:B,D470)+SUMIFS(팀수비력!X:X,팀수비력!A:A,B470,팀수비력!B:B,D470))))*100,"")</f>
        <v>14.237650109748554</v>
      </c>
      <c r="BL470" s="13">
        <f>IFERROR(100*AK470/(((((F470*60+G470)/(12000/5))*SUMIFS(팀공격력!P:P,팀공격력!A:A,B470,팀공격력!B:B,D470))-K470)),"")</f>
        <v>13.462976813762156</v>
      </c>
      <c r="BM470" s="13">
        <f>IFERROR(100*((AM470/E470*(2400))/((F470*60+G470)*SUMIFS(팀공격력!AR:AR,팀공격력!A:A,B470,팀공격력!B:B,D470))),"")</f>
        <v>0.90404307449181254</v>
      </c>
      <c r="BN470" s="13">
        <f>IFERROR((AO470*40)/(((F470*60+G470)/60)*(SUMIFS(팀수비력!Q:Q,팀수비력!A:A,B470,팀수비력!B:B,D470)-SUMIFS(팀수비력!N:N,팀수비력!A:A,B470,팀수비력!B:B,D470)))*100,"")</f>
        <v>3.1996681825588449</v>
      </c>
      <c r="BO470" s="13">
        <f t="shared" si="251"/>
        <v>10.564124234100994</v>
      </c>
      <c r="BP470" s="13">
        <v>30</v>
      </c>
      <c r="BQ470" s="13">
        <v>0.375</v>
      </c>
      <c r="BR470" s="13">
        <v>0.75</v>
      </c>
      <c r="BS470" s="13">
        <v>0.375</v>
      </c>
      <c r="BT470" s="15" t="s">
        <v>93</v>
      </c>
      <c r="BU470" s="15"/>
      <c r="BV470" s="12" t="s">
        <v>96</v>
      </c>
      <c r="BW470" s="26"/>
      <c r="BX470" s="28"/>
      <c r="BY470" s="28"/>
      <c r="BZ470" s="26"/>
      <c r="CA470" s="26"/>
      <c r="CB470" s="26"/>
      <c r="CC470" s="31"/>
      <c r="CD470" s="31"/>
      <c r="CE470" s="31"/>
      <c r="CF470" s="33">
        <v>4</v>
      </c>
      <c r="CG470" s="33">
        <v>4</v>
      </c>
    </row>
    <row r="471" spans="1:85" ht="18" customHeight="1" thickBot="1" x14ac:dyDescent="0.45">
      <c r="A471" s="12" t="s">
        <v>84</v>
      </c>
      <c r="B471" s="12" t="s">
        <v>275</v>
      </c>
      <c r="C471" s="4" t="s">
        <v>276</v>
      </c>
      <c r="D471" s="4" t="s">
        <v>296</v>
      </c>
      <c r="E471" s="23">
        <v>2</v>
      </c>
      <c r="F471" s="24">
        <v>3</v>
      </c>
      <c r="G471" s="24">
        <v>54</v>
      </c>
      <c r="H471" s="10">
        <f t="shared" si="225"/>
        <v>468</v>
      </c>
      <c r="I471" s="5">
        <v>5</v>
      </c>
      <c r="J471" s="17">
        <f t="shared" si="226"/>
        <v>2.5</v>
      </c>
      <c r="K471" s="7">
        <v>2</v>
      </c>
      <c r="L471" s="7">
        <v>2</v>
      </c>
      <c r="M471" s="17">
        <f t="shared" si="227"/>
        <v>1</v>
      </c>
      <c r="N471" s="17">
        <f t="shared" si="228"/>
        <v>1</v>
      </c>
      <c r="O471" s="14">
        <f t="shared" si="229"/>
        <v>1</v>
      </c>
      <c r="P471" s="12">
        <v>1</v>
      </c>
      <c r="Q471" s="12">
        <v>1</v>
      </c>
      <c r="R471" s="17">
        <f t="shared" si="230"/>
        <v>0.5</v>
      </c>
      <c r="S471" s="17">
        <f t="shared" si="231"/>
        <v>0.5</v>
      </c>
      <c r="T471" s="14">
        <f t="shared" si="232"/>
        <v>1</v>
      </c>
      <c r="U471" s="12">
        <v>1</v>
      </c>
      <c r="V471" s="12">
        <v>1</v>
      </c>
      <c r="W471" s="17">
        <f t="shared" si="233"/>
        <v>0.5</v>
      </c>
      <c r="X471" s="17">
        <f t="shared" si="234"/>
        <v>0.5</v>
      </c>
      <c r="Y471" s="14">
        <f t="shared" si="235"/>
        <v>1</v>
      </c>
      <c r="Z471" s="12">
        <v>0</v>
      </c>
      <c r="AA471" s="12">
        <v>0</v>
      </c>
      <c r="AB471" s="17">
        <f t="shared" si="236"/>
        <v>0</v>
      </c>
      <c r="AC471" s="17">
        <f t="shared" si="237"/>
        <v>0</v>
      </c>
      <c r="AD471" s="14" t="e">
        <f t="shared" si="238"/>
        <v>#DIV/0!</v>
      </c>
      <c r="AE471" s="12">
        <v>0</v>
      </c>
      <c r="AF471" s="17">
        <f t="shared" si="239"/>
        <v>0</v>
      </c>
      <c r="AG471" s="12">
        <v>0</v>
      </c>
      <c r="AH471" s="17">
        <f t="shared" si="240"/>
        <v>0</v>
      </c>
      <c r="AI471" s="12">
        <v>0</v>
      </c>
      <c r="AJ471" s="17">
        <f t="shared" si="241"/>
        <v>0</v>
      </c>
      <c r="AK471" s="12">
        <v>1</v>
      </c>
      <c r="AL471" s="17">
        <f t="shared" si="242"/>
        <v>0.5</v>
      </c>
      <c r="AM471" s="12">
        <v>0</v>
      </c>
      <c r="AN471" s="17">
        <f t="shared" si="243"/>
        <v>0</v>
      </c>
      <c r="AO471" s="12">
        <v>0</v>
      </c>
      <c r="AP471" s="17">
        <f t="shared" si="244"/>
        <v>0</v>
      </c>
      <c r="AQ471" s="12">
        <v>3</v>
      </c>
      <c r="AR471" s="17">
        <f t="shared" si="245"/>
        <v>1.5</v>
      </c>
      <c r="AS471" s="12">
        <v>2</v>
      </c>
      <c r="AT471" s="17">
        <f t="shared" si="246"/>
        <v>1</v>
      </c>
      <c r="AU471" s="13"/>
      <c r="AV471" s="13"/>
      <c r="AW471" s="13"/>
      <c r="AX471" s="13"/>
      <c r="AY471" s="13"/>
      <c r="AZ471" s="13"/>
      <c r="BA471" s="13"/>
      <c r="BB471" s="13"/>
      <c r="BC471" s="13"/>
      <c r="BD471" s="35">
        <f t="shared" si="247"/>
        <v>125</v>
      </c>
      <c r="BE471" s="35">
        <f t="shared" si="248"/>
        <v>125</v>
      </c>
      <c r="BF471" s="37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6.9585935847334017</v>
      </c>
      <c r="BG471" s="14">
        <f t="shared" si="249"/>
        <v>0.5</v>
      </c>
      <c r="BH471" s="14">
        <f t="shared" si="250"/>
        <v>0</v>
      </c>
      <c r="BI471" s="13">
        <f>IFERROR(((AG471*(12000/5))/((F471*60+G471)*(SUMIFS(팀공격력!X:X,팀공격력!A:A,B471,팀공격력!B:B,D471)+SUMIFS(팀수비력!X:X,팀수비력!A:A,B471,팀수비력!B:B,D471))))*100,"")</f>
        <v>0</v>
      </c>
      <c r="BJ471" s="13">
        <f>IFERROR(((AI471*(12000/5))/((F471*60+G471)*(SUMIFS(팀공격력!V:V,팀공격력!A:A,B471,팀공격력!B:B,D471)+SUMIFS(팀수비력!W:W,팀수비력!A:A,B471,팀수비력!B:B,D471))))*100,"")</f>
        <v>0</v>
      </c>
      <c r="BK471" s="13">
        <f>IFERROR(((AE471*(12000/5))/((F471*60+G471)*(SUMIFS(팀공격력!X:X,팀공격력!A:A,B471,팀공격력!B:B,D471)+SUMIFS(팀수비력!X:X,팀수비력!A:A,B471,팀수비력!B:B,D471))))*100,"")</f>
        <v>0</v>
      </c>
      <c r="BL471" s="13">
        <f>IFERROR(100*AK471/(((((F471*60+G471)/(12000/5))*SUMIFS(팀공격력!P:P,팀공격력!A:A,B471,팀공격력!B:B,D471))-K471)),"")</f>
        <v>4.0302267002518892</v>
      </c>
      <c r="BM471" s="13">
        <f>IFERROR(100*((AM471/E471*(2400))/((F471*60+G471)*SUMIFS(팀공격력!AR:AR,팀공격력!A:A,B471,팀공격력!B:B,D471))),"")</f>
        <v>0</v>
      </c>
      <c r="BN471" s="13">
        <f>IFERROR((AO471*40)/(((F471*60+G471)/60)*(SUMIFS(팀수비력!Q:Q,팀수비력!A:A,B471,팀수비력!B:B,D471)-SUMIFS(팀수비력!N:N,팀수비력!A:A,B471,팀수비력!B:B,D471)))*100,"")</f>
        <v>0</v>
      </c>
      <c r="BO471" s="13">
        <f t="shared" si="251"/>
        <v>60</v>
      </c>
      <c r="BP471" s="13">
        <v>0</v>
      </c>
      <c r="BQ471" s="13">
        <v>0</v>
      </c>
      <c r="BR471" s="13">
        <v>1.5</v>
      </c>
      <c r="BS471" s="13">
        <v>0</v>
      </c>
      <c r="BT471" s="15" t="s">
        <v>88</v>
      </c>
      <c r="BU471" s="15"/>
      <c r="BV471" s="12" t="s">
        <v>91</v>
      </c>
      <c r="BW471" s="26"/>
      <c r="BX471" s="28"/>
      <c r="BY471" s="28"/>
      <c r="BZ471" s="26"/>
      <c r="CA471" s="26"/>
      <c r="CB471" s="26"/>
      <c r="CC471" s="31"/>
      <c r="CD471" s="31"/>
      <c r="CE471" s="31"/>
      <c r="CF471" s="33">
        <v>1</v>
      </c>
      <c r="CG471" s="33">
        <v>1</v>
      </c>
    </row>
    <row r="472" spans="1:85" ht="18" customHeight="1" thickBot="1" x14ac:dyDescent="0.45">
      <c r="A472" s="12" t="s">
        <v>84</v>
      </c>
      <c r="B472" s="12" t="s">
        <v>275</v>
      </c>
      <c r="C472" s="4" t="s">
        <v>278</v>
      </c>
      <c r="D472" s="4" t="s">
        <v>296</v>
      </c>
      <c r="E472" s="23">
        <v>4</v>
      </c>
      <c r="F472" s="24">
        <v>3</v>
      </c>
      <c r="G472" s="24">
        <v>17</v>
      </c>
      <c r="H472" s="10">
        <f t="shared" si="225"/>
        <v>788</v>
      </c>
      <c r="I472" s="5">
        <v>5</v>
      </c>
      <c r="J472" s="17">
        <f t="shared" si="226"/>
        <v>1.25</v>
      </c>
      <c r="K472" s="7">
        <v>2</v>
      </c>
      <c r="L472" s="7">
        <v>3</v>
      </c>
      <c r="M472" s="17">
        <f t="shared" si="227"/>
        <v>0.5</v>
      </c>
      <c r="N472" s="17">
        <f t="shared" si="228"/>
        <v>0.75</v>
      </c>
      <c r="O472" s="14">
        <f t="shared" si="229"/>
        <v>0.66666666666666663</v>
      </c>
      <c r="P472" s="12">
        <v>1</v>
      </c>
      <c r="Q472" s="12">
        <v>1</v>
      </c>
      <c r="R472" s="17">
        <f t="shared" si="230"/>
        <v>0.25</v>
      </c>
      <c r="S472" s="17">
        <f t="shared" si="231"/>
        <v>0.25</v>
      </c>
      <c r="T472" s="14">
        <f t="shared" si="232"/>
        <v>1</v>
      </c>
      <c r="U472" s="12">
        <v>1</v>
      </c>
      <c r="V472" s="12">
        <v>2</v>
      </c>
      <c r="W472" s="17">
        <f t="shared" si="233"/>
        <v>0.25</v>
      </c>
      <c r="X472" s="17">
        <f t="shared" si="234"/>
        <v>0.5</v>
      </c>
      <c r="Y472" s="14">
        <f t="shared" si="235"/>
        <v>0.5</v>
      </c>
      <c r="Z472" s="12">
        <v>0</v>
      </c>
      <c r="AA472" s="12">
        <v>0</v>
      </c>
      <c r="AB472" s="17">
        <f t="shared" si="236"/>
        <v>0</v>
      </c>
      <c r="AC472" s="17">
        <f t="shared" si="237"/>
        <v>0</v>
      </c>
      <c r="AD472" s="14" t="e">
        <f t="shared" si="238"/>
        <v>#DIV/0!</v>
      </c>
      <c r="AE472" s="12">
        <v>0</v>
      </c>
      <c r="AF472" s="17">
        <f t="shared" si="239"/>
        <v>0</v>
      </c>
      <c r="AG472" s="12">
        <v>0</v>
      </c>
      <c r="AH472" s="17">
        <f t="shared" si="240"/>
        <v>0</v>
      </c>
      <c r="AI472" s="12">
        <v>0</v>
      </c>
      <c r="AJ472" s="17">
        <f t="shared" si="241"/>
        <v>0</v>
      </c>
      <c r="AK472" s="12">
        <v>0</v>
      </c>
      <c r="AL472" s="17">
        <f t="shared" si="242"/>
        <v>0</v>
      </c>
      <c r="AM472" s="12">
        <v>1</v>
      </c>
      <c r="AN472" s="17">
        <f t="shared" si="243"/>
        <v>0.25</v>
      </c>
      <c r="AO472" s="12">
        <v>0</v>
      </c>
      <c r="AP472" s="17">
        <f t="shared" si="244"/>
        <v>0</v>
      </c>
      <c r="AQ472" s="12">
        <v>0</v>
      </c>
      <c r="AR472" s="17">
        <f t="shared" si="245"/>
        <v>0</v>
      </c>
      <c r="AS472" s="12">
        <v>5</v>
      </c>
      <c r="AT472" s="17">
        <f t="shared" si="246"/>
        <v>1.25</v>
      </c>
      <c r="AU472" s="13"/>
      <c r="AV472" s="13"/>
      <c r="AW472" s="13"/>
      <c r="AX472" s="13"/>
      <c r="AY472" s="13"/>
      <c r="AZ472" s="13"/>
      <c r="BA472" s="13"/>
      <c r="BB472" s="13"/>
      <c r="BC472" s="13"/>
      <c r="BD472" s="35">
        <f t="shared" si="247"/>
        <v>83.333333333333343</v>
      </c>
      <c r="BE472" s="35">
        <f t="shared" si="248"/>
        <v>83.333333333333343</v>
      </c>
      <c r="BF472" s="37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4.9593225345003535</v>
      </c>
      <c r="BG472" s="14">
        <f t="shared" si="249"/>
        <v>0.66666666666666663</v>
      </c>
      <c r="BH472" s="14">
        <f t="shared" si="250"/>
        <v>0</v>
      </c>
      <c r="BI472" s="13">
        <f>IFERROR(((AG472*(12000/5))/((F472*60+G472)*(SUMIFS(팀공격력!X:X,팀공격력!A:A,B472,팀공격력!B:B,D472)+SUMIFS(팀수비력!X:X,팀수비력!A:A,B472,팀수비력!B:B,D472))))*100,"")</f>
        <v>0</v>
      </c>
      <c r="BJ472" s="13">
        <f>IFERROR(((AI472*(12000/5))/((F472*60+G472)*(SUMIFS(팀공격력!V:V,팀공격력!A:A,B472,팀공격력!B:B,D472)+SUMIFS(팀수비력!W:W,팀수비력!A:A,B472,팀수비력!B:B,D472))))*100,"")</f>
        <v>0</v>
      </c>
      <c r="BK472" s="13">
        <f>IFERROR(((AE472*(12000/5))/((F472*60+G472)*(SUMIFS(팀공격력!X:X,팀공격력!A:A,B472,팀공격력!B:B,D472)+SUMIFS(팀수비력!X:X,팀수비력!A:A,B472,팀수비력!B:B,D472))))*100,"")</f>
        <v>0</v>
      </c>
      <c r="BL472" s="13">
        <f>IFERROR(100*AK472/(((((F472*60+G472)/(12000/5))*SUMIFS(팀공격력!P:P,팀공격력!A:A,B472,팀공격력!B:B,D472))-K472)),"")</f>
        <v>0</v>
      </c>
      <c r="BM472" s="13">
        <f>IFERROR(100*((AM472/E472*(2400))/((F472*60+G472)*SUMIFS(팀공격력!AR:AR,팀공격력!A:A,B472,팀공격력!B:B,D472))),"")</f>
        <v>4.2980734464246408</v>
      </c>
      <c r="BN472" s="13">
        <f>IFERROR((AO472*40)/(((F472*60+G472)/60)*(SUMIFS(팀수비력!Q:Q,팀수비력!A:A,B472,팀수비력!B:B,D472)-SUMIFS(팀수비력!N:N,팀수비력!A:A,B472,팀수비력!B:B,D472)))*100,"")</f>
        <v>0</v>
      </c>
      <c r="BO472" s="13">
        <f t="shared" si="251"/>
        <v>0</v>
      </c>
      <c r="BP472" s="13">
        <v>0</v>
      </c>
      <c r="BQ472" s="13">
        <v>0</v>
      </c>
      <c r="BR472" s="13">
        <v>0</v>
      </c>
      <c r="BS472" s="13">
        <v>0</v>
      </c>
      <c r="BT472" s="15" t="s">
        <v>88</v>
      </c>
      <c r="BU472" s="15"/>
      <c r="BV472" s="12" t="s">
        <v>96</v>
      </c>
      <c r="BW472" s="26"/>
      <c r="BX472" s="28"/>
      <c r="BY472" s="28"/>
      <c r="BZ472" s="26"/>
      <c r="CA472" s="26"/>
      <c r="CB472" s="26"/>
      <c r="CC472" s="31"/>
      <c r="CD472" s="31"/>
      <c r="CE472" s="31"/>
      <c r="CF472" s="33">
        <v>4</v>
      </c>
      <c r="CG472" s="33">
        <v>0</v>
      </c>
    </row>
    <row r="473" spans="1:85" ht="18" customHeight="1" thickBot="1" x14ac:dyDescent="0.45">
      <c r="A473" s="12" t="s">
        <v>84</v>
      </c>
      <c r="B473" s="12" t="s">
        <v>275</v>
      </c>
      <c r="C473" s="4" t="s">
        <v>279</v>
      </c>
      <c r="D473" s="4" t="s">
        <v>296</v>
      </c>
      <c r="E473" s="23">
        <v>9</v>
      </c>
      <c r="F473" s="24">
        <v>11</v>
      </c>
      <c r="G473" s="24">
        <v>51</v>
      </c>
      <c r="H473" s="10">
        <f t="shared" si="225"/>
        <v>6399</v>
      </c>
      <c r="I473" s="5">
        <v>65</v>
      </c>
      <c r="J473" s="17">
        <f t="shared" si="226"/>
        <v>7.2222222222222223</v>
      </c>
      <c r="K473" s="7">
        <v>31</v>
      </c>
      <c r="L473" s="7">
        <v>46</v>
      </c>
      <c r="M473" s="17">
        <f t="shared" si="227"/>
        <v>3.4444444444444446</v>
      </c>
      <c r="N473" s="17">
        <f t="shared" si="228"/>
        <v>5.1111111111111107</v>
      </c>
      <c r="O473" s="14">
        <f t="shared" si="229"/>
        <v>0.67391304347826086</v>
      </c>
      <c r="P473" s="12">
        <v>31</v>
      </c>
      <c r="Q473" s="12">
        <v>45</v>
      </c>
      <c r="R473" s="17">
        <f t="shared" si="230"/>
        <v>3.4444444444444446</v>
      </c>
      <c r="S473" s="17">
        <f t="shared" si="231"/>
        <v>5</v>
      </c>
      <c r="T473" s="14">
        <f t="shared" si="232"/>
        <v>0.68888888888888888</v>
      </c>
      <c r="U473" s="12">
        <v>0</v>
      </c>
      <c r="V473" s="12">
        <v>1</v>
      </c>
      <c r="W473" s="17">
        <f t="shared" si="233"/>
        <v>0</v>
      </c>
      <c r="X473" s="17">
        <f t="shared" si="234"/>
        <v>0.1111111111111111</v>
      </c>
      <c r="Y473" s="14">
        <f t="shared" si="235"/>
        <v>0</v>
      </c>
      <c r="Z473" s="12">
        <v>3</v>
      </c>
      <c r="AA473" s="12">
        <v>4</v>
      </c>
      <c r="AB473" s="17">
        <f t="shared" si="236"/>
        <v>0.33333333333333331</v>
      </c>
      <c r="AC473" s="17">
        <f t="shared" si="237"/>
        <v>0.44444444444444442</v>
      </c>
      <c r="AD473" s="14">
        <f t="shared" si="238"/>
        <v>0.75</v>
      </c>
      <c r="AE473" s="12">
        <v>35</v>
      </c>
      <c r="AF473" s="17">
        <f t="shared" si="239"/>
        <v>3.8888888888888888</v>
      </c>
      <c r="AG473" s="12">
        <v>11</v>
      </c>
      <c r="AH473" s="17">
        <f t="shared" si="240"/>
        <v>1.2222222222222223</v>
      </c>
      <c r="AI473" s="12">
        <v>24</v>
      </c>
      <c r="AJ473" s="17">
        <f t="shared" si="241"/>
        <v>2.6666666666666665</v>
      </c>
      <c r="AK473" s="12">
        <v>7</v>
      </c>
      <c r="AL473" s="17">
        <f t="shared" si="242"/>
        <v>0.77777777777777779</v>
      </c>
      <c r="AM473" s="12">
        <v>2</v>
      </c>
      <c r="AN473" s="17">
        <f t="shared" si="243"/>
        <v>0.22222222222222221</v>
      </c>
      <c r="AO473" s="12">
        <v>3</v>
      </c>
      <c r="AP473" s="17">
        <f t="shared" si="244"/>
        <v>0.33333333333333331</v>
      </c>
      <c r="AQ473" s="12">
        <v>9</v>
      </c>
      <c r="AR473" s="17">
        <f t="shared" si="245"/>
        <v>1</v>
      </c>
      <c r="AS473" s="12">
        <v>14</v>
      </c>
      <c r="AT473" s="17">
        <f t="shared" si="246"/>
        <v>1.5555555555555556</v>
      </c>
      <c r="AU473" s="13"/>
      <c r="AV473" s="13"/>
      <c r="AW473" s="13"/>
      <c r="AX473" s="13"/>
      <c r="AY473" s="13"/>
      <c r="AZ473" s="13"/>
      <c r="BA473" s="13"/>
      <c r="BB473" s="13"/>
      <c r="BC473" s="13"/>
      <c r="BD473" s="35">
        <f t="shared" si="247"/>
        <v>68.048576214405358</v>
      </c>
      <c r="BE473" s="35">
        <f t="shared" si="248"/>
        <v>67.391304347826093</v>
      </c>
      <c r="BF473" s="37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25.998010300268774</v>
      </c>
      <c r="BG473" s="14">
        <f t="shared" si="249"/>
        <v>2.1739130434782608E-2</v>
      </c>
      <c r="BH473" s="14">
        <f t="shared" si="250"/>
        <v>8.6956521739130432E-2</v>
      </c>
      <c r="BI473" s="13">
        <f>IFERROR(((AG473*(12000/5))/((F473*60+G473)*(SUMIFS(팀공격력!X:X,팀공격력!A:A,B473,팀공격력!B:B,D473)+SUMIFS(팀수비력!X:X,팀수비력!A:A,B473,팀수비력!B:B,D473))))*100,"")</f>
        <v>6.1070397512769263</v>
      </c>
      <c r="BJ473" s="13">
        <f>IFERROR(((AI473*(12000/5))/((F473*60+G473)*(SUMIFS(팀공격력!V:V,팀공격력!A:A,B473,팀공격력!B:B,D473)+SUMIFS(팀수비력!W:W,팀수비력!A:A,B473,팀수비력!B:B,D473))))*100,"")</f>
        <v>27.276989302305761</v>
      </c>
      <c r="BK473" s="13">
        <f>IFERROR(((AE473*(12000/5))/((F473*60+G473)*(SUMIFS(팀공격력!X:X,팀공격력!A:A,B473,팀공격력!B:B,D473)+SUMIFS(팀수비력!X:X,팀수비력!A:A,B473,팀수비력!B:B,D473))))*100,"")</f>
        <v>19.431490117699312</v>
      </c>
      <c r="BL473" s="13">
        <f>IFERROR(100*AK473/(((((F473*60+G473)/(12000/5))*SUMIFS(팀공격력!P:P,팀공격력!A:A,B473,팀공격력!B:B,D473))-K473)),"")</f>
        <v>13.869969040247678</v>
      </c>
      <c r="BM473" s="13">
        <f>IFERROR(100*((AM473/E473*(2400))/((F473*60+G473)*SUMIFS(팀공격력!AR:AR,팀공격력!A:A,B473,팀공격력!B:B,D473))),"")</f>
        <v>1.058565987117555</v>
      </c>
      <c r="BN473" s="13">
        <f>IFERROR((AO473*40)/(((F473*60+G473)/60)*(SUMIFS(팀수비력!Q:Q,팀수비력!A:A,B473,팀수비력!B:B,D473)-SUMIFS(팀수비력!N:N,팀수비력!A:A,B473,팀수비력!B:B,D473)))*100,"")</f>
        <v>2.6099438862064464</v>
      </c>
      <c r="BO473" s="13">
        <f t="shared" si="251"/>
        <v>15.856236786469346</v>
      </c>
      <c r="BP473" s="13">
        <v>66.6666666666666</v>
      </c>
      <c r="BQ473" s="13">
        <v>0.66666666666666596</v>
      </c>
      <c r="BR473" s="13">
        <v>0</v>
      </c>
      <c r="BS473" s="13">
        <v>0.33333333333333298</v>
      </c>
      <c r="BT473" s="15" t="s">
        <v>93</v>
      </c>
      <c r="BU473" s="15"/>
      <c r="BV473" s="12" t="s">
        <v>89</v>
      </c>
      <c r="BW473" s="26"/>
      <c r="BX473" s="28"/>
      <c r="BY473" s="28"/>
      <c r="BZ473" s="26"/>
      <c r="CA473" s="26"/>
      <c r="CB473" s="26"/>
      <c r="CC473" s="31"/>
      <c r="CD473" s="31"/>
      <c r="CE473" s="31"/>
      <c r="CF473" s="33">
        <v>6</v>
      </c>
      <c r="CG473" s="33">
        <v>3</v>
      </c>
    </row>
    <row r="474" spans="1:85" ht="18" customHeight="1" thickBot="1" x14ac:dyDescent="0.45">
      <c r="A474" s="12" t="s">
        <v>84</v>
      </c>
      <c r="B474" s="12" t="s">
        <v>275</v>
      </c>
      <c r="C474" s="4" t="s">
        <v>280</v>
      </c>
      <c r="D474" s="4" t="s">
        <v>296</v>
      </c>
      <c r="E474" s="23">
        <v>5</v>
      </c>
      <c r="F474" s="24">
        <v>3</v>
      </c>
      <c r="G474" s="24">
        <v>53</v>
      </c>
      <c r="H474" s="10">
        <f t="shared" si="225"/>
        <v>1165</v>
      </c>
      <c r="I474" s="5">
        <v>5</v>
      </c>
      <c r="J474" s="17">
        <f t="shared" si="226"/>
        <v>1</v>
      </c>
      <c r="K474" s="7">
        <v>2</v>
      </c>
      <c r="L474" s="7">
        <v>8</v>
      </c>
      <c r="M474" s="17">
        <f t="shared" si="227"/>
        <v>0.4</v>
      </c>
      <c r="N474" s="17">
        <f t="shared" si="228"/>
        <v>1.6</v>
      </c>
      <c r="O474" s="14">
        <f t="shared" si="229"/>
        <v>0.25</v>
      </c>
      <c r="P474" s="12">
        <v>1</v>
      </c>
      <c r="Q474" s="12">
        <v>3</v>
      </c>
      <c r="R474" s="17">
        <f t="shared" si="230"/>
        <v>0.2</v>
      </c>
      <c r="S474" s="17">
        <f t="shared" si="231"/>
        <v>0.6</v>
      </c>
      <c r="T474" s="14">
        <f t="shared" si="232"/>
        <v>0.33333333333333331</v>
      </c>
      <c r="U474" s="12">
        <v>1</v>
      </c>
      <c r="V474" s="12">
        <v>5</v>
      </c>
      <c r="W474" s="17">
        <f t="shared" si="233"/>
        <v>0.2</v>
      </c>
      <c r="X474" s="17">
        <f t="shared" si="234"/>
        <v>1</v>
      </c>
      <c r="Y474" s="14">
        <f t="shared" si="235"/>
        <v>0.2</v>
      </c>
      <c r="Z474" s="12">
        <v>0</v>
      </c>
      <c r="AA474" s="12">
        <v>0</v>
      </c>
      <c r="AB474" s="17">
        <f t="shared" si="236"/>
        <v>0</v>
      </c>
      <c r="AC474" s="17">
        <f t="shared" si="237"/>
        <v>0</v>
      </c>
      <c r="AD474" s="14" t="e">
        <f t="shared" si="238"/>
        <v>#DIV/0!</v>
      </c>
      <c r="AE474" s="12">
        <v>3</v>
      </c>
      <c r="AF474" s="17">
        <f t="shared" si="239"/>
        <v>0.6</v>
      </c>
      <c r="AG474" s="12">
        <v>0</v>
      </c>
      <c r="AH474" s="17">
        <f t="shared" si="240"/>
        <v>0</v>
      </c>
      <c r="AI474" s="12">
        <v>3</v>
      </c>
      <c r="AJ474" s="17">
        <f t="shared" si="241"/>
        <v>0.6</v>
      </c>
      <c r="AK474" s="12">
        <v>0</v>
      </c>
      <c r="AL474" s="17">
        <f t="shared" si="242"/>
        <v>0</v>
      </c>
      <c r="AM474" s="12">
        <v>0</v>
      </c>
      <c r="AN474" s="17">
        <f t="shared" si="243"/>
        <v>0</v>
      </c>
      <c r="AO474" s="12">
        <v>0</v>
      </c>
      <c r="AP474" s="17">
        <f t="shared" si="244"/>
        <v>0</v>
      </c>
      <c r="AQ474" s="12">
        <v>3</v>
      </c>
      <c r="AR474" s="17">
        <f t="shared" si="245"/>
        <v>0.6</v>
      </c>
      <c r="AS474" s="12">
        <v>6</v>
      </c>
      <c r="AT474" s="17">
        <f t="shared" si="246"/>
        <v>1.2</v>
      </c>
      <c r="AU474" s="13"/>
      <c r="AV474" s="13"/>
      <c r="AW474" s="13"/>
      <c r="AX474" s="13"/>
      <c r="AY474" s="13"/>
      <c r="AZ474" s="13"/>
      <c r="BA474" s="13"/>
      <c r="BB474" s="13"/>
      <c r="BC474" s="13"/>
      <c r="BD474" s="35">
        <f t="shared" si="247"/>
        <v>31.25</v>
      </c>
      <c r="BE474" s="35">
        <f t="shared" si="248"/>
        <v>31.25</v>
      </c>
      <c r="BF474" s="37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15.374609345153456</v>
      </c>
      <c r="BG474" s="14">
        <f t="shared" si="249"/>
        <v>0.625</v>
      </c>
      <c r="BH474" s="14">
        <f t="shared" si="250"/>
        <v>0</v>
      </c>
      <c r="BI474" s="13">
        <f>IFERROR(((AG474*(12000/5))/((F474*60+G474)*(SUMIFS(팀공격력!X:X,팀공격력!A:A,B474,팀공격력!B:B,D474)+SUMIFS(팀수비력!X:X,팀수비력!A:A,B474,팀수비력!B:B,D474))))*100,"")</f>
        <v>0</v>
      </c>
      <c r="BJ474" s="13">
        <f>IFERROR(((AI474*(12000/5))/((F474*60+G474)*(SUMIFS(팀공격력!V:V,팀공격력!A:A,B474,팀공격력!B:B,D474)+SUMIFS(팀수비력!W:W,팀수비력!A:A,B474,팀수비력!B:B,D474))))*100,"")</f>
        <v>10.404473923787229</v>
      </c>
      <c r="BK474" s="13">
        <f>IFERROR(((AE474*(12000/5))/((F474*60+G474)*(SUMIFS(팀공격력!X:X,팀공격력!A:A,B474,팀공격력!B:B,D474)+SUMIFS(팀수비력!X:X,팀수비력!A:A,B474,팀수비력!B:B,D474))))*100,"")</f>
        <v>5.0824486107973801</v>
      </c>
      <c r="BL474" s="13">
        <f>IFERROR(100*AK474/(((((F474*60+G474)/(12000/5))*SUMIFS(팀공격력!P:P,팀공격력!A:A,B474,팀공격력!B:B,D474))-K474)),"")</f>
        <v>0</v>
      </c>
      <c r="BM474" s="13">
        <f>IFERROR(100*((AM474/E474*(2400))/((F474*60+G474)*SUMIFS(팀공격력!AR:AR,팀공격력!A:A,B474,팀공격력!B:B,D474))),"")</f>
        <v>0</v>
      </c>
      <c r="BN474" s="13">
        <f>IFERROR((AO474*40)/(((F474*60+G474)/60)*(SUMIFS(팀수비력!Q:Q,팀수비력!A:A,B474,팀수비력!B:B,D474)-SUMIFS(팀수비력!N:N,팀수비력!A:A,B474,팀수비력!B:B,D474)))*100,"")</f>
        <v>0</v>
      </c>
      <c r="BO474" s="13">
        <f t="shared" si="251"/>
        <v>27.272727272727273</v>
      </c>
      <c r="BP474" s="13">
        <v>0</v>
      </c>
      <c r="BQ474" s="13">
        <v>0</v>
      </c>
      <c r="BR474" s="13">
        <v>0</v>
      </c>
      <c r="BS474" s="13">
        <v>0</v>
      </c>
      <c r="BT474" s="15" t="s">
        <v>88</v>
      </c>
      <c r="BU474" s="15"/>
      <c r="BV474" s="12" t="s">
        <v>89</v>
      </c>
      <c r="BW474" s="26"/>
      <c r="BX474" s="28"/>
      <c r="BY474" s="28"/>
      <c r="BZ474" s="26"/>
      <c r="CA474" s="26"/>
      <c r="CB474" s="26"/>
      <c r="CC474" s="31"/>
      <c r="CD474" s="31"/>
      <c r="CE474" s="31"/>
      <c r="CF474" s="33">
        <v>4</v>
      </c>
      <c r="CG474" s="33">
        <v>1</v>
      </c>
    </row>
    <row r="475" spans="1:85" ht="18" customHeight="1" thickBot="1" x14ac:dyDescent="0.45">
      <c r="A475" s="12" t="s">
        <v>84</v>
      </c>
      <c r="B475" s="12" t="s">
        <v>275</v>
      </c>
      <c r="C475" s="4" t="s">
        <v>281</v>
      </c>
      <c r="D475" s="4" t="s">
        <v>296</v>
      </c>
      <c r="E475" s="23">
        <v>5</v>
      </c>
      <c r="F475" s="24">
        <v>9</v>
      </c>
      <c r="G475" s="24">
        <v>59</v>
      </c>
      <c r="H475" s="10">
        <f t="shared" si="225"/>
        <v>2995</v>
      </c>
      <c r="I475" s="5">
        <v>14</v>
      </c>
      <c r="J475" s="17">
        <f t="shared" si="226"/>
        <v>2.8</v>
      </c>
      <c r="K475" s="7">
        <v>4</v>
      </c>
      <c r="L475" s="7">
        <v>21</v>
      </c>
      <c r="M475" s="17">
        <f t="shared" si="227"/>
        <v>0.8</v>
      </c>
      <c r="N475" s="17">
        <f t="shared" si="228"/>
        <v>4.2</v>
      </c>
      <c r="O475" s="14">
        <f t="shared" si="229"/>
        <v>0.19047619047619047</v>
      </c>
      <c r="P475" s="12">
        <v>1</v>
      </c>
      <c r="Q475" s="12">
        <v>7</v>
      </c>
      <c r="R475" s="17">
        <f t="shared" si="230"/>
        <v>0.2</v>
      </c>
      <c r="S475" s="17">
        <f t="shared" si="231"/>
        <v>1.4</v>
      </c>
      <c r="T475" s="14">
        <f t="shared" si="232"/>
        <v>0.14285714285714285</v>
      </c>
      <c r="U475" s="12">
        <v>3</v>
      </c>
      <c r="V475" s="12">
        <v>14</v>
      </c>
      <c r="W475" s="17">
        <f t="shared" si="233"/>
        <v>0.6</v>
      </c>
      <c r="X475" s="17">
        <f t="shared" si="234"/>
        <v>2.8</v>
      </c>
      <c r="Y475" s="14">
        <f t="shared" si="235"/>
        <v>0.21428571428571427</v>
      </c>
      <c r="Z475" s="12">
        <v>3</v>
      </c>
      <c r="AA475" s="12">
        <v>4</v>
      </c>
      <c r="AB475" s="17">
        <f t="shared" si="236"/>
        <v>0.6</v>
      </c>
      <c r="AC475" s="17">
        <f t="shared" si="237"/>
        <v>0.8</v>
      </c>
      <c r="AD475" s="14">
        <f t="shared" si="238"/>
        <v>0.75</v>
      </c>
      <c r="AE475" s="12">
        <v>5</v>
      </c>
      <c r="AF475" s="17">
        <f t="shared" si="239"/>
        <v>1</v>
      </c>
      <c r="AG475" s="12">
        <v>0</v>
      </c>
      <c r="AH475" s="17">
        <f t="shared" si="240"/>
        <v>0</v>
      </c>
      <c r="AI475" s="12">
        <v>5</v>
      </c>
      <c r="AJ475" s="17">
        <f t="shared" si="241"/>
        <v>1</v>
      </c>
      <c r="AK475" s="12">
        <v>1</v>
      </c>
      <c r="AL475" s="17">
        <f t="shared" si="242"/>
        <v>0.2</v>
      </c>
      <c r="AM475" s="12">
        <v>1</v>
      </c>
      <c r="AN475" s="17">
        <f t="shared" si="243"/>
        <v>0.2</v>
      </c>
      <c r="AO475" s="12">
        <v>0</v>
      </c>
      <c r="AP475" s="17">
        <f t="shared" si="244"/>
        <v>0</v>
      </c>
      <c r="AQ475" s="12">
        <v>2</v>
      </c>
      <c r="AR475" s="17">
        <f t="shared" si="245"/>
        <v>0.4</v>
      </c>
      <c r="AS475" s="12">
        <v>2</v>
      </c>
      <c r="AT475" s="17">
        <f t="shared" si="246"/>
        <v>0.4</v>
      </c>
      <c r="AU475" s="13"/>
      <c r="AV475" s="13"/>
      <c r="AW475" s="13"/>
      <c r="AX475" s="13"/>
      <c r="AY475" s="13"/>
      <c r="AZ475" s="13"/>
      <c r="BA475" s="13"/>
      <c r="BB475" s="13"/>
      <c r="BC475" s="13"/>
      <c r="BD475" s="35">
        <f t="shared" si="247"/>
        <v>30.755711775043938</v>
      </c>
      <c r="BE475" s="35">
        <f t="shared" si="248"/>
        <v>26.190476190476193</v>
      </c>
      <c r="BF475" s="37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13.461428332210945</v>
      </c>
      <c r="BG475" s="14">
        <f t="shared" si="249"/>
        <v>0.66666666666666663</v>
      </c>
      <c r="BH475" s="14">
        <f t="shared" si="250"/>
        <v>0.19047619047619047</v>
      </c>
      <c r="BI475" s="13">
        <f>IFERROR(((AG475*(12000/5))/((F475*60+G475)*(SUMIFS(팀공격력!X:X,팀공격력!A:A,B475,팀공격력!B:B,D475)+SUMIFS(팀수비력!X:X,팀수비력!A:A,B475,팀수비력!B:B,D475))))*100,"")</f>
        <v>0</v>
      </c>
      <c r="BJ475" s="13">
        <f>IFERROR(((AI475*(12000/5))/((F475*60+G475)*(SUMIFS(팀공격력!V:V,팀공격력!A:A,B475,팀공격력!B:B,D475)+SUMIFS(팀수비력!W:W,팀수비력!A:A,B475,팀수비력!B:B,D475))))*100,"")</f>
        <v>6.7452488153656773</v>
      </c>
      <c r="BK475" s="13">
        <f>IFERROR(((AE475*(12000/5))/((F475*60+G475)*(SUMIFS(팀공격력!X:X,팀공격력!A:A,B475,팀공격력!B:B,D475)+SUMIFS(팀수비력!X:X,팀수비력!A:A,B475,팀수비력!B:B,D475))))*100,"")</f>
        <v>3.2949652930322468</v>
      </c>
      <c r="BL475" s="13">
        <f>IFERROR(100*AK475/(((((F475*60+G475)/(12000/5))*SUMIFS(팀공격력!P:P,팀공격력!A:A,B475,팀공격력!B:B,D475))-K475)),"")</f>
        <v>1.5471394037066883</v>
      </c>
      <c r="BM475" s="13">
        <f>IFERROR(100*((AM475/E475*(2400))/((F475*60+G475)*SUMIFS(팀공격력!AR:AR,팀공격력!A:A,B475,팀공격력!B:B,D475))),"")</f>
        <v>1.130845367540106</v>
      </c>
      <c r="BN475" s="13">
        <f>IFERROR((AO475*40)/(((F475*60+G475)/60)*(SUMIFS(팀수비력!Q:Q,팀수비력!A:A,B475,팀수비력!B:B,D475)-SUMIFS(팀수비력!N:N,팀수비력!A:A,B475,팀수비력!B:B,D475)))*100,"")</f>
        <v>0</v>
      </c>
      <c r="BO475" s="13">
        <f t="shared" si="251"/>
        <v>8.0775444264943452</v>
      </c>
      <c r="BP475" s="13">
        <v>0</v>
      </c>
      <c r="BQ475" s="13">
        <v>0</v>
      </c>
      <c r="BR475" s="13">
        <v>1.2</v>
      </c>
      <c r="BS475" s="13">
        <v>0.2</v>
      </c>
      <c r="BT475" s="15" t="s">
        <v>88</v>
      </c>
      <c r="BU475" s="15"/>
      <c r="BV475" s="12" t="s">
        <v>91</v>
      </c>
      <c r="BW475" s="26"/>
      <c r="BX475" s="28"/>
      <c r="BY475" s="28"/>
      <c r="BZ475" s="26"/>
      <c r="CA475" s="26"/>
      <c r="CB475" s="26"/>
      <c r="CC475" s="31"/>
      <c r="CD475" s="31"/>
      <c r="CE475" s="31"/>
      <c r="CF475" s="33">
        <v>3</v>
      </c>
      <c r="CG475" s="33">
        <v>2</v>
      </c>
    </row>
    <row r="476" spans="1:85" ht="18" customHeight="1" thickBot="1" x14ac:dyDescent="0.45">
      <c r="A476" s="12" t="s">
        <v>84</v>
      </c>
      <c r="B476" s="12" t="s">
        <v>275</v>
      </c>
      <c r="C476" s="4" t="s">
        <v>282</v>
      </c>
      <c r="D476" s="4" t="s">
        <v>296</v>
      </c>
      <c r="E476" s="23">
        <v>9</v>
      </c>
      <c r="F476" s="24">
        <v>28</v>
      </c>
      <c r="G476" s="24">
        <v>8</v>
      </c>
      <c r="H476" s="10">
        <f t="shared" si="225"/>
        <v>15192</v>
      </c>
      <c r="I476" s="5">
        <v>131</v>
      </c>
      <c r="J476" s="17">
        <f t="shared" si="226"/>
        <v>14.555555555555555</v>
      </c>
      <c r="K476" s="7">
        <v>57</v>
      </c>
      <c r="L476" s="7">
        <v>106</v>
      </c>
      <c r="M476" s="17">
        <f t="shared" si="227"/>
        <v>6.333333333333333</v>
      </c>
      <c r="N476" s="17">
        <f t="shared" si="228"/>
        <v>11.777777777777779</v>
      </c>
      <c r="O476" s="14">
        <f t="shared" si="229"/>
        <v>0.53773584905660377</v>
      </c>
      <c r="P476" s="12">
        <v>57</v>
      </c>
      <c r="Q476" s="12">
        <v>106</v>
      </c>
      <c r="R476" s="17">
        <f t="shared" si="230"/>
        <v>6.333333333333333</v>
      </c>
      <c r="S476" s="17">
        <f t="shared" si="231"/>
        <v>11.777777777777779</v>
      </c>
      <c r="T476" s="14">
        <f t="shared" si="232"/>
        <v>0.53773584905660377</v>
      </c>
      <c r="U476" s="12">
        <v>0</v>
      </c>
      <c r="V476" s="12">
        <v>0</v>
      </c>
      <c r="W476" s="17">
        <f t="shared" si="233"/>
        <v>0</v>
      </c>
      <c r="X476" s="17">
        <f t="shared" si="234"/>
        <v>0</v>
      </c>
      <c r="Y476" s="14" t="e">
        <f t="shared" si="235"/>
        <v>#DIV/0!</v>
      </c>
      <c r="Z476" s="12">
        <v>17</v>
      </c>
      <c r="AA476" s="12">
        <v>34</v>
      </c>
      <c r="AB476" s="17">
        <f t="shared" si="236"/>
        <v>1.8888888888888888</v>
      </c>
      <c r="AC476" s="17">
        <f t="shared" si="237"/>
        <v>3.7777777777777777</v>
      </c>
      <c r="AD476" s="14">
        <f t="shared" si="238"/>
        <v>0.5</v>
      </c>
      <c r="AE476" s="12">
        <v>114</v>
      </c>
      <c r="AF476" s="17">
        <f t="shared" si="239"/>
        <v>12.666666666666666</v>
      </c>
      <c r="AG476" s="12">
        <v>40</v>
      </c>
      <c r="AH476" s="17">
        <f t="shared" si="240"/>
        <v>4.4444444444444446</v>
      </c>
      <c r="AI476" s="12">
        <v>74</v>
      </c>
      <c r="AJ476" s="17">
        <f t="shared" si="241"/>
        <v>8.2222222222222214</v>
      </c>
      <c r="AK476" s="12">
        <v>47</v>
      </c>
      <c r="AL476" s="17">
        <f t="shared" si="242"/>
        <v>5.2222222222222223</v>
      </c>
      <c r="AM476" s="12">
        <v>22</v>
      </c>
      <c r="AN476" s="17">
        <f t="shared" si="243"/>
        <v>2.4444444444444446</v>
      </c>
      <c r="AO476" s="12">
        <v>5</v>
      </c>
      <c r="AP476" s="17">
        <f t="shared" si="244"/>
        <v>0.55555555555555558</v>
      </c>
      <c r="AQ476" s="12">
        <v>21</v>
      </c>
      <c r="AR476" s="17">
        <f t="shared" si="245"/>
        <v>2.3333333333333335</v>
      </c>
      <c r="AS476" s="12">
        <v>25</v>
      </c>
      <c r="AT476" s="17">
        <f t="shared" si="246"/>
        <v>2.7777777777777777</v>
      </c>
      <c r="AU476" s="13"/>
      <c r="AV476" s="13"/>
      <c r="AW476" s="13"/>
      <c r="AX476" s="13"/>
      <c r="AY476" s="13"/>
      <c r="AZ476" s="13"/>
      <c r="BA476" s="13"/>
      <c r="BB476" s="13"/>
      <c r="BC476" s="13"/>
      <c r="BD476" s="35">
        <f t="shared" si="247"/>
        <v>54.150132275132265</v>
      </c>
      <c r="BE476" s="35">
        <f t="shared" si="248"/>
        <v>53.773584905660378</v>
      </c>
      <c r="BF476" s="37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27.388034976015213</v>
      </c>
      <c r="BG476" s="14">
        <f t="shared" si="249"/>
        <v>0</v>
      </c>
      <c r="BH476" s="14">
        <f t="shared" si="250"/>
        <v>0.32075471698113206</v>
      </c>
      <c r="BI476" s="13">
        <f>IFERROR(((AG476*(12000/5))/((F476*60+G476)*(SUMIFS(팀공격력!X:X,팀공격력!A:A,B476,팀공격력!B:B,D476)+SUMIFS(팀수비력!X:X,팀수비력!A:A,B476,팀수비력!B:B,D476))))*100,"")</f>
        <v>9.3539536043901226</v>
      </c>
      <c r="BJ476" s="13">
        <f>IFERROR(((AI476*(12000/5))/((F476*60+G476)*(SUMIFS(팀공격력!V:V,팀공격력!A:A,B476,팀공격력!B:B,D476)+SUMIFS(팀수비력!W:W,팀수비력!A:A,B476,팀수비력!B:B,D476))))*100,"")</f>
        <v>35.425343482215524</v>
      </c>
      <c r="BK476" s="13">
        <f>IFERROR(((AE476*(12000/5))/((F476*60+G476)*(SUMIFS(팀공격력!X:X,팀공격력!A:A,B476,팀공격력!B:B,D476)+SUMIFS(팀수비력!X:X,팀수비력!A:A,B476,팀수비력!B:B,D476))))*100,"")</f>
        <v>26.658767772511847</v>
      </c>
      <c r="BL476" s="13">
        <f>IFERROR(100*AK476/(((((F476*60+G476)/(12000/5))*SUMIFS(팀공격력!P:P,팀공격력!A:A,B476,팀공격력!B:B,D476))-K476)),"")</f>
        <v>34.453268173488084</v>
      </c>
      <c r="BM476" s="13">
        <f>IFERROR(100*((AM476/E476*(2400))/((F476*60+G476)*SUMIFS(팀공격력!AR:AR,팀공격력!A:A,B476,팀공격력!B:B,D476))),"")</f>
        <v>4.9046472661412315</v>
      </c>
      <c r="BN476" s="13">
        <f>IFERROR((AO476*40)/(((F476*60+G476)/60)*(SUMIFS(팀수비력!Q:Q,팀수비력!A:A,B476,팀수비력!B:B,D476)-SUMIFS(팀수비력!N:N,팀수비력!A:A,B476,팀수비력!B:B,D476)))*100,"")</f>
        <v>1.8322177163238382</v>
      </c>
      <c r="BO476" s="13">
        <f t="shared" si="251"/>
        <v>14.792899408284024</v>
      </c>
      <c r="BP476" s="13">
        <v>73.684210526315695</v>
      </c>
      <c r="BQ476" s="13">
        <v>1.55555555555555</v>
      </c>
      <c r="BR476" s="13">
        <v>0</v>
      </c>
      <c r="BS476" s="13">
        <v>1.55555555555555</v>
      </c>
      <c r="BT476" s="15" t="s">
        <v>93</v>
      </c>
      <c r="BU476" s="15"/>
      <c r="BV476" s="12" t="s">
        <v>89</v>
      </c>
      <c r="BW476" s="26"/>
      <c r="BX476" s="28"/>
      <c r="BY476" s="28"/>
      <c r="BZ476" s="26"/>
      <c r="CA476" s="26"/>
      <c r="CB476" s="26"/>
      <c r="CC476" s="31"/>
      <c r="CD476" s="31"/>
      <c r="CE476" s="31"/>
      <c r="CF476" s="33">
        <v>6</v>
      </c>
      <c r="CG476" s="33">
        <v>3</v>
      </c>
    </row>
    <row r="477" spans="1:85" ht="18" customHeight="1" thickBot="1" x14ac:dyDescent="0.45">
      <c r="A477" s="12" t="s">
        <v>84</v>
      </c>
      <c r="B477" s="12" t="s">
        <v>275</v>
      </c>
      <c r="C477" s="4" t="s">
        <v>283</v>
      </c>
      <c r="D477" s="4" t="s">
        <v>296</v>
      </c>
      <c r="E477" s="23">
        <v>9</v>
      </c>
      <c r="F477" s="24">
        <v>26</v>
      </c>
      <c r="G477" s="24">
        <v>29</v>
      </c>
      <c r="H477" s="10">
        <f t="shared" si="225"/>
        <v>14301</v>
      </c>
      <c r="I477" s="5">
        <v>75</v>
      </c>
      <c r="J477" s="17">
        <f t="shared" si="226"/>
        <v>8.3333333333333339</v>
      </c>
      <c r="K477" s="7">
        <v>29</v>
      </c>
      <c r="L477" s="7">
        <v>78</v>
      </c>
      <c r="M477" s="17">
        <f t="shared" si="227"/>
        <v>3.2222222222222223</v>
      </c>
      <c r="N477" s="17">
        <f t="shared" si="228"/>
        <v>8.6666666666666661</v>
      </c>
      <c r="O477" s="14">
        <f t="shared" si="229"/>
        <v>0.37179487179487181</v>
      </c>
      <c r="P477" s="12">
        <v>18</v>
      </c>
      <c r="Q477" s="12">
        <v>44</v>
      </c>
      <c r="R477" s="17">
        <f t="shared" si="230"/>
        <v>2</v>
      </c>
      <c r="S477" s="17">
        <f t="shared" si="231"/>
        <v>4.8888888888888893</v>
      </c>
      <c r="T477" s="14">
        <f t="shared" si="232"/>
        <v>0.40909090909090912</v>
      </c>
      <c r="U477" s="12">
        <v>11</v>
      </c>
      <c r="V477" s="12">
        <v>34</v>
      </c>
      <c r="W477" s="17">
        <f t="shared" si="233"/>
        <v>1.2222222222222223</v>
      </c>
      <c r="X477" s="17">
        <f t="shared" si="234"/>
        <v>3.7777777777777777</v>
      </c>
      <c r="Y477" s="14">
        <f t="shared" si="235"/>
        <v>0.3235294117647059</v>
      </c>
      <c r="Z477" s="12">
        <v>6</v>
      </c>
      <c r="AA477" s="12">
        <v>8</v>
      </c>
      <c r="AB477" s="17">
        <f t="shared" si="236"/>
        <v>0.66666666666666663</v>
      </c>
      <c r="AC477" s="17">
        <f t="shared" si="237"/>
        <v>0.88888888888888884</v>
      </c>
      <c r="AD477" s="14">
        <f t="shared" si="238"/>
        <v>0.75</v>
      </c>
      <c r="AE477" s="12">
        <v>21</v>
      </c>
      <c r="AF477" s="17">
        <f t="shared" si="239"/>
        <v>2.3333333333333335</v>
      </c>
      <c r="AG477" s="12">
        <v>3</v>
      </c>
      <c r="AH477" s="17">
        <f t="shared" si="240"/>
        <v>0.33333333333333331</v>
      </c>
      <c r="AI477" s="12">
        <v>18</v>
      </c>
      <c r="AJ477" s="17">
        <f t="shared" si="241"/>
        <v>2</v>
      </c>
      <c r="AK477" s="12">
        <v>45</v>
      </c>
      <c r="AL477" s="17">
        <f t="shared" si="242"/>
        <v>5</v>
      </c>
      <c r="AM477" s="12">
        <v>6</v>
      </c>
      <c r="AN477" s="17">
        <f t="shared" si="243"/>
        <v>0.66666666666666663</v>
      </c>
      <c r="AO477" s="12">
        <v>1</v>
      </c>
      <c r="AP477" s="17">
        <f t="shared" si="244"/>
        <v>0.1111111111111111</v>
      </c>
      <c r="AQ477" s="12">
        <v>10</v>
      </c>
      <c r="AR477" s="17">
        <f t="shared" si="245"/>
        <v>1.1111111111111112</v>
      </c>
      <c r="AS477" s="12">
        <v>14</v>
      </c>
      <c r="AT477" s="17">
        <f t="shared" si="246"/>
        <v>1.5555555555555556</v>
      </c>
      <c r="AU477" s="13"/>
      <c r="AV477" s="13"/>
      <c r="AW477" s="13"/>
      <c r="AX477" s="13"/>
      <c r="AY477" s="13"/>
      <c r="AZ477" s="13"/>
      <c r="BA477" s="13"/>
      <c r="BB477" s="13"/>
      <c r="BC477" s="13"/>
      <c r="BD477" s="35">
        <f t="shared" si="247"/>
        <v>46.000981354268895</v>
      </c>
      <c r="BE477" s="35">
        <f t="shared" si="248"/>
        <v>44.230769230769226</v>
      </c>
      <c r="BF477" s="37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18.756829888068399</v>
      </c>
      <c r="BG477" s="14">
        <f t="shared" si="249"/>
        <v>0.4358974358974359</v>
      </c>
      <c r="BH477" s="14">
        <f t="shared" si="250"/>
        <v>0.10256410256410256</v>
      </c>
      <c r="BI477" s="13">
        <f>IFERROR(((AG477*(12000/5))/((F477*60+G477)*(SUMIFS(팀공격력!X:X,팀공격력!A:A,B477,팀공격력!B:B,D477)+SUMIFS(팀수비력!X:X,팀수비력!A:A,B477,팀수비력!B:B,D477))))*100,"")</f>
        <v>0.74525520850584615</v>
      </c>
      <c r="BJ477" s="13">
        <f>IFERROR(((AI477*(12000/5))/((F477*60+G477)*(SUMIFS(팀공격력!V:V,팀공격력!A:A,B477,팀공격력!B:B,D477)+SUMIFS(팀수비력!W:W,팀수비력!A:A,B477,팀수비력!B:B,D477))))*100,"")</f>
        <v>9.1538417529606946</v>
      </c>
      <c r="BK477" s="13">
        <f>IFERROR(((AE477*(12000/5))/((F477*60+G477)*(SUMIFS(팀공격력!X:X,팀공격력!A:A,B477,팀공격력!B:B,D477)+SUMIFS(팀수비력!X:X,팀수비력!A:A,B477,팀수비력!B:B,D477))))*100,"")</f>
        <v>5.2167864595409235</v>
      </c>
      <c r="BL477" s="13">
        <f>IFERROR(100*AK477/(((((F477*60+G477)/(12000/5))*SUMIFS(팀공격력!P:P,팀공격력!A:A,B477,팀공격력!B:B,D477))-K477)),"")</f>
        <v>29.397754338210273</v>
      </c>
      <c r="BM477" s="13">
        <f>IFERROR(100*((AM477/E477*(2400))/((F477*60+G477)*SUMIFS(팀공격력!AR:AR,팀공격력!A:A,B477,팀공격력!B:B,D477))),"")</f>
        <v>1.4209699499822184</v>
      </c>
      <c r="BN477" s="13">
        <f>IFERROR((AO477*40)/(((F477*60+G477)/60)*(SUMIFS(팀수비력!Q:Q,팀수비력!A:A,B477,팀수비력!B:B,D477)-SUMIFS(팀수비력!N:N,팀수비력!A:A,B477,팀수비력!B:B,D477)))*100,"")</f>
        <v>0.38927419825734921</v>
      </c>
      <c r="BO477" s="13">
        <f t="shared" si="251"/>
        <v>10.926573426573427</v>
      </c>
      <c r="BP477" s="13">
        <v>0</v>
      </c>
      <c r="BQ477" s="13">
        <v>0</v>
      </c>
      <c r="BR477" s="13">
        <v>1.2222222222222201</v>
      </c>
      <c r="BS477" s="13">
        <v>0.22222222222222199</v>
      </c>
      <c r="BT477" s="15" t="s">
        <v>88</v>
      </c>
      <c r="BU477" s="15"/>
      <c r="BV477" s="12" t="s">
        <v>91</v>
      </c>
      <c r="BW477" s="26"/>
      <c r="BX477" s="28"/>
      <c r="BY477" s="28"/>
      <c r="BZ477" s="26"/>
      <c r="CA477" s="26"/>
      <c r="CB477" s="26"/>
      <c r="CC477" s="31"/>
      <c r="CD477" s="31"/>
      <c r="CE477" s="31"/>
      <c r="CF477" s="33">
        <v>6</v>
      </c>
      <c r="CG477" s="33">
        <v>3</v>
      </c>
    </row>
    <row r="478" spans="1:85" ht="18" customHeight="1" thickBot="1" x14ac:dyDescent="0.45">
      <c r="A478" s="12" t="s">
        <v>84</v>
      </c>
      <c r="B478" s="12" t="s">
        <v>275</v>
      </c>
      <c r="C478" s="4" t="s">
        <v>284</v>
      </c>
      <c r="D478" s="4" t="s">
        <v>296</v>
      </c>
      <c r="E478" s="23">
        <v>2</v>
      </c>
      <c r="F478" s="24">
        <v>20</v>
      </c>
      <c r="G478" s="24">
        <v>3</v>
      </c>
      <c r="H478" s="10">
        <f t="shared" si="225"/>
        <v>2406</v>
      </c>
      <c r="I478" s="5">
        <v>12</v>
      </c>
      <c r="J478" s="17">
        <f t="shared" si="226"/>
        <v>6</v>
      </c>
      <c r="K478" s="7">
        <v>5</v>
      </c>
      <c r="L478" s="7">
        <v>14</v>
      </c>
      <c r="M478" s="17">
        <f t="shared" si="227"/>
        <v>2.5</v>
      </c>
      <c r="N478" s="17">
        <f t="shared" si="228"/>
        <v>7</v>
      </c>
      <c r="O478" s="14">
        <f t="shared" si="229"/>
        <v>0.35714285714285715</v>
      </c>
      <c r="P478" s="12">
        <v>3</v>
      </c>
      <c r="Q478" s="12">
        <v>9</v>
      </c>
      <c r="R478" s="17">
        <f t="shared" si="230"/>
        <v>1.5</v>
      </c>
      <c r="S478" s="17">
        <f t="shared" si="231"/>
        <v>4.5</v>
      </c>
      <c r="T478" s="14">
        <f t="shared" si="232"/>
        <v>0.33333333333333331</v>
      </c>
      <c r="U478" s="12">
        <v>2</v>
      </c>
      <c r="V478" s="12">
        <v>5</v>
      </c>
      <c r="W478" s="17">
        <f t="shared" si="233"/>
        <v>1</v>
      </c>
      <c r="X478" s="17">
        <f t="shared" si="234"/>
        <v>2.5</v>
      </c>
      <c r="Y478" s="14">
        <f t="shared" si="235"/>
        <v>0.4</v>
      </c>
      <c r="Z478" s="12">
        <v>0</v>
      </c>
      <c r="AA478" s="12">
        <v>1</v>
      </c>
      <c r="AB478" s="17">
        <f t="shared" si="236"/>
        <v>0</v>
      </c>
      <c r="AC478" s="17">
        <f t="shared" si="237"/>
        <v>0.5</v>
      </c>
      <c r="AD478" s="14">
        <f t="shared" si="238"/>
        <v>0</v>
      </c>
      <c r="AE478" s="12">
        <v>9</v>
      </c>
      <c r="AF478" s="17">
        <f t="shared" si="239"/>
        <v>4.5</v>
      </c>
      <c r="AG478" s="12">
        <v>0</v>
      </c>
      <c r="AH478" s="17">
        <f t="shared" si="240"/>
        <v>0</v>
      </c>
      <c r="AI478" s="12">
        <v>9</v>
      </c>
      <c r="AJ478" s="17">
        <f t="shared" si="241"/>
        <v>4.5</v>
      </c>
      <c r="AK478" s="12">
        <v>8</v>
      </c>
      <c r="AL478" s="17">
        <f t="shared" si="242"/>
        <v>4</v>
      </c>
      <c r="AM478" s="12">
        <v>1</v>
      </c>
      <c r="AN478" s="17">
        <f t="shared" si="243"/>
        <v>0.5</v>
      </c>
      <c r="AO478" s="12">
        <v>0</v>
      </c>
      <c r="AP478" s="17">
        <f t="shared" si="244"/>
        <v>0</v>
      </c>
      <c r="AQ478" s="12">
        <v>5</v>
      </c>
      <c r="AR478" s="17">
        <f t="shared" si="245"/>
        <v>2.5</v>
      </c>
      <c r="AS478" s="12">
        <v>3</v>
      </c>
      <c r="AT478" s="17">
        <f t="shared" si="246"/>
        <v>1.5</v>
      </c>
      <c r="AU478" s="13"/>
      <c r="AV478" s="13"/>
      <c r="AW478" s="13"/>
      <c r="AX478" s="13"/>
      <c r="AY478" s="13"/>
      <c r="AZ478" s="13"/>
      <c r="BA478" s="13"/>
      <c r="BB478" s="13"/>
      <c r="BC478" s="13"/>
      <c r="BD478" s="35">
        <f t="shared" si="247"/>
        <v>41.551246537396125</v>
      </c>
      <c r="BE478" s="35">
        <f t="shared" si="248"/>
        <v>42.857142857142854</v>
      </c>
      <c r="BF478" s="37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5.2625708849890032</v>
      </c>
      <c r="BG478" s="14">
        <f t="shared" si="249"/>
        <v>0.35714285714285715</v>
      </c>
      <c r="BH478" s="14">
        <f t="shared" si="250"/>
        <v>7.1428571428571425E-2</v>
      </c>
      <c r="BI478" s="13">
        <f>IFERROR(((AG478*(12000/5))/((F478*60+G478)*(SUMIFS(팀공격력!X:X,팀공격력!A:A,B478,팀공격력!B:B,D478)+SUMIFS(팀수비력!X:X,팀수비력!A:A,B478,팀수비력!B:B,D478))))*100,"")</f>
        <v>0</v>
      </c>
      <c r="BJ478" s="13">
        <f>IFERROR(((AI478*(12000/5))/((F478*60+G478)*(SUMIFS(팀공격력!V:V,팀공격력!A:A,B478,팀공격력!B:B,D478)+SUMIFS(팀수비력!W:W,팀수비력!A:A,B478,팀수비력!B:B,D478))))*100,"")</f>
        <v>6.0454923297816068</v>
      </c>
      <c r="BK478" s="13">
        <f>IFERROR(((AE478*(12000/5))/((F478*60+G478)*(SUMIFS(팀공격력!X:X,팀공격력!A:A,B478,팀공격력!B:B,D478)+SUMIFS(팀수비력!X:X,팀수비력!A:A,B478,팀수비력!B:B,D478))))*100,"")</f>
        <v>2.9531434571466071</v>
      </c>
      <c r="BL478" s="13">
        <f>IFERROR(100*AK478/(((((F478*60+G478)/(12000/5))*SUMIFS(팀공격력!P:P,팀공격력!A:A,B478,팀공격력!B:B,D478))-K478)),"")</f>
        <v>6.0221124441307925</v>
      </c>
      <c r="BM478" s="13">
        <f>IFERROR(100*((AM478/E478*(2400))/((F478*60+G478)*SUMIFS(팀공격력!AR:AR,팀공격력!A:A,B478,팀공격력!B:B,D478))),"")</f>
        <v>1.4076815776320106</v>
      </c>
      <c r="BN478" s="13">
        <f>IFERROR((AO478*40)/(((F478*60+G478)/60)*(SUMIFS(팀수비력!Q:Q,팀수비력!A:A,B478,팀수비력!B:B,D478)-SUMIFS(팀수비력!N:N,팀수비력!A:A,B478,팀수비력!B:B,D478)))*100,"")</f>
        <v>0</v>
      </c>
      <c r="BO478" s="13">
        <f t="shared" si="251"/>
        <v>25.720164609053501</v>
      </c>
      <c r="BP478" s="13">
        <v>0</v>
      </c>
      <c r="BQ478" s="13">
        <v>0</v>
      </c>
      <c r="BR478" s="13">
        <v>0</v>
      </c>
      <c r="BS478" s="13">
        <v>0.5</v>
      </c>
      <c r="BT478" s="15" t="s">
        <v>88</v>
      </c>
      <c r="BU478" s="15"/>
      <c r="BV478" s="12" t="s">
        <v>96</v>
      </c>
      <c r="BW478" s="26"/>
      <c r="BX478" s="28"/>
      <c r="BY478" s="28"/>
      <c r="BZ478" s="26"/>
      <c r="CA478" s="26"/>
      <c r="CB478" s="26"/>
      <c r="CC478" s="31"/>
      <c r="CD478" s="31"/>
      <c r="CE478" s="31"/>
      <c r="CF478" s="33">
        <v>1</v>
      </c>
      <c r="CG478" s="33">
        <v>1</v>
      </c>
    </row>
    <row r="479" spans="1:85" ht="18" customHeight="1" thickBot="1" x14ac:dyDescent="0.45">
      <c r="A479" s="12" t="s">
        <v>84</v>
      </c>
      <c r="B479" s="12" t="s">
        <v>275</v>
      </c>
      <c r="C479" s="4" t="s">
        <v>285</v>
      </c>
      <c r="D479" s="4" t="s">
        <v>296</v>
      </c>
      <c r="E479" s="23">
        <v>5</v>
      </c>
      <c r="F479" s="24">
        <v>23</v>
      </c>
      <c r="G479" s="24">
        <v>16</v>
      </c>
      <c r="H479" s="10">
        <f t="shared" si="225"/>
        <v>6980</v>
      </c>
      <c r="I479" s="5">
        <v>54</v>
      </c>
      <c r="J479" s="17">
        <f t="shared" si="226"/>
        <v>10.8</v>
      </c>
      <c r="K479" s="7">
        <v>19</v>
      </c>
      <c r="L479" s="7">
        <v>43</v>
      </c>
      <c r="M479" s="17">
        <f t="shared" si="227"/>
        <v>3.8</v>
      </c>
      <c r="N479" s="17">
        <f t="shared" si="228"/>
        <v>8.6</v>
      </c>
      <c r="O479" s="14">
        <f t="shared" si="229"/>
        <v>0.44186046511627908</v>
      </c>
      <c r="P479" s="12">
        <v>10</v>
      </c>
      <c r="Q479" s="12">
        <v>20</v>
      </c>
      <c r="R479" s="17">
        <f t="shared" si="230"/>
        <v>2</v>
      </c>
      <c r="S479" s="17">
        <f t="shared" si="231"/>
        <v>4</v>
      </c>
      <c r="T479" s="14">
        <f t="shared" si="232"/>
        <v>0.5</v>
      </c>
      <c r="U479" s="12">
        <v>9</v>
      </c>
      <c r="V479" s="12">
        <v>23</v>
      </c>
      <c r="W479" s="17">
        <f t="shared" si="233"/>
        <v>1.8</v>
      </c>
      <c r="X479" s="17">
        <f t="shared" si="234"/>
        <v>4.5999999999999996</v>
      </c>
      <c r="Y479" s="14">
        <f t="shared" si="235"/>
        <v>0.39130434782608697</v>
      </c>
      <c r="Z479" s="12">
        <v>7</v>
      </c>
      <c r="AA479" s="12">
        <v>7</v>
      </c>
      <c r="AB479" s="17">
        <f t="shared" si="236"/>
        <v>1.4</v>
      </c>
      <c r="AC479" s="17">
        <f t="shared" si="237"/>
        <v>1.4</v>
      </c>
      <c r="AD479" s="14">
        <f t="shared" si="238"/>
        <v>1</v>
      </c>
      <c r="AE479" s="12">
        <v>7</v>
      </c>
      <c r="AF479" s="17">
        <f t="shared" si="239"/>
        <v>1.4</v>
      </c>
      <c r="AG479" s="12">
        <v>2</v>
      </c>
      <c r="AH479" s="17">
        <f t="shared" si="240"/>
        <v>0.4</v>
      </c>
      <c r="AI479" s="12">
        <v>5</v>
      </c>
      <c r="AJ479" s="17">
        <f t="shared" si="241"/>
        <v>1</v>
      </c>
      <c r="AK479" s="12">
        <v>2</v>
      </c>
      <c r="AL479" s="17">
        <f t="shared" si="242"/>
        <v>0.4</v>
      </c>
      <c r="AM479" s="12">
        <v>1</v>
      </c>
      <c r="AN479" s="17">
        <f t="shared" si="243"/>
        <v>0.2</v>
      </c>
      <c r="AO479" s="12">
        <v>2</v>
      </c>
      <c r="AP479" s="17">
        <f t="shared" si="244"/>
        <v>0.4</v>
      </c>
      <c r="AQ479" s="12">
        <v>1</v>
      </c>
      <c r="AR479" s="17">
        <f t="shared" si="245"/>
        <v>0.2</v>
      </c>
      <c r="AS479" s="12">
        <v>9</v>
      </c>
      <c r="AT479" s="17">
        <f t="shared" si="246"/>
        <v>1.8</v>
      </c>
      <c r="AU479" s="13"/>
      <c r="AV479" s="13"/>
      <c r="AW479" s="13"/>
      <c r="AX479" s="13"/>
      <c r="AY479" s="13"/>
      <c r="AZ479" s="13"/>
      <c r="BA479" s="13"/>
      <c r="BB479" s="13"/>
      <c r="BC479" s="13"/>
      <c r="BD479" s="35">
        <f t="shared" si="247"/>
        <v>58.59375</v>
      </c>
      <c r="BE479" s="35">
        <f t="shared" si="248"/>
        <v>54.651162790697668</v>
      </c>
      <c r="BF479" s="37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10.982933684355897</v>
      </c>
      <c r="BG479" s="14">
        <f t="shared" si="249"/>
        <v>0.53488372093023251</v>
      </c>
      <c r="BH479" s="14">
        <f t="shared" si="250"/>
        <v>0.16279069767441862</v>
      </c>
      <c r="BI479" s="13">
        <f>IFERROR(((AG479*(12000/5))/((F479*60+G479)*(SUMIFS(팀공격력!X:X,팀공격력!A:A,B479,팀공격력!B:B,D479)+SUMIFS(팀수비력!X:X,팀수비력!A:A,B479,팀수비력!B:B,D479))))*100,"")</f>
        <v>0.56552556175539126</v>
      </c>
      <c r="BJ479" s="13">
        <f>IFERROR(((AI479*(12000/5))/((F479*60+G479)*(SUMIFS(팀공격력!V:V,팀공격력!A:A,B479,팀공격력!B:B,D479)+SUMIFS(팀수비력!W:W,팀수비력!A:A,B479,팀수비력!B:B,D479))))*100,"")</f>
        <v>2.8942722352464472</v>
      </c>
      <c r="BK479" s="13">
        <f>IFERROR(((AE479*(12000/5))/((F479*60+G479)*(SUMIFS(팀공격력!X:X,팀공격력!A:A,B479,팀공격력!B:B,D479)+SUMIFS(팀수비력!X:X,팀수비력!A:A,B479,팀수비력!B:B,D479))))*100,"")</f>
        <v>1.9793394661438697</v>
      </c>
      <c r="BL479" s="13">
        <f>IFERROR(100*AK479/(((((F479*60+G479)/(12000/5))*SUMIFS(팀공격력!P:P,팀공격력!A:A,B479,팀공격력!B:B,D479))-K479)),"")</f>
        <v>1.4188590008867867</v>
      </c>
      <c r="BM479" s="13">
        <f>IFERROR(100*((AM479/E479*(2400))/((F479*60+G479)*SUMIFS(팀공격력!AR:AR,팀공격력!A:A,B479,팀공격력!B:B,D479))),"")</f>
        <v>0.48522662976828335</v>
      </c>
      <c r="BN479" s="13">
        <f>IFERROR((AO479*40)/(((F479*60+G479)/60)*(SUMIFS(팀수비력!Q:Q,팀수비력!A:A,B479,팀수비력!B:B,D479)-SUMIFS(팀수비력!N:N,팀수비력!A:A,B479,팀수비력!B:B,D479)))*100,"")</f>
        <v>0.88618438543112865</v>
      </c>
      <c r="BO479" s="13">
        <f t="shared" si="251"/>
        <v>2.1240441801189465</v>
      </c>
      <c r="BP479" s="13">
        <v>0</v>
      </c>
      <c r="BQ479" s="13">
        <v>0</v>
      </c>
      <c r="BR479" s="13">
        <v>3</v>
      </c>
      <c r="BS479" s="13">
        <v>1</v>
      </c>
      <c r="BT479" s="15" t="s">
        <v>88</v>
      </c>
      <c r="BU479" s="15"/>
      <c r="BV479" s="12" t="s">
        <v>91</v>
      </c>
      <c r="BW479" s="26"/>
      <c r="BX479" s="28"/>
      <c r="BY479" s="28"/>
      <c r="BZ479" s="26"/>
      <c r="CA479" s="26"/>
      <c r="CB479" s="26"/>
      <c r="CC479" s="31"/>
      <c r="CD479" s="31"/>
      <c r="CE479" s="31"/>
      <c r="CF479" s="33">
        <v>2</v>
      </c>
      <c r="CG479" s="33">
        <v>3</v>
      </c>
    </row>
    <row r="480" spans="1:85" ht="18" customHeight="1" thickBot="1" x14ac:dyDescent="0.45">
      <c r="A480" s="12" t="s">
        <v>84</v>
      </c>
      <c r="B480" s="12" t="s">
        <v>275</v>
      </c>
      <c r="C480" s="4" t="s">
        <v>286</v>
      </c>
      <c r="D480" s="4" t="s">
        <v>296</v>
      </c>
      <c r="E480" s="23">
        <v>2</v>
      </c>
      <c r="F480" s="24">
        <v>12</v>
      </c>
      <c r="G480" s="24">
        <v>10</v>
      </c>
      <c r="H480" s="10">
        <f t="shared" si="225"/>
        <v>1460</v>
      </c>
      <c r="I480" s="5">
        <v>13</v>
      </c>
      <c r="J480" s="17">
        <f t="shared" si="226"/>
        <v>6.5</v>
      </c>
      <c r="K480" s="7">
        <v>4</v>
      </c>
      <c r="L480" s="7">
        <v>8</v>
      </c>
      <c r="M480" s="17">
        <f t="shared" si="227"/>
        <v>2</v>
      </c>
      <c r="N480" s="17">
        <f t="shared" si="228"/>
        <v>4</v>
      </c>
      <c r="O480" s="14">
        <f t="shared" si="229"/>
        <v>0.5</v>
      </c>
      <c r="P480" s="12">
        <v>2</v>
      </c>
      <c r="Q480" s="12">
        <v>4</v>
      </c>
      <c r="R480" s="17">
        <f t="shared" si="230"/>
        <v>1</v>
      </c>
      <c r="S480" s="17">
        <f t="shared" si="231"/>
        <v>2</v>
      </c>
      <c r="T480" s="14">
        <f t="shared" si="232"/>
        <v>0.5</v>
      </c>
      <c r="U480" s="12">
        <v>2</v>
      </c>
      <c r="V480" s="12">
        <v>4</v>
      </c>
      <c r="W480" s="17">
        <f t="shared" si="233"/>
        <v>1</v>
      </c>
      <c r="X480" s="17">
        <f t="shared" si="234"/>
        <v>2</v>
      </c>
      <c r="Y480" s="14">
        <f t="shared" si="235"/>
        <v>0.5</v>
      </c>
      <c r="Z480" s="12">
        <v>3</v>
      </c>
      <c r="AA480" s="12">
        <v>4</v>
      </c>
      <c r="AB480" s="17">
        <f t="shared" si="236"/>
        <v>1.5</v>
      </c>
      <c r="AC480" s="17">
        <f t="shared" si="237"/>
        <v>2</v>
      </c>
      <c r="AD480" s="14">
        <f t="shared" si="238"/>
        <v>0.75</v>
      </c>
      <c r="AE480" s="12">
        <v>0</v>
      </c>
      <c r="AF480" s="17">
        <f t="shared" si="239"/>
        <v>0</v>
      </c>
      <c r="AG480" s="12">
        <v>0</v>
      </c>
      <c r="AH480" s="17">
        <f t="shared" si="240"/>
        <v>0</v>
      </c>
      <c r="AI480" s="12">
        <v>0</v>
      </c>
      <c r="AJ480" s="17">
        <f t="shared" si="241"/>
        <v>0</v>
      </c>
      <c r="AK480" s="12">
        <v>0</v>
      </c>
      <c r="AL480" s="17">
        <f t="shared" si="242"/>
        <v>0</v>
      </c>
      <c r="AM480" s="12">
        <v>3</v>
      </c>
      <c r="AN480" s="17">
        <f t="shared" si="243"/>
        <v>1.5</v>
      </c>
      <c r="AO480" s="12">
        <v>0</v>
      </c>
      <c r="AP480" s="17">
        <f t="shared" si="244"/>
        <v>0</v>
      </c>
      <c r="AQ480" s="12">
        <v>3</v>
      </c>
      <c r="AR480" s="17">
        <f t="shared" si="245"/>
        <v>1.5</v>
      </c>
      <c r="AS480" s="12">
        <v>3</v>
      </c>
      <c r="AT480" s="17">
        <f t="shared" si="246"/>
        <v>1.5</v>
      </c>
      <c r="AU480" s="13"/>
      <c r="AV480" s="13"/>
      <c r="AW480" s="13"/>
      <c r="AX480" s="13"/>
      <c r="AY480" s="13"/>
      <c r="AZ480" s="13"/>
      <c r="BA480" s="13"/>
      <c r="BB480" s="13"/>
      <c r="BC480" s="13"/>
      <c r="BD480" s="35">
        <f t="shared" si="247"/>
        <v>66.598360655737707</v>
      </c>
      <c r="BE480" s="35">
        <f t="shared" si="248"/>
        <v>62.5</v>
      </c>
      <c r="BF480" s="37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5.6923964572713368</v>
      </c>
      <c r="BG480" s="14">
        <f t="shared" si="249"/>
        <v>0.5</v>
      </c>
      <c r="BH480" s="14">
        <f t="shared" si="250"/>
        <v>0.5</v>
      </c>
      <c r="BI480" s="13">
        <f>IFERROR(((AG480*(12000/5))/((F480*60+G480)*(SUMIFS(팀공격력!X:X,팀공격력!A:A,B480,팀공격력!B:B,D480)+SUMIFS(팀수비력!X:X,팀수비력!A:A,B480,팀수비력!B:B,D480))))*100,"")</f>
        <v>0</v>
      </c>
      <c r="BJ480" s="13">
        <f>IFERROR(((AI480*(12000/5))/((F480*60+G480)*(SUMIFS(팀공격력!V:V,팀공격력!A:A,B480,팀공격력!B:B,D480)+SUMIFS(팀수비력!W:W,팀수비력!A:A,B480,팀수비력!B:B,D480))))*100,"")</f>
        <v>0</v>
      </c>
      <c r="BK480" s="13">
        <f>IFERROR(((AE480*(12000/5))/((F480*60+G480)*(SUMIFS(팀공격력!X:X,팀공격력!A:A,B480,팀공격력!B:B,D480)+SUMIFS(팀수비력!X:X,팀수비력!A:A,B480,팀수비력!B:B,D480))))*100,"")</f>
        <v>0</v>
      </c>
      <c r="BL480" s="13">
        <f>IFERROR(100*AK480/(((((F480*60+G480)/(12000/5))*SUMIFS(팀공격력!P:P,팀공격력!A:A,B480,팀공격력!B:B,D480))-K480)),"")</f>
        <v>0</v>
      </c>
      <c r="BM480" s="13">
        <f>IFERROR(100*((AM480/E480*(2400))/((F480*60+G480)*SUMIFS(팀공격력!AR:AR,팀공격력!A:A,B480,팀공격력!B:B,D480))),"")</f>
        <v>6.9593463201012691</v>
      </c>
      <c r="BN480" s="13">
        <f>IFERROR((AO480*40)/(((F480*60+G480)/60)*(SUMIFS(팀수비력!Q:Q,팀수비력!A:A,B480,팀수비력!B:B,D480)-SUMIFS(팀수비력!N:N,팀수비력!A:A,B480,팀수비력!B:B,D480)))*100,"")</f>
        <v>0</v>
      </c>
      <c r="BO480" s="13">
        <f t="shared" si="251"/>
        <v>23.510971786833856</v>
      </c>
      <c r="BP480" s="13">
        <v>0</v>
      </c>
      <c r="BQ480" s="13">
        <v>0</v>
      </c>
      <c r="BR480" s="13">
        <v>0</v>
      </c>
      <c r="BS480" s="13">
        <v>0.5</v>
      </c>
      <c r="BT480" s="15" t="s">
        <v>88</v>
      </c>
      <c r="BU480" s="15"/>
      <c r="BV480" s="12" t="s">
        <v>91</v>
      </c>
      <c r="BW480" s="26"/>
      <c r="BX480" s="28"/>
      <c r="BY480" s="28"/>
      <c r="BZ480" s="26"/>
      <c r="CA480" s="26"/>
      <c r="CB480" s="26"/>
      <c r="CC480" s="31"/>
      <c r="CD480" s="31"/>
      <c r="CE480" s="31"/>
      <c r="CF480" s="33">
        <v>1</v>
      </c>
      <c r="CG480" s="33">
        <v>1</v>
      </c>
    </row>
    <row r="481" spans="1:85" ht="18" customHeight="1" thickBot="1" x14ac:dyDescent="0.45">
      <c r="A481" s="12" t="s">
        <v>84</v>
      </c>
      <c r="B481" s="12" t="s">
        <v>275</v>
      </c>
      <c r="C481" s="4" t="s">
        <v>288</v>
      </c>
      <c r="D481" s="4" t="s">
        <v>296</v>
      </c>
      <c r="E481" s="23">
        <v>5</v>
      </c>
      <c r="F481" s="24">
        <v>6</v>
      </c>
      <c r="G481" s="24">
        <v>0</v>
      </c>
      <c r="H481" s="10">
        <f t="shared" si="225"/>
        <v>1800</v>
      </c>
      <c r="I481" s="5">
        <v>2</v>
      </c>
      <c r="J481" s="17">
        <f t="shared" si="226"/>
        <v>0.4</v>
      </c>
      <c r="K481" s="7">
        <v>1</v>
      </c>
      <c r="L481" s="7">
        <v>8</v>
      </c>
      <c r="M481" s="17">
        <f t="shared" si="227"/>
        <v>0.2</v>
      </c>
      <c r="N481" s="17">
        <f t="shared" si="228"/>
        <v>1.6</v>
      </c>
      <c r="O481" s="14">
        <f t="shared" si="229"/>
        <v>0.125</v>
      </c>
      <c r="P481" s="12">
        <v>1</v>
      </c>
      <c r="Q481" s="12">
        <v>2</v>
      </c>
      <c r="R481" s="17">
        <f t="shared" si="230"/>
        <v>0.2</v>
      </c>
      <c r="S481" s="17">
        <f t="shared" si="231"/>
        <v>0.4</v>
      </c>
      <c r="T481" s="14">
        <f t="shared" si="232"/>
        <v>0.5</v>
      </c>
      <c r="U481" s="12">
        <v>0</v>
      </c>
      <c r="V481" s="12">
        <v>6</v>
      </c>
      <c r="W481" s="17">
        <f t="shared" si="233"/>
        <v>0</v>
      </c>
      <c r="X481" s="17">
        <f t="shared" si="234"/>
        <v>1.2</v>
      </c>
      <c r="Y481" s="14">
        <f t="shared" si="235"/>
        <v>0</v>
      </c>
      <c r="Z481" s="12">
        <v>0</v>
      </c>
      <c r="AA481" s="12">
        <v>0</v>
      </c>
      <c r="AB481" s="17">
        <f t="shared" si="236"/>
        <v>0</v>
      </c>
      <c r="AC481" s="17">
        <f t="shared" si="237"/>
        <v>0</v>
      </c>
      <c r="AD481" s="14" t="e">
        <f t="shared" si="238"/>
        <v>#DIV/0!</v>
      </c>
      <c r="AE481" s="12">
        <v>5</v>
      </c>
      <c r="AF481" s="17">
        <f t="shared" si="239"/>
        <v>1</v>
      </c>
      <c r="AG481" s="12">
        <v>2</v>
      </c>
      <c r="AH481" s="17">
        <f t="shared" si="240"/>
        <v>0.4</v>
      </c>
      <c r="AI481" s="12">
        <v>3</v>
      </c>
      <c r="AJ481" s="17">
        <f t="shared" si="241"/>
        <v>0.6</v>
      </c>
      <c r="AK481" s="12">
        <v>1</v>
      </c>
      <c r="AL481" s="17">
        <f t="shared" si="242"/>
        <v>0.2</v>
      </c>
      <c r="AM481" s="12">
        <v>0</v>
      </c>
      <c r="AN481" s="17">
        <f t="shared" si="243"/>
        <v>0</v>
      </c>
      <c r="AO481" s="12">
        <v>1</v>
      </c>
      <c r="AP481" s="17">
        <f t="shared" si="244"/>
        <v>0.2</v>
      </c>
      <c r="AQ481" s="12">
        <v>0</v>
      </c>
      <c r="AR481" s="17">
        <f t="shared" si="245"/>
        <v>0</v>
      </c>
      <c r="AS481" s="12">
        <v>6</v>
      </c>
      <c r="AT481" s="17">
        <f t="shared" si="246"/>
        <v>1.2</v>
      </c>
      <c r="AU481" s="13"/>
      <c r="AV481" s="13"/>
      <c r="AW481" s="13"/>
      <c r="AX481" s="13"/>
      <c r="AY481" s="13"/>
      <c r="AZ481" s="13"/>
      <c r="BA481" s="13"/>
      <c r="BB481" s="13"/>
      <c r="BC481" s="13"/>
      <c r="BD481" s="35">
        <f t="shared" si="247"/>
        <v>12.5</v>
      </c>
      <c r="BE481" s="35">
        <f t="shared" si="248"/>
        <v>12.5</v>
      </c>
      <c r="BF481" s="37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7.2369373281227372</v>
      </c>
      <c r="BG481" s="14">
        <f t="shared" si="249"/>
        <v>0.75</v>
      </c>
      <c r="BH481" s="14">
        <f t="shared" si="250"/>
        <v>0</v>
      </c>
      <c r="BI481" s="13">
        <f>IFERROR(((AG481*(12000/5))/((F481*60+G481)*(SUMIFS(팀공격력!X:X,팀공격력!A:A,B481,팀공격력!B:B,D481)+SUMIFS(팀수비력!X:X,팀수비력!A:A,B481,팀수비력!B:B,D481))))*100,"")</f>
        <v>2.1929824561403506</v>
      </c>
      <c r="BJ481" s="13">
        <f>IFERROR(((AI481*(12000/5))/((F481*60+G481)*(SUMIFS(팀공격력!V:V,팀공격력!A:A,B481,팀공격력!B:B,D481)+SUMIFS(팀수비력!W:W,팀수비력!A:A,B481,팀수비력!B:B,D481))))*100,"")</f>
        <v>6.7340067340067336</v>
      </c>
      <c r="BK481" s="13">
        <f>IFERROR(((AE481*(12000/5))/((F481*60+G481)*(SUMIFS(팀공격력!X:X,팀공격력!A:A,B481,팀공격력!B:B,D481)+SUMIFS(팀수비력!X:X,팀수비력!A:A,B481,팀수비력!B:B,D481))))*100,"")</f>
        <v>5.4824561403508767</v>
      </c>
      <c r="BL481" s="13">
        <f>IFERROR(100*AK481/(((((F481*60+G481)/(12000/5))*SUMIFS(팀공격력!P:P,팀공격력!A:A,B481,팀공격력!B:B,D481))-K481)),"")</f>
        <v>2.4844720496894408</v>
      </c>
      <c r="BM481" s="13">
        <f>IFERROR(100*((AM481/E481*(2400))/((F481*60+G481)*SUMIFS(팀공격력!AR:AR,팀공격력!A:A,B481,팀공격력!B:B,D481))),"")</f>
        <v>0</v>
      </c>
      <c r="BN481" s="13">
        <f>IFERROR((AO481*40)/(((F481*60+G481)/60)*(SUMIFS(팀수비력!Q:Q,팀수비력!A:A,B481,팀수비력!B:B,D481)-SUMIFS(팀수비력!N:N,팀수비력!A:A,B481,팀수비력!B:B,D481)))*100,"")</f>
        <v>1.7182130584192441</v>
      </c>
      <c r="BO481" s="13">
        <f t="shared" si="251"/>
        <v>0</v>
      </c>
      <c r="BP481" s="13">
        <v>50</v>
      </c>
      <c r="BQ481" s="13">
        <v>0.2</v>
      </c>
      <c r="BR481" s="13">
        <v>0</v>
      </c>
      <c r="BS481" s="13">
        <v>0</v>
      </c>
      <c r="BT481" s="15" t="s">
        <v>88</v>
      </c>
      <c r="BU481" s="15"/>
      <c r="BV481" s="12" t="s">
        <v>96</v>
      </c>
      <c r="BW481" s="26"/>
      <c r="BX481" s="28"/>
      <c r="BY481" s="28"/>
      <c r="BZ481" s="26"/>
      <c r="CA481" s="26"/>
      <c r="CB481" s="26"/>
      <c r="CC481" s="31"/>
      <c r="CD481" s="31"/>
      <c r="CE481" s="31"/>
      <c r="CF481" s="33">
        <v>3</v>
      </c>
      <c r="CG481" s="33">
        <v>2</v>
      </c>
    </row>
    <row r="482" spans="1:85" ht="18" customHeight="1" thickBot="1" x14ac:dyDescent="0.45">
      <c r="A482" s="12" t="s">
        <v>84</v>
      </c>
      <c r="B482" s="12" t="s">
        <v>275</v>
      </c>
      <c r="C482" s="4" t="s">
        <v>289</v>
      </c>
      <c r="D482" s="4" t="s">
        <v>296</v>
      </c>
      <c r="E482" s="23">
        <v>9</v>
      </c>
      <c r="F482" s="24">
        <v>27</v>
      </c>
      <c r="G482" s="24">
        <v>16</v>
      </c>
      <c r="H482" s="10">
        <f t="shared" si="225"/>
        <v>14724</v>
      </c>
      <c r="I482" s="5">
        <v>59</v>
      </c>
      <c r="J482" s="17">
        <f t="shared" si="226"/>
        <v>6.5555555555555554</v>
      </c>
      <c r="K482" s="7">
        <v>20</v>
      </c>
      <c r="L482" s="7">
        <v>42</v>
      </c>
      <c r="M482" s="17">
        <f t="shared" si="227"/>
        <v>2.2222222222222223</v>
      </c>
      <c r="N482" s="17">
        <f t="shared" si="228"/>
        <v>4.666666666666667</v>
      </c>
      <c r="O482" s="14">
        <f t="shared" si="229"/>
        <v>0.47619047619047616</v>
      </c>
      <c r="P482" s="12">
        <v>6</v>
      </c>
      <c r="Q482" s="12">
        <v>16</v>
      </c>
      <c r="R482" s="17">
        <f t="shared" si="230"/>
        <v>0.66666666666666663</v>
      </c>
      <c r="S482" s="17">
        <f t="shared" si="231"/>
        <v>1.7777777777777777</v>
      </c>
      <c r="T482" s="14">
        <f t="shared" si="232"/>
        <v>0.375</v>
      </c>
      <c r="U482" s="12">
        <v>14</v>
      </c>
      <c r="V482" s="12">
        <v>26</v>
      </c>
      <c r="W482" s="17">
        <f t="shared" si="233"/>
        <v>1.5555555555555556</v>
      </c>
      <c r="X482" s="17">
        <f t="shared" si="234"/>
        <v>2.8888888888888888</v>
      </c>
      <c r="Y482" s="14">
        <f t="shared" si="235"/>
        <v>0.53846153846153844</v>
      </c>
      <c r="Z482" s="12">
        <v>5</v>
      </c>
      <c r="AA482" s="12">
        <v>8</v>
      </c>
      <c r="AB482" s="17">
        <f t="shared" si="236"/>
        <v>0.55555555555555558</v>
      </c>
      <c r="AC482" s="17">
        <f t="shared" si="237"/>
        <v>0.88888888888888884</v>
      </c>
      <c r="AD482" s="14">
        <f t="shared" si="238"/>
        <v>0.625</v>
      </c>
      <c r="AE482" s="12">
        <v>25</v>
      </c>
      <c r="AF482" s="17">
        <f t="shared" si="239"/>
        <v>2.7777777777777777</v>
      </c>
      <c r="AG482" s="12">
        <v>8</v>
      </c>
      <c r="AH482" s="17">
        <f t="shared" si="240"/>
        <v>0.88888888888888884</v>
      </c>
      <c r="AI482" s="12">
        <v>17</v>
      </c>
      <c r="AJ482" s="17">
        <f t="shared" si="241"/>
        <v>1.8888888888888888</v>
      </c>
      <c r="AK482" s="12">
        <v>9</v>
      </c>
      <c r="AL482" s="17">
        <f t="shared" si="242"/>
        <v>1</v>
      </c>
      <c r="AM482" s="12">
        <v>5</v>
      </c>
      <c r="AN482" s="17">
        <f t="shared" si="243"/>
        <v>0.55555555555555558</v>
      </c>
      <c r="AO482" s="12">
        <v>0</v>
      </c>
      <c r="AP482" s="17">
        <f t="shared" si="244"/>
        <v>0</v>
      </c>
      <c r="AQ482" s="12">
        <v>2</v>
      </c>
      <c r="AR482" s="17">
        <f t="shared" si="245"/>
        <v>0.22222222222222221</v>
      </c>
      <c r="AS482" s="12">
        <v>18</v>
      </c>
      <c r="AT482" s="17">
        <f t="shared" si="246"/>
        <v>2</v>
      </c>
      <c r="AU482" s="13"/>
      <c r="AV482" s="13"/>
      <c r="AW482" s="13"/>
      <c r="AX482" s="13"/>
      <c r="AY482" s="13"/>
      <c r="AZ482" s="13"/>
      <c r="BA482" s="13"/>
      <c r="BB482" s="13"/>
      <c r="BC482" s="13"/>
      <c r="BD482" s="35">
        <f t="shared" si="247"/>
        <v>64.806678383128286</v>
      </c>
      <c r="BE482" s="35">
        <f t="shared" si="248"/>
        <v>64.285714285714292</v>
      </c>
      <c r="BF482" s="37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9.4593317741183771</v>
      </c>
      <c r="BG482" s="14">
        <f t="shared" si="249"/>
        <v>0.61904761904761907</v>
      </c>
      <c r="BH482" s="14">
        <f t="shared" si="250"/>
        <v>0.19047619047619047</v>
      </c>
      <c r="BI482" s="13">
        <f>IFERROR(((AG482*(12000/5))/((F482*60+G482)*(SUMIFS(팀공격력!X:X,팀공격력!A:A,B482,팀공격력!B:B,D482)+SUMIFS(팀수비력!X:X,팀수비력!A:A,B482,팀수비력!B:B,D482))))*100,"")</f>
        <v>1.9302535066272035</v>
      </c>
      <c r="BJ482" s="13">
        <f>IFERROR(((AI482*(12000/5))/((F482*60+G482)*(SUMIFS(팀공격력!V:V,팀공격력!A:A,B482,팀공격력!B:B,D482)+SUMIFS(팀수비력!W:W,팀수비력!A:A,B482,팀수비력!B:B,D482))))*100,"")</f>
        <v>8.3969277123311361</v>
      </c>
      <c r="BK482" s="13">
        <f>IFERROR(((AE482*(12000/5))/((F482*60+G482)*(SUMIFS(팀공격력!X:X,팀공격력!A:A,B482,팀공격력!B:B,D482)+SUMIFS(팀수비력!X:X,팀수비력!A:A,B482,팀수비력!B:B,D482))))*100,"")</f>
        <v>6.0320422082100116</v>
      </c>
      <c r="BL482" s="13">
        <f>IFERROR(100*AK482/(((((F482*60+G482)/(12000/5))*SUMIFS(팀공격력!P:P,팀공격력!A:A,B482,팀공격력!B:B,D482))-K482)),"")</f>
        <v>5.3744712615078383</v>
      </c>
      <c r="BM482" s="13">
        <f>IFERROR(100*((AM482/E482*(2400))/((F482*60+G482)*SUMIFS(팀공격력!AR:AR,팀공격력!A:A,B482,팀공격력!B:B,D482))),"")</f>
        <v>1.1501228863700821</v>
      </c>
      <c r="BN482" s="13">
        <f>IFERROR((AO482*40)/(((F482*60+G482)/60)*(SUMIFS(팀수비력!Q:Q,팀수비력!A:A,B482,팀수비력!B:B,D482)-SUMIFS(팀수비력!N:N,팀수비력!A:A,B482,팀수비력!B:B,D482)))*100,"")</f>
        <v>0</v>
      </c>
      <c r="BO482" s="13">
        <f t="shared" si="251"/>
        <v>4.2087542087542085</v>
      </c>
      <c r="BP482" s="13">
        <v>5.8823529411764701</v>
      </c>
      <c r="BQ482" s="13">
        <v>0.11111111111111099</v>
      </c>
      <c r="BR482" s="13">
        <v>0.55555555555555503</v>
      </c>
      <c r="BS482" s="13">
        <v>0.44444444444444398</v>
      </c>
      <c r="BT482" s="15" t="s">
        <v>88</v>
      </c>
      <c r="BU482" s="15"/>
      <c r="BV482" s="12" t="s">
        <v>96</v>
      </c>
      <c r="BW482" s="26"/>
      <c r="BX482" s="28"/>
      <c r="BY482" s="28"/>
      <c r="BZ482" s="26"/>
      <c r="CA482" s="26"/>
      <c r="CB482" s="26"/>
      <c r="CC482" s="31"/>
      <c r="CD482" s="31"/>
      <c r="CE482" s="31"/>
      <c r="CF482" s="33">
        <v>6</v>
      </c>
      <c r="CG482" s="33">
        <v>3</v>
      </c>
    </row>
    <row r="483" spans="1:85" ht="18" customHeight="1" thickBot="1" x14ac:dyDescent="0.45">
      <c r="A483" s="12" t="s">
        <v>84</v>
      </c>
      <c r="B483" s="12" t="s">
        <v>275</v>
      </c>
      <c r="C483" s="4" t="s">
        <v>290</v>
      </c>
      <c r="D483" s="4" t="s">
        <v>296</v>
      </c>
      <c r="E483" s="23">
        <v>9</v>
      </c>
      <c r="F483" s="24">
        <v>21</v>
      </c>
      <c r="G483" s="24">
        <v>1</v>
      </c>
      <c r="H483" s="10">
        <f t="shared" si="225"/>
        <v>11349</v>
      </c>
      <c r="I483" s="5">
        <v>50</v>
      </c>
      <c r="J483" s="17">
        <f t="shared" si="226"/>
        <v>5.5555555555555554</v>
      </c>
      <c r="K483" s="7">
        <v>19</v>
      </c>
      <c r="L483" s="7">
        <v>45</v>
      </c>
      <c r="M483" s="17">
        <f t="shared" si="227"/>
        <v>2.1111111111111112</v>
      </c>
      <c r="N483" s="17">
        <f t="shared" si="228"/>
        <v>5</v>
      </c>
      <c r="O483" s="14">
        <f t="shared" si="229"/>
        <v>0.42222222222222222</v>
      </c>
      <c r="P483" s="12">
        <v>8</v>
      </c>
      <c r="Q483" s="12">
        <v>17</v>
      </c>
      <c r="R483" s="17">
        <f t="shared" si="230"/>
        <v>0.88888888888888884</v>
      </c>
      <c r="S483" s="17">
        <f t="shared" si="231"/>
        <v>1.8888888888888888</v>
      </c>
      <c r="T483" s="14">
        <f t="shared" si="232"/>
        <v>0.47058823529411764</v>
      </c>
      <c r="U483" s="12">
        <v>11</v>
      </c>
      <c r="V483" s="12">
        <v>28</v>
      </c>
      <c r="W483" s="17">
        <f t="shared" si="233"/>
        <v>1.2222222222222223</v>
      </c>
      <c r="X483" s="17">
        <f t="shared" si="234"/>
        <v>3.1111111111111112</v>
      </c>
      <c r="Y483" s="14">
        <f t="shared" si="235"/>
        <v>0.39285714285714285</v>
      </c>
      <c r="Z483" s="12">
        <v>1</v>
      </c>
      <c r="AA483" s="12">
        <v>2</v>
      </c>
      <c r="AB483" s="17">
        <f t="shared" si="236"/>
        <v>0.1111111111111111</v>
      </c>
      <c r="AC483" s="17">
        <f t="shared" si="237"/>
        <v>0.22222222222222221</v>
      </c>
      <c r="AD483" s="14">
        <f t="shared" si="238"/>
        <v>0.5</v>
      </c>
      <c r="AE483" s="12">
        <v>22</v>
      </c>
      <c r="AF483" s="17">
        <f t="shared" si="239"/>
        <v>2.4444444444444446</v>
      </c>
      <c r="AG483" s="12">
        <v>5</v>
      </c>
      <c r="AH483" s="17">
        <f t="shared" si="240"/>
        <v>0.55555555555555558</v>
      </c>
      <c r="AI483" s="12">
        <v>17</v>
      </c>
      <c r="AJ483" s="17">
        <f t="shared" si="241"/>
        <v>1.8888888888888888</v>
      </c>
      <c r="AK483" s="12">
        <v>10</v>
      </c>
      <c r="AL483" s="17">
        <f t="shared" si="242"/>
        <v>1.1111111111111112</v>
      </c>
      <c r="AM483" s="12">
        <v>8</v>
      </c>
      <c r="AN483" s="17">
        <f t="shared" si="243"/>
        <v>0.88888888888888884</v>
      </c>
      <c r="AO483" s="12">
        <v>3</v>
      </c>
      <c r="AP483" s="17">
        <f t="shared" si="244"/>
        <v>0.33333333333333331</v>
      </c>
      <c r="AQ483" s="12">
        <v>3</v>
      </c>
      <c r="AR483" s="17">
        <f t="shared" si="245"/>
        <v>0.33333333333333331</v>
      </c>
      <c r="AS483" s="12">
        <v>26</v>
      </c>
      <c r="AT483" s="17">
        <f t="shared" si="246"/>
        <v>2.8888888888888888</v>
      </c>
      <c r="AU483" s="13"/>
      <c r="AV483" s="13"/>
      <c r="AW483" s="13"/>
      <c r="AX483" s="13"/>
      <c r="AY483" s="13"/>
      <c r="AZ483" s="13"/>
      <c r="BA483" s="13"/>
      <c r="BB483" s="13"/>
      <c r="BC483" s="13"/>
      <c r="BD483" s="35">
        <f t="shared" si="247"/>
        <v>54.489973844812553</v>
      </c>
      <c r="BE483" s="35">
        <f t="shared" si="248"/>
        <v>54.444444444444443</v>
      </c>
      <c r="BF483" s="37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12.623606143488322</v>
      </c>
      <c r="BG483" s="14">
        <f t="shared" si="249"/>
        <v>0.62222222222222223</v>
      </c>
      <c r="BH483" s="14">
        <f t="shared" si="250"/>
        <v>4.4444444444444446E-2</v>
      </c>
      <c r="BI483" s="13">
        <f>IFERROR(((AG483*(12000/5))/((F483*60+G483)*(SUMIFS(팀공격력!X:X,팀공격력!A:A,B483,팀공격력!B:B,D483)+SUMIFS(팀수비력!X:X,팀수비력!A:A,B483,팀수비력!B:B,D483))))*100,"")</f>
        <v>1.5651738386410117</v>
      </c>
      <c r="BJ483" s="13">
        <f>IFERROR(((AI483*(12000/5))/((F483*60+G483)*(SUMIFS(팀공격력!V:V,팀공격력!A:A,B483,팀공격력!B:B,D483)+SUMIFS(팀수비력!W:W,팀수비력!A:A,B483,팀수비력!B:B,D483))))*100,"")</f>
        <v>10.894031512588214</v>
      </c>
      <c r="BK483" s="13">
        <f>IFERROR(((AE483*(12000/5))/((F483*60+G483)*(SUMIFS(팀공격력!X:X,팀공격력!A:A,B483,팀공격력!B:B,D483)+SUMIFS(팀수비력!X:X,팀수비력!A:A,B483,팀수비력!B:B,D483))))*100,"")</f>
        <v>6.8867648900204514</v>
      </c>
      <c r="BL483" s="13">
        <f>IFERROR(100*AK483/(((((F483*60+G483)/(12000/5))*SUMIFS(팀공격력!P:P,팀공격력!A:A,B483,팀공격력!B:B,D483))-K483)),"")</f>
        <v>7.9687889101021012</v>
      </c>
      <c r="BM483" s="13">
        <f>IFERROR(100*((AM483/E483*(2400))/((F483*60+G483)*SUMIFS(팀공격력!AR:AR,팀공격력!A:A,B483,팀공격력!B:B,D483))),"")</f>
        <v>2.3874398630946283</v>
      </c>
      <c r="BN483" s="13">
        <f>IFERROR((AO483*40)/(((F483*60+G483)/60)*(SUMIFS(팀수비력!Q:Q,팀수비력!A:A,B483,팀수비력!B:B,D483)-SUMIFS(팀수비력!N:N,팀수비력!A:A,B483,팀수비력!B:B,D483)))*100,"")</f>
        <v>1.4715861245779409</v>
      </c>
      <c r="BO483" s="13">
        <f t="shared" si="251"/>
        <v>6.1374795417348604</v>
      </c>
      <c r="BP483" s="13">
        <v>0</v>
      </c>
      <c r="BQ483" s="13">
        <v>0</v>
      </c>
      <c r="BR483" s="13">
        <v>1</v>
      </c>
      <c r="BS483" s="13">
        <v>0.22222222222222199</v>
      </c>
      <c r="BT483" s="15" t="s">
        <v>88</v>
      </c>
      <c r="BU483" s="15"/>
      <c r="BV483" s="12" t="s">
        <v>91</v>
      </c>
      <c r="BW483" s="26"/>
      <c r="BX483" s="28"/>
      <c r="BY483" s="28"/>
      <c r="BZ483" s="26"/>
      <c r="CA483" s="26"/>
      <c r="CB483" s="26"/>
      <c r="CC483" s="31"/>
      <c r="CD483" s="31"/>
      <c r="CE483" s="31"/>
      <c r="CF483" s="33">
        <v>6</v>
      </c>
      <c r="CG483" s="33">
        <v>3</v>
      </c>
    </row>
    <row r="484" spans="1:85" ht="18" customHeight="1" thickBot="1" x14ac:dyDescent="0.45">
      <c r="A484" s="12" t="s">
        <v>84</v>
      </c>
      <c r="B484" s="12" t="s">
        <v>275</v>
      </c>
      <c r="C484" s="4" t="s">
        <v>292</v>
      </c>
      <c r="D484" s="4" t="s">
        <v>296</v>
      </c>
      <c r="E484" s="23">
        <v>9</v>
      </c>
      <c r="F484" s="24">
        <v>29</v>
      </c>
      <c r="G484" s="24">
        <v>48</v>
      </c>
      <c r="H484" s="10">
        <f t="shared" si="225"/>
        <v>16092</v>
      </c>
      <c r="I484" s="5">
        <v>161</v>
      </c>
      <c r="J484" s="17">
        <f t="shared" si="226"/>
        <v>17.888888888888889</v>
      </c>
      <c r="K484" s="7">
        <v>65</v>
      </c>
      <c r="L484" s="7">
        <v>139</v>
      </c>
      <c r="M484" s="17">
        <f t="shared" si="227"/>
        <v>7.2222222222222223</v>
      </c>
      <c r="N484" s="17">
        <f t="shared" si="228"/>
        <v>15.444444444444445</v>
      </c>
      <c r="O484" s="14">
        <f t="shared" si="229"/>
        <v>0.46762589928057552</v>
      </c>
      <c r="P484" s="12">
        <v>48</v>
      </c>
      <c r="Q484" s="12">
        <v>101</v>
      </c>
      <c r="R484" s="17">
        <f t="shared" si="230"/>
        <v>5.333333333333333</v>
      </c>
      <c r="S484" s="17">
        <f t="shared" si="231"/>
        <v>11.222222222222221</v>
      </c>
      <c r="T484" s="14">
        <f t="shared" si="232"/>
        <v>0.47524752475247523</v>
      </c>
      <c r="U484" s="12">
        <v>17</v>
      </c>
      <c r="V484" s="12">
        <v>38</v>
      </c>
      <c r="W484" s="17">
        <f t="shared" si="233"/>
        <v>1.8888888888888888</v>
      </c>
      <c r="X484" s="17">
        <f t="shared" si="234"/>
        <v>4.2222222222222223</v>
      </c>
      <c r="Y484" s="14">
        <f t="shared" si="235"/>
        <v>0.44736842105263158</v>
      </c>
      <c r="Z484" s="12">
        <v>14</v>
      </c>
      <c r="AA484" s="12">
        <v>24</v>
      </c>
      <c r="AB484" s="17">
        <f t="shared" si="236"/>
        <v>1.5555555555555556</v>
      </c>
      <c r="AC484" s="17">
        <f t="shared" si="237"/>
        <v>2.6666666666666665</v>
      </c>
      <c r="AD484" s="14">
        <f t="shared" si="238"/>
        <v>0.58333333333333337</v>
      </c>
      <c r="AE484" s="12">
        <v>53</v>
      </c>
      <c r="AF484" s="17">
        <f t="shared" si="239"/>
        <v>5.8888888888888893</v>
      </c>
      <c r="AG484" s="12">
        <v>8</v>
      </c>
      <c r="AH484" s="17">
        <f t="shared" si="240"/>
        <v>0.88888888888888884</v>
      </c>
      <c r="AI484" s="12">
        <v>45</v>
      </c>
      <c r="AJ484" s="17">
        <f t="shared" si="241"/>
        <v>5</v>
      </c>
      <c r="AK484" s="12">
        <v>19</v>
      </c>
      <c r="AL484" s="17">
        <f t="shared" si="242"/>
        <v>2.1111111111111112</v>
      </c>
      <c r="AM484" s="12">
        <v>7</v>
      </c>
      <c r="AN484" s="17">
        <f t="shared" si="243"/>
        <v>0.77777777777777779</v>
      </c>
      <c r="AO484" s="12">
        <v>4</v>
      </c>
      <c r="AP484" s="17">
        <f t="shared" si="244"/>
        <v>0.44444444444444442</v>
      </c>
      <c r="AQ484" s="12">
        <v>16</v>
      </c>
      <c r="AR484" s="17">
        <f t="shared" si="245"/>
        <v>1.7777777777777777</v>
      </c>
      <c r="AS484" s="12">
        <v>14</v>
      </c>
      <c r="AT484" s="17">
        <f t="shared" si="246"/>
        <v>1.5555555555555556</v>
      </c>
      <c r="AU484" s="13"/>
      <c r="AV484" s="13"/>
      <c r="AW484" s="13"/>
      <c r="AX484" s="13"/>
      <c r="AY484" s="13"/>
      <c r="AZ484" s="13"/>
      <c r="BA484" s="13"/>
      <c r="BB484" s="13"/>
      <c r="BC484" s="13"/>
      <c r="BD484" s="35">
        <f t="shared" si="247"/>
        <v>53.824552019256487</v>
      </c>
      <c r="BE484" s="35">
        <f t="shared" si="248"/>
        <v>52.877697841726622</v>
      </c>
      <c r="BF484" s="37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30.154715034664445</v>
      </c>
      <c r="BG484" s="14">
        <f t="shared" si="249"/>
        <v>0.2733812949640288</v>
      </c>
      <c r="BH484" s="14">
        <f t="shared" si="250"/>
        <v>0.17266187050359713</v>
      </c>
      <c r="BI484" s="13">
        <f>IFERROR(((AG484*(12000/5))/((F484*60+G484)*(SUMIFS(팀공격력!X:X,팀공격력!A:A,B484,팀공격력!B:B,D484)+SUMIFS(팀수비력!X:X,팀수비력!A:A,B484,팀수비력!B:B,D484))))*100,"")</f>
        <v>1.7661603673613566</v>
      </c>
      <c r="BJ484" s="13">
        <f>IFERROR(((AI484*(12000/5))/((F484*60+G484)*(SUMIFS(팀공격력!V:V,팀공격력!A:A,B484,팀공격력!B:B,D484)+SUMIFS(팀수비력!W:W,팀수비력!A:A,B484,팀수비력!B:B,D484))))*100,"")</f>
        <v>20.337604230221679</v>
      </c>
      <c r="BK484" s="13">
        <f>IFERROR(((AE484*(12000/5))/((F484*60+G484)*(SUMIFS(팀공격력!X:X,팀공격력!A:A,B484,팀공격력!B:B,D484)+SUMIFS(팀수비력!X:X,팀수비력!A:A,B484,팀수비력!B:B,D484))))*100,"")</f>
        <v>11.700812433768986</v>
      </c>
      <c r="BL484" s="13">
        <f>IFERROR(100*AK484/(((((F484*60+G484)/(12000/5))*SUMIFS(팀공격력!P:P,팀공격력!A:A,B484,팀공격력!B:B,D484))-K484)),"")</f>
        <v>13.583556747095621</v>
      </c>
      <c r="BM484" s="13">
        <f>IFERROR(100*((AM484/E484*(2400))/((F484*60+G484)*SUMIFS(팀공격력!AR:AR,팀공격력!A:A,B484,팀공격력!B:B,D484))),"")</f>
        <v>1.4732894065671343</v>
      </c>
      <c r="BN484" s="13">
        <f>IFERROR((AO484*40)/(((F484*60+G484)/60)*(SUMIFS(팀수비력!Q:Q,팀수비력!A:A,B484,팀수비력!B:B,D484)-SUMIFS(팀수비력!N:N,팀수비력!A:A,B484,팀수비력!B:B,D484)))*100,"")</f>
        <v>1.3837957517470423</v>
      </c>
      <c r="BO484" s="13">
        <f t="shared" si="251"/>
        <v>9.6641700893935738</v>
      </c>
      <c r="BP484" s="13">
        <v>18.181818181818102</v>
      </c>
      <c r="BQ484" s="13">
        <v>0.44444444444444398</v>
      </c>
      <c r="BR484" s="13">
        <v>2.2222222222222201</v>
      </c>
      <c r="BS484" s="13">
        <v>0.33333333333333298</v>
      </c>
      <c r="BT484" s="15" t="s">
        <v>110</v>
      </c>
      <c r="BU484" s="15"/>
      <c r="BV484" s="12" t="s">
        <v>96</v>
      </c>
      <c r="BW484" s="26"/>
      <c r="BX484" s="28"/>
      <c r="BY484" s="28"/>
      <c r="BZ484" s="26"/>
      <c r="CA484" s="26"/>
      <c r="CB484" s="26"/>
      <c r="CC484" s="31"/>
      <c r="CD484" s="31"/>
      <c r="CE484" s="31"/>
      <c r="CF484" s="33">
        <v>6</v>
      </c>
      <c r="CG484" s="33">
        <v>3</v>
      </c>
    </row>
    <row r="485" spans="1:85" ht="18" customHeight="1" thickBot="1" x14ac:dyDescent="0.45">
      <c r="A485" s="12" t="s">
        <v>84</v>
      </c>
      <c r="B485" s="12" t="s">
        <v>275</v>
      </c>
      <c r="C485" s="4" t="s">
        <v>293</v>
      </c>
      <c r="D485" s="4" t="s">
        <v>296</v>
      </c>
      <c r="E485" s="23">
        <v>8</v>
      </c>
      <c r="F485" s="24">
        <v>10</v>
      </c>
      <c r="G485" s="24">
        <v>47</v>
      </c>
      <c r="H485" s="10">
        <f t="shared" si="225"/>
        <v>5176</v>
      </c>
      <c r="I485" s="5">
        <v>17</v>
      </c>
      <c r="J485" s="17">
        <f t="shared" si="226"/>
        <v>2.125</v>
      </c>
      <c r="K485" s="7">
        <v>5</v>
      </c>
      <c r="L485" s="7">
        <v>14</v>
      </c>
      <c r="M485" s="17">
        <f t="shared" si="227"/>
        <v>0.625</v>
      </c>
      <c r="N485" s="17">
        <f t="shared" si="228"/>
        <v>1.75</v>
      </c>
      <c r="O485" s="14">
        <f t="shared" si="229"/>
        <v>0.35714285714285715</v>
      </c>
      <c r="P485" s="12">
        <v>4</v>
      </c>
      <c r="Q485" s="12">
        <v>8</v>
      </c>
      <c r="R485" s="17">
        <f t="shared" si="230"/>
        <v>0.5</v>
      </c>
      <c r="S485" s="17">
        <f t="shared" si="231"/>
        <v>1</v>
      </c>
      <c r="T485" s="14">
        <f t="shared" si="232"/>
        <v>0.5</v>
      </c>
      <c r="U485" s="12">
        <v>1</v>
      </c>
      <c r="V485" s="12">
        <v>6</v>
      </c>
      <c r="W485" s="17">
        <f t="shared" si="233"/>
        <v>0.125</v>
      </c>
      <c r="X485" s="17">
        <f t="shared" si="234"/>
        <v>0.75</v>
      </c>
      <c r="Y485" s="14">
        <f t="shared" si="235"/>
        <v>0.16666666666666666</v>
      </c>
      <c r="Z485" s="12">
        <v>6</v>
      </c>
      <c r="AA485" s="12">
        <v>8</v>
      </c>
      <c r="AB485" s="17">
        <f t="shared" si="236"/>
        <v>0.75</v>
      </c>
      <c r="AC485" s="17">
        <f t="shared" si="237"/>
        <v>1</v>
      </c>
      <c r="AD485" s="14">
        <f t="shared" si="238"/>
        <v>0.75</v>
      </c>
      <c r="AE485" s="12">
        <v>6</v>
      </c>
      <c r="AF485" s="17">
        <f t="shared" si="239"/>
        <v>0.75</v>
      </c>
      <c r="AG485" s="12">
        <v>1</v>
      </c>
      <c r="AH485" s="17">
        <f t="shared" si="240"/>
        <v>0.125</v>
      </c>
      <c r="AI485" s="12">
        <v>5</v>
      </c>
      <c r="AJ485" s="17">
        <f t="shared" si="241"/>
        <v>0.625</v>
      </c>
      <c r="AK485" s="12">
        <v>10</v>
      </c>
      <c r="AL485" s="17">
        <f t="shared" si="242"/>
        <v>1.25</v>
      </c>
      <c r="AM485" s="12">
        <v>2</v>
      </c>
      <c r="AN485" s="17">
        <f t="shared" si="243"/>
        <v>0.25</v>
      </c>
      <c r="AO485" s="12">
        <v>0</v>
      </c>
      <c r="AP485" s="17">
        <f t="shared" si="244"/>
        <v>0</v>
      </c>
      <c r="AQ485" s="12">
        <v>3</v>
      </c>
      <c r="AR485" s="17">
        <f t="shared" si="245"/>
        <v>0.375</v>
      </c>
      <c r="AS485" s="12">
        <v>11</v>
      </c>
      <c r="AT485" s="17">
        <f t="shared" si="246"/>
        <v>1.375</v>
      </c>
      <c r="AU485" s="13"/>
      <c r="AV485" s="13"/>
      <c r="AW485" s="13"/>
      <c r="AX485" s="13"/>
      <c r="AY485" s="13"/>
      <c r="AZ485" s="13"/>
      <c r="BA485" s="13"/>
      <c r="BB485" s="13"/>
      <c r="BC485" s="13"/>
      <c r="BD485" s="35">
        <f t="shared" si="247"/>
        <v>48.515981735159819</v>
      </c>
      <c r="BE485" s="35">
        <f t="shared" si="248"/>
        <v>39.285714285714285</v>
      </c>
      <c r="BF485" s="37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10.328574851296038</v>
      </c>
      <c r="BG485" s="14">
        <f t="shared" si="249"/>
        <v>0.42857142857142855</v>
      </c>
      <c r="BH485" s="14">
        <f t="shared" si="250"/>
        <v>0.5714285714285714</v>
      </c>
      <c r="BI485" s="13">
        <f>IFERROR(((AG485*(12000/5))/((F485*60+G485)*(SUMIFS(팀공격력!X:X,팀공격력!A:A,B485,팀공격력!B:B,D485)+SUMIFS(팀수비력!X:X,팀수비력!A:A,B485,팀수비력!B:B,D485))))*100,"")</f>
        <v>0.61010331082730018</v>
      </c>
      <c r="BJ485" s="13">
        <f>IFERROR(((AI485*(12000/5))/((F485*60+G485)*(SUMIFS(팀공격력!V:V,팀공격력!A:A,B485,팀공격력!B:B,D485)+SUMIFS(팀수비력!W:W,팀수비력!A:A,B485,팀수비력!B:B,D485))))*100,"")</f>
        <v>6.2448285013972802</v>
      </c>
      <c r="BK485" s="13">
        <f>IFERROR(((AE485*(12000/5))/((F485*60+G485)*(SUMIFS(팀공격력!X:X,팀공격력!A:A,B485,팀공격력!B:B,D485)+SUMIFS(팀수비력!X:X,팀수비력!A:A,B485,팀수비력!B:B,D485))))*100,"")</f>
        <v>3.6606198649638002</v>
      </c>
      <c r="BL485" s="13">
        <f>IFERROR(100*AK485/(((((F485*60+G485)/(12000/5))*SUMIFS(팀공격력!P:P,팀공격력!A:A,B485,팀공격력!B:B,D485))-K485)),"")</f>
        <v>14.464366430616241</v>
      </c>
      <c r="BM485" s="13">
        <f>IFERROR(100*((AM485/E485*(2400))/((F485*60+G485)*SUMIFS(팀공격력!AR:AR,팀공격력!A:A,B485,팀공격력!B:B,D485))),"")</f>
        <v>1.3086869690041025</v>
      </c>
      <c r="BN485" s="13">
        <f>IFERROR((AO485*40)/(((F485*60+G485)/60)*(SUMIFS(팀수비력!Q:Q,팀수비력!A:A,B485,팀수비력!B:B,D485)-SUMIFS(팀수비력!N:N,팀수비력!A:A,B485,팀수비력!B:B,D485)))*100,"")</f>
        <v>0</v>
      </c>
      <c r="BO485" s="13">
        <f t="shared" si="251"/>
        <v>14.619883040935672</v>
      </c>
      <c r="BP485" s="13">
        <v>25</v>
      </c>
      <c r="BQ485" s="13">
        <v>0.125</v>
      </c>
      <c r="BR485" s="13">
        <v>0</v>
      </c>
      <c r="BS485" s="13">
        <v>0.5</v>
      </c>
      <c r="BT485" s="15" t="s">
        <v>88</v>
      </c>
      <c r="BU485" s="15"/>
      <c r="BV485" s="12" t="s">
        <v>91</v>
      </c>
      <c r="BW485" s="26"/>
      <c r="BX485" s="28"/>
      <c r="BY485" s="28"/>
      <c r="BZ485" s="26"/>
      <c r="CA485" s="26"/>
      <c r="CB485" s="26"/>
      <c r="CC485" s="31"/>
      <c r="CD485" s="31"/>
      <c r="CE485" s="31"/>
      <c r="CF485" s="33">
        <v>6</v>
      </c>
      <c r="CG485" s="33">
        <v>2</v>
      </c>
    </row>
    <row r="486" spans="1:85" ht="18" customHeight="1" thickBot="1" x14ac:dyDescent="0.45">
      <c r="A486" s="12" t="s">
        <v>84</v>
      </c>
      <c r="B486" s="12" t="s">
        <v>275</v>
      </c>
      <c r="C486" s="4" t="s">
        <v>294</v>
      </c>
      <c r="D486" s="4" t="s">
        <v>296</v>
      </c>
      <c r="E486" s="23">
        <v>8</v>
      </c>
      <c r="F486" s="24">
        <v>13</v>
      </c>
      <c r="G486" s="24">
        <v>58</v>
      </c>
      <c r="H486" s="10">
        <f t="shared" si="225"/>
        <v>6704</v>
      </c>
      <c r="I486" s="5">
        <v>27</v>
      </c>
      <c r="J486" s="17">
        <f t="shared" si="226"/>
        <v>3.375</v>
      </c>
      <c r="K486" s="7">
        <v>10</v>
      </c>
      <c r="L486" s="7">
        <v>26</v>
      </c>
      <c r="M486" s="17">
        <f t="shared" si="227"/>
        <v>1.25</v>
      </c>
      <c r="N486" s="17">
        <f t="shared" si="228"/>
        <v>3.25</v>
      </c>
      <c r="O486" s="14">
        <f t="shared" si="229"/>
        <v>0.38461538461538464</v>
      </c>
      <c r="P486" s="12">
        <v>6</v>
      </c>
      <c r="Q486" s="12">
        <v>9</v>
      </c>
      <c r="R486" s="17">
        <f t="shared" si="230"/>
        <v>0.75</v>
      </c>
      <c r="S486" s="17">
        <f t="shared" si="231"/>
        <v>1.125</v>
      </c>
      <c r="T486" s="14">
        <f t="shared" si="232"/>
        <v>0.66666666666666663</v>
      </c>
      <c r="U486" s="12">
        <v>4</v>
      </c>
      <c r="V486" s="12">
        <v>17</v>
      </c>
      <c r="W486" s="17">
        <f t="shared" si="233"/>
        <v>0.5</v>
      </c>
      <c r="X486" s="17">
        <f t="shared" si="234"/>
        <v>2.125</v>
      </c>
      <c r="Y486" s="14">
        <f t="shared" si="235"/>
        <v>0.23529411764705882</v>
      </c>
      <c r="Z486" s="12">
        <v>3</v>
      </c>
      <c r="AA486" s="12">
        <v>5</v>
      </c>
      <c r="AB486" s="17">
        <f t="shared" si="236"/>
        <v>0.375</v>
      </c>
      <c r="AC486" s="17">
        <f t="shared" si="237"/>
        <v>0.625</v>
      </c>
      <c r="AD486" s="14">
        <f t="shared" si="238"/>
        <v>0.6</v>
      </c>
      <c r="AE486" s="12">
        <v>14</v>
      </c>
      <c r="AF486" s="17">
        <f t="shared" si="239"/>
        <v>1.75</v>
      </c>
      <c r="AG486" s="12">
        <v>3</v>
      </c>
      <c r="AH486" s="17">
        <f t="shared" si="240"/>
        <v>0.375</v>
      </c>
      <c r="AI486" s="12">
        <v>11</v>
      </c>
      <c r="AJ486" s="17">
        <f t="shared" si="241"/>
        <v>1.375</v>
      </c>
      <c r="AK486" s="12">
        <v>2</v>
      </c>
      <c r="AL486" s="17">
        <f t="shared" si="242"/>
        <v>0.25</v>
      </c>
      <c r="AM486" s="12">
        <v>5</v>
      </c>
      <c r="AN486" s="17">
        <f t="shared" si="243"/>
        <v>0.625</v>
      </c>
      <c r="AO486" s="12">
        <v>0</v>
      </c>
      <c r="AP486" s="17">
        <f t="shared" si="244"/>
        <v>0</v>
      </c>
      <c r="AQ486" s="12">
        <v>5</v>
      </c>
      <c r="AR486" s="17">
        <f t="shared" si="245"/>
        <v>0.625</v>
      </c>
      <c r="AS486" s="12">
        <v>8</v>
      </c>
      <c r="AT486" s="17">
        <f t="shared" si="246"/>
        <v>1</v>
      </c>
      <c r="AU486" s="13"/>
      <c r="AV486" s="13"/>
      <c r="AW486" s="13"/>
      <c r="AX486" s="13"/>
      <c r="AY486" s="13"/>
      <c r="AZ486" s="13"/>
      <c r="BA486" s="13"/>
      <c r="BB486" s="13"/>
      <c r="BC486" s="13"/>
      <c r="BD486" s="35">
        <f t="shared" si="247"/>
        <v>47.872340425531917</v>
      </c>
      <c r="BE486" s="35">
        <f t="shared" si="248"/>
        <v>46.153846153846153</v>
      </c>
      <c r="BF486" s="37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12.90212931767944</v>
      </c>
      <c r="BG486" s="14">
        <f t="shared" si="249"/>
        <v>0.65384615384615385</v>
      </c>
      <c r="BH486" s="14">
        <f t="shared" si="250"/>
        <v>0.19230769230769232</v>
      </c>
      <c r="BI486" s="13">
        <f>IFERROR(((AG486*(12000/5))/((F486*60+G486)*(SUMIFS(팀공격력!X:X,팀공격력!A:A,B486,팀공격력!B:B,D486)+SUMIFS(팀수비력!X:X,팀수비력!A:A,B486,팀수비력!B:B,D486))))*100,"")</f>
        <v>1.4131390528828038</v>
      </c>
      <c r="BJ486" s="13">
        <f>IFERROR(((AI486*(12000/5))/((F486*60+G486)*(SUMIFS(팀공격력!V:V,팀공격력!A:A,B486,팀공격력!B:B,D486)+SUMIFS(팀수비력!W:W,팀수비력!A:A,B486,팀수비력!B:B,D486))))*100,"")</f>
        <v>10.607265977194379</v>
      </c>
      <c r="BK486" s="13">
        <f>IFERROR(((AE486*(12000/5))/((F486*60+G486)*(SUMIFS(팀공격력!X:X,팀공격력!A:A,B486,팀공격력!B:B,D486)+SUMIFS(팀수비력!X:X,팀수비력!A:A,B486,팀수비력!B:B,D486))))*100,"")</f>
        <v>6.5946489134530841</v>
      </c>
      <c r="BL486" s="13">
        <f>IFERROR(100*AK486/(((((F486*60+G486)/(12000/5))*SUMIFS(팀공격력!P:P,팀공격력!A:A,B486,팀공격력!B:B,D486))-K486)),"")</f>
        <v>2.3250181642044074</v>
      </c>
      <c r="BM486" s="13">
        <f>IFERROR(100*((AM486/E486*(2400))/((F486*60+G486)*SUMIFS(팀공격력!AR:AR,팀공격력!A:A,B486,팀공격력!B:B,D486))),"")</f>
        <v>2.5260157188116179</v>
      </c>
      <c r="BN486" s="13">
        <f>IFERROR((AO486*40)/(((F486*60+G486)/60)*(SUMIFS(팀수비력!Q:Q,팀수비력!A:A,B486,팀수비력!B:B,D486)-SUMIFS(팀수비력!N:N,팀수비력!A:A,B486,팀수비력!B:B,D486)))*100,"")</f>
        <v>0</v>
      </c>
      <c r="BO486" s="13">
        <f t="shared" si="251"/>
        <v>15.060240963855421</v>
      </c>
      <c r="BP486" s="13">
        <v>11.1111111111111</v>
      </c>
      <c r="BQ486" s="13">
        <v>0.125</v>
      </c>
      <c r="BR486" s="13">
        <v>0.375</v>
      </c>
      <c r="BS486" s="13">
        <v>0.25</v>
      </c>
      <c r="BT486" s="15" t="s">
        <v>88</v>
      </c>
      <c r="BU486" s="15"/>
      <c r="BV486" s="12" t="s">
        <v>96</v>
      </c>
      <c r="BW486" s="26"/>
      <c r="BX486" s="28"/>
      <c r="BY486" s="28"/>
      <c r="BZ486" s="26"/>
      <c r="CA486" s="26"/>
      <c r="CB486" s="26"/>
      <c r="CC486" s="31"/>
      <c r="CD486" s="31"/>
      <c r="CE486" s="31"/>
      <c r="CF486" s="33">
        <v>5</v>
      </c>
      <c r="CG486" s="33">
        <v>3</v>
      </c>
    </row>
    <row r="487" spans="1:85" ht="18" customHeight="1" thickBot="1" x14ac:dyDescent="0.45">
      <c r="A487" s="12" t="s">
        <v>84</v>
      </c>
      <c r="B487" s="12" t="s">
        <v>85</v>
      </c>
      <c r="C487" s="4" t="s">
        <v>86</v>
      </c>
      <c r="D487" s="4" t="s">
        <v>297</v>
      </c>
      <c r="E487" s="23">
        <v>9</v>
      </c>
      <c r="F487" s="24">
        <v>23</v>
      </c>
      <c r="G487" s="24">
        <v>45</v>
      </c>
      <c r="H487" s="10">
        <f t="shared" si="225"/>
        <v>12825</v>
      </c>
      <c r="I487" s="5">
        <v>78</v>
      </c>
      <c r="J487" s="17">
        <f t="shared" si="226"/>
        <v>8.6666666666666661</v>
      </c>
      <c r="K487" s="7">
        <v>32</v>
      </c>
      <c r="L487" s="7">
        <v>67</v>
      </c>
      <c r="M487" s="17">
        <f t="shared" si="227"/>
        <v>3.5555555555555554</v>
      </c>
      <c r="N487" s="17">
        <f t="shared" si="228"/>
        <v>7.4444444444444446</v>
      </c>
      <c r="O487" s="14">
        <f t="shared" si="229"/>
        <v>0.47761194029850745</v>
      </c>
      <c r="P487" s="12">
        <v>19</v>
      </c>
      <c r="Q487" s="12">
        <v>31</v>
      </c>
      <c r="R487" s="17">
        <f t="shared" si="230"/>
        <v>2.1111111111111112</v>
      </c>
      <c r="S487" s="17">
        <f t="shared" si="231"/>
        <v>3.4444444444444446</v>
      </c>
      <c r="T487" s="14">
        <f t="shared" si="232"/>
        <v>0.61290322580645162</v>
      </c>
      <c r="U487" s="12">
        <v>13</v>
      </c>
      <c r="V487" s="12">
        <v>36</v>
      </c>
      <c r="W487" s="17">
        <f t="shared" si="233"/>
        <v>1.4444444444444444</v>
      </c>
      <c r="X487" s="17">
        <f t="shared" si="234"/>
        <v>4</v>
      </c>
      <c r="Y487" s="14">
        <f t="shared" si="235"/>
        <v>0.3611111111111111</v>
      </c>
      <c r="Z487" s="12">
        <v>1</v>
      </c>
      <c r="AA487" s="12">
        <v>3</v>
      </c>
      <c r="AB487" s="17">
        <f t="shared" si="236"/>
        <v>0.1111111111111111</v>
      </c>
      <c r="AC487" s="17">
        <f t="shared" si="237"/>
        <v>0.33333333333333331</v>
      </c>
      <c r="AD487" s="14">
        <f t="shared" si="238"/>
        <v>0.33333333333333331</v>
      </c>
      <c r="AE487" s="12">
        <v>44</v>
      </c>
      <c r="AF487" s="17">
        <f t="shared" si="239"/>
        <v>4.8888888888888893</v>
      </c>
      <c r="AG487" s="12">
        <v>13</v>
      </c>
      <c r="AH487" s="17">
        <f t="shared" si="240"/>
        <v>1.4444444444444444</v>
      </c>
      <c r="AI487" s="12">
        <v>31</v>
      </c>
      <c r="AJ487" s="17">
        <f t="shared" si="241"/>
        <v>3.4444444444444446</v>
      </c>
      <c r="AK487" s="12">
        <v>4</v>
      </c>
      <c r="AL487" s="17">
        <f t="shared" si="242"/>
        <v>0.44444444444444442</v>
      </c>
      <c r="AM487" s="12">
        <v>2</v>
      </c>
      <c r="AN487" s="17">
        <f t="shared" si="243"/>
        <v>0.22222222222222221</v>
      </c>
      <c r="AO487" s="12">
        <v>6</v>
      </c>
      <c r="AP487" s="17">
        <f t="shared" si="244"/>
        <v>0.66666666666666663</v>
      </c>
      <c r="AQ487" s="12">
        <v>5</v>
      </c>
      <c r="AR487" s="17">
        <f t="shared" si="245"/>
        <v>0.55555555555555558</v>
      </c>
      <c r="AS487" s="12">
        <v>12</v>
      </c>
      <c r="AT487" s="17">
        <f t="shared" si="246"/>
        <v>1.3333333333333333</v>
      </c>
      <c r="AU487" s="13"/>
      <c r="AV487" s="13"/>
      <c r="AW487" s="13"/>
      <c r="AX487" s="13"/>
      <c r="AY487" s="13"/>
      <c r="AZ487" s="13"/>
      <c r="BA487" s="13"/>
      <c r="BB487" s="13"/>
      <c r="BC487" s="13"/>
      <c r="BD487" s="35">
        <f t="shared" si="247"/>
        <v>57.084309133489462</v>
      </c>
      <c r="BE487" s="35">
        <f t="shared" si="248"/>
        <v>57.462686567164177</v>
      </c>
      <c r="BF487" s="37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16.070577276089754</v>
      </c>
      <c r="BG487" s="14">
        <f t="shared" si="249"/>
        <v>0.53731343283582089</v>
      </c>
      <c r="BH487" s="14">
        <f t="shared" si="250"/>
        <v>4.4776119402985072E-2</v>
      </c>
      <c r="BI487" s="13">
        <f>IFERROR(((AG487*(12000/5))/((F487*60+G487)*(SUMIFS(팀공격력!X:X,팀공격력!A:A,B487,팀공격력!B:B,D487)+SUMIFS(팀수비력!X:X,팀수비력!A:A,B487,팀수비력!B:B,D487))))*100,"")</f>
        <v>3.5314091680814936</v>
      </c>
      <c r="BJ487" s="13">
        <f>IFERROR(((AI487*(12000/5))/((F487*60+G487)*(SUMIFS(팀공격력!V:V,팀공격력!A:A,B487,팀공격력!B:B,D487)+SUMIFS(팀수비력!W:W,팀수비력!A:A,B487,팀수비력!B:B,D487))))*100,"")</f>
        <v>15.821371610845295</v>
      </c>
      <c r="BK487" s="13">
        <f>IFERROR(((AE487*(12000/5))/((F487*60+G487)*(SUMIFS(팀공격력!X:X,팀공격력!A:A,B487,팀공격력!B:B,D487)+SUMIFS(팀수비력!X:X,팀수비력!A:A,B487,팀수비력!B:B,D487))))*100,"")</f>
        <v>11.952461799660441</v>
      </c>
      <c r="BL487" s="13">
        <f>IFERROR(100*AK487/(((((F487*60+G487)/(12000/5))*SUMIFS(팀공격력!P:P,팀공격력!A:A,B487,팀공격력!B:B,D487))-K487)),"")</f>
        <v>3.4529268950633938</v>
      </c>
      <c r="BM487" s="13">
        <f>IFERROR(100*((AM487/E487*(2400))/((F487*60+G487)*SUMIFS(팀공격력!AR:AR,팀공격력!A:A,B487,팀공격력!B:B,D487))),"")</f>
        <v>0.53231674164456555</v>
      </c>
      <c r="BN487" s="13">
        <f>IFERROR((AO487*40)/(((F487*60+G487)/60)*(SUMIFS(팀수비력!Q:Q,팀수비력!A:A,B487,팀수비력!B:B,D487)-SUMIFS(팀수비력!N:N,팀수비력!A:A,B487,팀수비력!B:B,D487)))*100,"")</f>
        <v>2.776171197223829</v>
      </c>
      <c r="BO487" s="13">
        <f t="shared" si="251"/>
        <v>6.8194217130387349</v>
      </c>
      <c r="BP487" s="13">
        <v>27.272727272727199</v>
      </c>
      <c r="BQ487" s="13">
        <v>0.33333333333333298</v>
      </c>
      <c r="BR487" s="13">
        <v>0</v>
      </c>
      <c r="BS487" s="13">
        <v>0.33333333333333298</v>
      </c>
      <c r="BT487" s="15" t="s">
        <v>88</v>
      </c>
      <c r="BU487" s="15"/>
      <c r="BV487" s="12" t="s">
        <v>89</v>
      </c>
      <c r="BW487" s="26"/>
      <c r="BX487" s="28"/>
      <c r="BY487" s="28"/>
      <c r="BZ487" s="26"/>
      <c r="CA487" s="26"/>
      <c r="CB487" s="26"/>
      <c r="CC487" s="31"/>
      <c r="CD487" s="31"/>
      <c r="CE487" s="31"/>
      <c r="CF487" s="33">
        <v>3</v>
      </c>
      <c r="CG487" s="33">
        <v>6</v>
      </c>
    </row>
    <row r="488" spans="1:85" ht="18" customHeight="1" thickBot="1" x14ac:dyDescent="0.45">
      <c r="A488" s="12" t="s">
        <v>84</v>
      </c>
      <c r="B488" s="12" t="s">
        <v>85</v>
      </c>
      <c r="C488" s="4" t="s">
        <v>90</v>
      </c>
      <c r="D488" s="4" t="s">
        <v>297</v>
      </c>
      <c r="E488" s="23">
        <v>3</v>
      </c>
      <c r="F488" s="24">
        <v>6</v>
      </c>
      <c r="G488" s="24">
        <v>5</v>
      </c>
      <c r="H488" s="10">
        <f t="shared" si="225"/>
        <v>1095</v>
      </c>
      <c r="I488" s="5">
        <v>2</v>
      </c>
      <c r="J488" s="17">
        <f t="shared" si="226"/>
        <v>0.66666666666666663</v>
      </c>
      <c r="K488" s="7">
        <v>0</v>
      </c>
      <c r="L488" s="7">
        <v>3</v>
      </c>
      <c r="M488" s="17">
        <f t="shared" si="227"/>
        <v>0</v>
      </c>
      <c r="N488" s="17">
        <f t="shared" si="228"/>
        <v>1</v>
      </c>
      <c r="O488" s="14">
        <f t="shared" si="229"/>
        <v>0</v>
      </c>
      <c r="P488" s="12">
        <v>0</v>
      </c>
      <c r="Q488" s="12">
        <v>0</v>
      </c>
      <c r="R488" s="17">
        <f t="shared" si="230"/>
        <v>0</v>
      </c>
      <c r="S488" s="17">
        <f t="shared" si="231"/>
        <v>0</v>
      </c>
      <c r="T488" s="14" t="e">
        <f t="shared" si="232"/>
        <v>#DIV/0!</v>
      </c>
      <c r="U488" s="12">
        <v>0</v>
      </c>
      <c r="V488" s="12">
        <v>3</v>
      </c>
      <c r="W488" s="17">
        <f t="shared" si="233"/>
        <v>0</v>
      </c>
      <c r="X488" s="17">
        <f t="shared" si="234"/>
        <v>1</v>
      </c>
      <c r="Y488" s="14">
        <f t="shared" si="235"/>
        <v>0</v>
      </c>
      <c r="Z488" s="12">
        <v>2</v>
      </c>
      <c r="AA488" s="12">
        <v>2</v>
      </c>
      <c r="AB488" s="17">
        <f t="shared" si="236"/>
        <v>0.66666666666666663</v>
      </c>
      <c r="AC488" s="17">
        <f t="shared" si="237"/>
        <v>0.66666666666666663</v>
      </c>
      <c r="AD488" s="14">
        <f t="shared" si="238"/>
        <v>1</v>
      </c>
      <c r="AE488" s="12">
        <v>1</v>
      </c>
      <c r="AF488" s="17">
        <f t="shared" si="239"/>
        <v>0.33333333333333331</v>
      </c>
      <c r="AG488" s="12">
        <v>0</v>
      </c>
      <c r="AH488" s="17">
        <f t="shared" si="240"/>
        <v>0</v>
      </c>
      <c r="AI488" s="12">
        <v>1</v>
      </c>
      <c r="AJ488" s="17">
        <f t="shared" si="241"/>
        <v>0.33333333333333331</v>
      </c>
      <c r="AK488" s="12">
        <v>0</v>
      </c>
      <c r="AL488" s="17">
        <f t="shared" si="242"/>
        <v>0</v>
      </c>
      <c r="AM488" s="12">
        <v>0</v>
      </c>
      <c r="AN488" s="17">
        <f t="shared" si="243"/>
        <v>0</v>
      </c>
      <c r="AO488" s="12">
        <v>0</v>
      </c>
      <c r="AP488" s="17">
        <f t="shared" si="244"/>
        <v>0</v>
      </c>
      <c r="AQ488" s="12">
        <v>0</v>
      </c>
      <c r="AR488" s="17">
        <f t="shared" si="245"/>
        <v>0</v>
      </c>
      <c r="AS488" s="12">
        <v>4</v>
      </c>
      <c r="AT488" s="17">
        <f t="shared" si="246"/>
        <v>1.3333333333333333</v>
      </c>
      <c r="AU488" s="13"/>
      <c r="AV488" s="13"/>
      <c r="AW488" s="13"/>
      <c r="AX488" s="13"/>
      <c r="AY488" s="13"/>
      <c r="AZ488" s="13"/>
      <c r="BA488" s="13"/>
      <c r="BB488" s="13"/>
      <c r="BC488" s="13"/>
      <c r="BD488" s="35">
        <f t="shared" si="247"/>
        <v>25.773195876288664</v>
      </c>
      <c r="BE488" s="35">
        <f t="shared" si="248"/>
        <v>0</v>
      </c>
      <c r="BF488" s="37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3.3201885433528484</v>
      </c>
      <c r="BG488" s="14">
        <f t="shared" si="249"/>
        <v>1</v>
      </c>
      <c r="BH488" s="14">
        <f t="shared" si="250"/>
        <v>0.66666666666666663</v>
      </c>
      <c r="BI488" s="13">
        <f>IFERROR(((AG488*(12000/5))/((F488*60+G488)*(SUMIFS(팀공격력!X:X,팀공격력!A:A,B488,팀공격력!B:B,D488)+SUMIFS(팀수비력!X:X,팀수비력!A:A,B488,팀수비력!B:B,D488))))*100,"")</f>
        <v>0</v>
      </c>
      <c r="BJ488" s="13">
        <f>IFERROR(((AI488*(12000/5))/((F488*60+G488)*(SUMIFS(팀공격력!V:V,팀공격력!A:A,B488,팀공격력!B:B,D488)+SUMIFS(팀수비력!W:W,팀수비력!A:A,B488,팀수비력!B:B,D488))))*100,"")</f>
        <v>1.9925280199252802</v>
      </c>
      <c r="BK488" s="13">
        <f>IFERROR(((AE488*(12000/5))/((F488*60+G488)*(SUMIFS(팀공격력!X:X,팀공격력!A:A,B488,팀공격력!B:B,D488)+SUMIFS(팀수비력!X:X,팀수비력!A:A,B488,팀수비력!B:B,D488))))*100,"")</f>
        <v>1.0605391073795847</v>
      </c>
      <c r="BL488" s="13">
        <f>IFERROR(100*AK488/(((((F488*60+G488)/(12000/5))*SUMIFS(팀공격력!P:P,팀공격력!A:A,B488,팀공격력!B:B,D488))-K488)),"")</f>
        <v>0</v>
      </c>
      <c r="BM488" s="13">
        <f>IFERROR(100*((AM488/E488*(2400))/((F488*60+G488)*SUMIFS(팀공격력!AR:AR,팀공격력!A:A,B488,팀공격력!B:B,D488))),"")</f>
        <v>0</v>
      </c>
      <c r="BN488" s="13">
        <f>IFERROR((AO488*40)/(((F488*60+G488)/60)*(SUMIFS(팀수비력!Q:Q,팀수비력!A:A,B488,팀수비력!B:B,D488)-SUMIFS(팀수비력!N:N,팀수비력!A:A,B488,팀수비력!B:B,D488)))*100,"")</f>
        <v>0</v>
      </c>
      <c r="BO488" s="13">
        <f t="shared" si="251"/>
        <v>0</v>
      </c>
      <c r="BP488" s="13">
        <v>33.3333333333333</v>
      </c>
      <c r="BQ488" s="13">
        <v>0.33333333333333298</v>
      </c>
      <c r="BR488" s="13">
        <v>0</v>
      </c>
      <c r="BS488" s="13">
        <v>0</v>
      </c>
      <c r="BT488" s="15" t="s">
        <v>88</v>
      </c>
      <c r="BU488" s="15"/>
      <c r="BV488" s="12" t="s">
        <v>91</v>
      </c>
      <c r="BW488" s="26"/>
      <c r="BX488" s="28"/>
      <c r="BY488" s="28"/>
      <c r="BZ488" s="26"/>
      <c r="CA488" s="26"/>
      <c r="CB488" s="26"/>
      <c r="CC488" s="31"/>
      <c r="CD488" s="31"/>
      <c r="CE488" s="31"/>
      <c r="CF488" s="33">
        <v>1</v>
      </c>
      <c r="CG488" s="33">
        <v>2</v>
      </c>
    </row>
    <row r="489" spans="1:85" ht="18" customHeight="1" thickBot="1" x14ac:dyDescent="0.45">
      <c r="A489" s="12" t="s">
        <v>84</v>
      </c>
      <c r="B489" s="12" t="s">
        <v>85</v>
      </c>
      <c r="C489" s="4" t="s">
        <v>92</v>
      </c>
      <c r="D489" s="4" t="s">
        <v>297</v>
      </c>
      <c r="E489" s="23">
        <v>9</v>
      </c>
      <c r="F489" s="24">
        <v>32</v>
      </c>
      <c r="G489" s="24">
        <v>34</v>
      </c>
      <c r="H489" s="10">
        <f t="shared" si="225"/>
        <v>17586</v>
      </c>
      <c r="I489" s="5">
        <v>163</v>
      </c>
      <c r="J489" s="17">
        <f t="shared" si="226"/>
        <v>18.111111111111111</v>
      </c>
      <c r="K489" s="7">
        <v>61</v>
      </c>
      <c r="L489" s="7">
        <v>131</v>
      </c>
      <c r="M489" s="17">
        <f t="shared" si="227"/>
        <v>6.7777777777777777</v>
      </c>
      <c r="N489" s="17">
        <f t="shared" si="228"/>
        <v>14.555555555555555</v>
      </c>
      <c r="O489" s="14">
        <f t="shared" si="229"/>
        <v>0.46564885496183206</v>
      </c>
      <c r="P489" s="12">
        <v>52</v>
      </c>
      <c r="Q489" s="12">
        <v>94</v>
      </c>
      <c r="R489" s="17">
        <f t="shared" si="230"/>
        <v>5.7777777777777777</v>
      </c>
      <c r="S489" s="17">
        <f t="shared" si="231"/>
        <v>10.444444444444445</v>
      </c>
      <c r="T489" s="14">
        <f t="shared" si="232"/>
        <v>0.55319148936170215</v>
      </c>
      <c r="U489" s="12">
        <v>9</v>
      </c>
      <c r="V489" s="12">
        <v>37</v>
      </c>
      <c r="W489" s="17">
        <f t="shared" si="233"/>
        <v>1</v>
      </c>
      <c r="X489" s="17">
        <f t="shared" si="234"/>
        <v>4.1111111111111107</v>
      </c>
      <c r="Y489" s="14">
        <f t="shared" si="235"/>
        <v>0.24324324324324326</v>
      </c>
      <c r="Z489" s="12">
        <v>32</v>
      </c>
      <c r="AA489" s="12">
        <v>64</v>
      </c>
      <c r="AB489" s="17">
        <f t="shared" si="236"/>
        <v>3.5555555555555554</v>
      </c>
      <c r="AC489" s="17">
        <f t="shared" si="237"/>
        <v>7.1111111111111107</v>
      </c>
      <c r="AD489" s="14">
        <f t="shared" si="238"/>
        <v>0.5</v>
      </c>
      <c r="AE489" s="12">
        <v>113</v>
      </c>
      <c r="AF489" s="17">
        <f t="shared" si="239"/>
        <v>12.555555555555555</v>
      </c>
      <c r="AG489" s="12">
        <v>45</v>
      </c>
      <c r="AH489" s="17">
        <f t="shared" si="240"/>
        <v>5</v>
      </c>
      <c r="AI489" s="12">
        <v>68</v>
      </c>
      <c r="AJ489" s="17">
        <f t="shared" si="241"/>
        <v>7.5555555555555554</v>
      </c>
      <c r="AK489" s="12">
        <v>31</v>
      </c>
      <c r="AL489" s="17">
        <f t="shared" si="242"/>
        <v>3.4444444444444446</v>
      </c>
      <c r="AM489" s="12">
        <v>8</v>
      </c>
      <c r="AN489" s="17">
        <f t="shared" si="243"/>
        <v>0.88888888888888884</v>
      </c>
      <c r="AO489" s="12">
        <v>13</v>
      </c>
      <c r="AP489" s="17">
        <f t="shared" si="244"/>
        <v>1.4444444444444444</v>
      </c>
      <c r="AQ489" s="12">
        <v>24</v>
      </c>
      <c r="AR489" s="17">
        <f t="shared" si="245"/>
        <v>2.6666666666666665</v>
      </c>
      <c r="AS489" s="12">
        <v>29</v>
      </c>
      <c r="AT489" s="17">
        <f t="shared" si="246"/>
        <v>3.2222222222222223</v>
      </c>
      <c r="AU489" s="13"/>
      <c r="AV489" s="13"/>
      <c r="AW489" s="13"/>
      <c r="AX489" s="13"/>
      <c r="AY489" s="13"/>
      <c r="AZ489" s="13"/>
      <c r="BA489" s="13"/>
      <c r="BB489" s="13"/>
      <c r="BC489" s="13"/>
      <c r="BD489" s="35">
        <f t="shared" si="247"/>
        <v>51.206333249560188</v>
      </c>
      <c r="BE489" s="35">
        <f t="shared" si="248"/>
        <v>50</v>
      </c>
      <c r="BF489" s="37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29.277228413851752</v>
      </c>
      <c r="BG489" s="14">
        <f t="shared" si="249"/>
        <v>0.28244274809160308</v>
      </c>
      <c r="BH489" s="14">
        <f t="shared" si="250"/>
        <v>0.48854961832061067</v>
      </c>
      <c r="BI489" s="13">
        <f>IFERROR(((AG489*(12000/5))/((F489*60+G489)*(SUMIFS(팀공격력!X:X,팀공격력!A:A,B489,팀공격력!B:B,D489)+SUMIFS(팀수비력!X:X,팀수비력!A:A,B489,팀수비력!B:B,D489))))*100,"")</f>
        <v>8.914715884703007</v>
      </c>
      <c r="BJ489" s="13">
        <f>IFERROR(((AI489*(12000/5))/((F489*60+G489)*(SUMIFS(팀공격력!V:V,팀공격력!A:A,B489,팀공격력!B:B,D489)+SUMIFS(팀수비력!W:W,팀수비력!A:A,B489,팀수비력!B:B,D489))))*100,"")</f>
        <v>25.309388666604633</v>
      </c>
      <c r="BK489" s="13">
        <f>IFERROR(((AE489*(12000/5))/((F489*60+G489)*(SUMIFS(팀공격력!X:X,팀공격력!A:A,B489,팀공격력!B:B,D489)+SUMIFS(팀수비력!X:X,팀수비력!A:A,B489,팀수비력!B:B,D489))))*100,"")</f>
        <v>22.385842110476442</v>
      </c>
      <c r="BL489" s="13">
        <f>IFERROR(100*AK489/(((((F489*60+G489)/(12000/5))*SUMIFS(팀공격력!P:P,팀공격력!A:A,B489,팀공격력!B:B,D489))-K489)),"")</f>
        <v>21.872960434636887</v>
      </c>
      <c r="BM489" s="13">
        <f>IFERROR(100*((AM489/E489*(2400))/((F489*60+G489)*SUMIFS(팀공격력!AR:AR,팀공격력!A:A,B489,팀공격력!B:B,D489))),"")</f>
        <v>1.5528175165680778</v>
      </c>
      <c r="BN489" s="13">
        <f>IFERROR((AO489*40)/(((F489*60+G489)/60)*(SUMIFS(팀수비력!Q:Q,팀수비력!A:A,B489,팀수비력!B:B,D489)-SUMIFS(팀수비력!N:N,팀수비력!A:A,B489,팀수비력!B:B,D489)))*100,"")</f>
        <v>4.3866062289808445</v>
      </c>
      <c r="BO489" s="13">
        <f t="shared" si="251"/>
        <v>13.10329766324525</v>
      </c>
      <c r="BP489" s="13">
        <v>58.3333333333333</v>
      </c>
      <c r="BQ489" s="13">
        <v>0.77777777777777701</v>
      </c>
      <c r="BR489" s="13">
        <v>0.55555555555555503</v>
      </c>
      <c r="BS489" s="13">
        <v>0.88888888888888795</v>
      </c>
      <c r="BT489" s="15" t="s">
        <v>93</v>
      </c>
      <c r="BU489" s="15"/>
      <c r="BV489" s="12" t="s">
        <v>89</v>
      </c>
      <c r="BW489" s="26"/>
      <c r="BX489" s="28"/>
      <c r="BY489" s="28"/>
      <c r="BZ489" s="26"/>
      <c r="CA489" s="26"/>
      <c r="CB489" s="26"/>
      <c r="CC489" s="31"/>
      <c r="CD489" s="31"/>
      <c r="CE489" s="31"/>
      <c r="CF489" s="33">
        <v>3</v>
      </c>
      <c r="CG489" s="33">
        <v>6</v>
      </c>
    </row>
    <row r="490" spans="1:85" ht="18" customHeight="1" thickBot="1" x14ac:dyDescent="0.45">
      <c r="A490" s="12" t="s">
        <v>84</v>
      </c>
      <c r="B490" s="12" t="s">
        <v>85</v>
      </c>
      <c r="C490" s="4" t="s">
        <v>94</v>
      </c>
      <c r="D490" s="4" t="s">
        <v>297</v>
      </c>
      <c r="E490" s="23">
        <v>3</v>
      </c>
      <c r="F490" s="24">
        <v>2</v>
      </c>
      <c r="G490" s="24">
        <v>21</v>
      </c>
      <c r="H490" s="10">
        <f t="shared" si="225"/>
        <v>423</v>
      </c>
      <c r="I490" s="5">
        <v>1</v>
      </c>
      <c r="J490" s="17">
        <f t="shared" si="226"/>
        <v>0.33333333333333331</v>
      </c>
      <c r="K490" s="7">
        <v>0</v>
      </c>
      <c r="L490" s="7">
        <v>2</v>
      </c>
      <c r="M490" s="17">
        <f t="shared" si="227"/>
        <v>0</v>
      </c>
      <c r="N490" s="17">
        <f t="shared" si="228"/>
        <v>0.66666666666666663</v>
      </c>
      <c r="O490" s="14">
        <f t="shared" si="229"/>
        <v>0</v>
      </c>
      <c r="P490" s="12">
        <v>0</v>
      </c>
      <c r="Q490" s="12">
        <v>0</v>
      </c>
      <c r="R490" s="17">
        <f t="shared" si="230"/>
        <v>0</v>
      </c>
      <c r="S490" s="17">
        <f t="shared" si="231"/>
        <v>0</v>
      </c>
      <c r="T490" s="14" t="e">
        <f t="shared" si="232"/>
        <v>#DIV/0!</v>
      </c>
      <c r="U490" s="12">
        <v>0</v>
      </c>
      <c r="V490" s="12">
        <v>2</v>
      </c>
      <c r="W490" s="17">
        <f t="shared" si="233"/>
        <v>0</v>
      </c>
      <c r="X490" s="17">
        <f t="shared" si="234"/>
        <v>0.66666666666666663</v>
      </c>
      <c r="Y490" s="14">
        <f t="shared" si="235"/>
        <v>0</v>
      </c>
      <c r="Z490" s="12">
        <v>1</v>
      </c>
      <c r="AA490" s="12">
        <v>2</v>
      </c>
      <c r="AB490" s="17">
        <f t="shared" si="236"/>
        <v>0.33333333333333331</v>
      </c>
      <c r="AC490" s="17">
        <f t="shared" si="237"/>
        <v>0.66666666666666663</v>
      </c>
      <c r="AD490" s="14">
        <f t="shared" si="238"/>
        <v>0.5</v>
      </c>
      <c r="AE490" s="12">
        <v>2</v>
      </c>
      <c r="AF490" s="17">
        <f t="shared" si="239"/>
        <v>0.66666666666666663</v>
      </c>
      <c r="AG490" s="12">
        <v>0</v>
      </c>
      <c r="AH490" s="17">
        <f t="shared" si="240"/>
        <v>0</v>
      </c>
      <c r="AI490" s="12">
        <v>2</v>
      </c>
      <c r="AJ490" s="17">
        <f t="shared" si="241"/>
        <v>0.66666666666666663</v>
      </c>
      <c r="AK490" s="12">
        <v>0</v>
      </c>
      <c r="AL490" s="17">
        <f t="shared" si="242"/>
        <v>0</v>
      </c>
      <c r="AM490" s="12">
        <v>0</v>
      </c>
      <c r="AN490" s="17">
        <f t="shared" si="243"/>
        <v>0</v>
      </c>
      <c r="AO490" s="12">
        <v>0</v>
      </c>
      <c r="AP490" s="17">
        <f t="shared" si="244"/>
        <v>0</v>
      </c>
      <c r="AQ490" s="12">
        <v>0</v>
      </c>
      <c r="AR490" s="17">
        <f t="shared" si="245"/>
        <v>0</v>
      </c>
      <c r="AS490" s="12">
        <v>0</v>
      </c>
      <c r="AT490" s="17">
        <f t="shared" si="246"/>
        <v>0</v>
      </c>
      <c r="AU490" s="13"/>
      <c r="AV490" s="13"/>
      <c r="AW490" s="13"/>
      <c r="AX490" s="13"/>
      <c r="AY490" s="13"/>
      <c r="AZ490" s="13"/>
      <c r="BA490" s="13"/>
      <c r="BB490" s="13"/>
      <c r="BC490" s="13"/>
      <c r="BD490" s="35">
        <f t="shared" si="247"/>
        <v>17.361111111111111</v>
      </c>
      <c r="BE490" s="35">
        <f t="shared" si="248"/>
        <v>0</v>
      </c>
      <c r="BF490" s="37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6.3796559859115938</v>
      </c>
      <c r="BG490" s="14">
        <f t="shared" si="249"/>
        <v>1</v>
      </c>
      <c r="BH490" s="14">
        <f t="shared" si="250"/>
        <v>1</v>
      </c>
      <c r="BI490" s="13">
        <f>IFERROR(((AG490*(12000/5))/((F490*60+G490)*(SUMIFS(팀공격력!X:X,팀공격력!A:A,B490,팀공격력!B:B,D490)+SUMIFS(팀수비력!X:X,팀수비력!A:A,B490,팀수비력!B:B,D490))))*100,"")</f>
        <v>0</v>
      </c>
      <c r="BJ490" s="13">
        <f>IFERROR(((AI490*(12000/5))/((F490*60+G490)*(SUMIFS(팀공격력!V:V,팀공격력!A:A,B490,팀공격력!B:B,D490)+SUMIFS(팀수비력!W:W,팀수비력!A:A,B490,팀수비력!B:B,D490))))*100,"")</f>
        <v>10.315925209542231</v>
      </c>
      <c r="BK490" s="13">
        <f>IFERROR(((AE490*(12000/5))/((F490*60+G490)*(SUMIFS(팀공격력!X:X,팀공격력!A:A,B490,팀공격력!B:B,D490)+SUMIFS(팀수비력!X:X,팀수비력!A:A,B490,팀수비력!B:B,D490))))*100,"")</f>
        <v>5.4907343857240907</v>
      </c>
      <c r="BL490" s="13">
        <f>IFERROR(100*AK490/(((((F490*60+G490)/(12000/5))*SUMIFS(팀공격력!P:P,팀공격력!A:A,B490,팀공격력!B:B,D490))-K490)),"")</f>
        <v>0</v>
      </c>
      <c r="BM490" s="13">
        <f>IFERROR(100*((AM490/E490*(2400))/((F490*60+G490)*SUMIFS(팀공격력!AR:AR,팀공격력!A:A,B490,팀공격력!B:B,D490))),"")</f>
        <v>0</v>
      </c>
      <c r="BN490" s="13">
        <f>IFERROR((AO490*40)/(((F490*60+G490)/60)*(SUMIFS(팀수비력!Q:Q,팀수비력!A:A,B490,팀수비력!B:B,D490)-SUMIFS(팀수비력!N:N,팀수비력!A:A,B490,팀수비력!B:B,D490)))*100,"")</f>
        <v>0</v>
      </c>
      <c r="BO490" s="13">
        <f t="shared" si="251"/>
        <v>0</v>
      </c>
      <c r="BP490" s="13">
        <v>0</v>
      </c>
      <c r="BQ490" s="13">
        <v>0</v>
      </c>
      <c r="BR490" s="13">
        <v>0</v>
      </c>
      <c r="BS490" s="13">
        <v>0</v>
      </c>
      <c r="BT490" s="15" t="s">
        <v>88</v>
      </c>
      <c r="BU490" s="15"/>
      <c r="BV490" s="12" t="s">
        <v>91</v>
      </c>
      <c r="BW490" s="26"/>
      <c r="BX490" s="28"/>
      <c r="BY490" s="28"/>
      <c r="BZ490" s="26"/>
      <c r="CA490" s="26"/>
      <c r="CB490" s="26"/>
      <c r="CC490" s="31"/>
      <c r="CD490" s="31"/>
      <c r="CE490" s="31"/>
      <c r="CF490" s="33">
        <v>1</v>
      </c>
      <c r="CG490" s="33">
        <v>2</v>
      </c>
    </row>
    <row r="491" spans="1:85" ht="18" customHeight="1" thickBot="1" x14ac:dyDescent="0.45">
      <c r="A491" s="12" t="s">
        <v>84</v>
      </c>
      <c r="B491" s="12" t="s">
        <v>85</v>
      </c>
      <c r="C491" s="4" t="s">
        <v>97</v>
      </c>
      <c r="D491" s="4" t="s">
        <v>297</v>
      </c>
      <c r="E491" s="23">
        <v>2</v>
      </c>
      <c r="F491" s="24">
        <v>1</v>
      </c>
      <c r="G491" s="24">
        <v>4</v>
      </c>
      <c r="H491" s="10">
        <f t="shared" si="225"/>
        <v>128</v>
      </c>
      <c r="I491" s="5">
        <v>0</v>
      </c>
      <c r="J491" s="17">
        <f t="shared" si="226"/>
        <v>0</v>
      </c>
      <c r="K491" s="7">
        <v>0</v>
      </c>
      <c r="L491" s="7">
        <v>0</v>
      </c>
      <c r="M491" s="17">
        <f t="shared" si="227"/>
        <v>0</v>
      </c>
      <c r="N491" s="17">
        <f t="shared" si="228"/>
        <v>0</v>
      </c>
      <c r="O491" s="14" t="e">
        <f t="shared" si="229"/>
        <v>#DIV/0!</v>
      </c>
      <c r="P491" s="12">
        <v>0</v>
      </c>
      <c r="Q491" s="12">
        <v>0</v>
      </c>
      <c r="R491" s="17">
        <f t="shared" si="230"/>
        <v>0</v>
      </c>
      <c r="S491" s="17">
        <f t="shared" si="231"/>
        <v>0</v>
      </c>
      <c r="T491" s="14" t="e">
        <f t="shared" si="232"/>
        <v>#DIV/0!</v>
      </c>
      <c r="U491" s="12">
        <v>0</v>
      </c>
      <c r="V491" s="12">
        <v>0</v>
      </c>
      <c r="W491" s="17">
        <f t="shared" si="233"/>
        <v>0</v>
      </c>
      <c r="X491" s="17">
        <f t="shared" si="234"/>
        <v>0</v>
      </c>
      <c r="Y491" s="14" t="e">
        <f t="shared" si="235"/>
        <v>#DIV/0!</v>
      </c>
      <c r="Z491" s="12">
        <v>0</v>
      </c>
      <c r="AA491" s="12">
        <v>0</v>
      </c>
      <c r="AB491" s="17">
        <f t="shared" si="236"/>
        <v>0</v>
      </c>
      <c r="AC491" s="17">
        <f t="shared" si="237"/>
        <v>0</v>
      </c>
      <c r="AD491" s="14" t="e">
        <f t="shared" si="238"/>
        <v>#DIV/0!</v>
      </c>
      <c r="AE491" s="12">
        <v>0</v>
      </c>
      <c r="AF491" s="17">
        <f t="shared" si="239"/>
        <v>0</v>
      </c>
      <c r="AG491" s="12">
        <v>0</v>
      </c>
      <c r="AH491" s="17">
        <f t="shared" si="240"/>
        <v>0</v>
      </c>
      <c r="AI491" s="12">
        <v>0</v>
      </c>
      <c r="AJ491" s="17">
        <f t="shared" si="241"/>
        <v>0</v>
      </c>
      <c r="AK491" s="12">
        <v>0</v>
      </c>
      <c r="AL491" s="17">
        <f t="shared" si="242"/>
        <v>0</v>
      </c>
      <c r="AM491" s="12">
        <v>0</v>
      </c>
      <c r="AN491" s="17">
        <f t="shared" si="243"/>
        <v>0</v>
      </c>
      <c r="AO491" s="12">
        <v>0</v>
      </c>
      <c r="AP491" s="17">
        <f t="shared" si="244"/>
        <v>0</v>
      </c>
      <c r="AQ491" s="12">
        <v>0</v>
      </c>
      <c r="AR491" s="17">
        <f t="shared" si="245"/>
        <v>0</v>
      </c>
      <c r="AS491" s="12">
        <v>3</v>
      </c>
      <c r="AT491" s="17">
        <f t="shared" si="246"/>
        <v>1.5</v>
      </c>
      <c r="AU491" s="13"/>
      <c r="AV491" s="13"/>
      <c r="AW491" s="13"/>
      <c r="AX491" s="13"/>
      <c r="AY491" s="13"/>
      <c r="AZ491" s="13"/>
      <c r="BA491" s="13"/>
      <c r="BB491" s="13"/>
      <c r="BC491" s="13"/>
      <c r="BD491" s="35" t="str">
        <f t="shared" si="247"/>
        <v/>
      </c>
      <c r="BE491" s="35" t="str">
        <f t="shared" si="248"/>
        <v/>
      </c>
      <c r="BF491" s="37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0</v>
      </c>
      <c r="BG491" s="14" t="str">
        <f t="shared" si="249"/>
        <v/>
      </c>
      <c r="BH491" s="14" t="str">
        <f t="shared" si="250"/>
        <v/>
      </c>
      <c r="BI491" s="13">
        <f>IFERROR(((AG491*(12000/5))/((F491*60+G491)*(SUMIFS(팀공격력!X:X,팀공격력!A:A,B491,팀공격력!B:B,D491)+SUMIFS(팀수비력!X:X,팀수비력!A:A,B491,팀수비력!B:B,D491))))*100,"")</f>
        <v>0</v>
      </c>
      <c r="BJ491" s="13">
        <f>IFERROR(((AI491*(12000/5))/((F491*60+G491)*(SUMIFS(팀공격력!V:V,팀공격력!A:A,B491,팀공격력!B:B,D491)+SUMIFS(팀수비력!W:W,팀수비력!A:A,B491,팀수비력!B:B,D491))))*100,"")</f>
        <v>0</v>
      </c>
      <c r="BK491" s="13">
        <f>IFERROR(((AE491*(12000/5))/((F491*60+G491)*(SUMIFS(팀공격력!X:X,팀공격력!A:A,B491,팀공격력!B:B,D491)+SUMIFS(팀수비력!X:X,팀수비력!A:A,B491,팀수비력!B:B,D491))))*100,"")</f>
        <v>0</v>
      </c>
      <c r="BL491" s="13">
        <f>IFERROR(100*AK491/(((((F491*60+G491)/(12000/5))*SUMIFS(팀공격력!P:P,팀공격력!A:A,B491,팀공격력!B:B,D491))-K491)),"")</f>
        <v>0</v>
      </c>
      <c r="BM491" s="13">
        <f>IFERROR(100*((AM491/E491*(2400))/((F491*60+G491)*SUMIFS(팀공격력!AR:AR,팀공격력!A:A,B491,팀공격력!B:B,D491))),"")</f>
        <v>0</v>
      </c>
      <c r="BN491" s="13">
        <f>IFERROR((AO491*40)/(((F491*60+G491)/60)*(SUMIFS(팀수비력!Q:Q,팀수비력!A:A,B491,팀수비력!B:B,D491)-SUMIFS(팀수비력!N:N,팀수비력!A:A,B491,팀수비력!B:B,D491)))*100,"")</f>
        <v>0</v>
      </c>
      <c r="BO491" s="13" t="str">
        <f t="shared" si="251"/>
        <v/>
      </c>
      <c r="BP491" s="13">
        <v>0</v>
      </c>
      <c r="BQ491" s="13">
        <v>0</v>
      </c>
      <c r="BR491" s="13">
        <v>0</v>
      </c>
      <c r="BS491" s="13">
        <v>0</v>
      </c>
      <c r="BT491" s="15" t="s">
        <v>88</v>
      </c>
      <c r="BU491" s="15"/>
      <c r="BV491" s="12" t="s">
        <v>96</v>
      </c>
      <c r="BW491" s="26"/>
      <c r="BX491" s="28"/>
      <c r="BY491" s="28"/>
      <c r="BZ491" s="26"/>
      <c r="CA491" s="26"/>
      <c r="CB491" s="26"/>
      <c r="CC491" s="31"/>
      <c r="CD491" s="31"/>
      <c r="CE491" s="31"/>
      <c r="CF491" s="33">
        <v>1</v>
      </c>
      <c r="CG491" s="33">
        <v>1</v>
      </c>
    </row>
    <row r="492" spans="1:85" ht="18" customHeight="1" thickBot="1" x14ac:dyDescent="0.45">
      <c r="A492" s="12" t="s">
        <v>84</v>
      </c>
      <c r="B492" s="12" t="s">
        <v>85</v>
      </c>
      <c r="C492" s="4" t="s">
        <v>98</v>
      </c>
      <c r="D492" s="4" t="s">
        <v>297</v>
      </c>
      <c r="E492" s="23">
        <v>3</v>
      </c>
      <c r="F492" s="24">
        <v>4</v>
      </c>
      <c r="G492" s="24">
        <v>13</v>
      </c>
      <c r="H492" s="10">
        <f t="shared" si="225"/>
        <v>759</v>
      </c>
      <c r="I492" s="5">
        <v>2</v>
      </c>
      <c r="J492" s="17">
        <f t="shared" si="226"/>
        <v>0.66666666666666663</v>
      </c>
      <c r="K492" s="7">
        <v>1</v>
      </c>
      <c r="L492" s="7">
        <v>4</v>
      </c>
      <c r="M492" s="17">
        <f t="shared" si="227"/>
        <v>0.33333333333333331</v>
      </c>
      <c r="N492" s="17">
        <f t="shared" si="228"/>
        <v>1.3333333333333333</v>
      </c>
      <c r="O492" s="14">
        <f t="shared" si="229"/>
        <v>0.25</v>
      </c>
      <c r="P492" s="12">
        <v>1</v>
      </c>
      <c r="Q492" s="12">
        <v>1</v>
      </c>
      <c r="R492" s="17">
        <f t="shared" si="230"/>
        <v>0.33333333333333331</v>
      </c>
      <c r="S492" s="17">
        <f t="shared" si="231"/>
        <v>0.33333333333333331</v>
      </c>
      <c r="T492" s="14">
        <f t="shared" si="232"/>
        <v>1</v>
      </c>
      <c r="U492" s="12">
        <v>0</v>
      </c>
      <c r="V492" s="12">
        <v>3</v>
      </c>
      <c r="W492" s="17">
        <f t="shared" si="233"/>
        <v>0</v>
      </c>
      <c r="X492" s="17">
        <f t="shared" si="234"/>
        <v>1</v>
      </c>
      <c r="Y492" s="14">
        <f t="shared" si="235"/>
        <v>0</v>
      </c>
      <c r="Z492" s="12">
        <v>0</v>
      </c>
      <c r="AA492" s="12">
        <v>0</v>
      </c>
      <c r="AB492" s="17">
        <f t="shared" si="236"/>
        <v>0</v>
      </c>
      <c r="AC492" s="17">
        <f t="shared" si="237"/>
        <v>0</v>
      </c>
      <c r="AD492" s="14" t="e">
        <f t="shared" si="238"/>
        <v>#DIV/0!</v>
      </c>
      <c r="AE492" s="12">
        <v>1</v>
      </c>
      <c r="AF492" s="17">
        <f t="shared" si="239"/>
        <v>0.33333333333333331</v>
      </c>
      <c r="AG492" s="12">
        <v>0</v>
      </c>
      <c r="AH492" s="17">
        <f t="shared" si="240"/>
        <v>0</v>
      </c>
      <c r="AI492" s="12">
        <v>1</v>
      </c>
      <c r="AJ492" s="17">
        <f t="shared" si="241"/>
        <v>0.33333333333333331</v>
      </c>
      <c r="AK492" s="12">
        <v>1</v>
      </c>
      <c r="AL492" s="17">
        <f t="shared" si="242"/>
        <v>0.33333333333333331</v>
      </c>
      <c r="AM492" s="12">
        <v>1</v>
      </c>
      <c r="AN492" s="17">
        <f t="shared" si="243"/>
        <v>0.33333333333333331</v>
      </c>
      <c r="AO492" s="12">
        <v>0</v>
      </c>
      <c r="AP492" s="17">
        <f t="shared" si="244"/>
        <v>0</v>
      </c>
      <c r="AQ492" s="12">
        <v>1</v>
      </c>
      <c r="AR492" s="17">
        <f t="shared" si="245"/>
        <v>0.33333333333333331</v>
      </c>
      <c r="AS492" s="12">
        <v>1</v>
      </c>
      <c r="AT492" s="17">
        <f t="shared" si="246"/>
        <v>0.33333333333333331</v>
      </c>
      <c r="AU492" s="13"/>
      <c r="AV492" s="13"/>
      <c r="AW492" s="13"/>
      <c r="AX492" s="13"/>
      <c r="AY492" s="13"/>
      <c r="AZ492" s="13"/>
      <c r="BA492" s="13"/>
      <c r="BB492" s="13"/>
      <c r="BC492" s="13"/>
      <c r="BD492" s="35">
        <f t="shared" si="247"/>
        <v>25</v>
      </c>
      <c r="BE492" s="35">
        <f t="shared" si="248"/>
        <v>25</v>
      </c>
      <c r="BF492" s="37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6.1726743934833026</v>
      </c>
      <c r="BG492" s="14">
        <f t="shared" si="249"/>
        <v>0.75</v>
      </c>
      <c r="BH492" s="14">
        <f t="shared" si="250"/>
        <v>0</v>
      </c>
      <c r="BI492" s="13">
        <f>IFERROR(((AG492*(12000/5))/((F492*60+G492)*(SUMIFS(팀공격력!X:X,팀공격력!A:A,B492,팀공격력!B:B,D492)+SUMIFS(팀수비력!X:X,팀수비력!A:A,B492,팀수비력!B:B,D492))))*100,"")</f>
        <v>0</v>
      </c>
      <c r="BJ492" s="13">
        <f>IFERROR(((AI492*(12000/5))/((F492*60+G492)*(SUMIFS(팀공격력!V:V,팀공격력!A:A,B492,팀공격력!B:B,D492)+SUMIFS(팀수비력!W:W,팀수비력!A:A,B492,팀수비력!B:B,D492))))*100,"")</f>
        <v>2.8745957599712537</v>
      </c>
      <c r="BK492" s="13">
        <f>IFERROR(((AE492*(12000/5))/((F492*60+G492)*(SUMIFS(팀공격력!X:X,팀공격력!A:A,B492,팀공격력!B:B,D492)+SUMIFS(팀수비력!X:X,팀수비력!A:A,B492,팀수비력!B:B,D492))))*100,"")</f>
        <v>1.5300267754685708</v>
      </c>
      <c r="BL492" s="13">
        <f>IFERROR(100*AK492/(((((F492*60+G492)/(12000/5))*SUMIFS(팀공격력!P:P,팀공격력!A:A,B492,팀공격력!B:B,D492))-K492)),"")</f>
        <v>3.9605921085202236</v>
      </c>
      <c r="BM492" s="13">
        <f>IFERROR(100*((AM492/E492*(2400))/((F492*60+G492)*SUMIFS(팀공격력!AR:AR,팀공격력!A:A,B492,팀공격력!B:B,D492))),"")</f>
        <v>4.4973400603369917</v>
      </c>
      <c r="BN492" s="13">
        <f>IFERROR((AO492*40)/(((F492*60+G492)/60)*(SUMIFS(팀수비력!Q:Q,팀수비력!A:A,B492,팀수비력!B:B,D492)-SUMIFS(팀수비력!N:N,팀수비력!A:A,B492,팀수비력!B:B,D492)))*100,"")</f>
        <v>0</v>
      </c>
      <c r="BO492" s="13">
        <f t="shared" si="251"/>
        <v>20</v>
      </c>
      <c r="BP492" s="13">
        <v>0</v>
      </c>
      <c r="BQ492" s="13">
        <v>0</v>
      </c>
      <c r="BR492" s="13">
        <v>0</v>
      </c>
      <c r="BS492" s="13">
        <v>0.33333333333333298</v>
      </c>
      <c r="BT492" s="15" t="s">
        <v>88</v>
      </c>
      <c r="BU492" s="15"/>
      <c r="BV492" s="12" t="s">
        <v>96</v>
      </c>
      <c r="BW492" s="26"/>
      <c r="BX492" s="28"/>
      <c r="BY492" s="28"/>
      <c r="BZ492" s="26"/>
      <c r="CA492" s="26"/>
      <c r="CB492" s="26"/>
      <c r="CC492" s="31"/>
      <c r="CD492" s="31"/>
      <c r="CE492" s="31"/>
      <c r="CF492" s="33">
        <v>0</v>
      </c>
      <c r="CG492" s="33">
        <v>3</v>
      </c>
    </row>
    <row r="493" spans="1:85" ht="18" customHeight="1" thickBot="1" x14ac:dyDescent="0.45">
      <c r="A493" s="12" t="s">
        <v>84</v>
      </c>
      <c r="B493" s="12" t="s">
        <v>85</v>
      </c>
      <c r="C493" s="4" t="s">
        <v>100</v>
      </c>
      <c r="D493" s="4" t="s">
        <v>297</v>
      </c>
      <c r="E493" s="23">
        <v>7</v>
      </c>
      <c r="F493" s="24">
        <v>4</v>
      </c>
      <c r="G493" s="24">
        <v>2</v>
      </c>
      <c r="H493" s="10">
        <f t="shared" si="225"/>
        <v>1694</v>
      </c>
      <c r="I493" s="5">
        <v>6</v>
      </c>
      <c r="J493" s="17">
        <f t="shared" si="226"/>
        <v>0.8571428571428571</v>
      </c>
      <c r="K493" s="7">
        <v>2</v>
      </c>
      <c r="L493" s="7">
        <v>8</v>
      </c>
      <c r="M493" s="17">
        <f t="shared" si="227"/>
        <v>0.2857142857142857</v>
      </c>
      <c r="N493" s="17">
        <f t="shared" si="228"/>
        <v>1.1428571428571428</v>
      </c>
      <c r="O493" s="14">
        <f t="shared" si="229"/>
        <v>0.25</v>
      </c>
      <c r="P493" s="12">
        <v>2</v>
      </c>
      <c r="Q493" s="12">
        <v>7</v>
      </c>
      <c r="R493" s="17">
        <f t="shared" si="230"/>
        <v>0.2857142857142857</v>
      </c>
      <c r="S493" s="17">
        <f t="shared" si="231"/>
        <v>1</v>
      </c>
      <c r="T493" s="14">
        <f t="shared" si="232"/>
        <v>0.2857142857142857</v>
      </c>
      <c r="U493" s="12">
        <v>0</v>
      </c>
      <c r="V493" s="12">
        <v>1</v>
      </c>
      <c r="W493" s="17">
        <f t="shared" si="233"/>
        <v>0</v>
      </c>
      <c r="X493" s="17">
        <f t="shared" si="234"/>
        <v>0.14285714285714285</v>
      </c>
      <c r="Y493" s="14">
        <f t="shared" si="235"/>
        <v>0</v>
      </c>
      <c r="Z493" s="12">
        <v>2</v>
      </c>
      <c r="AA493" s="12">
        <v>2</v>
      </c>
      <c r="AB493" s="17">
        <f t="shared" si="236"/>
        <v>0.2857142857142857</v>
      </c>
      <c r="AC493" s="17">
        <f t="shared" si="237"/>
        <v>0.2857142857142857</v>
      </c>
      <c r="AD493" s="14">
        <f t="shared" si="238"/>
        <v>1</v>
      </c>
      <c r="AE493" s="12">
        <v>2</v>
      </c>
      <c r="AF493" s="17">
        <f t="shared" si="239"/>
        <v>0.2857142857142857</v>
      </c>
      <c r="AG493" s="12">
        <v>1</v>
      </c>
      <c r="AH493" s="17">
        <f t="shared" si="240"/>
        <v>0.14285714285714285</v>
      </c>
      <c r="AI493" s="12">
        <v>1</v>
      </c>
      <c r="AJ493" s="17">
        <f t="shared" si="241"/>
        <v>0.14285714285714285</v>
      </c>
      <c r="AK493" s="12">
        <v>1</v>
      </c>
      <c r="AL493" s="17">
        <f t="shared" si="242"/>
        <v>0.14285714285714285</v>
      </c>
      <c r="AM493" s="12">
        <v>2</v>
      </c>
      <c r="AN493" s="17">
        <f t="shared" si="243"/>
        <v>0.2857142857142857</v>
      </c>
      <c r="AO493" s="12">
        <v>0</v>
      </c>
      <c r="AP493" s="17">
        <f t="shared" si="244"/>
        <v>0</v>
      </c>
      <c r="AQ493" s="12">
        <v>1</v>
      </c>
      <c r="AR493" s="17">
        <f t="shared" si="245"/>
        <v>0.14285714285714285</v>
      </c>
      <c r="AS493" s="12">
        <v>4</v>
      </c>
      <c r="AT493" s="17">
        <f t="shared" si="246"/>
        <v>0.5714285714285714</v>
      </c>
      <c r="AU493" s="13"/>
      <c r="AV493" s="13"/>
      <c r="AW493" s="13"/>
      <c r="AX493" s="13"/>
      <c r="AY493" s="13"/>
      <c r="AZ493" s="13"/>
      <c r="BA493" s="13"/>
      <c r="BB493" s="13"/>
      <c r="BC493" s="13"/>
      <c r="BD493" s="35">
        <f t="shared" si="247"/>
        <v>33.783783783783782</v>
      </c>
      <c r="BE493" s="35">
        <f t="shared" si="248"/>
        <v>25</v>
      </c>
      <c r="BF493" s="37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12.751622992501327</v>
      </c>
      <c r="BG493" s="14">
        <f t="shared" si="249"/>
        <v>0.125</v>
      </c>
      <c r="BH493" s="14">
        <f t="shared" si="250"/>
        <v>0.25</v>
      </c>
      <c r="BI493" s="13">
        <f>IFERROR(((AG493*(12000/5))/((F493*60+G493)*(SUMIFS(팀공격력!X:X,팀공격력!A:A,B493,팀공격력!B:B,D493)+SUMIFS(팀수비력!X:X,팀수비력!A:A,B493,팀수비력!B:B,D493))))*100,"")</f>
        <v>1.5995734470807785</v>
      </c>
      <c r="BJ493" s="13">
        <f>IFERROR(((AI493*(12000/5))/((F493*60+G493)*(SUMIFS(팀공격력!V:V,팀공격력!A:A,B493,팀공격력!B:B,D493)+SUMIFS(팀수비력!W:W,팀수비력!A:A,B493,팀수비력!B:B,D493))))*100,"")</f>
        <v>3.005259203606311</v>
      </c>
      <c r="BK493" s="13">
        <f>IFERROR(((AE493*(12000/5))/((F493*60+G493)*(SUMIFS(팀공격력!X:X,팀공격력!A:A,B493,팀공격력!B:B,D493)+SUMIFS(팀수비력!X:X,팀수비력!A:A,B493,팀수비력!B:B,D493))))*100,"")</f>
        <v>3.1991468941615571</v>
      </c>
      <c r="BL493" s="13">
        <f>IFERROR(100*AK493/(((((F493*60+G493)/(12000/5))*SUMIFS(팀공격력!P:P,팀공격력!A:A,B493,팀공격력!B:B,D493))-K493)),"")</f>
        <v>4.3275992643081258</v>
      </c>
      <c r="BM493" s="13">
        <f>IFERROR(100*((AM493/E493*(2400))/((F493*60+G493)*SUMIFS(팀공격력!AR:AR,팀공격력!A:A,B493,팀공격력!B:B,D493))),"")</f>
        <v>4.0300839501721102</v>
      </c>
      <c r="BN493" s="13">
        <f>IFERROR((AO493*40)/(((F493*60+G493)/60)*(SUMIFS(팀수비력!Q:Q,팀수비력!A:A,B493,팀수비력!B:B,D493)-SUMIFS(팀수비력!N:N,팀수비력!A:A,B493,팀수비력!B:B,D493)))*100,"")</f>
        <v>0</v>
      </c>
      <c r="BO493" s="13">
        <f t="shared" si="251"/>
        <v>10.121457489878543</v>
      </c>
      <c r="BP493" s="13">
        <v>0</v>
      </c>
      <c r="BQ493" s="13">
        <v>0</v>
      </c>
      <c r="BR493" s="13">
        <v>0</v>
      </c>
      <c r="BS493" s="13">
        <v>0.14285714285714199</v>
      </c>
      <c r="BT493" s="15" t="s">
        <v>88</v>
      </c>
      <c r="BU493" s="15"/>
      <c r="BV493" s="12" t="s">
        <v>91</v>
      </c>
      <c r="BW493" s="26"/>
      <c r="BX493" s="28"/>
      <c r="BY493" s="28"/>
      <c r="BZ493" s="26"/>
      <c r="CA493" s="26"/>
      <c r="CB493" s="26"/>
      <c r="CC493" s="31"/>
      <c r="CD493" s="31"/>
      <c r="CE493" s="31"/>
      <c r="CF493" s="33">
        <v>3</v>
      </c>
      <c r="CG493" s="33">
        <v>4</v>
      </c>
    </row>
    <row r="494" spans="1:85" ht="18" customHeight="1" thickBot="1" x14ac:dyDescent="0.45">
      <c r="A494" s="12" t="s">
        <v>84</v>
      </c>
      <c r="B494" s="12" t="s">
        <v>85</v>
      </c>
      <c r="C494" s="4" t="s">
        <v>102</v>
      </c>
      <c r="D494" s="4" t="s">
        <v>297</v>
      </c>
      <c r="E494" s="23">
        <v>7</v>
      </c>
      <c r="F494" s="24">
        <v>35</v>
      </c>
      <c r="G494" s="24">
        <v>35</v>
      </c>
      <c r="H494" s="10">
        <f t="shared" si="225"/>
        <v>14945</v>
      </c>
      <c r="I494" s="5">
        <v>122</v>
      </c>
      <c r="J494" s="17">
        <f t="shared" si="226"/>
        <v>17.428571428571427</v>
      </c>
      <c r="K494" s="7">
        <v>40</v>
      </c>
      <c r="L494" s="7">
        <v>104</v>
      </c>
      <c r="M494" s="17">
        <f t="shared" si="227"/>
        <v>5.7142857142857144</v>
      </c>
      <c r="N494" s="17">
        <f t="shared" si="228"/>
        <v>14.857142857142858</v>
      </c>
      <c r="O494" s="14">
        <f t="shared" si="229"/>
        <v>0.38461538461538464</v>
      </c>
      <c r="P494" s="12">
        <v>24</v>
      </c>
      <c r="Q494" s="12">
        <v>50</v>
      </c>
      <c r="R494" s="17">
        <f t="shared" si="230"/>
        <v>3.4285714285714284</v>
      </c>
      <c r="S494" s="17">
        <f t="shared" si="231"/>
        <v>7.1428571428571432</v>
      </c>
      <c r="T494" s="14">
        <f t="shared" si="232"/>
        <v>0.48</v>
      </c>
      <c r="U494" s="12">
        <v>16</v>
      </c>
      <c r="V494" s="12">
        <v>54</v>
      </c>
      <c r="W494" s="17">
        <f t="shared" si="233"/>
        <v>2.2857142857142856</v>
      </c>
      <c r="X494" s="17">
        <f t="shared" si="234"/>
        <v>7.7142857142857144</v>
      </c>
      <c r="Y494" s="14">
        <f t="shared" si="235"/>
        <v>0.29629629629629628</v>
      </c>
      <c r="Z494" s="12">
        <v>26</v>
      </c>
      <c r="AA494" s="12">
        <v>30</v>
      </c>
      <c r="AB494" s="17">
        <f t="shared" si="236"/>
        <v>3.7142857142857144</v>
      </c>
      <c r="AC494" s="17">
        <f t="shared" si="237"/>
        <v>4.2857142857142856</v>
      </c>
      <c r="AD494" s="14">
        <f t="shared" si="238"/>
        <v>0.8666666666666667</v>
      </c>
      <c r="AE494" s="12">
        <v>14</v>
      </c>
      <c r="AF494" s="17">
        <f t="shared" si="239"/>
        <v>2</v>
      </c>
      <c r="AG494" s="12">
        <v>1</v>
      </c>
      <c r="AH494" s="17">
        <f t="shared" si="240"/>
        <v>0.14285714285714285</v>
      </c>
      <c r="AI494" s="12">
        <v>13</v>
      </c>
      <c r="AJ494" s="17">
        <f t="shared" si="241"/>
        <v>1.8571428571428572</v>
      </c>
      <c r="AK494" s="12">
        <v>40</v>
      </c>
      <c r="AL494" s="17">
        <f t="shared" si="242"/>
        <v>5.7142857142857144</v>
      </c>
      <c r="AM494" s="12">
        <v>9</v>
      </c>
      <c r="AN494" s="17">
        <f t="shared" si="243"/>
        <v>1.2857142857142858</v>
      </c>
      <c r="AO494" s="12">
        <v>3</v>
      </c>
      <c r="AP494" s="17">
        <f t="shared" si="244"/>
        <v>0.42857142857142855</v>
      </c>
      <c r="AQ494" s="12">
        <v>19</v>
      </c>
      <c r="AR494" s="17">
        <f t="shared" si="245"/>
        <v>2.7142857142857144</v>
      </c>
      <c r="AS494" s="12">
        <v>20</v>
      </c>
      <c r="AT494" s="17">
        <f t="shared" si="246"/>
        <v>2.8571428571428572</v>
      </c>
      <c r="AU494" s="13"/>
      <c r="AV494" s="13"/>
      <c r="AW494" s="13"/>
      <c r="AX494" s="13"/>
      <c r="AY494" s="13"/>
      <c r="AZ494" s="13"/>
      <c r="BA494" s="13"/>
      <c r="BB494" s="13"/>
      <c r="BC494" s="13"/>
      <c r="BD494" s="35">
        <f t="shared" si="247"/>
        <v>52.047781569965871</v>
      </c>
      <c r="BE494" s="35">
        <f t="shared" si="248"/>
        <v>46.153846153846153</v>
      </c>
      <c r="BF494" s="37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19.925219471220956</v>
      </c>
      <c r="BG494" s="14">
        <f t="shared" si="249"/>
        <v>0.51923076923076927</v>
      </c>
      <c r="BH494" s="14">
        <f t="shared" si="250"/>
        <v>0.28846153846153844</v>
      </c>
      <c r="BI494" s="13">
        <f>IFERROR(((AG494*(12000/5))/((F494*60+G494)*(SUMIFS(팀공격력!X:X,팀공격력!A:A,B494,팀공격력!B:B,D494)+SUMIFS(팀수비력!X:X,팀수비력!A:A,B494,팀수비력!B:B,D494))))*100,"")</f>
        <v>0.18130996449346529</v>
      </c>
      <c r="BJ494" s="13">
        <f>IFERROR(((AI494*(12000/5))/((F494*60+G494)*(SUMIFS(팀공격력!V:V,팀공격력!A:A,B494,팀공격력!B:B,D494)+SUMIFS(팀수비력!W:W,팀수비력!A:A,B494,팀수비력!B:B,D494))))*100,"")</f>
        <v>4.4283585267191823</v>
      </c>
      <c r="BK494" s="13">
        <f>IFERROR(((AE494*(12000/5))/((F494*60+G494)*(SUMIFS(팀공격력!X:X,팀공격력!A:A,B494,팀공격력!B:B,D494)+SUMIFS(팀수비력!X:X,팀수비력!A:A,B494,팀수비력!B:B,D494))))*100,"")</f>
        <v>2.5383395029085141</v>
      </c>
      <c r="BL494" s="13">
        <f>IFERROR(100*AK494/(((((F494*60+G494)/(12000/5))*SUMIFS(팀공격력!P:P,팀공격력!A:A,B494,팀공격력!B:B,D494))-K494)),"")</f>
        <v>22.037808615405805</v>
      </c>
      <c r="BM494" s="13">
        <f>IFERROR(100*((AM494/E494*(2400))/((F494*60+G494)*SUMIFS(팀공격력!AR:AR,팀공격력!A:A,B494,팀공격력!B:B,D494))),"")</f>
        <v>2.0556259586592169</v>
      </c>
      <c r="BN494" s="13">
        <f>IFERROR((AO494*40)/(((F494*60+G494)/60)*(SUMIFS(팀수비력!Q:Q,팀수비력!A:A,B494,팀수비력!B:B,D494)-SUMIFS(팀수비력!N:N,팀수비력!A:A,B494,팀수비력!B:B,D494)))*100,"")</f>
        <v>0.92647399438968525</v>
      </c>
      <c r="BO494" s="13">
        <f t="shared" si="251"/>
        <v>13.950073421439061</v>
      </c>
      <c r="BP494" s="13">
        <v>23.076923076922998</v>
      </c>
      <c r="BQ494" s="13">
        <v>0.42857142857142799</v>
      </c>
      <c r="BR494" s="13">
        <v>1.8571428571428501</v>
      </c>
      <c r="BS494" s="13">
        <v>1</v>
      </c>
      <c r="BT494" s="15" t="s">
        <v>88</v>
      </c>
      <c r="BU494" s="15"/>
      <c r="BV494" s="12" t="s">
        <v>91</v>
      </c>
      <c r="BW494" s="26"/>
      <c r="BX494" s="28"/>
      <c r="BY494" s="28"/>
      <c r="BZ494" s="26"/>
      <c r="CA494" s="26"/>
      <c r="CB494" s="26"/>
      <c r="CC494" s="31"/>
      <c r="CD494" s="31"/>
      <c r="CE494" s="31"/>
      <c r="CF494" s="33">
        <v>2</v>
      </c>
      <c r="CG494" s="33">
        <v>5</v>
      </c>
    </row>
    <row r="495" spans="1:85" ht="18" customHeight="1" thickBot="1" x14ac:dyDescent="0.45">
      <c r="A495" s="12" t="s">
        <v>84</v>
      </c>
      <c r="B495" s="12" t="s">
        <v>85</v>
      </c>
      <c r="C495" s="4" t="s">
        <v>103</v>
      </c>
      <c r="D495" s="4" t="s">
        <v>297</v>
      </c>
      <c r="E495" s="23">
        <v>8</v>
      </c>
      <c r="F495" s="24">
        <v>8</v>
      </c>
      <c r="G495" s="24">
        <v>18</v>
      </c>
      <c r="H495" s="10">
        <f t="shared" si="225"/>
        <v>3984</v>
      </c>
      <c r="I495" s="5">
        <v>24</v>
      </c>
      <c r="J495" s="17">
        <f t="shared" si="226"/>
        <v>3</v>
      </c>
      <c r="K495" s="7">
        <v>7</v>
      </c>
      <c r="L495" s="7">
        <v>22</v>
      </c>
      <c r="M495" s="17">
        <f t="shared" si="227"/>
        <v>0.875</v>
      </c>
      <c r="N495" s="17">
        <f t="shared" si="228"/>
        <v>2.75</v>
      </c>
      <c r="O495" s="14">
        <f t="shared" si="229"/>
        <v>0.31818181818181818</v>
      </c>
      <c r="P495" s="12">
        <v>3</v>
      </c>
      <c r="Q495" s="12">
        <v>6</v>
      </c>
      <c r="R495" s="17">
        <f t="shared" si="230"/>
        <v>0.375</v>
      </c>
      <c r="S495" s="17">
        <f t="shared" si="231"/>
        <v>0.75</v>
      </c>
      <c r="T495" s="14">
        <f t="shared" si="232"/>
        <v>0.5</v>
      </c>
      <c r="U495" s="12">
        <v>4</v>
      </c>
      <c r="V495" s="12">
        <v>16</v>
      </c>
      <c r="W495" s="17">
        <f t="shared" si="233"/>
        <v>0.5</v>
      </c>
      <c r="X495" s="17">
        <f t="shared" si="234"/>
        <v>2</v>
      </c>
      <c r="Y495" s="14">
        <f t="shared" si="235"/>
        <v>0.25</v>
      </c>
      <c r="Z495" s="12">
        <v>6</v>
      </c>
      <c r="AA495" s="12">
        <v>6</v>
      </c>
      <c r="AB495" s="17">
        <f t="shared" si="236"/>
        <v>0.75</v>
      </c>
      <c r="AC495" s="17">
        <f t="shared" si="237"/>
        <v>0.75</v>
      </c>
      <c r="AD495" s="14">
        <f t="shared" si="238"/>
        <v>1</v>
      </c>
      <c r="AE495" s="12">
        <v>12</v>
      </c>
      <c r="AF495" s="17">
        <f t="shared" si="239"/>
        <v>1.5</v>
      </c>
      <c r="AG495" s="12">
        <v>4</v>
      </c>
      <c r="AH495" s="17">
        <f t="shared" si="240"/>
        <v>0.5</v>
      </c>
      <c r="AI495" s="12">
        <v>8</v>
      </c>
      <c r="AJ495" s="17">
        <f t="shared" si="241"/>
        <v>1</v>
      </c>
      <c r="AK495" s="12">
        <v>4</v>
      </c>
      <c r="AL495" s="17">
        <f t="shared" si="242"/>
        <v>0.5</v>
      </c>
      <c r="AM495" s="12">
        <v>3</v>
      </c>
      <c r="AN495" s="17">
        <f t="shared" si="243"/>
        <v>0.375</v>
      </c>
      <c r="AO495" s="12">
        <v>0</v>
      </c>
      <c r="AP495" s="17">
        <f t="shared" si="244"/>
        <v>0</v>
      </c>
      <c r="AQ495" s="12">
        <v>1</v>
      </c>
      <c r="AR495" s="17">
        <f t="shared" si="245"/>
        <v>0.125</v>
      </c>
      <c r="AS495" s="12">
        <v>9</v>
      </c>
      <c r="AT495" s="17">
        <f t="shared" si="246"/>
        <v>1.125</v>
      </c>
      <c r="AU495" s="13"/>
      <c r="AV495" s="13"/>
      <c r="AW495" s="13"/>
      <c r="AX495" s="13"/>
      <c r="AY495" s="13"/>
      <c r="AZ495" s="13"/>
      <c r="BA495" s="13"/>
      <c r="BB495" s="13"/>
      <c r="BC495" s="13"/>
      <c r="BD495" s="35">
        <f t="shared" si="247"/>
        <v>48.701298701298704</v>
      </c>
      <c r="BE495" s="35">
        <f t="shared" si="248"/>
        <v>40.909090909090914</v>
      </c>
      <c r="BF495" s="37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16.080981918303092</v>
      </c>
      <c r="BG495" s="14">
        <f t="shared" si="249"/>
        <v>0.72727272727272729</v>
      </c>
      <c r="BH495" s="14">
        <f t="shared" si="250"/>
        <v>0.27272727272727271</v>
      </c>
      <c r="BI495" s="13">
        <f>IFERROR(((AG495*(12000/5))/((F495*60+G495)*(SUMIFS(팀공격력!X:X,팀공격력!A:A,B495,팀공격력!B:B,D495)+SUMIFS(팀수비력!X:X,팀수비력!A:A,B495,팀수비력!B:B,D495))))*100,"")</f>
        <v>3.1092110376991839</v>
      </c>
      <c r="BJ495" s="13">
        <f>IFERROR(((AI495*(12000/5))/((F495*60+G495)*(SUMIFS(팀공격력!V:V,팀공격력!A:A,B495,팀공격력!B:B,D495)+SUMIFS(팀수비력!W:W,팀수비력!A:A,B495,팀수비력!B:B,D495))))*100,"")</f>
        <v>11.683096020445419</v>
      </c>
      <c r="BK495" s="13">
        <f>IFERROR(((AE495*(12000/5))/((F495*60+G495)*(SUMIFS(팀공격력!X:X,팀공격력!A:A,B495,팀공격력!B:B,D495)+SUMIFS(팀수비력!X:X,팀수비력!A:A,B495,팀수비력!B:B,D495))))*100,"")</f>
        <v>9.3276331130975514</v>
      </c>
      <c r="BL495" s="13">
        <f>IFERROR(100*AK495/(((((F495*60+G495)/(12000/5))*SUMIFS(팀공격력!P:P,팀공격력!A:A,B495,팀공격력!B:B,D495))-K495)),"")</f>
        <v>8.9550568086416309</v>
      </c>
      <c r="BM495" s="13">
        <f>IFERROR(100*((AM495/E495*(2400))/((F495*60+G495)*SUMIFS(팀공격력!AR:AR,팀공격력!A:A,B495,팀공격력!B:B,D495))),"")</f>
        <v>2.5703923989426034</v>
      </c>
      <c r="BN495" s="13">
        <f>IFERROR((AO495*40)/(((F495*60+G495)/60)*(SUMIFS(팀수비력!Q:Q,팀수비력!A:A,B495,팀수비력!B:B,D495)-SUMIFS(팀수비력!N:N,팀수비력!A:A,B495,팀수비력!B:B,D495)))*100,"")</f>
        <v>0</v>
      </c>
      <c r="BO495" s="13">
        <f t="shared" si="251"/>
        <v>3.9001560062402496</v>
      </c>
      <c r="BP495" s="13">
        <v>0</v>
      </c>
      <c r="BQ495" s="13">
        <v>0</v>
      </c>
      <c r="BR495" s="13">
        <v>0</v>
      </c>
      <c r="BS495" s="13">
        <v>0.125</v>
      </c>
      <c r="BT495" s="15" t="s">
        <v>88</v>
      </c>
      <c r="BU495" s="15"/>
      <c r="BV495" s="12" t="s">
        <v>96</v>
      </c>
      <c r="BW495" s="26"/>
      <c r="BX495" s="28"/>
      <c r="BY495" s="28"/>
      <c r="BZ495" s="26"/>
      <c r="CA495" s="26"/>
      <c r="CB495" s="26"/>
      <c r="CC495" s="31"/>
      <c r="CD495" s="31"/>
      <c r="CE495" s="31"/>
      <c r="CF495" s="33">
        <v>3</v>
      </c>
      <c r="CG495" s="33">
        <v>5</v>
      </c>
    </row>
    <row r="496" spans="1:85" ht="18" customHeight="1" thickBot="1" x14ac:dyDescent="0.45">
      <c r="A496" s="12" t="s">
        <v>84</v>
      </c>
      <c r="B496" s="12" t="s">
        <v>85</v>
      </c>
      <c r="C496" s="4" t="s">
        <v>104</v>
      </c>
      <c r="D496" s="4" t="s">
        <v>297</v>
      </c>
      <c r="E496" s="23">
        <v>7</v>
      </c>
      <c r="F496" s="24">
        <v>14</v>
      </c>
      <c r="G496" s="24">
        <v>24</v>
      </c>
      <c r="H496" s="10">
        <f t="shared" si="225"/>
        <v>6048</v>
      </c>
      <c r="I496" s="5">
        <v>30</v>
      </c>
      <c r="J496" s="17">
        <f t="shared" si="226"/>
        <v>4.2857142857142856</v>
      </c>
      <c r="K496" s="7">
        <v>7</v>
      </c>
      <c r="L496" s="7">
        <v>20</v>
      </c>
      <c r="M496" s="17">
        <f t="shared" si="227"/>
        <v>1</v>
      </c>
      <c r="N496" s="17">
        <f t="shared" si="228"/>
        <v>2.8571428571428572</v>
      </c>
      <c r="O496" s="14">
        <f t="shared" si="229"/>
        <v>0.35</v>
      </c>
      <c r="P496" s="12">
        <v>0</v>
      </c>
      <c r="Q496" s="12">
        <v>3</v>
      </c>
      <c r="R496" s="17">
        <f t="shared" si="230"/>
        <v>0</v>
      </c>
      <c r="S496" s="17">
        <f t="shared" si="231"/>
        <v>0.42857142857142855</v>
      </c>
      <c r="T496" s="14">
        <f t="shared" si="232"/>
        <v>0</v>
      </c>
      <c r="U496" s="12">
        <v>7</v>
      </c>
      <c r="V496" s="12">
        <v>17</v>
      </c>
      <c r="W496" s="17">
        <f t="shared" si="233"/>
        <v>1</v>
      </c>
      <c r="X496" s="17">
        <f t="shared" si="234"/>
        <v>2.4285714285714284</v>
      </c>
      <c r="Y496" s="14">
        <f t="shared" si="235"/>
        <v>0.41176470588235292</v>
      </c>
      <c r="Z496" s="12">
        <v>9</v>
      </c>
      <c r="AA496" s="12">
        <v>10</v>
      </c>
      <c r="AB496" s="17">
        <f t="shared" si="236"/>
        <v>1.2857142857142858</v>
      </c>
      <c r="AC496" s="17">
        <f t="shared" si="237"/>
        <v>1.4285714285714286</v>
      </c>
      <c r="AD496" s="14">
        <f t="shared" si="238"/>
        <v>0.9</v>
      </c>
      <c r="AE496" s="12">
        <v>15</v>
      </c>
      <c r="AF496" s="17">
        <f t="shared" si="239"/>
        <v>2.1428571428571428</v>
      </c>
      <c r="AG496" s="12">
        <v>7</v>
      </c>
      <c r="AH496" s="17">
        <f t="shared" si="240"/>
        <v>1</v>
      </c>
      <c r="AI496" s="12">
        <v>8</v>
      </c>
      <c r="AJ496" s="17">
        <f t="shared" si="241"/>
        <v>1.1428571428571428</v>
      </c>
      <c r="AK496" s="12">
        <v>7</v>
      </c>
      <c r="AL496" s="17">
        <f t="shared" si="242"/>
        <v>1</v>
      </c>
      <c r="AM496" s="12">
        <v>0</v>
      </c>
      <c r="AN496" s="17">
        <f t="shared" si="243"/>
        <v>0</v>
      </c>
      <c r="AO496" s="12">
        <v>1</v>
      </c>
      <c r="AP496" s="17">
        <f t="shared" si="244"/>
        <v>0.14285714285714285</v>
      </c>
      <c r="AQ496" s="12">
        <v>4</v>
      </c>
      <c r="AR496" s="17">
        <f t="shared" si="245"/>
        <v>0.5714285714285714</v>
      </c>
      <c r="AS496" s="12">
        <v>19</v>
      </c>
      <c r="AT496" s="17">
        <f t="shared" si="246"/>
        <v>2.7142857142857144</v>
      </c>
      <c r="AU496" s="13"/>
      <c r="AV496" s="13"/>
      <c r="AW496" s="13"/>
      <c r="AX496" s="13"/>
      <c r="AY496" s="13"/>
      <c r="AZ496" s="13"/>
      <c r="BA496" s="13"/>
      <c r="BB496" s="13"/>
      <c r="BC496" s="13"/>
      <c r="BD496" s="35">
        <f t="shared" si="247"/>
        <v>61.475409836065573</v>
      </c>
      <c r="BE496" s="35">
        <f t="shared" si="248"/>
        <v>52.5</v>
      </c>
      <c r="BF496" s="37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10.266643530568571</v>
      </c>
      <c r="BG496" s="14">
        <f t="shared" si="249"/>
        <v>0.85</v>
      </c>
      <c r="BH496" s="14">
        <f t="shared" si="250"/>
        <v>0.5</v>
      </c>
      <c r="BI496" s="13">
        <f>IFERROR(((AG496*(12000/5))/((F496*60+G496)*(SUMIFS(팀공격력!X:X,팀공격력!A:A,B496,팀공격력!B:B,D496)+SUMIFS(팀수비력!X:X,팀수비력!A:A,B496,팀수비력!B:B,D496))))*100,"")</f>
        <v>3.1362007168458779</v>
      </c>
      <c r="BJ496" s="13">
        <f>IFERROR(((AI496*(12000/5))/((F496*60+G496)*(SUMIFS(팀공격력!V:V,팀공격력!A:A,B496,팀공격력!B:B,D496)+SUMIFS(팀수비력!W:W,팀수비력!A:A,B496,팀수비력!B:B,D496))))*100,"")</f>
        <v>6.7340067340067336</v>
      </c>
      <c r="BK496" s="13">
        <f>IFERROR(((AE496*(12000/5))/((F496*60+G496)*(SUMIFS(팀공격력!X:X,팀공격력!A:A,B496,팀공격력!B:B,D496)+SUMIFS(팀수비력!X:X,팀수비력!A:A,B496,팀수비력!B:B,D496))))*100,"")</f>
        <v>6.7204301075268811</v>
      </c>
      <c r="BL496" s="13">
        <f>IFERROR(100*AK496/(((((F496*60+G496)/(12000/5))*SUMIFS(팀공격력!P:P,팀공격력!A:A,B496,팀공격력!B:B,D496))-K496)),"")</f>
        <v>8.4704743465634067</v>
      </c>
      <c r="BM496" s="13">
        <f>IFERROR(100*((AM496/E496*(2400))/((F496*60+G496)*SUMIFS(팀공격력!AR:AR,팀공격력!A:A,B496,팀공격력!B:B,D496))),"")</f>
        <v>0</v>
      </c>
      <c r="BN496" s="13">
        <f>IFERROR((AO496*40)/(((F496*60+G496)/60)*(SUMIFS(팀수비력!Q:Q,팀수비력!A:A,B496,팀수비력!B:B,D496)-SUMIFS(팀수비력!N:N,팀수비력!A:A,B496,팀수비력!B:B,D496)))*100,"")</f>
        <v>0.76312576312576308</v>
      </c>
      <c r="BO496" s="13">
        <f t="shared" si="251"/>
        <v>14.084507042253522</v>
      </c>
      <c r="BP496" s="13">
        <v>40</v>
      </c>
      <c r="BQ496" s="13">
        <v>0.28571428571428498</v>
      </c>
      <c r="BR496" s="13">
        <v>0</v>
      </c>
      <c r="BS496" s="13">
        <v>0.57142857142857095</v>
      </c>
      <c r="BT496" s="15" t="s">
        <v>88</v>
      </c>
      <c r="BU496" s="15"/>
      <c r="BV496" s="12" t="s">
        <v>96</v>
      </c>
      <c r="BW496" s="26"/>
      <c r="BX496" s="28"/>
      <c r="BY496" s="28"/>
      <c r="BZ496" s="26"/>
      <c r="CA496" s="26"/>
      <c r="CB496" s="26"/>
      <c r="CC496" s="31"/>
      <c r="CD496" s="31"/>
      <c r="CE496" s="31"/>
      <c r="CF496" s="33">
        <v>2</v>
      </c>
      <c r="CG496" s="33">
        <v>5</v>
      </c>
    </row>
    <row r="497" spans="1:85" ht="18" customHeight="1" thickBot="1" x14ac:dyDescent="0.45">
      <c r="A497" s="12" t="s">
        <v>84</v>
      </c>
      <c r="B497" s="12" t="s">
        <v>85</v>
      </c>
      <c r="C497" s="4" t="s">
        <v>105</v>
      </c>
      <c r="D497" s="4" t="s">
        <v>297</v>
      </c>
      <c r="E497" s="23">
        <v>9</v>
      </c>
      <c r="F497" s="24">
        <v>7</v>
      </c>
      <c r="G497" s="24">
        <v>26</v>
      </c>
      <c r="H497" s="10">
        <f t="shared" si="225"/>
        <v>4014</v>
      </c>
      <c r="I497" s="5">
        <v>44</v>
      </c>
      <c r="J497" s="17">
        <f t="shared" si="226"/>
        <v>4.8888888888888893</v>
      </c>
      <c r="K497" s="7">
        <v>16</v>
      </c>
      <c r="L497" s="7">
        <v>31</v>
      </c>
      <c r="M497" s="17">
        <f t="shared" si="227"/>
        <v>1.7777777777777777</v>
      </c>
      <c r="N497" s="17">
        <f t="shared" si="228"/>
        <v>3.4444444444444446</v>
      </c>
      <c r="O497" s="14">
        <f t="shared" si="229"/>
        <v>0.5161290322580645</v>
      </c>
      <c r="P497" s="12">
        <v>10</v>
      </c>
      <c r="Q497" s="12">
        <v>20</v>
      </c>
      <c r="R497" s="17">
        <f t="shared" si="230"/>
        <v>1.1111111111111112</v>
      </c>
      <c r="S497" s="17">
        <f t="shared" si="231"/>
        <v>2.2222222222222223</v>
      </c>
      <c r="T497" s="14">
        <f t="shared" si="232"/>
        <v>0.5</v>
      </c>
      <c r="U497" s="12">
        <v>6</v>
      </c>
      <c r="V497" s="12">
        <v>11</v>
      </c>
      <c r="W497" s="17">
        <f t="shared" si="233"/>
        <v>0.66666666666666663</v>
      </c>
      <c r="X497" s="17">
        <f t="shared" si="234"/>
        <v>1.2222222222222223</v>
      </c>
      <c r="Y497" s="14">
        <f t="shared" si="235"/>
        <v>0.54545454545454541</v>
      </c>
      <c r="Z497" s="12">
        <v>6</v>
      </c>
      <c r="AA497" s="12">
        <v>8</v>
      </c>
      <c r="AB497" s="17">
        <f t="shared" si="236"/>
        <v>0.66666666666666663</v>
      </c>
      <c r="AC497" s="17">
        <f t="shared" si="237"/>
        <v>0.88888888888888884</v>
      </c>
      <c r="AD497" s="14">
        <f t="shared" si="238"/>
        <v>0.75</v>
      </c>
      <c r="AE497" s="12">
        <v>27</v>
      </c>
      <c r="AF497" s="17">
        <f t="shared" si="239"/>
        <v>3</v>
      </c>
      <c r="AG497" s="12">
        <v>11</v>
      </c>
      <c r="AH497" s="17">
        <f t="shared" si="240"/>
        <v>1.2222222222222223</v>
      </c>
      <c r="AI497" s="12">
        <v>16</v>
      </c>
      <c r="AJ497" s="17">
        <f t="shared" si="241"/>
        <v>1.7777777777777777</v>
      </c>
      <c r="AK497" s="12">
        <v>2</v>
      </c>
      <c r="AL497" s="17">
        <f t="shared" si="242"/>
        <v>0.22222222222222221</v>
      </c>
      <c r="AM497" s="12">
        <v>1</v>
      </c>
      <c r="AN497" s="17">
        <f t="shared" si="243"/>
        <v>0.1111111111111111</v>
      </c>
      <c r="AO497" s="12">
        <v>2</v>
      </c>
      <c r="AP497" s="17">
        <f t="shared" si="244"/>
        <v>0.22222222222222221</v>
      </c>
      <c r="AQ497" s="12">
        <v>6</v>
      </c>
      <c r="AR497" s="17">
        <f t="shared" si="245"/>
        <v>0.66666666666666663</v>
      </c>
      <c r="AS497" s="12">
        <v>12</v>
      </c>
      <c r="AT497" s="17">
        <f t="shared" si="246"/>
        <v>1.3333333333333333</v>
      </c>
      <c r="AU497" s="13"/>
      <c r="AV497" s="13"/>
      <c r="AW497" s="13"/>
      <c r="AX497" s="13"/>
      <c r="AY497" s="13"/>
      <c r="AZ497" s="13"/>
      <c r="BA497" s="13"/>
      <c r="BB497" s="13"/>
      <c r="BC497" s="13"/>
      <c r="BD497" s="35">
        <f t="shared" si="247"/>
        <v>63.731170336037081</v>
      </c>
      <c r="BE497" s="35">
        <f t="shared" si="248"/>
        <v>61.29032258064516</v>
      </c>
      <c r="BF497" s="37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28.376476190698519</v>
      </c>
      <c r="BG497" s="14">
        <f t="shared" si="249"/>
        <v>0.35483870967741937</v>
      </c>
      <c r="BH497" s="14">
        <f t="shared" si="250"/>
        <v>0.25806451612903225</v>
      </c>
      <c r="BI497" s="13">
        <f>IFERROR(((AG497*(12000/5))/((F497*60+G497)*(SUMIFS(팀공격력!X:X,팀공격력!A:A,B497,팀공격력!B:B,D497)+SUMIFS(팀수비력!X:X,팀수비력!A:A,B497,팀수비력!B:B,D497))))*100,"")</f>
        <v>9.5472298567915512</v>
      </c>
      <c r="BJ497" s="13">
        <f>IFERROR(((AI497*(12000/5))/((F497*60+G497)*(SUMIFS(팀공격력!V:V,팀공격력!A:A,B497,팀공격력!B:B,D497)+SUMIFS(팀수비력!W:W,팀수비력!A:A,B497,팀수비력!B:B,D497))))*100,"")</f>
        <v>26.090501426824297</v>
      </c>
      <c r="BK497" s="13">
        <f>IFERROR(((AE497*(12000/5))/((F497*60+G497)*(SUMIFS(팀공격력!X:X,팀공격력!A:A,B497,팀공격력!B:B,D497)+SUMIFS(팀수비력!X:X,팀수비력!A:A,B497,팀수비력!B:B,D497))))*100,"")</f>
        <v>23.434109648488356</v>
      </c>
      <c r="BL497" s="13">
        <f>IFERROR(100*AK497/(((((F497*60+G497)/(12000/5))*SUMIFS(팀공격력!P:P,팀공격력!A:A,B497,팀공격력!B:B,D497))-K497)),"")</f>
        <v>6.6066562061276732</v>
      </c>
      <c r="BM497" s="13">
        <f>IFERROR(100*((AM497/E497*(2400))/((F497*60+G497)*SUMIFS(팀공격력!AR:AR,팀공격력!A:A,B497,팀공격력!B:B,D497))),"")</f>
        <v>0.850393897806621</v>
      </c>
      <c r="BN497" s="13">
        <f>IFERROR((AO497*40)/(((F497*60+G497)/60)*(SUMIFS(팀수비력!Q:Q,팀수비력!A:A,B497,팀수비력!B:B,D497)-SUMIFS(팀수비력!N:N,팀수비력!A:A,B497,팀수비력!B:B,D497)))*100,"")</f>
        <v>2.9566845710343466</v>
      </c>
      <c r="BO497" s="13">
        <f t="shared" si="251"/>
        <v>14.807502467917077</v>
      </c>
      <c r="BP497" s="13">
        <v>33.3333333333333</v>
      </c>
      <c r="BQ497" s="13">
        <v>0.22222222222222199</v>
      </c>
      <c r="BR497" s="13">
        <v>0.33333333333333298</v>
      </c>
      <c r="BS497" s="13">
        <v>0.44444444444444398</v>
      </c>
      <c r="BT497" s="15" t="s">
        <v>93</v>
      </c>
      <c r="BU497" s="15"/>
      <c r="BV497" s="12" t="s">
        <v>89</v>
      </c>
      <c r="BW497" s="26"/>
      <c r="BX497" s="28"/>
      <c r="BY497" s="28"/>
      <c r="BZ497" s="26"/>
      <c r="CA497" s="26"/>
      <c r="CB497" s="26"/>
      <c r="CC497" s="31"/>
      <c r="CD497" s="31"/>
      <c r="CE497" s="31"/>
      <c r="CF497" s="33">
        <v>3</v>
      </c>
      <c r="CG497" s="33">
        <v>6</v>
      </c>
    </row>
    <row r="498" spans="1:85" ht="18" customHeight="1" thickBot="1" x14ac:dyDescent="0.45">
      <c r="A498" s="12" t="s">
        <v>84</v>
      </c>
      <c r="B498" s="12" t="s">
        <v>85</v>
      </c>
      <c r="C498" s="4" t="s">
        <v>106</v>
      </c>
      <c r="D498" s="4" t="s">
        <v>297</v>
      </c>
      <c r="E498" s="23">
        <v>2</v>
      </c>
      <c r="F498" s="24">
        <v>0</v>
      </c>
      <c r="G498" s="24">
        <v>47</v>
      </c>
      <c r="H498" s="10">
        <f t="shared" si="225"/>
        <v>94</v>
      </c>
      <c r="I498" s="5">
        <v>0</v>
      </c>
      <c r="J498" s="17">
        <f t="shared" si="226"/>
        <v>0</v>
      </c>
      <c r="K498" s="7">
        <v>0</v>
      </c>
      <c r="L498" s="7">
        <v>1</v>
      </c>
      <c r="M498" s="17">
        <f t="shared" si="227"/>
        <v>0</v>
      </c>
      <c r="N498" s="17">
        <f t="shared" si="228"/>
        <v>0.5</v>
      </c>
      <c r="O498" s="14">
        <f t="shared" si="229"/>
        <v>0</v>
      </c>
      <c r="P498" s="12">
        <v>0</v>
      </c>
      <c r="Q498" s="12">
        <v>0</v>
      </c>
      <c r="R498" s="17">
        <f t="shared" si="230"/>
        <v>0</v>
      </c>
      <c r="S498" s="17">
        <f t="shared" si="231"/>
        <v>0</v>
      </c>
      <c r="T498" s="14" t="e">
        <f t="shared" si="232"/>
        <v>#DIV/0!</v>
      </c>
      <c r="U498" s="12">
        <v>0</v>
      </c>
      <c r="V498" s="12">
        <v>1</v>
      </c>
      <c r="W498" s="17">
        <f t="shared" si="233"/>
        <v>0</v>
      </c>
      <c r="X498" s="17">
        <f t="shared" si="234"/>
        <v>0.5</v>
      </c>
      <c r="Y498" s="14">
        <f t="shared" si="235"/>
        <v>0</v>
      </c>
      <c r="Z498" s="12">
        <v>0</v>
      </c>
      <c r="AA498" s="12">
        <v>0</v>
      </c>
      <c r="AB498" s="17">
        <f t="shared" si="236"/>
        <v>0</v>
      </c>
      <c r="AC498" s="17">
        <f t="shared" si="237"/>
        <v>0</v>
      </c>
      <c r="AD498" s="14" t="e">
        <f t="shared" si="238"/>
        <v>#DIV/0!</v>
      </c>
      <c r="AE498" s="12">
        <v>0</v>
      </c>
      <c r="AF498" s="17">
        <f t="shared" si="239"/>
        <v>0</v>
      </c>
      <c r="AG498" s="12">
        <v>0</v>
      </c>
      <c r="AH498" s="17">
        <f t="shared" si="240"/>
        <v>0</v>
      </c>
      <c r="AI498" s="12">
        <v>0</v>
      </c>
      <c r="AJ498" s="17">
        <f t="shared" si="241"/>
        <v>0</v>
      </c>
      <c r="AK498" s="12">
        <v>0</v>
      </c>
      <c r="AL498" s="17">
        <f t="shared" si="242"/>
        <v>0</v>
      </c>
      <c r="AM498" s="12">
        <v>0</v>
      </c>
      <c r="AN498" s="17">
        <f t="shared" si="243"/>
        <v>0</v>
      </c>
      <c r="AO498" s="12">
        <v>0</v>
      </c>
      <c r="AP498" s="17">
        <f t="shared" si="244"/>
        <v>0</v>
      </c>
      <c r="AQ498" s="12">
        <v>0</v>
      </c>
      <c r="AR498" s="17">
        <f t="shared" si="245"/>
        <v>0</v>
      </c>
      <c r="AS498" s="12">
        <v>1</v>
      </c>
      <c r="AT498" s="17">
        <f t="shared" si="246"/>
        <v>0.5</v>
      </c>
      <c r="AU498" s="13"/>
      <c r="AV498" s="13"/>
      <c r="AW498" s="13"/>
      <c r="AX498" s="13"/>
      <c r="AY498" s="13"/>
      <c r="AZ498" s="13"/>
      <c r="BA498" s="13"/>
      <c r="BB498" s="13"/>
      <c r="BC498" s="13"/>
      <c r="BD498" s="35">
        <f t="shared" si="247"/>
        <v>0</v>
      </c>
      <c r="BE498" s="35">
        <f t="shared" si="248"/>
        <v>0</v>
      </c>
      <c r="BF498" s="37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6.6454749853245767</v>
      </c>
      <c r="BG498" s="14">
        <f t="shared" si="249"/>
        <v>1</v>
      </c>
      <c r="BH498" s="14">
        <f t="shared" si="250"/>
        <v>0</v>
      </c>
      <c r="BI498" s="13">
        <f>IFERROR(((AG498*(12000/5))/((F498*60+G498)*(SUMIFS(팀공격력!X:X,팀공격력!A:A,B498,팀공격력!B:B,D498)+SUMIFS(팀수비력!X:X,팀수비력!A:A,B498,팀수비력!B:B,D498))))*100,"")</f>
        <v>0</v>
      </c>
      <c r="BJ498" s="13">
        <f>IFERROR(((AI498*(12000/5))/((F498*60+G498)*(SUMIFS(팀공격력!V:V,팀공격력!A:A,B498,팀공격력!B:B,D498)+SUMIFS(팀수비력!W:W,팀수비력!A:A,B498,팀수비력!B:B,D498))))*100,"")</f>
        <v>0</v>
      </c>
      <c r="BK498" s="13">
        <f>IFERROR(((AE498*(12000/5))/((F498*60+G498)*(SUMIFS(팀공격력!X:X,팀공격력!A:A,B498,팀공격력!B:B,D498)+SUMIFS(팀수비력!X:X,팀수비력!A:A,B498,팀수비력!B:B,D498))))*100,"")</f>
        <v>0</v>
      </c>
      <c r="BL498" s="13">
        <f>IFERROR(100*AK498/(((((F498*60+G498)/(12000/5))*SUMIFS(팀공격력!P:P,팀공격력!A:A,B498,팀공격력!B:B,D498))-K498)),"")</f>
        <v>0</v>
      </c>
      <c r="BM498" s="13">
        <f>IFERROR(100*((AM498/E498*(2400))/((F498*60+G498)*SUMIFS(팀공격력!AR:AR,팀공격력!A:A,B498,팀공격력!B:B,D498))),"")</f>
        <v>0</v>
      </c>
      <c r="BN498" s="13">
        <f>IFERROR((AO498*40)/(((F498*60+G498)/60)*(SUMIFS(팀수비력!Q:Q,팀수비력!A:A,B498,팀수비력!B:B,D498)-SUMIFS(팀수비력!N:N,팀수비력!A:A,B498,팀수비력!B:B,D498)))*100,"")</f>
        <v>0</v>
      </c>
      <c r="BO498" s="13">
        <f t="shared" si="251"/>
        <v>0</v>
      </c>
      <c r="BP498" s="13">
        <v>0</v>
      </c>
      <c r="BQ498" s="13">
        <v>0</v>
      </c>
      <c r="BR498" s="13">
        <v>0</v>
      </c>
      <c r="BS498" s="13">
        <v>0</v>
      </c>
      <c r="BT498" s="15" t="s">
        <v>88</v>
      </c>
      <c r="BU498" s="15"/>
      <c r="BV498" s="12" t="s">
        <v>91</v>
      </c>
      <c r="BW498" s="26"/>
      <c r="BX498" s="28"/>
      <c r="BY498" s="28"/>
      <c r="BZ498" s="26"/>
      <c r="CA498" s="26"/>
      <c r="CB498" s="26"/>
      <c r="CC498" s="31"/>
      <c r="CD498" s="31"/>
      <c r="CE498" s="31"/>
      <c r="CF498" s="33">
        <v>1</v>
      </c>
      <c r="CG498" s="33">
        <v>1</v>
      </c>
    </row>
    <row r="499" spans="1:85" ht="18" customHeight="1" thickBot="1" x14ac:dyDescent="0.45">
      <c r="A499" s="12" t="s">
        <v>84</v>
      </c>
      <c r="B499" s="12" t="s">
        <v>85</v>
      </c>
      <c r="C499" s="4" t="s">
        <v>107</v>
      </c>
      <c r="D499" s="4" t="s">
        <v>297</v>
      </c>
      <c r="E499" s="23">
        <v>9</v>
      </c>
      <c r="F499" s="24">
        <v>9</v>
      </c>
      <c r="G499" s="24">
        <v>45</v>
      </c>
      <c r="H499" s="10">
        <f t="shared" si="225"/>
        <v>5265</v>
      </c>
      <c r="I499" s="5">
        <v>11</v>
      </c>
      <c r="J499" s="17">
        <f t="shared" si="226"/>
        <v>1.2222222222222223</v>
      </c>
      <c r="K499" s="7">
        <v>5</v>
      </c>
      <c r="L499" s="7">
        <v>14</v>
      </c>
      <c r="M499" s="17">
        <f t="shared" si="227"/>
        <v>0.55555555555555558</v>
      </c>
      <c r="N499" s="17">
        <f t="shared" si="228"/>
        <v>1.5555555555555556</v>
      </c>
      <c r="O499" s="14">
        <f t="shared" si="229"/>
        <v>0.35714285714285715</v>
      </c>
      <c r="P499" s="12">
        <v>4</v>
      </c>
      <c r="Q499" s="12">
        <v>10</v>
      </c>
      <c r="R499" s="17">
        <f t="shared" si="230"/>
        <v>0.44444444444444442</v>
      </c>
      <c r="S499" s="17">
        <f t="shared" si="231"/>
        <v>1.1111111111111112</v>
      </c>
      <c r="T499" s="14">
        <f t="shared" si="232"/>
        <v>0.4</v>
      </c>
      <c r="U499" s="12">
        <v>1</v>
      </c>
      <c r="V499" s="12">
        <v>4</v>
      </c>
      <c r="W499" s="17">
        <f t="shared" si="233"/>
        <v>0.1111111111111111</v>
      </c>
      <c r="X499" s="17">
        <f t="shared" si="234"/>
        <v>0.44444444444444442</v>
      </c>
      <c r="Y499" s="14">
        <f t="shared" si="235"/>
        <v>0.25</v>
      </c>
      <c r="Z499" s="12">
        <v>0</v>
      </c>
      <c r="AA499" s="12">
        <v>2</v>
      </c>
      <c r="AB499" s="17">
        <f t="shared" si="236"/>
        <v>0</v>
      </c>
      <c r="AC499" s="17">
        <f t="shared" si="237"/>
        <v>0.22222222222222221</v>
      </c>
      <c r="AD499" s="14">
        <f t="shared" si="238"/>
        <v>0</v>
      </c>
      <c r="AE499" s="12">
        <v>7</v>
      </c>
      <c r="AF499" s="17">
        <f t="shared" si="239"/>
        <v>0.77777777777777779</v>
      </c>
      <c r="AG499" s="12">
        <v>7</v>
      </c>
      <c r="AH499" s="17">
        <f t="shared" si="240"/>
        <v>0.77777777777777779</v>
      </c>
      <c r="AI499" s="12">
        <v>0</v>
      </c>
      <c r="AJ499" s="17">
        <f t="shared" si="241"/>
        <v>0</v>
      </c>
      <c r="AK499" s="12">
        <v>8</v>
      </c>
      <c r="AL499" s="17">
        <f t="shared" si="242"/>
        <v>0.88888888888888884</v>
      </c>
      <c r="AM499" s="12">
        <v>2</v>
      </c>
      <c r="AN499" s="17">
        <f t="shared" si="243"/>
        <v>0.22222222222222221</v>
      </c>
      <c r="AO499" s="12">
        <v>0</v>
      </c>
      <c r="AP499" s="17">
        <f t="shared" si="244"/>
        <v>0</v>
      </c>
      <c r="AQ499" s="12">
        <v>2</v>
      </c>
      <c r="AR499" s="17">
        <f t="shared" si="245"/>
        <v>0.22222222222222221</v>
      </c>
      <c r="AS499" s="12">
        <v>20</v>
      </c>
      <c r="AT499" s="17">
        <f t="shared" si="246"/>
        <v>2.2222222222222223</v>
      </c>
      <c r="AU499" s="13"/>
      <c r="AV499" s="13"/>
      <c r="AW499" s="13"/>
      <c r="AX499" s="13"/>
      <c r="AY499" s="13"/>
      <c r="AZ499" s="13"/>
      <c r="BA499" s="13"/>
      <c r="BB499" s="13"/>
      <c r="BC499" s="13"/>
      <c r="BD499" s="35">
        <f t="shared" si="247"/>
        <v>36.962365591397848</v>
      </c>
      <c r="BE499" s="35">
        <f t="shared" si="248"/>
        <v>39.285714285714285</v>
      </c>
      <c r="BF499" s="37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9.0124000587300976</v>
      </c>
      <c r="BG499" s="14">
        <f t="shared" si="249"/>
        <v>0.2857142857142857</v>
      </c>
      <c r="BH499" s="14">
        <f t="shared" si="250"/>
        <v>0.14285714285714285</v>
      </c>
      <c r="BI499" s="13">
        <f>IFERROR(((AG499*(12000/5))/((F499*60+G499)*(SUMIFS(팀공격력!X:X,팀공격력!A:A,B499,팀공격력!B:B,D499)+SUMIFS(팀수비력!X:X,팀수비력!A:A,B499,팀수비력!B:B,D499))))*100,"")</f>
        <v>4.6319272125723741</v>
      </c>
      <c r="BJ499" s="13">
        <f>IFERROR(((AI499*(12000/5))/((F499*60+G499)*(SUMIFS(팀공격력!V:V,팀공격력!A:A,B499,팀공격력!B:B,D499)+SUMIFS(팀수비력!W:W,팀수비력!A:A,B499,팀수비력!B:B,D499))))*100,"")</f>
        <v>0</v>
      </c>
      <c r="BK499" s="13">
        <f>IFERROR(((AE499*(12000/5))/((F499*60+G499)*(SUMIFS(팀공격력!X:X,팀공격력!A:A,B499,팀공격력!B:B,D499)+SUMIFS(팀수비력!X:X,팀수비력!A:A,B499,팀수비력!B:B,D499))))*100,"")</f>
        <v>4.6319272125723741</v>
      </c>
      <c r="BL499" s="13">
        <f>IFERROR(100*AK499/(((((F499*60+G499)/(12000/5))*SUMIFS(팀공격력!P:P,팀공격력!A:A,B499,팀공격력!B:B,D499))-K499)),"")</f>
        <v>14.364268881158118</v>
      </c>
      <c r="BM499" s="13">
        <f>IFERROR(100*((AM499/E499*(2400))/((F499*60+G499)*SUMIFS(팀공격력!AR:AR,팀공격력!A:A,B499,팀공격력!B:B,D499))),"")</f>
        <v>1.2966689860572751</v>
      </c>
      <c r="BN499" s="13">
        <f>IFERROR((AO499*40)/(((F499*60+G499)/60)*(SUMIFS(팀수비력!Q:Q,팀수비력!A:A,B499,팀수비력!B:B,D499)-SUMIFS(팀수비력!N:N,팀수비력!A:A,B499,팀수비력!B:B,D499)))*100,"")</f>
        <v>0</v>
      </c>
      <c r="BO499" s="13">
        <f t="shared" si="251"/>
        <v>11.848341232227487</v>
      </c>
      <c r="BP499" s="13">
        <v>0</v>
      </c>
      <c r="BQ499" s="13">
        <v>0</v>
      </c>
      <c r="BR499" s="13">
        <v>0</v>
      </c>
      <c r="BS499" s="13">
        <v>0.55555555555555503</v>
      </c>
      <c r="BT499" s="15" t="s">
        <v>88</v>
      </c>
      <c r="BU499" s="15"/>
      <c r="BV499" s="12" t="s">
        <v>91</v>
      </c>
      <c r="BW499" s="26"/>
      <c r="BX499" s="28"/>
      <c r="BY499" s="28"/>
      <c r="BZ499" s="26"/>
      <c r="CA499" s="26"/>
      <c r="CB499" s="26"/>
      <c r="CC499" s="31"/>
      <c r="CD499" s="31"/>
      <c r="CE499" s="31"/>
      <c r="CF499" s="33">
        <v>3</v>
      </c>
      <c r="CG499" s="33">
        <v>6</v>
      </c>
    </row>
    <row r="500" spans="1:85" ht="18" customHeight="1" thickBot="1" x14ac:dyDescent="0.45">
      <c r="A500" s="12" t="s">
        <v>84</v>
      </c>
      <c r="B500" s="12" t="s">
        <v>85</v>
      </c>
      <c r="C500" s="4" t="s">
        <v>108</v>
      </c>
      <c r="D500" s="4" t="s">
        <v>297</v>
      </c>
      <c r="E500" s="23">
        <v>9</v>
      </c>
      <c r="F500" s="24">
        <v>30</v>
      </c>
      <c r="G500" s="24">
        <v>11</v>
      </c>
      <c r="H500" s="10">
        <f t="shared" si="225"/>
        <v>16299</v>
      </c>
      <c r="I500" s="5">
        <v>58</v>
      </c>
      <c r="J500" s="17">
        <f t="shared" si="226"/>
        <v>6.4444444444444446</v>
      </c>
      <c r="K500" s="7">
        <v>23</v>
      </c>
      <c r="L500" s="7">
        <v>62</v>
      </c>
      <c r="M500" s="17">
        <f t="shared" si="227"/>
        <v>2.5555555555555554</v>
      </c>
      <c r="N500" s="17">
        <f t="shared" si="228"/>
        <v>6.8888888888888893</v>
      </c>
      <c r="O500" s="14">
        <f t="shared" si="229"/>
        <v>0.37096774193548387</v>
      </c>
      <c r="P500" s="12">
        <v>15</v>
      </c>
      <c r="Q500" s="12">
        <v>28</v>
      </c>
      <c r="R500" s="17">
        <f t="shared" si="230"/>
        <v>1.6666666666666667</v>
      </c>
      <c r="S500" s="17">
        <f t="shared" si="231"/>
        <v>3.1111111111111112</v>
      </c>
      <c r="T500" s="14">
        <f t="shared" si="232"/>
        <v>0.5357142857142857</v>
      </c>
      <c r="U500" s="12">
        <v>8</v>
      </c>
      <c r="V500" s="12">
        <v>34</v>
      </c>
      <c r="W500" s="17">
        <f t="shared" si="233"/>
        <v>0.88888888888888884</v>
      </c>
      <c r="X500" s="17">
        <f t="shared" si="234"/>
        <v>3.7777777777777777</v>
      </c>
      <c r="Y500" s="14">
        <f t="shared" si="235"/>
        <v>0.23529411764705882</v>
      </c>
      <c r="Z500" s="12">
        <v>4</v>
      </c>
      <c r="AA500" s="12">
        <v>4</v>
      </c>
      <c r="AB500" s="17">
        <f t="shared" si="236"/>
        <v>0.44444444444444442</v>
      </c>
      <c r="AC500" s="17">
        <f t="shared" si="237"/>
        <v>0.44444444444444442</v>
      </c>
      <c r="AD500" s="14">
        <f t="shared" si="238"/>
        <v>1</v>
      </c>
      <c r="AE500" s="12">
        <v>16</v>
      </c>
      <c r="AF500" s="17">
        <f t="shared" si="239"/>
        <v>1.7777777777777777</v>
      </c>
      <c r="AG500" s="12">
        <v>5</v>
      </c>
      <c r="AH500" s="17">
        <f t="shared" si="240"/>
        <v>0.55555555555555558</v>
      </c>
      <c r="AI500" s="12">
        <v>11</v>
      </c>
      <c r="AJ500" s="17">
        <f t="shared" si="241"/>
        <v>1.2222222222222223</v>
      </c>
      <c r="AK500" s="12">
        <v>14</v>
      </c>
      <c r="AL500" s="17">
        <f t="shared" si="242"/>
        <v>1.5555555555555556</v>
      </c>
      <c r="AM500" s="12">
        <v>6</v>
      </c>
      <c r="AN500" s="17">
        <f t="shared" si="243"/>
        <v>0.66666666666666663</v>
      </c>
      <c r="AO500" s="12">
        <v>4</v>
      </c>
      <c r="AP500" s="17">
        <f t="shared" si="244"/>
        <v>0.44444444444444442</v>
      </c>
      <c r="AQ500" s="12">
        <v>7</v>
      </c>
      <c r="AR500" s="17">
        <f t="shared" si="245"/>
        <v>0.77777777777777779</v>
      </c>
      <c r="AS500" s="12">
        <v>22</v>
      </c>
      <c r="AT500" s="17">
        <f t="shared" si="246"/>
        <v>2.4444444444444446</v>
      </c>
      <c r="AU500" s="13"/>
      <c r="AV500" s="13"/>
      <c r="AW500" s="13"/>
      <c r="AX500" s="13"/>
      <c r="AY500" s="13"/>
      <c r="AZ500" s="13"/>
      <c r="BA500" s="13"/>
      <c r="BB500" s="13"/>
      <c r="BC500" s="13"/>
      <c r="BD500" s="35">
        <f t="shared" si="247"/>
        <v>45.483061480552074</v>
      </c>
      <c r="BE500" s="35">
        <f t="shared" si="248"/>
        <v>43.548387096774192</v>
      </c>
      <c r="BF500" s="37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12.203748795247733</v>
      </c>
      <c r="BG500" s="14">
        <f t="shared" si="249"/>
        <v>0.54838709677419351</v>
      </c>
      <c r="BH500" s="14">
        <f t="shared" si="250"/>
        <v>6.4516129032258063E-2</v>
      </c>
      <c r="BI500" s="13">
        <f>IFERROR(((AG500*(12000/5))/((F500*60+G500)*(SUMIFS(팀공격력!X:X,팀공격력!A:A,B500,팀공격력!B:B,D500)+SUMIFS(팀수비력!X:X,팀수비력!A:A,B500,팀수비력!B:B,D500))))*100,"")</f>
        <v>1.068737642721006</v>
      </c>
      <c r="BJ500" s="13">
        <f>IFERROR(((AI500*(12000/5))/((F500*60+G500)*(SUMIFS(팀공격력!V:V,팀공격력!A:A,B500,팀공격력!B:B,D500)+SUMIFS(팀수비력!W:W,팀수비력!A:A,B500,팀수비력!B:B,D500))))*100,"")</f>
        <v>4.417448923246825</v>
      </c>
      <c r="BK500" s="13">
        <f>IFERROR(((AE500*(12000/5))/((F500*60+G500)*(SUMIFS(팀공격력!X:X,팀공격력!A:A,B500,팀공격력!B:B,D500)+SUMIFS(팀수비력!X:X,팀수비력!A:A,B500,팀수비력!B:B,D500))))*100,"")</f>
        <v>3.4199604567072197</v>
      </c>
      <c r="BL500" s="13">
        <f>IFERROR(100*AK500/(((((F500*60+G500)/(12000/5))*SUMIFS(팀공격력!P:P,팀공격력!A:A,B500,팀공격력!B:B,D500))-K500)),"")</f>
        <v>8.4904444596059516</v>
      </c>
      <c r="BM500" s="13">
        <f>IFERROR(100*((AM500/E500*(2400))/((F500*60+G500)*SUMIFS(팀공격력!AR:AR,팀공격력!A:A,B500,팀공격력!B:B,D500))),"")</f>
        <v>1.2565732029434113</v>
      </c>
      <c r="BN500" s="13">
        <f>IFERROR((AO500*40)/(((F500*60+G500)/60)*(SUMIFS(팀수비력!Q:Q,팀수비력!A:A,B500,팀수비력!B:B,D500)-SUMIFS(팀수비력!N:N,팀수비력!A:A,B500,팀수비력!B:B,D500)))*100,"")</f>
        <v>1.4563018428286234</v>
      </c>
      <c r="BO500" s="13">
        <f t="shared" si="251"/>
        <v>9.8925946862634273</v>
      </c>
      <c r="BP500" s="13">
        <v>0</v>
      </c>
      <c r="BQ500" s="13">
        <v>0</v>
      </c>
      <c r="BR500" s="13">
        <v>0</v>
      </c>
      <c r="BS500" s="13">
        <v>1</v>
      </c>
      <c r="BT500" s="15" t="s">
        <v>88</v>
      </c>
      <c r="BU500" s="15"/>
      <c r="BV500" s="12" t="s">
        <v>96</v>
      </c>
      <c r="BW500" s="26"/>
      <c r="BX500" s="28"/>
      <c r="BY500" s="28"/>
      <c r="BZ500" s="26"/>
      <c r="CA500" s="26"/>
      <c r="CB500" s="26"/>
      <c r="CC500" s="31"/>
      <c r="CD500" s="31"/>
      <c r="CE500" s="31"/>
      <c r="CF500" s="33">
        <v>3</v>
      </c>
      <c r="CG500" s="33">
        <v>6</v>
      </c>
    </row>
    <row r="501" spans="1:85" ht="18" customHeight="1" thickBot="1" x14ac:dyDescent="0.45">
      <c r="A501" s="12" t="s">
        <v>84</v>
      </c>
      <c r="B501" s="12" t="s">
        <v>85</v>
      </c>
      <c r="C501" s="4" t="s">
        <v>109</v>
      </c>
      <c r="D501" s="4" t="s">
        <v>297</v>
      </c>
      <c r="E501" s="23">
        <v>9</v>
      </c>
      <c r="F501" s="24">
        <v>35</v>
      </c>
      <c r="G501" s="24">
        <v>22</v>
      </c>
      <c r="H501" s="10">
        <f t="shared" si="225"/>
        <v>19098</v>
      </c>
      <c r="I501" s="5">
        <v>130</v>
      </c>
      <c r="J501" s="17">
        <f t="shared" si="226"/>
        <v>14.444444444444445</v>
      </c>
      <c r="K501" s="7">
        <v>46</v>
      </c>
      <c r="L501" s="7">
        <v>110</v>
      </c>
      <c r="M501" s="17">
        <f t="shared" si="227"/>
        <v>5.1111111111111107</v>
      </c>
      <c r="N501" s="17">
        <f t="shared" si="228"/>
        <v>12.222222222222221</v>
      </c>
      <c r="O501" s="14">
        <f t="shared" si="229"/>
        <v>0.41818181818181815</v>
      </c>
      <c r="P501" s="12">
        <v>26</v>
      </c>
      <c r="Q501" s="12">
        <v>51</v>
      </c>
      <c r="R501" s="17">
        <f t="shared" si="230"/>
        <v>2.8888888888888888</v>
      </c>
      <c r="S501" s="17">
        <f t="shared" si="231"/>
        <v>5.666666666666667</v>
      </c>
      <c r="T501" s="14">
        <f t="shared" si="232"/>
        <v>0.50980392156862742</v>
      </c>
      <c r="U501" s="12">
        <v>20</v>
      </c>
      <c r="V501" s="12">
        <v>59</v>
      </c>
      <c r="W501" s="17">
        <f t="shared" si="233"/>
        <v>2.2222222222222223</v>
      </c>
      <c r="X501" s="17">
        <f t="shared" si="234"/>
        <v>6.5555555555555554</v>
      </c>
      <c r="Y501" s="14">
        <f t="shared" si="235"/>
        <v>0.33898305084745761</v>
      </c>
      <c r="Z501" s="12">
        <v>18</v>
      </c>
      <c r="AA501" s="12">
        <v>18</v>
      </c>
      <c r="AB501" s="17">
        <f t="shared" si="236"/>
        <v>2</v>
      </c>
      <c r="AC501" s="17">
        <f t="shared" si="237"/>
        <v>2</v>
      </c>
      <c r="AD501" s="14">
        <f t="shared" si="238"/>
        <v>1</v>
      </c>
      <c r="AE501" s="12">
        <v>58</v>
      </c>
      <c r="AF501" s="17">
        <f t="shared" si="239"/>
        <v>6.4444444444444446</v>
      </c>
      <c r="AG501" s="12">
        <v>20</v>
      </c>
      <c r="AH501" s="17">
        <f t="shared" si="240"/>
        <v>2.2222222222222223</v>
      </c>
      <c r="AI501" s="12">
        <v>38</v>
      </c>
      <c r="AJ501" s="17">
        <f t="shared" si="241"/>
        <v>4.2222222222222223</v>
      </c>
      <c r="AK501" s="12">
        <v>43</v>
      </c>
      <c r="AL501" s="17">
        <f t="shared" si="242"/>
        <v>4.7777777777777777</v>
      </c>
      <c r="AM501" s="12">
        <v>12</v>
      </c>
      <c r="AN501" s="17">
        <f t="shared" si="243"/>
        <v>1.3333333333333333</v>
      </c>
      <c r="AO501" s="12">
        <v>5</v>
      </c>
      <c r="AP501" s="17">
        <f t="shared" si="244"/>
        <v>0.55555555555555558</v>
      </c>
      <c r="AQ501" s="12">
        <v>24</v>
      </c>
      <c r="AR501" s="17">
        <f t="shared" si="245"/>
        <v>2.6666666666666665</v>
      </c>
      <c r="AS501" s="12">
        <v>11</v>
      </c>
      <c r="AT501" s="17">
        <f t="shared" si="246"/>
        <v>1.2222222222222223</v>
      </c>
      <c r="AU501" s="13"/>
      <c r="AV501" s="13"/>
      <c r="AW501" s="13"/>
      <c r="AX501" s="13"/>
      <c r="AY501" s="13"/>
      <c r="AZ501" s="13"/>
      <c r="BA501" s="13"/>
      <c r="BB501" s="13"/>
      <c r="BC501" s="13"/>
      <c r="BD501" s="35">
        <f t="shared" si="247"/>
        <v>55.122116689280865</v>
      </c>
      <c r="BE501" s="35">
        <f t="shared" si="248"/>
        <v>50.909090909090907</v>
      </c>
      <c r="BF501" s="37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20.889214451513389</v>
      </c>
      <c r="BG501" s="14">
        <f t="shared" si="249"/>
        <v>0.53636363636363638</v>
      </c>
      <c r="BH501" s="14">
        <f t="shared" si="250"/>
        <v>0.16363636363636364</v>
      </c>
      <c r="BI501" s="13">
        <f>IFERROR(((AG501*(12000/5))/((F501*60+G501)*(SUMIFS(팀공격력!X:X,팀공격력!A:A,B501,팀공격력!B:B,D501)+SUMIFS(팀수비력!X:X,팀수비력!A:A,B501,팀수비력!B:B,D501))))*100,"")</f>
        <v>3.6484144598826429</v>
      </c>
      <c r="BJ501" s="13">
        <f>IFERROR(((AI501*(12000/5))/((F501*60+G501)*(SUMIFS(팀공격력!V:V,팀공격력!A:A,B501,팀공격력!B:B,D501)+SUMIFS(팀수비력!W:W,팀수비력!A:A,B501,팀수비력!B:B,D501))))*100,"")</f>
        <v>13.023734041641678</v>
      </c>
      <c r="BK501" s="13">
        <f>IFERROR(((AE501*(12000/5))/((F501*60+G501)*(SUMIFS(팀공격력!X:X,팀공격력!A:A,B501,팀공격력!B:B,D501)+SUMIFS(팀수비력!X:X,팀수비력!A:A,B501,팀수비력!B:B,D501))))*100,"")</f>
        <v>10.580401933659664</v>
      </c>
      <c r="BL501" s="13">
        <f>IFERROR(100*AK501/(((((F501*60+G501)/(12000/5))*SUMIFS(팀공격력!P:P,팀공격력!A:A,B501,팀공격력!B:B,D501))-K501)),"")</f>
        <v>24.69029470450598</v>
      </c>
      <c r="BM501" s="13">
        <f>IFERROR(100*((AM501/E501*(2400))/((F501*60+G501)*SUMIFS(팀공격력!AR:AR,팀공격력!A:A,B501,팀공격력!B:B,D501))),"")</f>
        <v>2.1448200476253705</v>
      </c>
      <c r="BN501" s="13">
        <f>IFERROR((AO501*40)/(((F501*60+G501)/60)*(SUMIFS(팀수비력!Q:Q,팀수비력!A:A,B501,팀수비력!B:B,D501)-SUMIFS(팀수비력!N:N,팀수비력!A:A,B501,팀수비력!B:B,D501)))*100,"")</f>
        <v>1.5535830804445319</v>
      </c>
      <c r="BO501" s="13">
        <f t="shared" si="251"/>
        <v>16.910935738444191</v>
      </c>
      <c r="BP501" s="13">
        <v>0</v>
      </c>
      <c r="BQ501" s="13">
        <v>0</v>
      </c>
      <c r="BR501" s="13">
        <v>2.55555555555555</v>
      </c>
      <c r="BS501" s="13">
        <v>0.55555555555555503</v>
      </c>
      <c r="BT501" s="15" t="s">
        <v>110</v>
      </c>
      <c r="BU501" s="15"/>
      <c r="BV501" s="12" t="s">
        <v>96</v>
      </c>
      <c r="BW501" s="26"/>
      <c r="BX501" s="28"/>
      <c r="BY501" s="28"/>
      <c r="BZ501" s="26"/>
      <c r="CA501" s="26"/>
      <c r="CB501" s="26"/>
      <c r="CC501" s="31"/>
      <c r="CD501" s="31"/>
      <c r="CE501" s="31"/>
      <c r="CF501" s="33">
        <v>3</v>
      </c>
      <c r="CG501" s="33">
        <v>6</v>
      </c>
    </row>
    <row r="502" spans="1:85" ht="18" customHeight="1" thickBot="1" x14ac:dyDescent="0.45">
      <c r="A502" s="12" t="s">
        <v>84</v>
      </c>
      <c r="B502" s="12" t="s">
        <v>85</v>
      </c>
      <c r="C502" s="4" t="s">
        <v>111</v>
      </c>
      <c r="D502" s="4" t="s">
        <v>297</v>
      </c>
      <c r="E502" s="23">
        <v>7</v>
      </c>
      <c r="F502" s="24">
        <v>8</v>
      </c>
      <c r="G502" s="24">
        <v>54</v>
      </c>
      <c r="H502" s="10">
        <f t="shared" si="225"/>
        <v>3738</v>
      </c>
      <c r="I502" s="5">
        <v>29</v>
      </c>
      <c r="J502" s="17">
        <f t="shared" si="226"/>
        <v>4.1428571428571432</v>
      </c>
      <c r="K502" s="7">
        <v>9</v>
      </c>
      <c r="L502" s="7">
        <v>24</v>
      </c>
      <c r="M502" s="17">
        <f t="shared" si="227"/>
        <v>1.2857142857142858</v>
      </c>
      <c r="N502" s="17">
        <f t="shared" si="228"/>
        <v>3.4285714285714284</v>
      </c>
      <c r="O502" s="14">
        <f t="shared" si="229"/>
        <v>0.375</v>
      </c>
      <c r="P502" s="12">
        <v>5</v>
      </c>
      <c r="Q502" s="12">
        <v>9</v>
      </c>
      <c r="R502" s="17">
        <f t="shared" si="230"/>
        <v>0.7142857142857143</v>
      </c>
      <c r="S502" s="17">
        <f t="shared" si="231"/>
        <v>1.2857142857142858</v>
      </c>
      <c r="T502" s="14">
        <f t="shared" si="232"/>
        <v>0.55555555555555558</v>
      </c>
      <c r="U502" s="12">
        <v>4</v>
      </c>
      <c r="V502" s="12">
        <v>15</v>
      </c>
      <c r="W502" s="17">
        <f t="shared" si="233"/>
        <v>0.5714285714285714</v>
      </c>
      <c r="X502" s="17">
        <f t="shared" si="234"/>
        <v>2.1428571428571428</v>
      </c>
      <c r="Y502" s="14">
        <f t="shared" si="235"/>
        <v>0.26666666666666666</v>
      </c>
      <c r="Z502" s="12">
        <v>7</v>
      </c>
      <c r="AA502" s="12">
        <v>9</v>
      </c>
      <c r="AB502" s="17">
        <f t="shared" si="236"/>
        <v>1</v>
      </c>
      <c r="AC502" s="17">
        <f t="shared" si="237"/>
        <v>1.2857142857142858</v>
      </c>
      <c r="AD502" s="14">
        <f t="shared" si="238"/>
        <v>0.77777777777777779</v>
      </c>
      <c r="AE502" s="12">
        <v>1</v>
      </c>
      <c r="AF502" s="17">
        <f t="shared" si="239"/>
        <v>0.14285714285714285</v>
      </c>
      <c r="AG502" s="12">
        <v>0</v>
      </c>
      <c r="AH502" s="17">
        <f t="shared" si="240"/>
        <v>0</v>
      </c>
      <c r="AI502" s="12">
        <v>1</v>
      </c>
      <c r="AJ502" s="17">
        <f t="shared" si="241"/>
        <v>0.14285714285714285</v>
      </c>
      <c r="AK502" s="12">
        <v>4</v>
      </c>
      <c r="AL502" s="17">
        <f t="shared" si="242"/>
        <v>0.5714285714285714</v>
      </c>
      <c r="AM502" s="12">
        <v>2</v>
      </c>
      <c r="AN502" s="17">
        <f t="shared" si="243"/>
        <v>0.2857142857142857</v>
      </c>
      <c r="AO502" s="12">
        <v>0</v>
      </c>
      <c r="AP502" s="17">
        <f t="shared" si="244"/>
        <v>0</v>
      </c>
      <c r="AQ502" s="12">
        <v>1</v>
      </c>
      <c r="AR502" s="17">
        <f t="shared" si="245"/>
        <v>0.14285714285714285</v>
      </c>
      <c r="AS502" s="12">
        <v>11</v>
      </c>
      <c r="AT502" s="17">
        <f t="shared" si="246"/>
        <v>1.5714285714285714</v>
      </c>
      <c r="AU502" s="13"/>
      <c r="AV502" s="13"/>
      <c r="AW502" s="13"/>
      <c r="AX502" s="13"/>
      <c r="AY502" s="13"/>
      <c r="AZ502" s="13"/>
      <c r="BA502" s="13"/>
      <c r="BB502" s="13"/>
      <c r="BC502" s="13"/>
      <c r="BD502" s="35">
        <f t="shared" si="247"/>
        <v>51.859799713876967</v>
      </c>
      <c r="BE502" s="35">
        <f t="shared" si="248"/>
        <v>45.833333333333329</v>
      </c>
      <c r="BF502" s="37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16.938743280945669</v>
      </c>
      <c r="BG502" s="14">
        <f t="shared" si="249"/>
        <v>0.625</v>
      </c>
      <c r="BH502" s="14">
        <f t="shared" si="250"/>
        <v>0.375</v>
      </c>
      <c r="BI502" s="13">
        <f>IFERROR(((AG502*(12000/5))/((F502*60+G502)*(SUMIFS(팀공격력!X:X,팀공격력!A:A,B502,팀공격력!B:B,D502)+SUMIFS(팀수비력!X:X,팀수비력!A:A,B502,팀수비력!B:B,D502))))*100,"")</f>
        <v>0</v>
      </c>
      <c r="BJ502" s="13">
        <f>IFERROR(((AI502*(12000/5))/((F502*60+G502)*(SUMIFS(팀공격력!V:V,팀공격력!A:A,B502,팀공격력!B:B,D502)+SUMIFS(팀수비력!W:W,팀수비력!A:A,B502,팀수비력!B:B,D502))))*100,"")</f>
        <v>1.3619339462036091</v>
      </c>
      <c r="BK502" s="13">
        <f>IFERROR(((AE502*(12000/5))/((F502*60+G502)*(SUMIFS(팀공격력!X:X,팀공격력!A:A,B502,팀공격력!B:B,D502)+SUMIFS(팀수비력!X:X,팀수비력!A:A,B502,팀수비력!B:B,D502))))*100,"")</f>
        <v>0.72490032620514677</v>
      </c>
      <c r="BL502" s="13">
        <f>IFERROR(100*AK502/(((((F502*60+G502)/(12000/5))*SUMIFS(팀공격력!P:P,팀공격력!A:A,B502,팀공격력!B:B,D502))-K502)),"")</f>
        <v>8.6202252033834377</v>
      </c>
      <c r="BM502" s="13">
        <f>IFERROR(100*((AM502/E502*(2400))/((F502*60+G502)*SUMIFS(팀공격력!AR:AR,팀공격력!A:A,B502,팀공격력!B:B,D502))),"")</f>
        <v>1.8263676328495329</v>
      </c>
      <c r="BN502" s="13">
        <f>IFERROR((AO502*40)/(((F502*60+G502)/60)*(SUMIFS(팀수비력!Q:Q,팀수비력!A:A,B502,팀수비력!B:B,D502)-SUMIFS(팀수비력!N:N,팀수비력!A:A,B502,팀수비력!B:B,D502)))*100,"")</f>
        <v>0</v>
      </c>
      <c r="BO502" s="13">
        <f t="shared" si="251"/>
        <v>3.4530386740331491</v>
      </c>
      <c r="BP502" s="13">
        <v>0</v>
      </c>
      <c r="BQ502" s="13">
        <v>0</v>
      </c>
      <c r="BR502" s="13">
        <v>0.42857142857142799</v>
      </c>
      <c r="BS502" s="13">
        <v>0.42857142857142799</v>
      </c>
      <c r="BT502" s="15" t="s">
        <v>88</v>
      </c>
      <c r="BU502" s="15"/>
      <c r="BV502" s="12" t="s">
        <v>91</v>
      </c>
      <c r="BW502" s="26"/>
      <c r="BX502" s="28"/>
      <c r="BY502" s="28"/>
      <c r="BZ502" s="26"/>
      <c r="CA502" s="26"/>
      <c r="CB502" s="26"/>
      <c r="CC502" s="31"/>
      <c r="CD502" s="31"/>
      <c r="CE502" s="31"/>
      <c r="CF502" s="33">
        <v>2</v>
      </c>
      <c r="CG502" s="33">
        <v>5</v>
      </c>
    </row>
    <row r="503" spans="1:85" ht="18" customHeight="1" thickBot="1" x14ac:dyDescent="0.45">
      <c r="A503" s="12" t="s">
        <v>84</v>
      </c>
      <c r="B503" s="12" t="s">
        <v>112</v>
      </c>
      <c r="C503" s="4" t="s">
        <v>113</v>
      </c>
      <c r="D503" s="4" t="s">
        <v>297</v>
      </c>
      <c r="E503" s="23">
        <v>7</v>
      </c>
      <c r="F503" s="24">
        <v>19</v>
      </c>
      <c r="G503" s="24">
        <v>30</v>
      </c>
      <c r="H503" s="10">
        <f t="shared" si="225"/>
        <v>8190</v>
      </c>
      <c r="I503" s="5">
        <v>39</v>
      </c>
      <c r="J503" s="17">
        <f t="shared" si="226"/>
        <v>5.5714285714285712</v>
      </c>
      <c r="K503" s="7">
        <v>13</v>
      </c>
      <c r="L503" s="7">
        <v>42</v>
      </c>
      <c r="M503" s="17">
        <f t="shared" si="227"/>
        <v>1.8571428571428572</v>
      </c>
      <c r="N503" s="17">
        <f t="shared" si="228"/>
        <v>6</v>
      </c>
      <c r="O503" s="14">
        <f t="shared" si="229"/>
        <v>0.30952380952380953</v>
      </c>
      <c r="P503" s="12">
        <v>4</v>
      </c>
      <c r="Q503" s="12">
        <v>16</v>
      </c>
      <c r="R503" s="17">
        <f t="shared" si="230"/>
        <v>0.5714285714285714</v>
      </c>
      <c r="S503" s="17">
        <f t="shared" si="231"/>
        <v>2.2857142857142856</v>
      </c>
      <c r="T503" s="14">
        <f t="shared" si="232"/>
        <v>0.25</v>
      </c>
      <c r="U503" s="12">
        <v>9</v>
      </c>
      <c r="V503" s="12">
        <v>26</v>
      </c>
      <c r="W503" s="17">
        <f t="shared" si="233"/>
        <v>1.2857142857142858</v>
      </c>
      <c r="X503" s="17">
        <f t="shared" si="234"/>
        <v>3.7142857142857144</v>
      </c>
      <c r="Y503" s="14">
        <f t="shared" si="235"/>
        <v>0.34615384615384615</v>
      </c>
      <c r="Z503" s="12">
        <v>4</v>
      </c>
      <c r="AA503" s="12">
        <v>4</v>
      </c>
      <c r="AB503" s="17">
        <f t="shared" si="236"/>
        <v>0.5714285714285714</v>
      </c>
      <c r="AC503" s="17">
        <f t="shared" si="237"/>
        <v>0.5714285714285714</v>
      </c>
      <c r="AD503" s="14">
        <f t="shared" si="238"/>
        <v>1</v>
      </c>
      <c r="AE503" s="12">
        <v>19</v>
      </c>
      <c r="AF503" s="17">
        <f t="shared" si="239"/>
        <v>2.7142857142857144</v>
      </c>
      <c r="AG503" s="12">
        <v>4</v>
      </c>
      <c r="AH503" s="17">
        <f t="shared" si="240"/>
        <v>0.5714285714285714</v>
      </c>
      <c r="AI503" s="12">
        <v>15</v>
      </c>
      <c r="AJ503" s="17">
        <f t="shared" si="241"/>
        <v>2.1428571428571428</v>
      </c>
      <c r="AK503" s="12">
        <v>5</v>
      </c>
      <c r="AL503" s="17">
        <f t="shared" si="242"/>
        <v>0.7142857142857143</v>
      </c>
      <c r="AM503" s="12">
        <v>5</v>
      </c>
      <c r="AN503" s="17">
        <f t="shared" si="243"/>
        <v>0.7142857142857143</v>
      </c>
      <c r="AO503" s="12">
        <v>2</v>
      </c>
      <c r="AP503" s="17">
        <f t="shared" si="244"/>
        <v>0.2857142857142857</v>
      </c>
      <c r="AQ503" s="12">
        <v>3</v>
      </c>
      <c r="AR503" s="17">
        <f t="shared" si="245"/>
        <v>0.42857142857142855</v>
      </c>
      <c r="AS503" s="12">
        <v>6</v>
      </c>
      <c r="AT503" s="17">
        <f t="shared" si="246"/>
        <v>0.8571428571428571</v>
      </c>
      <c r="AU503" s="13"/>
      <c r="AV503" s="13"/>
      <c r="AW503" s="13"/>
      <c r="AX503" s="13"/>
      <c r="AY503" s="13"/>
      <c r="AZ503" s="13"/>
      <c r="BA503" s="13"/>
      <c r="BB503" s="13"/>
      <c r="BC503" s="13"/>
      <c r="BD503" s="35">
        <f t="shared" si="247"/>
        <v>44.561243144424132</v>
      </c>
      <c r="BE503" s="35">
        <f t="shared" si="248"/>
        <v>41.666666666666671</v>
      </c>
      <c r="BF503" s="37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13.224224992823681</v>
      </c>
      <c r="BG503" s="14">
        <f t="shared" si="249"/>
        <v>0.61904761904761907</v>
      </c>
      <c r="BH503" s="14">
        <f t="shared" si="250"/>
        <v>9.5238095238095233E-2</v>
      </c>
      <c r="BI503" s="13">
        <f>IFERROR(((AG503*(12000/5))/((F503*60+G503)*(SUMIFS(팀공격력!X:X,팀공격력!A:A,B503,팀공격력!B:B,D503)+SUMIFS(팀수비력!X:X,팀수비력!A:A,B503,팀수비력!B:B,D503))))*100,"")</f>
        <v>1.3451029844472466</v>
      </c>
      <c r="BJ503" s="13">
        <f>IFERROR(((AI503*(12000/5))/((F503*60+G503)*(SUMIFS(팀공격력!V:V,팀공격력!A:A,B503,팀공격력!B:B,D503)+SUMIFS(팀수비력!W:W,팀수비력!A:A,B503,팀수비력!B:B,D503))))*100,"")</f>
        <v>10.188487009679063</v>
      </c>
      <c r="BK503" s="13">
        <f>IFERROR(((AE503*(12000/5))/((F503*60+G503)*(SUMIFS(팀공격력!X:X,팀공격력!A:A,B503,팀공격력!B:B,D503)+SUMIFS(팀수비력!X:X,팀수비력!A:A,B503,팀수비력!B:B,D503))))*100,"")</f>
        <v>6.3892391761244225</v>
      </c>
      <c r="BL503" s="13">
        <f>IFERROR(100*AK503/(((((F503*60+G503)/(12000/5))*SUMIFS(팀공격력!P:P,팀공격력!A:A,B503,팀공격력!B:B,D503))-K503)),"")</f>
        <v>4.4145237832468824</v>
      </c>
      <c r="BM503" s="13">
        <f>IFERROR(100*((AM503/E503*(2400))/((F503*60+G503)*SUMIFS(팀공격력!AR:AR,팀공격력!A:A,B503,팀공격력!B:B,D503))),"")</f>
        <v>2.116594257179282</v>
      </c>
      <c r="BN503" s="13">
        <f>IFERROR((AO503*40)/(((F503*60+G503)/60)*(SUMIFS(팀수비력!Q:Q,팀수비력!A:A,B503,팀수비력!B:B,D503)-SUMIFS(팀수비력!N:N,팀수비력!A:A,B503,팀수비력!B:B,D503)))*100,"")</f>
        <v>1.1788977306218684</v>
      </c>
      <c r="BO503" s="13">
        <f t="shared" si="251"/>
        <v>6.4157399486740809</v>
      </c>
      <c r="BP503" s="13">
        <v>0</v>
      </c>
      <c r="BQ503" s="13">
        <v>0</v>
      </c>
      <c r="BR503" s="13">
        <v>0.28571428571428498</v>
      </c>
      <c r="BS503" s="13">
        <v>0.71428571428571397</v>
      </c>
      <c r="BT503" s="15" t="s">
        <v>88</v>
      </c>
      <c r="BU503" s="15"/>
      <c r="BV503" s="12" t="s">
        <v>96</v>
      </c>
      <c r="BW503" s="26"/>
      <c r="BX503" s="28"/>
      <c r="BY503" s="28"/>
      <c r="BZ503" s="26"/>
      <c r="CA503" s="26"/>
      <c r="CB503" s="26"/>
      <c r="CC503" s="31"/>
      <c r="CD503" s="31"/>
      <c r="CE503" s="31"/>
      <c r="CF503" s="33">
        <v>2</v>
      </c>
      <c r="CG503" s="33">
        <v>5</v>
      </c>
    </row>
    <row r="504" spans="1:85" ht="18" customHeight="1" thickBot="1" x14ac:dyDescent="0.45">
      <c r="A504" s="12" t="s">
        <v>84</v>
      </c>
      <c r="B504" s="12" t="s">
        <v>112</v>
      </c>
      <c r="C504" s="4" t="s">
        <v>114</v>
      </c>
      <c r="D504" s="4" t="s">
        <v>297</v>
      </c>
      <c r="E504" s="23">
        <v>7</v>
      </c>
      <c r="F504" s="24">
        <v>7</v>
      </c>
      <c r="G504" s="24">
        <v>21</v>
      </c>
      <c r="H504" s="10">
        <f t="shared" si="225"/>
        <v>3087</v>
      </c>
      <c r="I504" s="5">
        <v>8</v>
      </c>
      <c r="J504" s="17">
        <f t="shared" si="226"/>
        <v>1.1428571428571428</v>
      </c>
      <c r="K504" s="7">
        <v>3</v>
      </c>
      <c r="L504" s="7">
        <v>16</v>
      </c>
      <c r="M504" s="17">
        <f t="shared" si="227"/>
        <v>0.42857142857142855</v>
      </c>
      <c r="N504" s="17">
        <f t="shared" si="228"/>
        <v>2.2857142857142856</v>
      </c>
      <c r="O504" s="14">
        <f t="shared" si="229"/>
        <v>0.1875</v>
      </c>
      <c r="P504" s="12">
        <v>3</v>
      </c>
      <c r="Q504" s="12">
        <v>7</v>
      </c>
      <c r="R504" s="17">
        <f t="shared" si="230"/>
        <v>0.42857142857142855</v>
      </c>
      <c r="S504" s="17">
        <f t="shared" si="231"/>
        <v>1</v>
      </c>
      <c r="T504" s="14">
        <f t="shared" si="232"/>
        <v>0.42857142857142855</v>
      </c>
      <c r="U504" s="12">
        <v>0</v>
      </c>
      <c r="V504" s="12">
        <v>9</v>
      </c>
      <c r="W504" s="17">
        <f t="shared" si="233"/>
        <v>0</v>
      </c>
      <c r="X504" s="17">
        <f t="shared" si="234"/>
        <v>1.2857142857142858</v>
      </c>
      <c r="Y504" s="14">
        <f t="shared" si="235"/>
        <v>0</v>
      </c>
      <c r="Z504" s="12">
        <v>2</v>
      </c>
      <c r="AA504" s="12">
        <v>2</v>
      </c>
      <c r="AB504" s="17">
        <f t="shared" si="236"/>
        <v>0.2857142857142857</v>
      </c>
      <c r="AC504" s="17">
        <f t="shared" si="237"/>
        <v>0.2857142857142857</v>
      </c>
      <c r="AD504" s="14">
        <f t="shared" si="238"/>
        <v>1</v>
      </c>
      <c r="AE504" s="12">
        <v>5</v>
      </c>
      <c r="AF504" s="17">
        <f t="shared" si="239"/>
        <v>0.7142857142857143</v>
      </c>
      <c r="AG504" s="12">
        <v>2</v>
      </c>
      <c r="AH504" s="17">
        <f t="shared" si="240"/>
        <v>0.2857142857142857</v>
      </c>
      <c r="AI504" s="12">
        <v>3</v>
      </c>
      <c r="AJ504" s="17">
        <f t="shared" si="241"/>
        <v>0.42857142857142855</v>
      </c>
      <c r="AK504" s="12">
        <v>1</v>
      </c>
      <c r="AL504" s="17">
        <f t="shared" si="242"/>
        <v>0.14285714285714285</v>
      </c>
      <c r="AM504" s="12">
        <v>4</v>
      </c>
      <c r="AN504" s="17">
        <f t="shared" si="243"/>
        <v>0.5714285714285714</v>
      </c>
      <c r="AO504" s="12">
        <v>0</v>
      </c>
      <c r="AP504" s="17">
        <f t="shared" si="244"/>
        <v>0</v>
      </c>
      <c r="AQ504" s="12">
        <v>4</v>
      </c>
      <c r="AR504" s="17">
        <f t="shared" si="245"/>
        <v>0.5714285714285714</v>
      </c>
      <c r="AS504" s="12">
        <v>8</v>
      </c>
      <c r="AT504" s="17">
        <f t="shared" si="246"/>
        <v>1.1428571428571428</v>
      </c>
      <c r="AU504" s="13"/>
      <c r="AV504" s="13"/>
      <c r="AW504" s="13"/>
      <c r="AX504" s="13"/>
      <c r="AY504" s="13"/>
      <c r="AZ504" s="13"/>
      <c r="BA504" s="13"/>
      <c r="BB504" s="13"/>
      <c r="BC504" s="13"/>
      <c r="BD504" s="35">
        <f t="shared" si="247"/>
        <v>23.696682464454977</v>
      </c>
      <c r="BE504" s="35">
        <f t="shared" si="248"/>
        <v>18.75</v>
      </c>
      <c r="BF504" s="37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15.666554494736737</v>
      </c>
      <c r="BG504" s="14">
        <f t="shared" si="249"/>
        <v>0.5625</v>
      </c>
      <c r="BH504" s="14">
        <f t="shared" si="250"/>
        <v>0.125</v>
      </c>
      <c r="BI504" s="13">
        <f>IFERROR(((AG504*(12000/5))/((F504*60+G504)*(SUMIFS(팀공격력!X:X,팀공격력!A:A,B504,팀공격력!B:B,D504)+SUMIFS(팀수비력!X:X,팀수비력!A:A,B504,팀수비력!B:B,D504))))*100,"")</f>
        <v>1.7843202854912457</v>
      </c>
      <c r="BJ504" s="13">
        <f>IFERROR(((AI504*(12000/5))/((F504*60+G504)*(SUMIFS(팀공격력!V:V,팀공격력!A:A,B504,팀공격력!B:B,D504)+SUMIFS(팀수비력!W:W,팀수비력!A:A,B504,팀수비력!B:B,D504))))*100,"")</f>
        <v>5.4061359643195033</v>
      </c>
      <c r="BK504" s="13">
        <f>IFERROR(((AE504*(12000/5))/((F504*60+G504)*(SUMIFS(팀공격력!X:X,팀공격력!A:A,B504,팀공격력!B:B,D504)+SUMIFS(팀수비력!X:X,팀수비력!A:A,B504,팀수비력!B:B,D504))))*100,"")</f>
        <v>4.4608007137281147</v>
      </c>
      <c r="BL504" s="13">
        <f>IFERROR(100*AK504/(((((F504*60+G504)/(12000/5))*SUMIFS(팀공격력!P:P,팀공격력!A:A,B504,팀공격력!B:B,D504))-K504)),"")</f>
        <v>2.2425924368570067</v>
      </c>
      <c r="BM504" s="13">
        <f>IFERROR(100*((AM504/E504*(2400))/((F504*60+G504)*SUMIFS(팀공격력!AR:AR,팀공격력!A:A,B504,팀공격력!B:B,D504))),"")</f>
        <v>4.4923633213601084</v>
      </c>
      <c r="BN504" s="13">
        <f>IFERROR((AO504*40)/(((F504*60+G504)/60)*(SUMIFS(팀수비력!Q:Q,팀수비력!A:A,B504,팀수비력!B:B,D504)-SUMIFS(팀수비력!N:N,팀수비력!A:A,B504,팀수비력!B:B,D504)))*100,"")</f>
        <v>0</v>
      </c>
      <c r="BO504" s="13">
        <f t="shared" si="251"/>
        <v>19.157088122605366</v>
      </c>
      <c r="BP504" s="13">
        <v>0</v>
      </c>
      <c r="BQ504" s="13">
        <v>0</v>
      </c>
      <c r="BR504" s="13">
        <v>0</v>
      </c>
      <c r="BS504" s="13">
        <v>0.42857142857142799</v>
      </c>
      <c r="BT504" s="15" t="s">
        <v>88</v>
      </c>
      <c r="BU504" s="15"/>
      <c r="BV504" s="12" t="s">
        <v>96</v>
      </c>
      <c r="BW504" s="26"/>
      <c r="BX504" s="28"/>
      <c r="BY504" s="28"/>
      <c r="BZ504" s="26"/>
      <c r="CA504" s="26"/>
      <c r="CB504" s="26"/>
      <c r="CC504" s="31"/>
      <c r="CD504" s="31"/>
      <c r="CE504" s="31"/>
      <c r="CF504" s="33">
        <v>2</v>
      </c>
      <c r="CG504" s="33">
        <v>5</v>
      </c>
    </row>
    <row r="505" spans="1:85" ht="18" customHeight="1" thickBot="1" x14ac:dyDescent="0.45">
      <c r="A505" s="12" t="s">
        <v>84</v>
      </c>
      <c r="B505" s="12" t="s">
        <v>112</v>
      </c>
      <c r="C505" s="4" t="s">
        <v>115</v>
      </c>
      <c r="D505" s="4" t="s">
        <v>297</v>
      </c>
      <c r="E505" s="23">
        <v>9</v>
      </c>
      <c r="F505" s="24">
        <v>26</v>
      </c>
      <c r="G505" s="24">
        <v>56</v>
      </c>
      <c r="H505" s="10">
        <f t="shared" si="225"/>
        <v>14544</v>
      </c>
      <c r="I505" s="5">
        <v>78</v>
      </c>
      <c r="J505" s="17">
        <f t="shared" si="226"/>
        <v>8.6666666666666661</v>
      </c>
      <c r="K505" s="7">
        <v>36</v>
      </c>
      <c r="L505" s="7">
        <v>67</v>
      </c>
      <c r="M505" s="17">
        <f t="shared" si="227"/>
        <v>4</v>
      </c>
      <c r="N505" s="17">
        <f t="shared" si="228"/>
        <v>7.4444444444444446</v>
      </c>
      <c r="O505" s="14">
        <f t="shared" si="229"/>
        <v>0.53731343283582089</v>
      </c>
      <c r="P505" s="12">
        <v>36</v>
      </c>
      <c r="Q505" s="12">
        <v>67</v>
      </c>
      <c r="R505" s="17">
        <f t="shared" si="230"/>
        <v>4</v>
      </c>
      <c r="S505" s="17">
        <f t="shared" si="231"/>
        <v>7.4444444444444446</v>
      </c>
      <c r="T505" s="14">
        <f t="shared" si="232"/>
        <v>0.53731343283582089</v>
      </c>
      <c r="U505" s="12">
        <v>0</v>
      </c>
      <c r="V505" s="12">
        <v>0</v>
      </c>
      <c r="W505" s="17">
        <f t="shared" si="233"/>
        <v>0</v>
      </c>
      <c r="X505" s="17">
        <f t="shared" si="234"/>
        <v>0</v>
      </c>
      <c r="Y505" s="14" t="e">
        <f t="shared" si="235"/>
        <v>#DIV/0!</v>
      </c>
      <c r="Z505" s="12">
        <v>6</v>
      </c>
      <c r="AA505" s="12">
        <v>9</v>
      </c>
      <c r="AB505" s="17">
        <f t="shared" si="236"/>
        <v>0.66666666666666663</v>
      </c>
      <c r="AC505" s="17">
        <f t="shared" si="237"/>
        <v>1</v>
      </c>
      <c r="AD505" s="14">
        <f t="shared" si="238"/>
        <v>0.66666666666666663</v>
      </c>
      <c r="AE505" s="12">
        <v>62</v>
      </c>
      <c r="AF505" s="17">
        <f t="shared" si="239"/>
        <v>6.8888888888888893</v>
      </c>
      <c r="AG505" s="12">
        <v>19</v>
      </c>
      <c r="AH505" s="17">
        <f t="shared" si="240"/>
        <v>2.1111111111111112</v>
      </c>
      <c r="AI505" s="12">
        <v>43</v>
      </c>
      <c r="AJ505" s="17">
        <f t="shared" si="241"/>
        <v>4.7777777777777777</v>
      </c>
      <c r="AK505" s="12">
        <v>23</v>
      </c>
      <c r="AL505" s="17">
        <f t="shared" si="242"/>
        <v>2.5555555555555554</v>
      </c>
      <c r="AM505" s="12">
        <v>3</v>
      </c>
      <c r="AN505" s="17">
        <f t="shared" si="243"/>
        <v>0.33333333333333331</v>
      </c>
      <c r="AO505" s="12">
        <v>8</v>
      </c>
      <c r="AP505" s="17">
        <f t="shared" si="244"/>
        <v>0.88888888888888884</v>
      </c>
      <c r="AQ505" s="12">
        <v>12</v>
      </c>
      <c r="AR505" s="17">
        <f t="shared" si="245"/>
        <v>1.3333333333333333</v>
      </c>
      <c r="AS505" s="12">
        <v>28</v>
      </c>
      <c r="AT505" s="17">
        <f t="shared" si="246"/>
        <v>3.1111111111111112</v>
      </c>
      <c r="AU505" s="13"/>
      <c r="AV505" s="13"/>
      <c r="AW505" s="13"/>
      <c r="AX505" s="13"/>
      <c r="AY505" s="13"/>
      <c r="AZ505" s="13"/>
      <c r="BA505" s="13"/>
      <c r="BB505" s="13"/>
      <c r="BC505" s="13"/>
      <c r="BD505" s="35">
        <f t="shared" si="247"/>
        <v>54.96054114994363</v>
      </c>
      <c r="BE505" s="35">
        <f t="shared" si="248"/>
        <v>53.731343283582092</v>
      </c>
      <c r="BF505" s="37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16.986698394099044</v>
      </c>
      <c r="BG505" s="14">
        <f t="shared" si="249"/>
        <v>0</v>
      </c>
      <c r="BH505" s="14">
        <f t="shared" si="250"/>
        <v>0.13432835820895522</v>
      </c>
      <c r="BI505" s="13">
        <f>IFERROR(((AG505*(12000/5))/((F505*60+G505)*(SUMIFS(팀공격력!X:X,팀공격력!A:A,B505,팀공격력!B:B,D505)+SUMIFS(팀수비력!X:X,팀수비력!A:A,B505,팀수비력!B:B,D505))))*100,"")</f>
        <v>4.6258724233079045</v>
      </c>
      <c r="BJ505" s="13">
        <f>IFERROR(((AI505*(12000/5))/((F505*60+G505)*(SUMIFS(팀공격력!V:V,팀공격력!A:A,B505,팀공격력!B:B,D505)+SUMIFS(팀수비력!W:W,팀수비력!A:A,B505,팀수비력!B:B,D505))))*100,"")</f>
        <v>21.146154350534392</v>
      </c>
      <c r="BK505" s="13">
        <f>IFERROR(((AE505*(12000/5))/((F505*60+G505)*(SUMIFS(팀공격력!X:X,팀공격력!A:A,B505,팀공격력!B:B,D505)+SUMIFS(팀수비력!X:X,팀수비력!A:A,B505,팀수비력!B:B,D505))))*100,"")</f>
        <v>15.094952118162636</v>
      </c>
      <c r="BL505" s="13">
        <f>IFERROR(100*AK505/(((((F505*60+G505)/(12000/5))*SUMIFS(팀공격력!P:P,팀공격력!A:A,B505,팀공격력!B:B,D505))-K505)),"")</f>
        <v>16.619297654029577</v>
      </c>
      <c r="BM505" s="13">
        <f>IFERROR(100*((AM505/E505*(2400))/((F505*60+G505)*SUMIFS(팀공격력!AR:AR,팀공격력!A:A,B505,팀공격력!B:B,D505))),"")</f>
        <v>0.7151364260024059</v>
      </c>
      <c r="BN505" s="13">
        <f>IFERROR((AO505*40)/(((F505*60+G505)/60)*(SUMIFS(팀수비력!Q:Q,팀수비력!A:A,B505,팀수비력!B:B,D505)-SUMIFS(팀수비력!N:N,팀수비력!A:A,B505,팀수비력!B:B,D505)))*100,"")</f>
        <v>3.4141345168999657</v>
      </c>
      <c r="BO505" s="13">
        <f t="shared" si="251"/>
        <v>14.464802314368372</v>
      </c>
      <c r="BP505" s="13">
        <v>41.176470588235198</v>
      </c>
      <c r="BQ505" s="13">
        <v>0.77777777777777701</v>
      </c>
      <c r="BR505" s="13">
        <v>0</v>
      </c>
      <c r="BS505" s="13">
        <v>0.33333333333333298</v>
      </c>
      <c r="BT505" s="15" t="s">
        <v>88</v>
      </c>
      <c r="BU505" s="15"/>
      <c r="BV505" s="12" t="s">
        <v>89</v>
      </c>
      <c r="BW505" s="26"/>
      <c r="BX505" s="28"/>
      <c r="BY505" s="28"/>
      <c r="BZ505" s="26"/>
      <c r="CA505" s="26"/>
      <c r="CB505" s="26"/>
      <c r="CC505" s="31"/>
      <c r="CD505" s="31"/>
      <c r="CE505" s="31"/>
      <c r="CF505" s="33">
        <v>3</v>
      </c>
      <c r="CG505" s="33">
        <v>6</v>
      </c>
    </row>
    <row r="506" spans="1:85" ht="18" customHeight="1" thickBot="1" x14ac:dyDescent="0.45">
      <c r="A506" s="12" t="s">
        <v>84</v>
      </c>
      <c r="B506" s="12" t="s">
        <v>112</v>
      </c>
      <c r="C506" s="4" t="s">
        <v>116</v>
      </c>
      <c r="D506" s="4" t="s">
        <v>297</v>
      </c>
      <c r="E506" s="23">
        <v>9</v>
      </c>
      <c r="F506" s="24">
        <v>12</v>
      </c>
      <c r="G506" s="24">
        <v>18</v>
      </c>
      <c r="H506" s="10">
        <f t="shared" si="225"/>
        <v>6642</v>
      </c>
      <c r="I506" s="5">
        <v>67</v>
      </c>
      <c r="J506" s="17">
        <f t="shared" si="226"/>
        <v>7.4444444444444446</v>
      </c>
      <c r="K506" s="7">
        <v>27</v>
      </c>
      <c r="L506" s="7">
        <v>63</v>
      </c>
      <c r="M506" s="17">
        <f t="shared" si="227"/>
        <v>3</v>
      </c>
      <c r="N506" s="17">
        <f t="shared" si="228"/>
        <v>7</v>
      </c>
      <c r="O506" s="14">
        <f t="shared" si="229"/>
        <v>0.42857142857142855</v>
      </c>
      <c r="P506" s="12">
        <v>21</v>
      </c>
      <c r="Q506" s="12">
        <v>42</v>
      </c>
      <c r="R506" s="17">
        <f t="shared" si="230"/>
        <v>2.3333333333333335</v>
      </c>
      <c r="S506" s="17">
        <f t="shared" si="231"/>
        <v>4.666666666666667</v>
      </c>
      <c r="T506" s="14">
        <f t="shared" si="232"/>
        <v>0.5</v>
      </c>
      <c r="U506" s="12">
        <v>6</v>
      </c>
      <c r="V506" s="12">
        <v>21</v>
      </c>
      <c r="W506" s="17">
        <f t="shared" si="233"/>
        <v>0.66666666666666663</v>
      </c>
      <c r="X506" s="17">
        <f t="shared" si="234"/>
        <v>2.3333333333333335</v>
      </c>
      <c r="Y506" s="14">
        <f t="shared" si="235"/>
        <v>0.2857142857142857</v>
      </c>
      <c r="Z506" s="12">
        <v>7</v>
      </c>
      <c r="AA506" s="12">
        <v>13</v>
      </c>
      <c r="AB506" s="17">
        <f t="shared" si="236"/>
        <v>0.77777777777777779</v>
      </c>
      <c r="AC506" s="17">
        <f t="shared" si="237"/>
        <v>1.4444444444444444</v>
      </c>
      <c r="AD506" s="14">
        <f t="shared" si="238"/>
        <v>0.53846153846153844</v>
      </c>
      <c r="AE506" s="12">
        <v>36</v>
      </c>
      <c r="AF506" s="17">
        <f t="shared" si="239"/>
        <v>4</v>
      </c>
      <c r="AG506" s="12">
        <v>10</v>
      </c>
      <c r="AH506" s="17">
        <f t="shared" si="240"/>
        <v>1.1111111111111112</v>
      </c>
      <c r="AI506" s="12">
        <v>26</v>
      </c>
      <c r="AJ506" s="17">
        <f t="shared" si="241"/>
        <v>2.8888888888888888</v>
      </c>
      <c r="AK506" s="12">
        <v>12</v>
      </c>
      <c r="AL506" s="17">
        <f t="shared" si="242"/>
        <v>1.3333333333333333</v>
      </c>
      <c r="AM506" s="12">
        <v>2</v>
      </c>
      <c r="AN506" s="17">
        <f t="shared" si="243"/>
        <v>0.22222222222222221</v>
      </c>
      <c r="AO506" s="12">
        <v>1</v>
      </c>
      <c r="AP506" s="17">
        <f t="shared" si="244"/>
        <v>0.1111111111111111</v>
      </c>
      <c r="AQ506" s="12">
        <v>12</v>
      </c>
      <c r="AR506" s="17">
        <f t="shared" si="245"/>
        <v>1.3333333333333333</v>
      </c>
      <c r="AS506" s="12">
        <v>11</v>
      </c>
      <c r="AT506" s="17">
        <f t="shared" si="246"/>
        <v>1.2222222222222223</v>
      </c>
      <c r="AU506" s="13"/>
      <c r="AV506" s="13"/>
      <c r="AW506" s="13"/>
      <c r="AX506" s="13"/>
      <c r="AY506" s="13"/>
      <c r="AZ506" s="13"/>
      <c r="BA506" s="13"/>
      <c r="BB506" s="13"/>
      <c r="BC506" s="13"/>
      <c r="BD506" s="35">
        <f t="shared" si="247"/>
        <v>48.74854481955763</v>
      </c>
      <c r="BE506" s="35">
        <f t="shared" si="248"/>
        <v>47.619047619047613</v>
      </c>
      <c r="BF506" s="37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36.191483075146195</v>
      </c>
      <c r="BG506" s="14">
        <f t="shared" si="249"/>
        <v>0.33333333333333331</v>
      </c>
      <c r="BH506" s="14">
        <f t="shared" si="250"/>
        <v>0.20634920634920634</v>
      </c>
      <c r="BI506" s="13">
        <f>IFERROR(((AG506*(12000/5))/((F506*60+G506)*(SUMIFS(팀공격력!X:X,팀공격력!A:A,B506,팀공격력!B:B,D506)+SUMIFS(팀수비력!X:X,팀수비력!A:A,B506,팀수비력!B:B,D506))))*100,"")</f>
        <v>5.3312008529921364</v>
      </c>
      <c r="BJ506" s="13">
        <f>IFERROR(((AI506*(12000/5))/((F506*60+G506)*(SUMIFS(팀공격력!V:V,팀공격력!A:A,B506,팀공격력!B:B,D506)+SUMIFS(팀수비력!W:W,팀수비력!A:A,B506,팀수비력!B:B,D506))))*100,"")</f>
        <v>27.997630969687183</v>
      </c>
      <c r="BK506" s="13">
        <f>IFERROR(((AE506*(12000/5))/((F506*60+G506)*(SUMIFS(팀공격력!X:X,팀공격력!A:A,B506,팀공격력!B:B,D506)+SUMIFS(팀수비력!X:X,팀수비력!A:A,B506,팀수비력!B:B,D506))))*100,"")</f>
        <v>19.192323070771693</v>
      </c>
      <c r="BL506" s="13">
        <f>IFERROR(100*AK506/(((((F506*60+G506)/(12000/5))*SUMIFS(팀공격력!P:P,팀공격력!A:A,B506,팀공격력!B:B,D506))-K506)),"")</f>
        <v>22.795269981478842</v>
      </c>
      <c r="BM506" s="13">
        <f>IFERROR(100*((AM506/E506*(2400))/((F506*60+G506)*SUMIFS(팀공격력!AR:AR,팀공격력!A:A,B506,팀공격력!B:B,D506))),"")</f>
        <v>1.0439570590965561</v>
      </c>
      <c r="BN506" s="13">
        <f>IFERROR((AO506*40)/(((F506*60+G506)/60)*(SUMIFS(팀수비력!Q:Q,팀수비력!A:A,B506,팀수비력!B:B,D506)-SUMIFS(팀수비력!N:N,팀수비력!A:A,B506,팀수비력!B:B,D506)))*100,"")</f>
        <v>0.93449210354172496</v>
      </c>
      <c r="BO506" s="13">
        <f t="shared" si="251"/>
        <v>14.866204162537166</v>
      </c>
      <c r="BP506" s="13">
        <v>66.6666666666666</v>
      </c>
      <c r="BQ506" s="13">
        <v>0.44444444444444398</v>
      </c>
      <c r="BR506" s="13">
        <v>0</v>
      </c>
      <c r="BS506" s="13">
        <v>0.22222222222222199</v>
      </c>
      <c r="BT506" s="15" t="s">
        <v>93</v>
      </c>
      <c r="BU506" s="15"/>
      <c r="BV506" s="12" t="s">
        <v>96</v>
      </c>
      <c r="BW506" s="26"/>
      <c r="BX506" s="28"/>
      <c r="BY506" s="28"/>
      <c r="BZ506" s="26"/>
      <c r="CA506" s="26"/>
      <c r="CB506" s="26"/>
      <c r="CC506" s="31"/>
      <c r="CD506" s="31"/>
      <c r="CE506" s="31"/>
      <c r="CF506" s="33">
        <v>3</v>
      </c>
      <c r="CG506" s="33">
        <v>6</v>
      </c>
    </row>
    <row r="507" spans="1:85" ht="18" customHeight="1" thickBot="1" x14ac:dyDescent="0.45">
      <c r="A507" s="12" t="s">
        <v>84</v>
      </c>
      <c r="B507" s="12" t="s">
        <v>112</v>
      </c>
      <c r="C507" s="4" t="s">
        <v>117</v>
      </c>
      <c r="D507" s="4" t="s">
        <v>297</v>
      </c>
      <c r="E507" s="23">
        <v>9</v>
      </c>
      <c r="F507" s="24">
        <v>27</v>
      </c>
      <c r="G507" s="24">
        <v>41</v>
      </c>
      <c r="H507" s="10">
        <f t="shared" si="225"/>
        <v>14949</v>
      </c>
      <c r="I507" s="5">
        <v>148</v>
      </c>
      <c r="J507" s="17">
        <f t="shared" si="226"/>
        <v>16.444444444444443</v>
      </c>
      <c r="K507" s="7">
        <v>59</v>
      </c>
      <c r="L507" s="7">
        <v>92</v>
      </c>
      <c r="M507" s="17">
        <f t="shared" si="227"/>
        <v>6.5555555555555554</v>
      </c>
      <c r="N507" s="17">
        <f t="shared" si="228"/>
        <v>10.222222222222221</v>
      </c>
      <c r="O507" s="14">
        <f t="shared" si="229"/>
        <v>0.64130434782608692</v>
      </c>
      <c r="P507" s="12">
        <v>46</v>
      </c>
      <c r="Q507" s="12">
        <v>68</v>
      </c>
      <c r="R507" s="17">
        <f t="shared" si="230"/>
        <v>5.1111111111111107</v>
      </c>
      <c r="S507" s="17">
        <f t="shared" si="231"/>
        <v>7.5555555555555554</v>
      </c>
      <c r="T507" s="14">
        <f t="shared" si="232"/>
        <v>0.67647058823529416</v>
      </c>
      <c r="U507" s="12">
        <v>13</v>
      </c>
      <c r="V507" s="12">
        <v>24</v>
      </c>
      <c r="W507" s="17">
        <f t="shared" si="233"/>
        <v>1.4444444444444444</v>
      </c>
      <c r="X507" s="17">
        <f t="shared" si="234"/>
        <v>2.6666666666666665</v>
      </c>
      <c r="Y507" s="14">
        <f t="shared" si="235"/>
        <v>0.54166666666666663</v>
      </c>
      <c r="Z507" s="12">
        <v>17</v>
      </c>
      <c r="AA507" s="12">
        <v>21</v>
      </c>
      <c r="AB507" s="17">
        <f t="shared" si="236"/>
        <v>1.8888888888888888</v>
      </c>
      <c r="AC507" s="17">
        <f t="shared" si="237"/>
        <v>2.3333333333333335</v>
      </c>
      <c r="AD507" s="14">
        <f t="shared" si="238"/>
        <v>0.80952380952380953</v>
      </c>
      <c r="AE507" s="12">
        <v>84</v>
      </c>
      <c r="AF507" s="17">
        <f t="shared" si="239"/>
        <v>9.3333333333333339</v>
      </c>
      <c r="AG507" s="12">
        <v>24</v>
      </c>
      <c r="AH507" s="17">
        <f t="shared" si="240"/>
        <v>2.6666666666666665</v>
      </c>
      <c r="AI507" s="12">
        <v>60</v>
      </c>
      <c r="AJ507" s="17">
        <f t="shared" si="241"/>
        <v>6.666666666666667</v>
      </c>
      <c r="AK507" s="12">
        <v>23</v>
      </c>
      <c r="AL507" s="17">
        <f t="shared" si="242"/>
        <v>2.5555555555555554</v>
      </c>
      <c r="AM507" s="12">
        <v>5</v>
      </c>
      <c r="AN507" s="17">
        <f t="shared" si="243"/>
        <v>0.55555555555555558</v>
      </c>
      <c r="AO507" s="12">
        <v>5</v>
      </c>
      <c r="AP507" s="17">
        <f t="shared" si="244"/>
        <v>0.55555555555555558</v>
      </c>
      <c r="AQ507" s="12">
        <v>11</v>
      </c>
      <c r="AR507" s="17">
        <f t="shared" si="245"/>
        <v>1.2222222222222223</v>
      </c>
      <c r="AS507" s="12">
        <v>18</v>
      </c>
      <c r="AT507" s="17">
        <f t="shared" si="246"/>
        <v>2</v>
      </c>
      <c r="AU507" s="13"/>
      <c r="AV507" s="13"/>
      <c r="AW507" s="13"/>
      <c r="AX507" s="13"/>
      <c r="AY507" s="13"/>
      <c r="AZ507" s="13"/>
      <c r="BA507" s="13"/>
      <c r="BB507" s="13"/>
      <c r="BC507" s="13"/>
      <c r="BD507" s="35">
        <f t="shared" si="247"/>
        <v>73.093638877913875</v>
      </c>
      <c r="BE507" s="35">
        <f t="shared" si="248"/>
        <v>71.195652173913047</v>
      </c>
      <c r="BF507" s="37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22.359372663947067</v>
      </c>
      <c r="BG507" s="14">
        <f t="shared" si="249"/>
        <v>0.2608695652173913</v>
      </c>
      <c r="BH507" s="14">
        <f t="shared" si="250"/>
        <v>0.22826086956521738</v>
      </c>
      <c r="BI507" s="13">
        <f>IFERROR(((AG507*(12000/5))/((F507*60+G507)*(SUMIFS(팀공격력!X:X,팀공격력!A:A,B507,팀공격력!B:B,D507)+SUMIFS(팀수비력!X:X,팀수비력!A:A,B507,팀수비력!B:B,D507))))*100,"")</f>
        <v>5.6849024387836682</v>
      </c>
      <c r="BJ507" s="13">
        <f>IFERROR(((AI507*(12000/5))/((F507*60+G507)*(SUMIFS(팀공격력!V:V,팀공격력!A:A,B507,팀공격력!B:B,D507)+SUMIFS(팀수비력!W:W,팀수비력!A:A,B507,팀수비력!B:B,D507))))*100,"")</f>
        <v>28.706874897831437</v>
      </c>
      <c r="BK507" s="13">
        <f>IFERROR(((AE507*(12000/5))/((F507*60+G507)*(SUMIFS(팀공격력!X:X,팀공격력!A:A,B507,팀공격력!B:B,D507)+SUMIFS(팀수비력!X:X,팀수비력!A:A,B507,팀수비력!B:B,D507))))*100,"")</f>
        <v>19.897158535742836</v>
      </c>
      <c r="BL507" s="13">
        <f>IFERROR(100*AK507/(((((F507*60+G507)/(12000/5))*SUMIFS(팀공격력!P:P,팀공격력!A:A,B507,팀공격력!B:B,D507))-K507)),"")</f>
        <v>19.126885401543319</v>
      </c>
      <c r="BM507" s="13">
        <f>IFERROR(100*((AM507/E507*(2400))/((F507*60+G507)*SUMIFS(팀공격력!AR:AR,팀공격력!A:A,B507,팀공격력!B:B,D507))),"")</f>
        <v>1.1596031150109254</v>
      </c>
      <c r="BN507" s="13">
        <f>IFERROR((AO507*40)/(((F507*60+G507)/60)*(SUMIFS(팀수비력!Q:Q,팀수비력!A:A,B507,팀수비력!B:B,D507)-SUMIFS(팀수비력!N:N,팀수비력!A:A,B507,팀수비력!B:B,D507)))*100,"")</f>
        <v>2.0760239988374267</v>
      </c>
      <c r="BO507" s="13">
        <f t="shared" si="251"/>
        <v>9.8004276550249472</v>
      </c>
      <c r="BP507" s="13">
        <v>56.25</v>
      </c>
      <c r="BQ507" s="13">
        <v>1</v>
      </c>
      <c r="BR507" s="13">
        <v>0.33333333333333298</v>
      </c>
      <c r="BS507" s="13">
        <v>0.44444444444444398</v>
      </c>
      <c r="BT507" s="15" t="s">
        <v>93</v>
      </c>
      <c r="BU507" s="15"/>
      <c r="BV507" s="12" t="s">
        <v>89</v>
      </c>
      <c r="BW507" s="26"/>
      <c r="BX507" s="28"/>
      <c r="BY507" s="28"/>
      <c r="BZ507" s="26"/>
      <c r="CA507" s="26"/>
      <c r="CB507" s="26"/>
      <c r="CC507" s="31"/>
      <c r="CD507" s="31"/>
      <c r="CE507" s="31"/>
      <c r="CF507" s="33">
        <v>3</v>
      </c>
      <c r="CG507" s="33">
        <v>6</v>
      </c>
    </row>
    <row r="508" spans="1:85" ht="18" customHeight="1" thickBot="1" x14ac:dyDescent="0.45">
      <c r="A508" s="12" t="s">
        <v>84</v>
      </c>
      <c r="B508" s="12" t="s">
        <v>112</v>
      </c>
      <c r="C508" s="4" t="s">
        <v>119</v>
      </c>
      <c r="D508" s="4" t="s">
        <v>297</v>
      </c>
      <c r="E508" s="23">
        <v>4</v>
      </c>
      <c r="F508" s="24">
        <v>7</v>
      </c>
      <c r="G508" s="24">
        <v>56</v>
      </c>
      <c r="H508" s="10">
        <f t="shared" si="225"/>
        <v>1904</v>
      </c>
      <c r="I508" s="5">
        <v>4</v>
      </c>
      <c r="J508" s="17">
        <f t="shared" si="226"/>
        <v>1</v>
      </c>
      <c r="K508" s="7">
        <v>1</v>
      </c>
      <c r="L508" s="7">
        <v>4</v>
      </c>
      <c r="M508" s="17">
        <f t="shared" si="227"/>
        <v>0.25</v>
      </c>
      <c r="N508" s="17">
        <f t="shared" si="228"/>
        <v>1</v>
      </c>
      <c r="O508" s="14">
        <f t="shared" si="229"/>
        <v>0.25</v>
      </c>
      <c r="P508" s="12">
        <v>0</v>
      </c>
      <c r="Q508" s="12">
        <v>0</v>
      </c>
      <c r="R508" s="17">
        <f t="shared" si="230"/>
        <v>0</v>
      </c>
      <c r="S508" s="17">
        <f t="shared" si="231"/>
        <v>0</v>
      </c>
      <c r="T508" s="14" t="e">
        <f t="shared" si="232"/>
        <v>#DIV/0!</v>
      </c>
      <c r="U508" s="12">
        <v>1</v>
      </c>
      <c r="V508" s="12">
        <v>4</v>
      </c>
      <c r="W508" s="17">
        <f t="shared" si="233"/>
        <v>0.25</v>
      </c>
      <c r="X508" s="17">
        <f t="shared" si="234"/>
        <v>1</v>
      </c>
      <c r="Y508" s="14">
        <f t="shared" si="235"/>
        <v>0.25</v>
      </c>
      <c r="Z508" s="12">
        <v>1</v>
      </c>
      <c r="AA508" s="12">
        <v>2</v>
      </c>
      <c r="AB508" s="17">
        <f t="shared" si="236"/>
        <v>0.25</v>
      </c>
      <c r="AC508" s="17">
        <f t="shared" si="237"/>
        <v>0.5</v>
      </c>
      <c r="AD508" s="14">
        <f t="shared" si="238"/>
        <v>0.5</v>
      </c>
      <c r="AE508" s="12">
        <v>4</v>
      </c>
      <c r="AF508" s="17">
        <f t="shared" si="239"/>
        <v>1</v>
      </c>
      <c r="AG508" s="12">
        <v>2</v>
      </c>
      <c r="AH508" s="17">
        <f t="shared" si="240"/>
        <v>0.5</v>
      </c>
      <c r="AI508" s="12">
        <v>2</v>
      </c>
      <c r="AJ508" s="17">
        <f t="shared" si="241"/>
        <v>0.5</v>
      </c>
      <c r="AK508" s="12">
        <v>1</v>
      </c>
      <c r="AL508" s="17">
        <f t="shared" si="242"/>
        <v>0.25</v>
      </c>
      <c r="AM508" s="12">
        <v>0</v>
      </c>
      <c r="AN508" s="17">
        <f t="shared" si="243"/>
        <v>0</v>
      </c>
      <c r="AO508" s="12">
        <v>0</v>
      </c>
      <c r="AP508" s="17">
        <f t="shared" si="244"/>
        <v>0</v>
      </c>
      <c r="AQ508" s="12">
        <v>1</v>
      </c>
      <c r="AR508" s="17">
        <f t="shared" si="245"/>
        <v>0.25</v>
      </c>
      <c r="AS508" s="12">
        <v>4</v>
      </c>
      <c r="AT508" s="17">
        <f t="shared" si="246"/>
        <v>1</v>
      </c>
      <c r="AU508" s="13"/>
      <c r="AV508" s="13"/>
      <c r="AW508" s="13"/>
      <c r="AX508" s="13"/>
      <c r="AY508" s="13"/>
      <c r="AZ508" s="13"/>
      <c r="BA508" s="13"/>
      <c r="BB508" s="13"/>
      <c r="BC508" s="13"/>
      <c r="BD508" s="35">
        <f t="shared" si="247"/>
        <v>40.983606557377051</v>
      </c>
      <c r="BE508" s="35">
        <f t="shared" si="248"/>
        <v>37.5</v>
      </c>
      <c r="BF508" s="37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4.0874453790781189</v>
      </c>
      <c r="BG508" s="14">
        <f t="shared" si="249"/>
        <v>1</v>
      </c>
      <c r="BH508" s="14">
        <f t="shared" si="250"/>
        <v>0.5</v>
      </c>
      <c r="BI508" s="13">
        <f>IFERROR(((AG508*(12000/5))/((F508*60+G508)*(SUMIFS(팀공격력!X:X,팀공격력!A:A,B508,팀공격력!B:B,D508)+SUMIFS(팀수비력!X:X,팀수비력!A:A,B508,팀수비력!B:B,D508))))*100,"")</f>
        <v>1.6531202644992422</v>
      </c>
      <c r="BJ508" s="13">
        <f>IFERROR(((AI508*(12000/5))/((F508*60+G508)*(SUMIFS(팀공격력!V:V,팀공격력!A:A,B508,팀공격력!B:B,D508)+SUMIFS(팀수비력!W:W,팀수비력!A:A,B508,팀수비력!B:B,D508))))*100,"")</f>
        <v>3.3390839779620456</v>
      </c>
      <c r="BK508" s="13">
        <f>IFERROR(((AE508*(12000/5))/((F508*60+G508)*(SUMIFS(팀공격력!X:X,팀공격력!A:A,B508,팀공격력!B:B,D508)+SUMIFS(팀수비력!X:X,팀수비력!A:A,B508,팀수비력!B:B,D508))))*100,"")</f>
        <v>3.3062405289984844</v>
      </c>
      <c r="BL508" s="13">
        <f>IFERROR(100*AK508/(((((F508*60+G508)/(12000/5))*SUMIFS(팀공격력!P:P,팀공격력!A:A,B508,팀공격력!B:B,D508))-K508)),"")</f>
        <v>1.9853744085238743</v>
      </c>
      <c r="BM508" s="13">
        <f>IFERROR(100*((AM508/E508*(2400))/((F508*60+G508)*SUMIFS(팀공격력!AR:AR,팀공격력!A:A,B508,팀공격력!B:B,D508))),"")</f>
        <v>0</v>
      </c>
      <c r="BN508" s="13">
        <f>IFERROR((AO508*40)/(((F508*60+G508)/60)*(SUMIFS(팀수비력!Q:Q,팀수비력!A:A,B508,팀수비력!B:B,D508)-SUMIFS(팀수비력!N:N,팀수비력!A:A,B508,팀수비력!B:B,D508)))*100,"")</f>
        <v>0</v>
      </c>
      <c r="BO508" s="13">
        <f t="shared" si="251"/>
        <v>17.006802721088437</v>
      </c>
      <c r="BP508" s="13">
        <v>0</v>
      </c>
      <c r="BQ508" s="13">
        <v>0</v>
      </c>
      <c r="BR508" s="13">
        <v>0</v>
      </c>
      <c r="BS508" s="13">
        <v>0.5</v>
      </c>
      <c r="BT508" s="15" t="s">
        <v>88</v>
      </c>
      <c r="BU508" s="15"/>
      <c r="BV508" s="12" t="s">
        <v>96</v>
      </c>
      <c r="BW508" s="26"/>
      <c r="BX508" s="28"/>
      <c r="BY508" s="28"/>
      <c r="BZ508" s="26"/>
      <c r="CA508" s="26"/>
      <c r="CB508" s="26"/>
      <c r="CC508" s="31"/>
      <c r="CD508" s="31"/>
      <c r="CE508" s="31"/>
      <c r="CF508" s="33">
        <v>1</v>
      </c>
      <c r="CG508" s="33">
        <v>3</v>
      </c>
    </row>
    <row r="509" spans="1:85" ht="18" customHeight="1" thickBot="1" x14ac:dyDescent="0.45">
      <c r="A509" s="12" t="s">
        <v>84</v>
      </c>
      <c r="B509" s="12" t="s">
        <v>112</v>
      </c>
      <c r="C509" s="4" t="s">
        <v>121</v>
      </c>
      <c r="D509" s="4" t="s">
        <v>297</v>
      </c>
      <c r="E509" s="23">
        <v>8</v>
      </c>
      <c r="F509" s="24">
        <v>30</v>
      </c>
      <c r="G509" s="24">
        <v>29</v>
      </c>
      <c r="H509" s="10">
        <f t="shared" si="225"/>
        <v>14632</v>
      </c>
      <c r="I509" s="5">
        <v>132</v>
      </c>
      <c r="J509" s="17">
        <f t="shared" si="226"/>
        <v>16.5</v>
      </c>
      <c r="K509" s="7">
        <v>49</v>
      </c>
      <c r="L509" s="7">
        <v>106</v>
      </c>
      <c r="M509" s="17">
        <f t="shared" si="227"/>
        <v>6.125</v>
      </c>
      <c r="N509" s="17">
        <f t="shared" si="228"/>
        <v>13.25</v>
      </c>
      <c r="O509" s="14">
        <f t="shared" si="229"/>
        <v>0.46226415094339623</v>
      </c>
      <c r="P509" s="12">
        <v>27</v>
      </c>
      <c r="Q509" s="12">
        <v>47</v>
      </c>
      <c r="R509" s="17">
        <f t="shared" si="230"/>
        <v>3.375</v>
      </c>
      <c r="S509" s="17">
        <f t="shared" si="231"/>
        <v>5.875</v>
      </c>
      <c r="T509" s="14">
        <f t="shared" si="232"/>
        <v>0.57446808510638303</v>
      </c>
      <c r="U509" s="12">
        <v>22</v>
      </c>
      <c r="V509" s="12">
        <v>59</v>
      </c>
      <c r="W509" s="17">
        <f t="shared" si="233"/>
        <v>2.75</v>
      </c>
      <c r="X509" s="17">
        <f t="shared" si="234"/>
        <v>7.375</v>
      </c>
      <c r="Y509" s="14">
        <f t="shared" si="235"/>
        <v>0.3728813559322034</v>
      </c>
      <c r="Z509" s="12">
        <v>12</v>
      </c>
      <c r="AA509" s="12">
        <v>14</v>
      </c>
      <c r="AB509" s="17">
        <f t="shared" si="236"/>
        <v>1.5</v>
      </c>
      <c r="AC509" s="17">
        <f t="shared" si="237"/>
        <v>1.75</v>
      </c>
      <c r="AD509" s="14">
        <f t="shared" si="238"/>
        <v>0.8571428571428571</v>
      </c>
      <c r="AE509" s="12">
        <v>24</v>
      </c>
      <c r="AF509" s="17">
        <f t="shared" si="239"/>
        <v>3</v>
      </c>
      <c r="AG509" s="12">
        <v>4</v>
      </c>
      <c r="AH509" s="17">
        <f t="shared" si="240"/>
        <v>0.5</v>
      </c>
      <c r="AI509" s="12">
        <v>20</v>
      </c>
      <c r="AJ509" s="17">
        <f t="shared" si="241"/>
        <v>2.5</v>
      </c>
      <c r="AK509" s="12">
        <v>45</v>
      </c>
      <c r="AL509" s="17">
        <f t="shared" si="242"/>
        <v>5.625</v>
      </c>
      <c r="AM509" s="12">
        <v>12</v>
      </c>
      <c r="AN509" s="17">
        <f t="shared" si="243"/>
        <v>1.5</v>
      </c>
      <c r="AO509" s="12">
        <v>1</v>
      </c>
      <c r="AP509" s="17">
        <f t="shared" si="244"/>
        <v>0.125</v>
      </c>
      <c r="AQ509" s="12">
        <v>14</v>
      </c>
      <c r="AR509" s="17">
        <f t="shared" si="245"/>
        <v>1.75</v>
      </c>
      <c r="AS509" s="12">
        <v>10</v>
      </c>
      <c r="AT509" s="17">
        <f t="shared" si="246"/>
        <v>1.25</v>
      </c>
      <c r="AU509" s="13"/>
      <c r="AV509" s="13"/>
      <c r="AW509" s="13"/>
      <c r="AX509" s="13"/>
      <c r="AY509" s="13"/>
      <c r="AZ509" s="13"/>
      <c r="BA509" s="13"/>
      <c r="BB509" s="13"/>
      <c r="BC509" s="13"/>
      <c r="BD509" s="35">
        <f t="shared" si="247"/>
        <v>58.84450784593438</v>
      </c>
      <c r="BE509" s="35">
        <f t="shared" si="248"/>
        <v>56.60377358490566</v>
      </c>
      <c r="BF509" s="37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22.82388464530819</v>
      </c>
      <c r="BG509" s="14">
        <f t="shared" si="249"/>
        <v>0.55660377358490565</v>
      </c>
      <c r="BH509" s="14">
        <f t="shared" si="250"/>
        <v>0.13207547169811321</v>
      </c>
      <c r="BI509" s="13">
        <f>IFERROR(((AG509*(12000/5))/((F509*60+G509)*(SUMIFS(팀공격력!X:X,팀공격력!A:A,B509,팀공격력!B:B,D509)+SUMIFS(팀수비력!X:X,팀수비력!A:A,B509,팀수비력!B:B,D509))))*100,"")</f>
        <v>0.86045406878254704</v>
      </c>
      <c r="BJ509" s="13">
        <f>IFERROR(((AI509*(12000/5))/((F509*60+G509)*(SUMIFS(팀공격력!V:V,팀공격력!A:A,B509,팀공격력!B:B,D509)+SUMIFS(팀수비력!W:W,팀수비력!A:A,B509,팀수비력!B:B,D509))))*100,"")</f>
        <v>8.6900162575720827</v>
      </c>
      <c r="BK509" s="13">
        <f>IFERROR(((AE509*(12000/5))/((F509*60+G509)*(SUMIFS(팀공격력!X:X,팀공격력!A:A,B509,팀공격력!B:B,D509)+SUMIFS(팀수비력!X:X,팀수비력!A:A,B509,팀수비력!B:B,D509))))*100,"")</f>
        <v>5.1627244126952823</v>
      </c>
      <c r="BL509" s="13">
        <f>IFERROR(100*AK509/(((((F509*60+G509)/(12000/5))*SUMIFS(팀공격력!P:P,팀공격력!A:A,B509,팀공격력!B:B,D509))-K509)),"")</f>
        <v>30.327622567120926</v>
      </c>
      <c r="BM509" s="13">
        <f>IFERROR(100*((AM509/E509*(2400))/((F509*60+G509)*SUMIFS(팀공격력!AR:AR,팀공격력!A:A,B509,팀공격력!B:B,D509))),"")</f>
        <v>2.8433417659319278</v>
      </c>
      <c r="BN509" s="13">
        <f>IFERROR((AO509*40)/(((F509*60+G509)/60)*(SUMIFS(팀수비력!Q:Q,팀수비력!A:A,B509,팀수비력!B:B,D509)-SUMIFS(팀수비력!N:N,팀수비력!A:A,B509,팀수비력!B:B,D509)))*100,"")</f>
        <v>0.3770667973831564</v>
      </c>
      <c r="BO509" s="13">
        <f t="shared" si="251"/>
        <v>11.097019657577679</v>
      </c>
      <c r="BP509" s="13">
        <v>0</v>
      </c>
      <c r="BQ509" s="13">
        <v>0</v>
      </c>
      <c r="BR509" s="13">
        <v>2.5</v>
      </c>
      <c r="BS509" s="13">
        <v>0.875</v>
      </c>
      <c r="BT509" s="15" t="s">
        <v>110</v>
      </c>
      <c r="BU509" s="15"/>
      <c r="BV509" s="12" t="s">
        <v>91</v>
      </c>
      <c r="BW509" s="26"/>
      <c r="BX509" s="28"/>
      <c r="BY509" s="28"/>
      <c r="BZ509" s="26"/>
      <c r="CA509" s="26"/>
      <c r="CB509" s="26"/>
      <c r="CC509" s="31"/>
      <c r="CD509" s="31"/>
      <c r="CE509" s="31"/>
      <c r="CF509" s="33">
        <v>3</v>
      </c>
      <c r="CG509" s="33">
        <v>5</v>
      </c>
    </row>
    <row r="510" spans="1:85" ht="18" customHeight="1" thickBot="1" x14ac:dyDescent="0.45">
      <c r="A510" s="12" t="s">
        <v>84</v>
      </c>
      <c r="B510" s="12" t="s">
        <v>112</v>
      </c>
      <c r="C510" s="4" t="s">
        <v>123</v>
      </c>
      <c r="D510" s="4" t="s">
        <v>297</v>
      </c>
      <c r="E510" s="23">
        <v>9</v>
      </c>
      <c r="F510" s="24">
        <v>26</v>
      </c>
      <c r="G510" s="24">
        <v>49</v>
      </c>
      <c r="H510" s="10">
        <f t="shared" si="225"/>
        <v>14481</v>
      </c>
      <c r="I510" s="5">
        <v>69</v>
      </c>
      <c r="J510" s="17">
        <f t="shared" si="226"/>
        <v>7.666666666666667</v>
      </c>
      <c r="K510" s="7">
        <v>24</v>
      </c>
      <c r="L510" s="7">
        <v>60</v>
      </c>
      <c r="M510" s="17">
        <f t="shared" si="227"/>
        <v>2.6666666666666665</v>
      </c>
      <c r="N510" s="17">
        <f t="shared" si="228"/>
        <v>6.666666666666667</v>
      </c>
      <c r="O510" s="14">
        <f t="shared" si="229"/>
        <v>0.4</v>
      </c>
      <c r="P510" s="12">
        <v>17</v>
      </c>
      <c r="Q510" s="12">
        <v>38</v>
      </c>
      <c r="R510" s="17">
        <f t="shared" si="230"/>
        <v>1.8888888888888888</v>
      </c>
      <c r="S510" s="17">
        <f t="shared" si="231"/>
        <v>4.2222222222222223</v>
      </c>
      <c r="T510" s="14">
        <f t="shared" si="232"/>
        <v>0.44736842105263158</v>
      </c>
      <c r="U510" s="12">
        <v>7</v>
      </c>
      <c r="V510" s="12">
        <v>22</v>
      </c>
      <c r="W510" s="17">
        <f t="shared" si="233"/>
        <v>0.77777777777777779</v>
      </c>
      <c r="X510" s="17">
        <f t="shared" si="234"/>
        <v>2.4444444444444446</v>
      </c>
      <c r="Y510" s="14">
        <f t="shared" si="235"/>
        <v>0.31818181818181818</v>
      </c>
      <c r="Z510" s="12">
        <v>14</v>
      </c>
      <c r="AA510" s="12">
        <v>20</v>
      </c>
      <c r="AB510" s="17">
        <f t="shared" si="236"/>
        <v>1.5555555555555556</v>
      </c>
      <c r="AC510" s="17">
        <f t="shared" si="237"/>
        <v>2.2222222222222223</v>
      </c>
      <c r="AD510" s="14">
        <f t="shared" si="238"/>
        <v>0.7</v>
      </c>
      <c r="AE510" s="12">
        <v>33</v>
      </c>
      <c r="AF510" s="17">
        <f t="shared" si="239"/>
        <v>3.6666666666666665</v>
      </c>
      <c r="AG510" s="12">
        <v>5</v>
      </c>
      <c r="AH510" s="17">
        <f t="shared" si="240"/>
        <v>0.55555555555555558</v>
      </c>
      <c r="AI510" s="12">
        <v>28</v>
      </c>
      <c r="AJ510" s="17">
        <f t="shared" si="241"/>
        <v>3.1111111111111112</v>
      </c>
      <c r="AK510" s="12">
        <v>22</v>
      </c>
      <c r="AL510" s="17">
        <f t="shared" si="242"/>
        <v>2.4444444444444446</v>
      </c>
      <c r="AM510" s="12">
        <v>6</v>
      </c>
      <c r="AN510" s="17">
        <f t="shared" si="243"/>
        <v>0.66666666666666663</v>
      </c>
      <c r="AO510" s="12">
        <v>1</v>
      </c>
      <c r="AP510" s="17">
        <f t="shared" si="244"/>
        <v>0.1111111111111111</v>
      </c>
      <c r="AQ510" s="12">
        <v>12</v>
      </c>
      <c r="AR510" s="17">
        <f t="shared" si="245"/>
        <v>1.3333333333333333</v>
      </c>
      <c r="AS510" s="12">
        <v>22</v>
      </c>
      <c r="AT510" s="17">
        <f t="shared" si="246"/>
        <v>2.4444444444444446</v>
      </c>
      <c r="AU510" s="13"/>
      <c r="AV510" s="13"/>
      <c r="AW510" s="13"/>
      <c r="AX510" s="13"/>
      <c r="AY510" s="13"/>
      <c r="AZ510" s="13"/>
      <c r="BA510" s="13"/>
      <c r="BB510" s="13"/>
      <c r="BC510" s="13"/>
      <c r="BD510" s="35">
        <f t="shared" si="247"/>
        <v>50.145348837209305</v>
      </c>
      <c r="BE510" s="35">
        <f t="shared" si="248"/>
        <v>45.833333333333329</v>
      </c>
      <c r="BF510" s="37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16.61639874723047</v>
      </c>
      <c r="BG510" s="14">
        <f t="shared" si="249"/>
        <v>0.36666666666666664</v>
      </c>
      <c r="BH510" s="14">
        <f t="shared" si="250"/>
        <v>0.33333333333333331</v>
      </c>
      <c r="BI510" s="13">
        <f>IFERROR(((AG510*(12000/5))/((F510*60+G510)*(SUMIFS(팀공격력!X:X,팀공격력!A:A,B510,팀공격력!B:B,D510)+SUMIFS(팀수비력!X:X,팀수비력!A:A,B510,팀수비력!B:B,D510))))*100,"")</f>
        <v>1.2226308979205087</v>
      </c>
      <c r="BJ510" s="13">
        <f>IFERROR(((AI510*(12000/5))/((F510*60+G510)*(SUMIFS(팀공격력!V:V,팀공격력!A:A,B510,팀공격력!B:B,D510)+SUMIFS(팀수비력!W:W,팀수비력!A:A,B510,팀수비력!B:B,D510))))*100,"")</f>
        <v>13.829493865220059</v>
      </c>
      <c r="BK510" s="13">
        <f>IFERROR(((AE510*(12000/5))/((F510*60+G510)*(SUMIFS(팀공격력!X:X,팀공격력!A:A,B510,팀공격력!B:B,D510)+SUMIFS(팀수비력!X:X,팀수비력!A:A,B510,팀수비력!B:B,D510))))*100,"")</f>
        <v>8.069363926275356</v>
      </c>
      <c r="BL510" s="13">
        <f>IFERROR(100*AK510/(((((F510*60+G510)/(12000/5))*SUMIFS(팀공격력!P:P,팀공격력!A:A,B510,팀공격력!B:B,D510))-K510)),"")</f>
        <v>14.702156037768949</v>
      </c>
      <c r="BM510" s="13">
        <f>IFERROR(100*((AM510/E510*(2400))/((F510*60+G510)*SUMIFS(팀공격력!AR:AR,팀공격력!A:A,B510,팀공격력!B:B,D510))),"")</f>
        <v>1.4364952944933349</v>
      </c>
      <c r="BN510" s="13">
        <f>IFERROR((AO510*40)/(((F510*60+G510)/60)*(SUMIFS(팀수비력!Q:Q,팀수비력!A:A,B510,팀수비력!B:B,D510)-SUMIFS(팀수비력!N:N,팀수비력!A:A,B510,팀수비력!B:B,D510)))*100,"")</f>
        <v>0.42862347570776443</v>
      </c>
      <c r="BO510" s="13">
        <f t="shared" si="251"/>
        <v>14.851485148514852</v>
      </c>
      <c r="BP510" s="13">
        <v>7.6923076923076898</v>
      </c>
      <c r="BQ510" s="13">
        <v>0.11111111111111099</v>
      </c>
      <c r="BR510" s="13">
        <v>0.66666666666666596</v>
      </c>
      <c r="BS510" s="13">
        <v>1</v>
      </c>
      <c r="BT510" s="15" t="s">
        <v>88</v>
      </c>
      <c r="BU510" s="15"/>
      <c r="BV510" s="12" t="s">
        <v>96</v>
      </c>
      <c r="BW510" s="26"/>
      <c r="BX510" s="28"/>
      <c r="BY510" s="28"/>
      <c r="BZ510" s="26"/>
      <c r="CA510" s="26"/>
      <c r="CB510" s="26"/>
      <c r="CC510" s="31"/>
      <c r="CD510" s="31"/>
      <c r="CE510" s="31"/>
      <c r="CF510" s="33">
        <v>3</v>
      </c>
      <c r="CG510" s="33">
        <v>6</v>
      </c>
    </row>
    <row r="511" spans="1:85" ht="18" customHeight="1" thickBot="1" x14ac:dyDescent="0.45">
      <c r="A511" s="12" t="s">
        <v>84</v>
      </c>
      <c r="B511" s="12" t="s">
        <v>112</v>
      </c>
      <c r="C511" s="4" t="s">
        <v>124</v>
      </c>
      <c r="D511" s="4" t="s">
        <v>297</v>
      </c>
      <c r="E511" s="23">
        <v>5</v>
      </c>
      <c r="F511" s="24">
        <v>4</v>
      </c>
      <c r="G511" s="24">
        <v>37</v>
      </c>
      <c r="H511" s="10">
        <f t="shared" si="225"/>
        <v>1385</v>
      </c>
      <c r="I511" s="5">
        <v>0</v>
      </c>
      <c r="J511" s="17">
        <f t="shared" si="226"/>
        <v>0</v>
      </c>
      <c r="K511" s="7">
        <v>0</v>
      </c>
      <c r="L511" s="7">
        <v>4</v>
      </c>
      <c r="M511" s="17">
        <f t="shared" si="227"/>
        <v>0</v>
      </c>
      <c r="N511" s="17">
        <f t="shared" si="228"/>
        <v>0.8</v>
      </c>
      <c r="O511" s="14">
        <f t="shared" si="229"/>
        <v>0</v>
      </c>
      <c r="P511" s="12">
        <v>0</v>
      </c>
      <c r="Q511" s="12">
        <v>2</v>
      </c>
      <c r="R511" s="17">
        <f t="shared" si="230"/>
        <v>0</v>
      </c>
      <c r="S511" s="17">
        <f t="shared" si="231"/>
        <v>0.4</v>
      </c>
      <c r="T511" s="14">
        <f t="shared" si="232"/>
        <v>0</v>
      </c>
      <c r="U511" s="12">
        <v>0</v>
      </c>
      <c r="V511" s="12">
        <v>2</v>
      </c>
      <c r="W511" s="17">
        <f t="shared" si="233"/>
        <v>0</v>
      </c>
      <c r="X511" s="17">
        <f t="shared" si="234"/>
        <v>0.4</v>
      </c>
      <c r="Y511" s="14">
        <f t="shared" si="235"/>
        <v>0</v>
      </c>
      <c r="Z511" s="12">
        <v>0</v>
      </c>
      <c r="AA511" s="12">
        <v>0</v>
      </c>
      <c r="AB511" s="17">
        <f t="shared" si="236"/>
        <v>0</v>
      </c>
      <c r="AC511" s="17">
        <f t="shared" si="237"/>
        <v>0</v>
      </c>
      <c r="AD511" s="14" t="e">
        <f t="shared" si="238"/>
        <v>#DIV/0!</v>
      </c>
      <c r="AE511" s="12">
        <v>5</v>
      </c>
      <c r="AF511" s="17">
        <f t="shared" si="239"/>
        <v>1</v>
      </c>
      <c r="AG511" s="12">
        <v>4</v>
      </c>
      <c r="AH511" s="17">
        <f t="shared" si="240"/>
        <v>0.8</v>
      </c>
      <c r="AI511" s="12">
        <v>1</v>
      </c>
      <c r="AJ511" s="17">
        <f t="shared" si="241"/>
        <v>0.2</v>
      </c>
      <c r="AK511" s="12">
        <v>3</v>
      </c>
      <c r="AL511" s="17">
        <f t="shared" si="242"/>
        <v>0.6</v>
      </c>
      <c r="AM511" s="12">
        <v>1</v>
      </c>
      <c r="AN511" s="17">
        <f t="shared" si="243"/>
        <v>0.2</v>
      </c>
      <c r="AO511" s="12">
        <v>0</v>
      </c>
      <c r="AP511" s="17">
        <f t="shared" si="244"/>
        <v>0</v>
      </c>
      <c r="AQ511" s="12">
        <v>1</v>
      </c>
      <c r="AR511" s="17">
        <f t="shared" si="245"/>
        <v>0.2</v>
      </c>
      <c r="AS511" s="12">
        <v>5</v>
      </c>
      <c r="AT511" s="17">
        <f t="shared" si="246"/>
        <v>1</v>
      </c>
      <c r="AU511" s="13"/>
      <c r="AV511" s="13"/>
      <c r="AW511" s="13"/>
      <c r="AX511" s="13"/>
      <c r="AY511" s="13"/>
      <c r="AZ511" s="13"/>
      <c r="BA511" s="13"/>
      <c r="BB511" s="13"/>
      <c r="BC511" s="13"/>
      <c r="BD511" s="35">
        <f t="shared" si="247"/>
        <v>0</v>
      </c>
      <c r="BE511" s="35">
        <f t="shared" si="248"/>
        <v>0</v>
      </c>
      <c r="BF511" s="37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5.9727154413209576</v>
      </c>
      <c r="BG511" s="14">
        <f t="shared" si="249"/>
        <v>0.5</v>
      </c>
      <c r="BH511" s="14">
        <f t="shared" si="250"/>
        <v>0</v>
      </c>
      <c r="BI511" s="13">
        <f>IFERROR(((AG511*(12000/5))/((F511*60+G511)*(SUMIFS(팀공격력!X:X,팀공격력!A:A,B511,팀공격력!B:B,D511)+SUMIFS(팀수비력!X:X,팀수비력!A:A,B511,팀수비력!B:B,D511))))*100,"")</f>
        <v>5.6814819198674327</v>
      </c>
      <c r="BJ511" s="13">
        <f>IFERROR(((AI511*(12000/5))/((F511*60+G511)*(SUMIFS(팀공격력!V:V,팀공격력!A:A,B511,팀공격력!B:B,D511)+SUMIFS(팀수비력!W:W,팀수비력!A:A,B511,팀수비력!B:B,D511))))*100,"")</f>
        <v>2.86896024099266</v>
      </c>
      <c r="BK511" s="13">
        <f>IFERROR(((AE511*(12000/5))/((F511*60+G511)*(SUMIFS(팀공격력!X:X,팀공격력!A:A,B511,팀공격력!B:B,D511)+SUMIFS(팀수비력!X:X,팀수비력!A:A,B511,팀수비력!B:B,D511))))*100,"")</f>
        <v>7.1018523998342893</v>
      </c>
      <c r="BL511" s="13">
        <f>IFERROR(100*AK511/(((((F511*60+G511)/(12000/5))*SUMIFS(팀공격력!P:P,팀공격력!A:A,B511,팀공격력!B:B,D511))-K511)),"")</f>
        <v>10.035822310190541</v>
      </c>
      <c r="BM511" s="13">
        <f>IFERROR(100*((AM511/E511*(2400))/((F511*60+G511)*SUMIFS(팀공격력!AR:AR,팀공격력!A:A,B511,팀공격력!B:B,D511))),"")</f>
        <v>2.5032356630033679</v>
      </c>
      <c r="BN511" s="13">
        <f>IFERROR((AO511*40)/(((F511*60+G511)/60)*(SUMIFS(팀수비력!Q:Q,팀수비력!A:A,B511,팀수비력!B:B,D511)-SUMIFS(팀수비력!N:N,팀수비력!A:A,B511,팀수비력!B:B,D511)))*100,"")</f>
        <v>0</v>
      </c>
      <c r="BO511" s="13">
        <f t="shared" si="251"/>
        <v>20</v>
      </c>
      <c r="BP511" s="13">
        <v>50</v>
      </c>
      <c r="BQ511" s="13">
        <v>0.2</v>
      </c>
      <c r="BR511" s="13">
        <v>0</v>
      </c>
      <c r="BS511" s="13">
        <v>0</v>
      </c>
      <c r="BT511" s="15" t="s">
        <v>88</v>
      </c>
      <c r="BU511" s="15"/>
      <c r="BV511" s="12" t="s">
        <v>96</v>
      </c>
      <c r="BW511" s="26"/>
      <c r="BX511" s="28"/>
      <c r="BY511" s="28"/>
      <c r="BZ511" s="26"/>
      <c r="CA511" s="26"/>
      <c r="CB511" s="26"/>
      <c r="CC511" s="31"/>
      <c r="CD511" s="31"/>
      <c r="CE511" s="31"/>
      <c r="CF511" s="33">
        <v>2</v>
      </c>
      <c r="CG511" s="33">
        <v>3</v>
      </c>
    </row>
    <row r="512" spans="1:85" ht="18" customHeight="1" thickBot="1" x14ac:dyDescent="0.45">
      <c r="A512" s="12" t="s">
        <v>84</v>
      </c>
      <c r="B512" s="12" t="s">
        <v>112</v>
      </c>
      <c r="C512" s="4" t="s">
        <v>125</v>
      </c>
      <c r="D512" s="4" t="s">
        <v>297</v>
      </c>
      <c r="E512" s="23">
        <v>9</v>
      </c>
      <c r="F512" s="24">
        <v>20</v>
      </c>
      <c r="G512" s="24">
        <v>46</v>
      </c>
      <c r="H512" s="10">
        <f t="shared" si="225"/>
        <v>11214</v>
      </c>
      <c r="I512" s="5">
        <v>75</v>
      </c>
      <c r="J512" s="17">
        <f t="shared" si="226"/>
        <v>8.3333333333333339</v>
      </c>
      <c r="K512" s="7">
        <v>28</v>
      </c>
      <c r="L512" s="7">
        <v>73</v>
      </c>
      <c r="M512" s="17">
        <f t="shared" si="227"/>
        <v>3.1111111111111112</v>
      </c>
      <c r="N512" s="17">
        <f t="shared" si="228"/>
        <v>8.1111111111111107</v>
      </c>
      <c r="O512" s="14">
        <f t="shared" si="229"/>
        <v>0.38356164383561642</v>
      </c>
      <c r="P512" s="12">
        <v>19</v>
      </c>
      <c r="Q512" s="12">
        <v>44</v>
      </c>
      <c r="R512" s="17">
        <f t="shared" si="230"/>
        <v>2.1111111111111112</v>
      </c>
      <c r="S512" s="17">
        <f t="shared" si="231"/>
        <v>4.8888888888888893</v>
      </c>
      <c r="T512" s="14">
        <f t="shared" si="232"/>
        <v>0.43181818181818182</v>
      </c>
      <c r="U512" s="12">
        <v>9</v>
      </c>
      <c r="V512" s="12">
        <v>29</v>
      </c>
      <c r="W512" s="17">
        <f t="shared" si="233"/>
        <v>1</v>
      </c>
      <c r="X512" s="17">
        <f t="shared" si="234"/>
        <v>3.2222222222222223</v>
      </c>
      <c r="Y512" s="14">
        <f t="shared" si="235"/>
        <v>0.31034482758620691</v>
      </c>
      <c r="Z512" s="12">
        <v>10</v>
      </c>
      <c r="AA512" s="12">
        <v>13</v>
      </c>
      <c r="AB512" s="17">
        <f t="shared" si="236"/>
        <v>1.1111111111111112</v>
      </c>
      <c r="AC512" s="17">
        <f t="shared" si="237"/>
        <v>1.4444444444444444</v>
      </c>
      <c r="AD512" s="14">
        <f t="shared" si="238"/>
        <v>0.76923076923076927</v>
      </c>
      <c r="AE512" s="12">
        <v>13</v>
      </c>
      <c r="AF512" s="17">
        <f t="shared" si="239"/>
        <v>1.4444444444444444</v>
      </c>
      <c r="AG512" s="12">
        <v>6</v>
      </c>
      <c r="AH512" s="17">
        <f t="shared" si="240"/>
        <v>0.66666666666666663</v>
      </c>
      <c r="AI512" s="12">
        <v>7</v>
      </c>
      <c r="AJ512" s="17">
        <f t="shared" si="241"/>
        <v>0.77777777777777779</v>
      </c>
      <c r="AK512" s="12">
        <v>19</v>
      </c>
      <c r="AL512" s="17">
        <f t="shared" si="242"/>
        <v>2.1111111111111112</v>
      </c>
      <c r="AM512" s="12">
        <v>2</v>
      </c>
      <c r="AN512" s="17">
        <f t="shared" si="243"/>
        <v>0.22222222222222221</v>
      </c>
      <c r="AO512" s="12">
        <v>1</v>
      </c>
      <c r="AP512" s="17">
        <f t="shared" si="244"/>
        <v>0.1111111111111111</v>
      </c>
      <c r="AQ512" s="12">
        <v>15</v>
      </c>
      <c r="AR512" s="17">
        <f t="shared" si="245"/>
        <v>1.6666666666666667</v>
      </c>
      <c r="AS512" s="12">
        <v>24</v>
      </c>
      <c r="AT512" s="17">
        <f t="shared" si="246"/>
        <v>2.6666666666666665</v>
      </c>
      <c r="AU512" s="13"/>
      <c r="AV512" s="13"/>
      <c r="AW512" s="13"/>
      <c r="AX512" s="13"/>
      <c r="AY512" s="13"/>
      <c r="AZ512" s="13"/>
      <c r="BA512" s="13"/>
      <c r="BB512" s="13"/>
      <c r="BC512" s="13"/>
      <c r="BD512" s="35">
        <f t="shared" si="247"/>
        <v>47.637195121951223</v>
      </c>
      <c r="BE512" s="35">
        <f t="shared" si="248"/>
        <v>44.520547945205479</v>
      </c>
      <c r="BF512" s="37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24.88833400505397</v>
      </c>
      <c r="BG512" s="14">
        <f t="shared" si="249"/>
        <v>0.39726027397260272</v>
      </c>
      <c r="BH512" s="14">
        <f t="shared" si="250"/>
        <v>0.17808219178082191</v>
      </c>
      <c r="BI512" s="13">
        <f>IFERROR(((AG512*(12000/5))/((F512*60+G512)*(SUMIFS(팀공격력!X:X,팀공격력!A:A,B512,팀공격력!B:B,D512)+SUMIFS(팀수비력!X:X,팀수비력!A:A,B512,팀수비력!B:B,D512))))*100,"")</f>
        <v>1.8945872694260981</v>
      </c>
      <c r="BJ512" s="13">
        <f>IFERROR(((AI512*(12000/5))/((F512*60+G512)*(SUMIFS(팀공격력!V:V,팀공격력!A:A,B512,팀공격력!B:B,D512)+SUMIFS(팀수비력!W:W,팀수비력!A:A,B512,팀수비력!B:B,D512))))*100,"")</f>
        <v>4.4646179031177917</v>
      </c>
      <c r="BK512" s="13">
        <f>IFERROR(((AE512*(12000/5))/((F512*60+G512)*(SUMIFS(팀공격력!X:X,팀공격력!A:A,B512,팀공격력!B:B,D512)+SUMIFS(팀수비력!X:X,팀수비력!A:A,B512,팀수비력!B:B,D512))))*100,"")</f>
        <v>4.1049390837565456</v>
      </c>
      <c r="BL512" s="13">
        <f>IFERROR(100*AK512/(((((F512*60+G512)/(12000/5))*SUMIFS(팀공격력!P:P,팀공격력!A:A,B512,팀공격력!B:B,D512))-K512)),"")</f>
        <v>17.846380237482094</v>
      </c>
      <c r="BM512" s="13">
        <f>IFERROR(100*((AM512/E512*(2400))/((F512*60+G512)*SUMIFS(팀공격력!AR:AR,팀공격력!A:A,B512,팀공격력!B:B,D512))),"")</f>
        <v>0.6183309065917002</v>
      </c>
      <c r="BN512" s="13">
        <f>IFERROR((AO512*40)/(((F512*60+G512)/60)*(SUMIFS(팀수비력!Q:Q,팀수비력!A:A,B512,팀수비력!B:B,D512)-SUMIFS(팀수비력!N:N,팀수비력!A:A,B512,팀수비력!B:B,D512)))*100,"")</f>
        <v>0.55349532296452109</v>
      </c>
      <c r="BO512" s="13">
        <f t="shared" si="251"/>
        <v>16.005121638924457</v>
      </c>
      <c r="BP512" s="13">
        <v>0</v>
      </c>
      <c r="BQ512" s="13">
        <v>0</v>
      </c>
      <c r="BR512" s="13">
        <v>1.55555555555555</v>
      </c>
      <c r="BS512" s="13">
        <v>0.55555555555555503</v>
      </c>
      <c r="BT512" s="15" t="s">
        <v>88</v>
      </c>
      <c r="BU512" s="15"/>
      <c r="BV512" s="12" t="s">
        <v>91</v>
      </c>
      <c r="BW512" s="26"/>
      <c r="BX512" s="28"/>
      <c r="BY512" s="28"/>
      <c r="BZ512" s="26"/>
      <c r="CA512" s="26"/>
      <c r="CB512" s="26"/>
      <c r="CC512" s="31"/>
      <c r="CD512" s="31"/>
      <c r="CE512" s="31"/>
      <c r="CF512" s="33">
        <v>3</v>
      </c>
      <c r="CG512" s="33">
        <v>6</v>
      </c>
    </row>
    <row r="513" spans="1:85" ht="18" customHeight="1" thickBot="1" x14ac:dyDescent="0.45">
      <c r="A513" s="12" t="s">
        <v>84</v>
      </c>
      <c r="B513" s="12" t="s">
        <v>112</v>
      </c>
      <c r="C513" s="4" t="s">
        <v>126</v>
      </c>
      <c r="D513" s="4" t="s">
        <v>297</v>
      </c>
      <c r="E513" s="23">
        <v>5</v>
      </c>
      <c r="F513" s="24">
        <v>5</v>
      </c>
      <c r="G513" s="24">
        <v>53</v>
      </c>
      <c r="H513" s="10">
        <f t="shared" si="225"/>
        <v>1765</v>
      </c>
      <c r="I513" s="5">
        <v>9</v>
      </c>
      <c r="J513" s="17">
        <f t="shared" si="226"/>
        <v>1.8</v>
      </c>
      <c r="K513" s="7">
        <v>3</v>
      </c>
      <c r="L513" s="7">
        <v>6</v>
      </c>
      <c r="M513" s="17">
        <f t="shared" si="227"/>
        <v>0.6</v>
      </c>
      <c r="N513" s="17">
        <f t="shared" si="228"/>
        <v>1.2</v>
      </c>
      <c r="O513" s="14">
        <f t="shared" si="229"/>
        <v>0.5</v>
      </c>
      <c r="P513" s="12">
        <v>0</v>
      </c>
      <c r="Q513" s="12">
        <v>0</v>
      </c>
      <c r="R513" s="17">
        <f t="shared" si="230"/>
        <v>0</v>
      </c>
      <c r="S513" s="17">
        <f t="shared" si="231"/>
        <v>0</v>
      </c>
      <c r="T513" s="14" t="e">
        <f t="shared" si="232"/>
        <v>#DIV/0!</v>
      </c>
      <c r="U513" s="12">
        <v>3</v>
      </c>
      <c r="V513" s="12">
        <v>6</v>
      </c>
      <c r="W513" s="17">
        <f t="shared" si="233"/>
        <v>0.6</v>
      </c>
      <c r="X513" s="17">
        <f t="shared" si="234"/>
        <v>1.2</v>
      </c>
      <c r="Y513" s="14">
        <f t="shared" si="235"/>
        <v>0.5</v>
      </c>
      <c r="Z513" s="12">
        <v>0</v>
      </c>
      <c r="AA513" s="12">
        <v>0</v>
      </c>
      <c r="AB513" s="17">
        <f t="shared" si="236"/>
        <v>0</v>
      </c>
      <c r="AC513" s="17">
        <f t="shared" si="237"/>
        <v>0</v>
      </c>
      <c r="AD513" s="14" t="e">
        <f t="shared" si="238"/>
        <v>#DIV/0!</v>
      </c>
      <c r="AE513" s="12">
        <v>3</v>
      </c>
      <c r="AF513" s="17">
        <f t="shared" si="239"/>
        <v>0.6</v>
      </c>
      <c r="AG513" s="12">
        <v>0</v>
      </c>
      <c r="AH513" s="17">
        <f t="shared" si="240"/>
        <v>0</v>
      </c>
      <c r="AI513" s="12">
        <v>3</v>
      </c>
      <c r="AJ513" s="17">
        <f t="shared" si="241"/>
        <v>0.6</v>
      </c>
      <c r="AK513" s="12">
        <v>0</v>
      </c>
      <c r="AL513" s="17">
        <f t="shared" si="242"/>
        <v>0</v>
      </c>
      <c r="AM513" s="12">
        <v>2</v>
      </c>
      <c r="AN513" s="17">
        <f t="shared" si="243"/>
        <v>0.4</v>
      </c>
      <c r="AO513" s="12">
        <v>0</v>
      </c>
      <c r="AP513" s="17">
        <f t="shared" si="244"/>
        <v>0</v>
      </c>
      <c r="AQ513" s="12">
        <v>1</v>
      </c>
      <c r="AR513" s="17">
        <f t="shared" si="245"/>
        <v>0.2</v>
      </c>
      <c r="AS513" s="12">
        <v>6</v>
      </c>
      <c r="AT513" s="17">
        <f t="shared" si="246"/>
        <v>1.2</v>
      </c>
      <c r="AU513" s="13"/>
      <c r="AV513" s="13"/>
      <c r="AW513" s="13"/>
      <c r="AX513" s="13"/>
      <c r="AY513" s="13"/>
      <c r="AZ513" s="13"/>
      <c r="BA513" s="13"/>
      <c r="BB513" s="13"/>
      <c r="BC513" s="13"/>
      <c r="BD513" s="35">
        <f t="shared" si="247"/>
        <v>75</v>
      </c>
      <c r="BE513" s="35">
        <f t="shared" si="248"/>
        <v>75</v>
      </c>
      <c r="BF513" s="37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6.5615270485673287</v>
      </c>
      <c r="BG513" s="14">
        <f t="shared" si="249"/>
        <v>1</v>
      </c>
      <c r="BH513" s="14">
        <f t="shared" si="250"/>
        <v>0</v>
      </c>
      <c r="BI513" s="13">
        <f>IFERROR(((AG513*(12000/5))/((F513*60+G513)*(SUMIFS(팀공격력!X:X,팀공격력!A:A,B513,팀공격력!B:B,D513)+SUMIFS(팀수비력!X:X,팀수비력!A:A,B513,팀수비력!B:B,D513))))*100,"")</f>
        <v>0</v>
      </c>
      <c r="BJ513" s="13">
        <f>IFERROR(((AI513*(12000/5))/((F513*60+G513)*(SUMIFS(팀공격력!V:V,팀공격력!A:A,B513,팀공격력!B:B,D513)+SUMIFS(팀수비력!W:W,팀수비력!A:A,B513,팀수비력!B:B,D513))))*100,"")</f>
        <v>6.7538412472093512</v>
      </c>
      <c r="BK513" s="13">
        <f>IFERROR(((AE513*(12000/5))/((F513*60+G513)*(SUMIFS(팀공격력!X:X,팀공격력!A:A,B513,팀공격력!B:B,D513)+SUMIFS(팀수비력!X:X,팀수비력!A:A,B513,팀수비력!B:B,D513))))*100,"")</f>
        <v>3.3437050109134816</v>
      </c>
      <c r="BL513" s="13">
        <f>IFERROR(100*AK513/(((((F513*60+G513)/(12000/5))*SUMIFS(팀공격력!P:P,팀공격력!A:A,B513,팀공격력!B:B,D513))-K513)),"")</f>
        <v>0</v>
      </c>
      <c r="BM513" s="13">
        <f>IFERROR(100*((AM513/E513*(2400))/((F513*60+G513)*SUMIFS(팀공격력!AR:AR,팀공격력!A:A,B513,팀공격력!B:B,D513))),"")</f>
        <v>3.9285908138919705</v>
      </c>
      <c r="BN513" s="13">
        <f>IFERROR((AO513*40)/(((F513*60+G513)/60)*(SUMIFS(팀수비력!Q:Q,팀수비력!A:A,B513,팀수비력!B:B,D513)-SUMIFS(팀수비력!N:N,팀수비력!A:A,B513,팀수비력!B:B,D513)))*100,"")</f>
        <v>0</v>
      </c>
      <c r="BO513" s="13">
        <f t="shared" si="251"/>
        <v>14.285714285714286</v>
      </c>
      <c r="BP513" s="13">
        <v>0</v>
      </c>
      <c r="BQ513" s="13">
        <v>0</v>
      </c>
      <c r="BR513" s="13">
        <v>0</v>
      </c>
      <c r="BS513" s="13">
        <v>0</v>
      </c>
      <c r="BT513" s="15" t="s">
        <v>88</v>
      </c>
      <c r="BU513" s="15"/>
      <c r="BV513" s="12" t="s">
        <v>96</v>
      </c>
      <c r="BW513" s="26"/>
      <c r="BX513" s="28"/>
      <c r="BY513" s="28"/>
      <c r="BZ513" s="26"/>
      <c r="CA513" s="26"/>
      <c r="CB513" s="26"/>
      <c r="CC513" s="31"/>
      <c r="CD513" s="31"/>
      <c r="CE513" s="31"/>
      <c r="CF513" s="33">
        <v>1</v>
      </c>
      <c r="CG513" s="33">
        <v>4</v>
      </c>
    </row>
    <row r="514" spans="1:85" ht="18" customHeight="1" thickBot="1" x14ac:dyDescent="0.45">
      <c r="A514" s="12" t="s">
        <v>84</v>
      </c>
      <c r="B514" s="12" t="s">
        <v>112</v>
      </c>
      <c r="C514" s="4" t="s">
        <v>127</v>
      </c>
      <c r="D514" s="4" t="s">
        <v>297</v>
      </c>
      <c r="E514" s="23">
        <v>4</v>
      </c>
      <c r="F514" s="24">
        <v>2</v>
      </c>
      <c r="G514" s="24">
        <v>27</v>
      </c>
      <c r="H514" s="10">
        <f t="shared" ref="H514:H577" si="252">(F514*60+G514)*E514</f>
        <v>588</v>
      </c>
      <c r="I514" s="5">
        <v>1</v>
      </c>
      <c r="J514" s="17">
        <f t="shared" ref="J514:J577" si="253">I514/$E514</f>
        <v>0.25</v>
      </c>
      <c r="K514" s="7">
        <v>0</v>
      </c>
      <c r="L514" s="7">
        <v>1</v>
      </c>
      <c r="M514" s="17">
        <f t="shared" ref="M514:M577" si="254">K514/$E514</f>
        <v>0</v>
      </c>
      <c r="N514" s="17">
        <f t="shared" ref="N514:N577" si="255">L514/$E514</f>
        <v>0.25</v>
      </c>
      <c r="O514" s="14">
        <f t="shared" ref="O514:O577" si="256">K514/L514</f>
        <v>0</v>
      </c>
      <c r="P514" s="12">
        <v>0</v>
      </c>
      <c r="Q514" s="12">
        <v>1</v>
      </c>
      <c r="R514" s="17">
        <f t="shared" ref="R514:R577" si="257">P514/$E514</f>
        <v>0</v>
      </c>
      <c r="S514" s="17">
        <f t="shared" ref="S514:S577" si="258">Q514/$E514</f>
        <v>0.25</v>
      </c>
      <c r="T514" s="14">
        <f t="shared" ref="T514:T577" si="259">P514/Q514</f>
        <v>0</v>
      </c>
      <c r="U514" s="12">
        <v>0</v>
      </c>
      <c r="V514" s="12">
        <v>0</v>
      </c>
      <c r="W514" s="17">
        <f t="shared" ref="W514:W577" si="260">U514/$E514</f>
        <v>0</v>
      </c>
      <c r="X514" s="17">
        <f t="shared" ref="X514:X577" si="261">V514/$E514</f>
        <v>0</v>
      </c>
      <c r="Y514" s="14" t="e">
        <f t="shared" ref="Y514:Y577" si="262">U514/V514</f>
        <v>#DIV/0!</v>
      </c>
      <c r="Z514" s="12">
        <v>1</v>
      </c>
      <c r="AA514" s="12">
        <v>2</v>
      </c>
      <c r="AB514" s="17">
        <f t="shared" ref="AB514:AB577" si="263">Z514/$E514</f>
        <v>0.25</v>
      </c>
      <c r="AC514" s="17">
        <f t="shared" ref="AC514:AC577" si="264">AA514/$E514</f>
        <v>0.5</v>
      </c>
      <c r="AD514" s="14">
        <f t="shared" ref="AD514:AD577" si="265">Z514/AA514</f>
        <v>0.5</v>
      </c>
      <c r="AE514" s="12">
        <v>0</v>
      </c>
      <c r="AF514" s="17">
        <f t="shared" ref="AF514:AF577" si="266">AE514/$E514</f>
        <v>0</v>
      </c>
      <c r="AG514" s="12">
        <v>0</v>
      </c>
      <c r="AH514" s="17">
        <f t="shared" ref="AH514:AH577" si="267">AG514/$E514</f>
        <v>0</v>
      </c>
      <c r="AI514" s="12">
        <v>0</v>
      </c>
      <c r="AJ514" s="17">
        <f t="shared" ref="AJ514:AJ577" si="268">AI514/$E514</f>
        <v>0</v>
      </c>
      <c r="AK514" s="12">
        <v>1</v>
      </c>
      <c r="AL514" s="17">
        <f t="shared" ref="AL514:AL577" si="269">AK514/$E514</f>
        <v>0.25</v>
      </c>
      <c r="AM514" s="12">
        <v>2</v>
      </c>
      <c r="AN514" s="17">
        <f t="shared" ref="AN514:AN577" si="270">AM514/$E514</f>
        <v>0.5</v>
      </c>
      <c r="AO514" s="12">
        <v>0</v>
      </c>
      <c r="AP514" s="17">
        <f t="shared" ref="AP514:AP577" si="271">AO514/$E514</f>
        <v>0</v>
      </c>
      <c r="AQ514" s="12">
        <v>0</v>
      </c>
      <c r="AR514" s="17">
        <f t="shared" ref="AR514:AR577" si="272">AQ514/$E514</f>
        <v>0</v>
      </c>
      <c r="AS514" s="12">
        <v>4</v>
      </c>
      <c r="AT514" s="17">
        <f t="shared" ref="AT514:AT577" si="273">AS514/$E514</f>
        <v>1</v>
      </c>
      <c r="AU514" s="13"/>
      <c r="AV514" s="13"/>
      <c r="AW514" s="13"/>
      <c r="AX514" s="13"/>
      <c r="AY514" s="13"/>
      <c r="AZ514" s="13"/>
      <c r="BA514" s="13"/>
      <c r="BB514" s="13"/>
      <c r="BC514" s="13"/>
      <c r="BD514" s="35">
        <f t="shared" ref="BD514:BD577" si="274">IFERROR((I514/(2*(L514+(0.44*AA514))))*100,"")</f>
        <v>26.595744680851062</v>
      </c>
      <c r="BE514" s="35">
        <f t="shared" ref="BE514:BE577" si="275">IFERROR(((P514+(1.5*U514))/L514)*100,"")</f>
        <v>0</v>
      </c>
      <c r="BF514" s="37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4.2317704669691176</v>
      </c>
      <c r="BG514" s="14">
        <f t="shared" ref="BG514:BG577" si="276">IFERROR(V514/L514,"")</f>
        <v>0</v>
      </c>
      <c r="BH514" s="14">
        <f t="shared" ref="BH514:BH577" si="277">IFERROR(AA514/L514,"")</f>
        <v>2</v>
      </c>
      <c r="BI514" s="13">
        <f>IFERROR(((AG514*(12000/5))/((F514*60+G514)*(SUMIFS(팀공격력!X:X,팀공격력!A:A,B514,팀공격력!B:B,D514)+SUMIFS(팀수비력!X:X,팀수비력!A:A,B514,팀수비력!B:B,D514))))*100,"")</f>
        <v>0</v>
      </c>
      <c r="BJ514" s="13">
        <f>IFERROR(((AI514*(12000/5))/((F514*60+G514)*(SUMIFS(팀공격력!V:V,팀공격력!A:A,B514,팀공격력!B:B,D514)+SUMIFS(팀수비력!W:W,팀수비력!A:A,B514,팀수비력!B:B,D514))))*100,"")</f>
        <v>0</v>
      </c>
      <c r="BK514" s="13">
        <f>IFERROR(((AE514*(12000/5))/((F514*60+G514)*(SUMIFS(팀공격력!X:X,팀공격력!A:A,B514,팀공격력!B:B,D514)+SUMIFS(팀수비력!X:X,팀수비력!A:A,B514,팀수비력!B:B,D514))))*100,"")</f>
        <v>0</v>
      </c>
      <c r="BL514" s="13">
        <f>IFERROR(100*AK514/(((((F514*60+G514)/(12000/5))*SUMIFS(팀공격력!P:P,팀공격력!A:A,B514,팀공격력!B:B,D514))-K514)),"")</f>
        <v>6.303679773067528</v>
      </c>
      <c r="BM514" s="13">
        <f>IFERROR(100*((AM514/E514*(2400))/((F514*60+G514)*SUMIFS(팀공격력!AR:AR,팀공격력!A:A,B514,팀공격력!B:B,D514))),"")</f>
        <v>11.792453718570284</v>
      </c>
      <c r="BN514" s="13">
        <f>IFERROR((AO514*40)/(((F514*60+G514)/60)*(SUMIFS(팀수비력!Q:Q,팀수비력!A:A,B514,팀수비력!B:B,D514)-SUMIFS(팀수비력!N:N,팀수비력!A:A,B514,팀수비력!B:B,D514)))*100,"")</f>
        <v>0</v>
      </c>
      <c r="BO514" s="13">
        <f t="shared" ref="BO514:BO577" si="278">IFERROR(100*AQ514/(L514+0.44*AA514+AQ514),"")</f>
        <v>0</v>
      </c>
      <c r="BP514" s="13">
        <v>0</v>
      </c>
      <c r="BQ514" s="13">
        <v>0</v>
      </c>
      <c r="BR514" s="13">
        <v>0</v>
      </c>
      <c r="BS514" s="13">
        <v>0</v>
      </c>
      <c r="BT514" s="15" t="s">
        <v>88</v>
      </c>
      <c r="BU514" s="15"/>
      <c r="BV514" s="12" t="s">
        <v>91</v>
      </c>
      <c r="BW514" s="26"/>
      <c r="BX514" s="28"/>
      <c r="BY514" s="28"/>
      <c r="BZ514" s="26"/>
      <c r="CA514" s="26"/>
      <c r="CB514" s="26"/>
      <c r="CC514" s="31"/>
      <c r="CD514" s="31"/>
      <c r="CE514" s="31"/>
      <c r="CF514" s="33">
        <v>2</v>
      </c>
      <c r="CG514" s="33">
        <v>2</v>
      </c>
    </row>
    <row r="515" spans="1:85" ht="18" customHeight="1" thickBot="1" x14ac:dyDescent="0.45">
      <c r="A515" s="12" t="s">
        <v>84</v>
      </c>
      <c r="B515" s="12" t="s">
        <v>112</v>
      </c>
      <c r="C515" s="4" t="s">
        <v>128</v>
      </c>
      <c r="D515" s="4" t="s">
        <v>297</v>
      </c>
      <c r="E515" s="23">
        <v>9</v>
      </c>
      <c r="F515" s="24">
        <v>4</v>
      </c>
      <c r="G515" s="24">
        <v>30</v>
      </c>
      <c r="H515" s="10">
        <f t="shared" si="252"/>
        <v>2430</v>
      </c>
      <c r="I515" s="5">
        <v>5</v>
      </c>
      <c r="J515" s="17">
        <f t="shared" si="253"/>
        <v>0.55555555555555558</v>
      </c>
      <c r="K515" s="7">
        <v>2</v>
      </c>
      <c r="L515" s="7">
        <v>8</v>
      </c>
      <c r="M515" s="17">
        <f t="shared" si="254"/>
        <v>0.22222222222222221</v>
      </c>
      <c r="N515" s="17">
        <f t="shared" si="255"/>
        <v>0.88888888888888884</v>
      </c>
      <c r="O515" s="14">
        <f t="shared" si="256"/>
        <v>0.25</v>
      </c>
      <c r="P515" s="12">
        <v>1</v>
      </c>
      <c r="Q515" s="12">
        <v>2</v>
      </c>
      <c r="R515" s="17">
        <f t="shared" si="257"/>
        <v>0.1111111111111111</v>
      </c>
      <c r="S515" s="17">
        <f t="shared" si="258"/>
        <v>0.22222222222222221</v>
      </c>
      <c r="T515" s="14">
        <f t="shared" si="259"/>
        <v>0.5</v>
      </c>
      <c r="U515" s="12">
        <v>1</v>
      </c>
      <c r="V515" s="12">
        <v>6</v>
      </c>
      <c r="W515" s="17">
        <f t="shared" si="260"/>
        <v>0.1111111111111111</v>
      </c>
      <c r="X515" s="17">
        <f t="shared" si="261"/>
        <v>0.66666666666666663</v>
      </c>
      <c r="Y515" s="14">
        <f t="shared" si="262"/>
        <v>0.16666666666666666</v>
      </c>
      <c r="Z515" s="12">
        <v>0</v>
      </c>
      <c r="AA515" s="12">
        <v>0</v>
      </c>
      <c r="AB515" s="17">
        <f t="shared" si="263"/>
        <v>0</v>
      </c>
      <c r="AC515" s="17">
        <f t="shared" si="264"/>
        <v>0</v>
      </c>
      <c r="AD515" s="14" t="e">
        <f t="shared" si="265"/>
        <v>#DIV/0!</v>
      </c>
      <c r="AE515" s="12">
        <v>5</v>
      </c>
      <c r="AF515" s="17">
        <f t="shared" si="266"/>
        <v>0.55555555555555558</v>
      </c>
      <c r="AG515" s="12">
        <v>1</v>
      </c>
      <c r="AH515" s="17">
        <f t="shared" si="267"/>
        <v>0.1111111111111111</v>
      </c>
      <c r="AI515" s="12">
        <v>4</v>
      </c>
      <c r="AJ515" s="17">
        <f t="shared" si="268"/>
        <v>0.44444444444444442</v>
      </c>
      <c r="AK515" s="12">
        <v>0</v>
      </c>
      <c r="AL515" s="17">
        <f t="shared" si="269"/>
        <v>0</v>
      </c>
      <c r="AM515" s="12">
        <v>1</v>
      </c>
      <c r="AN515" s="17">
        <f t="shared" si="270"/>
        <v>0.1111111111111111</v>
      </c>
      <c r="AO515" s="12">
        <v>0</v>
      </c>
      <c r="AP515" s="17">
        <f t="shared" si="271"/>
        <v>0</v>
      </c>
      <c r="AQ515" s="12">
        <v>0</v>
      </c>
      <c r="AR515" s="17">
        <f t="shared" si="272"/>
        <v>0</v>
      </c>
      <c r="AS515" s="12">
        <v>3</v>
      </c>
      <c r="AT515" s="17">
        <f t="shared" si="273"/>
        <v>0.33333333333333331</v>
      </c>
      <c r="AU515" s="13"/>
      <c r="AV515" s="13"/>
      <c r="AW515" s="13"/>
      <c r="AX515" s="13"/>
      <c r="AY515" s="13"/>
      <c r="AZ515" s="13"/>
      <c r="BA515" s="13"/>
      <c r="BB515" s="13"/>
      <c r="BC515" s="13"/>
      <c r="BD515" s="35">
        <f t="shared" si="274"/>
        <v>31.25</v>
      </c>
      <c r="BE515" s="35">
        <f t="shared" si="275"/>
        <v>31.25</v>
      </c>
      <c r="BF515" s="37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9.8041017910868451</v>
      </c>
      <c r="BG515" s="14">
        <f t="shared" si="276"/>
        <v>0.75</v>
      </c>
      <c r="BH515" s="14">
        <f t="shared" si="277"/>
        <v>0</v>
      </c>
      <c r="BI515" s="13">
        <f>IFERROR(((AG515*(12000/5))/((F515*60+G515)*(SUMIFS(팀공격력!X:X,팀공격력!A:A,B515,팀공격력!B:B,D515)+SUMIFS(팀수비력!X:X,팀수비력!A:A,B515,팀수비력!B:B,D515))))*100,"")</f>
        <v>1.4571948998178506</v>
      </c>
      <c r="BJ515" s="13">
        <f>IFERROR(((AI515*(12000/5))/((F515*60+G515)*(SUMIFS(팀공격력!V:V,팀공격력!A:A,B515,팀공격력!B:B,D515)+SUMIFS(팀수비력!W:W,팀수비력!A:A,B515,팀수비력!B:B,D515))))*100,"")</f>
        <v>11.773362766740251</v>
      </c>
      <c r="BK515" s="13">
        <f>IFERROR(((AE515*(12000/5))/((F515*60+G515)*(SUMIFS(팀공격력!X:X,팀공격력!A:A,B515,팀공격력!B:B,D515)+SUMIFS(팀수비력!X:X,팀수비력!A:A,B515,팀수비력!B:B,D515))))*100,"")</f>
        <v>7.2859744990892539</v>
      </c>
      <c r="BL515" s="13">
        <f>IFERROR(100*AK515/(((((F515*60+G515)/(12000/5))*SUMIFS(팀공격력!P:P,팀공격력!A:A,B515,팀공격력!B:B,D515))-K515)),"")</f>
        <v>0</v>
      </c>
      <c r="BM515" s="13">
        <f>IFERROR(100*((AM515/E515*(2400))/((F515*60+G515)*SUMIFS(팀공격력!AR:AR,팀공격력!A:A,B515,팀공격력!B:B,D515))),"")</f>
        <v>1.4267413140986269</v>
      </c>
      <c r="BN515" s="13">
        <f>IFERROR((AO515*40)/(((F515*60+G515)/60)*(SUMIFS(팀수비력!Q:Q,팀수비력!A:A,B515,팀수비력!B:B,D515)-SUMIFS(팀수비력!N:N,팀수비력!A:A,B515,팀수비력!B:B,D515)))*100,"")</f>
        <v>0</v>
      </c>
      <c r="BO515" s="13">
        <f t="shared" si="278"/>
        <v>0</v>
      </c>
      <c r="BP515" s="13">
        <v>0</v>
      </c>
      <c r="BQ515" s="13">
        <v>0</v>
      </c>
      <c r="BR515" s="13">
        <v>0</v>
      </c>
      <c r="BS515" s="13">
        <v>0</v>
      </c>
      <c r="BT515" s="15" t="s">
        <v>88</v>
      </c>
      <c r="BU515" s="15"/>
      <c r="BV515" s="12" t="s">
        <v>96</v>
      </c>
      <c r="BW515" s="26"/>
      <c r="BX515" s="28"/>
      <c r="BY515" s="28"/>
      <c r="BZ515" s="26"/>
      <c r="CA515" s="26"/>
      <c r="CB515" s="26"/>
      <c r="CC515" s="31"/>
      <c r="CD515" s="31"/>
      <c r="CE515" s="31"/>
      <c r="CF515" s="33">
        <v>3</v>
      </c>
      <c r="CG515" s="33">
        <v>6</v>
      </c>
    </row>
    <row r="516" spans="1:85" ht="18" customHeight="1" thickBot="1" x14ac:dyDescent="0.45">
      <c r="A516" s="12" t="s">
        <v>84</v>
      </c>
      <c r="B516" s="12" t="s">
        <v>112</v>
      </c>
      <c r="C516" s="4" t="s">
        <v>129</v>
      </c>
      <c r="D516" s="4" t="s">
        <v>297</v>
      </c>
      <c r="E516" s="23">
        <v>8</v>
      </c>
      <c r="F516" s="24">
        <v>24</v>
      </c>
      <c r="G516" s="24">
        <v>4</v>
      </c>
      <c r="H516" s="10">
        <f t="shared" si="252"/>
        <v>11552</v>
      </c>
      <c r="I516" s="5">
        <v>38</v>
      </c>
      <c r="J516" s="17">
        <f t="shared" si="253"/>
        <v>4.75</v>
      </c>
      <c r="K516" s="7">
        <v>14</v>
      </c>
      <c r="L516" s="7">
        <v>43</v>
      </c>
      <c r="M516" s="17">
        <f t="shared" si="254"/>
        <v>1.75</v>
      </c>
      <c r="N516" s="17">
        <f t="shared" si="255"/>
        <v>5.375</v>
      </c>
      <c r="O516" s="14">
        <f t="shared" si="256"/>
        <v>0.32558139534883723</v>
      </c>
      <c r="P516" s="12">
        <v>6</v>
      </c>
      <c r="Q516" s="12">
        <v>18</v>
      </c>
      <c r="R516" s="17">
        <f t="shared" si="257"/>
        <v>0.75</v>
      </c>
      <c r="S516" s="17">
        <f t="shared" si="258"/>
        <v>2.25</v>
      </c>
      <c r="T516" s="14">
        <f t="shared" si="259"/>
        <v>0.33333333333333331</v>
      </c>
      <c r="U516" s="12">
        <v>8</v>
      </c>
      <c r="V516" s="12">
        <v>25</v>
      </c>
      <c r="W516" s="17">
        <f t="shared" si="260"/>
        <v>1</v>
      </c>
      <c r="X516" s="17">
        <f t="shared" si="261"/>
        <v>3.125</v>
      </c>
      <c r="Y516" s="14">
        <f t="shared" si="262"/>
        <v>0.32</v>
      </c>
      <c r="Z516" s="12">
        <v>2</v>
      </c>
      <c r="AA516" s="12">
        <v>3</v>
      </c>
      <c r="AB516" s="17">
        <f t="shared" si="263"/>
        <v>0.25</v>
      </c>
      <c r="AC516" s="17">
        <f t="shared" si="264"/>
        <v>0.375</v>
      </c>
      <c r="AD516" s="14">
        <f t="shared" si="265"/>
        <v>0.66666666666666663</v>
      </c>
      <c r="AE516" s="12">
        <v>17</v>
      </c>
      <c r="AF516" s="17">
        <f t="shared" si="266"/>
        <v>2.125</v>
      </c>
      <c r="AG516" s="12">
        <v>7</v>
      </c>
      <c r="AH516" s="17">
        <f t="shared" si="267"/>
        <v>0.875</v>
      </c>
      <c r="AI516" s="12">
        <v>10</v>
      </c>
      <c r="AJ516" s="17">
        <f t="shared" si="268"/>
        <v>1.25</v>
      </c>
      <c r="AK516" s="12">
        <v>16</v>
      </c>
      <c r="AL516" s="17">
        <f t="shared" si="269"/>
        <v>2</v>
      </c>
      <c r="AM516" s="12">
        <v>5</v>
      </c>
      <c r="AN516" s="17">
        <f t="shared" si="270"/>
        <v>0.625</v>
      </c>
      <c r="AO516" s="12">
        <v>0</v>
      </c>
      <c r="AP516" s="17">
        <f t="shared" si="271"/>
        <v>0</v>
      </c>
      <c r="AQ516" s="12">
        <v>8</v>
      </c>
      <c r="AR516" s="17">
        <f t="shared" si="272"/>
        <v>1</v>
      </c>
      <c r="AS516" s="12">
        <v>27</v>
      </c>
      <c r="AT516" s="17">
        <f t="shared" si="273"/>
        <v>3.375</v>
      </c>
      <c r="AU516" s="13"/>
      <c r="AV516" s="13"/>
      <c r="AW516" s="13"/>
      <c r="AX516" s="13"/>
      <c r="AY516" s="13"/>
      <c r="AZ516" s="13"/>
      <c r="BA516" s="13"/>
      <c r="BB516" s="13"/>
      <c r="BC516" s="13"/>
      <c r="BD516" s="35">
        <f t="shared" si="274"/>
        <v>42.870036101083031</v>
      </c>
      <c r="BE516" s="35">
        <f t="shared" si="275"/>
        <v>41.860465116279073</v>
      </c>
      <c r="BF516" s="37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11.988977107133762</v>
      </c>
      <c r="BG516" s="14">
        <f t="shared" si="276"/>
        <v>0.58139534883720934</v>
      </c>
      <c r="BH516" s="14">
        <f t="shared" si="277"/>
        <v>6.9767441860465115E-2</v>
      </c>
      <c r="BI516" s="13">
        <f>IFERROR(((AG516*(12000/5))/((F516*60+G516)*(SUMIFS(팀공격력!X:X,팀공격력!A:A,B516,팀공격력!B:B,D516)+SUMIFS(팀수비력!X:X,팀수비력!A:A,B516,팀수비력!B:B,D516))))*100,"")</f>
        <v>1.9072703328640843</v>
      </c>
      <c r="BJ516" s="13">
        <f>IFERROR(((AI516*(12000/5))/((F516*60+G516)*(SUMIFS(팀공격력!V:V,팀공격력!A:A,B516,팀공격력!B:B,D516)+SUMIFS(팀수비력!W:W,팀수비력!A:A,B516,팀수비력!B:B,D516))))*100,"")</f>
        <v>5.5034763625690228</v>
      </c>
      <c r="BK516" s="13">
        <f>IFERROR(((AE516*(12000/5))/((F516*60+G516)*(SUMIFS(팀공격력!X:X,팀공격력!A:A,B516,팀공격력!B:B,D516)+SUMIFS(팀수비력!X:X,팀수비력!A:A,B516,팀수비력!B:B,D516))))*100,"")</f>
        <v>4.6319422369556333</v>
      </c>
      <c r="BL516" s="13">
        <f>IFERROR(100*AK516/(((((F516*60+G516)/(12000/5))*SUMIFS(팀공격력!P:P,팀공격력!A:A,B516,팀공격력!B:B,D516))-K516)),"")</f>
        <v>11.28097862489571</v>
      </c>
      <c r="BM516" s="13">
        <f>IFERROR(100*((AM516/E516*(2400))/((F516*60+G516)*SUMIFS(팀공격력!AR:AR,팀공격력!A:A,B516,팀공격력!B:B,D516))),"")</f>
        <v>1.5005979022072644</v>
      </c>
      <c r="BN516" s="13">
        <f>IFERROR((AO516*40)/(((F516*60+G516)/60)*(SUMIFS(팀수비력!Q:Q,팀수비력!A:A,B516,팀수비력!B:B,D516)-SUMIFS(팀수비력!N:N,팀수비력!A:A,B516,팀수비력!B:B,D516)))*100,"")</f>
        <v>0</v>
      </c>
      <c r="BO516" s="13">
        <f t="shared" si="278"/>
        <v>15.290519877675841</v>
      </c>
      <c r="BP516" s="13">
        <v>0</v>
      </c>
      <c r="BQ516" s="13">
        <v>0</v>
      </c>
      <c r="BR516" s="13">
        <v>0.875</v>
      </c>
      <c r="BS516" s="13">
        <v>1.125</v>
      </c>
      <c r="BT516" s="15" t="s">
        <v>88</v>
      </c>
      <c r="BU516" s="15"/>
      <c r="BV516" s="12" t="s">
        <v>91</v>
      </c>
      <c r="BW516" s="26"/>
      <c r="BX516" s="28"/>
      <c r="BY516" s="28"/>
      <c r="BZ516" s="26"/>
      <c r="CA516" s="26"/>
      <c r="CB516" s="26"/>
      <c r="CC516" s="31"/>
      <c r="CD516" s="31"/>
      <c r="CE516" s="31"/>
      <c r="CF516" s="33">
        <v>3</v>
      </c>
      <c r="CG516" s="33">
        <v>5</v>
      </c>
    </row>
    <row r="517" spans="1:85" ht="18" customHeight="1" thickBot="1" x14ac:dyDescent="0.45">
      <c r="A517" s="12" t="s">
        <v>84</v>
      </c>
      <c r="B517" s="12" t="s">
        <v>112</v>
      </c>
      <c r="C517" s="4" t="s">
        <v>131</v>
      </c>
      <c r="D517" s="4" t="s">
        <v>297</v>
      </c>
      <c r="E517" s="23">
        <v>2</v>
      </c>
      <c r="F517" s="24">
        <v>3</v>
      </c>
      <c r="G517" s="24">
        <v>36</v>
      </c>
      <c r="H517" s="10">
        <f t="shared" si="252"/>
        <v>432</v>
      </c>
      <c r="I517" s="5">
        <v>0</v>
      </c>
      <c r="J517" s="17">
        <f t="shared" si="253"/>
        <v>0</v>
      </c>
      <c r="K517" s="7">
        <v>0</v>
      </c>
      <c r="L517" s="7">
        <v>0</v>
      </c>
      <c r="M517" s="17">
        <f t="shared" si="254"/>
        <v>0</v>
      </c>
      <c r="N517" s="17">
        <f t="shared" si="255"/>
        <v>0</v>
      </c>
      <c r="O517" s="14" t="e">
        <f t="shared" si="256"/>
        <v>#DIV/0!</v>
      </c>
      <c r="P517" s="12">
        <v>0</v>
      </c>
      <c r="Q517" s="12">
        <v>0</v>
      </c>
      <c r="R517" s="17">
        <f t="shared" si="257"/>
        <v>0</v>
      </c>
      <c r="S517" s="17">
        <f t="shared" si="258"/>
        <v>0</v>
      </c>
      <c r="T517" s="14" t="e">
        <f t="shared" si="259"/>
        <v>#DIV/0!</v>
      </c>
      <c r="U517" s="12">
        <v>0</v>
      </c>
      <c r="V517" s="12">
        <v>0</v>
      </c>
      <c r="W517" s="17">
        <f t="shared" si="260"/>
        <v>0</v>
      </c>
      <c r="X517" s="17">
        <f t="shared" si="261"/>
        <v>0</v>
      </c>
      <c r="Y517" s="14" t="e">
        <f t="shared" si="262"/>
        <v>#DIV/0!</v>
      </c>
      <c r="Z517" s="12">
        <v>0</v>
      </c>
      <c r="AA517" s="12">
        <v>0</v>
      </c>
      <c r="AB517" s="17">
        <f t="shared" si="263"/>
        <v>0</v>
      </c>
      <c r="AC517" s="17">
        <f t="shared" si="264"/>
        <v>0</v>
      </c>
      <c r="AD517" s="14" t="e">
        <f t="shared" si="265"/>
        <v>#DIV/0!</v>
      </c>
      <c r="AE517" s="12">
        <v>2</v>
      </c>
      <c r="AF517" s="17">
        <f t="shared" si="266"/>
        <v>1</v>
      </c>
      <c r="AG517" s="12">
        <v>0</v>
      </c>
      <c r="AH517" s="17">
        <f t="shared" si="267"/>
        <v>0</v>
      </c>
      <c r="AI517" s="12">
        <v>2</v>
      </c>
      <c r="AJ517" s="17">
        <f t="shared" si="268"/>
        <v>1</v>
      </c>
      <c r="AK517" s="12">
        <v>0</v>
      </c>
      <c r="AL517" s="17">
        <f t="shared" si="269"/>
        <v>0</v>
      </c>
      <c r="AM517" s="12">
        <v>0</v>
      </c>
      <c r="AN517" s="17">
        <f t="shared" si="270"/>
        <v>0</v>
      </c>
      <c r="AO517" s="12">
        <v>0</v>
      </c>
      <c r="AP517" s="17">
        <f t="shared" si="271"/>
        <v>0</v>
      </c>
      <c r="AQ517" s="12">
        <v>0</v>
      </c>
      <c r="AR517" s="17">
        <f t="shared" si="272"/>
        <v>0</v>
      </c>
      <c r="AS517" s="12">
        <v>0</v>
      </c>
      <c r="AT517" s="17">
        <f t="shared" si="273"/>
        <v>0</v>
      </c>
      <c r="AU517" s="13"/>
      <c r="AV517" s="13"/>
      <c r="AW517" s="13"/>
      <c r="AX517" s="13"/>
      <c r="AY517" s="13"/>
      <c r="AZ517" s="13"/>
      <c r="BA517" s="13"/>
      <c r="BB517" s="13"/>
      <c r="BC517" s="13"/>
      <c r="BD517" s="35" t="str">
        <f t="shared" si="274"/>
        <v/>
      </c>
      <c r="BE517" s="35" t="str">
        <f t="shared" si="275"/>
        <v/>
      </c>
      <c r="BF517" s="37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0</v>
      </c>
      <c r="BG517" s="14" t="str">
        <f t="shared" si="276"/>
        <v/>
      </c>
      <c r="BH517" s="14" t="str">
        <f t="shared" si="277"/>
        <v/>
      </c>
      <c r="BI517" s="13">
        <f>IFERROR(((AG517*(12000/5))/((F517*60+G517)*(SUMIFS(팀공격력!X:X,팀공격력!A:A,B517,팀공격력!B:B,D517)+SUMIFS(팀수비력!X:X,팀수비력!A:A,B517,팀수비력!B:B,D517))))*100,"")</f>
        <v>0</v>
      </c>
      <c r="BJ517" s="13">
        <f>IFERROR(((AI517*(12000/5))/((F517*60+G517)*(SUMIFS(팀공격력!V:V,팀공격력!A:A,B517,팀공격력!B:B,D517)+SUMIFS(팀수비력!W:W,팀수비력!A:A,B517,팀수비력!B:B,D517))))*100,"")</f>
        <v>7.3583517292126563</v>
      </c>
      <c r="BK517" s="13">
        <f>IFERROR(((AE517*(12000/5))/((F517*60+G517)*(SUMIFS(팀공격력!X:X,팀공격력!A:A,B517,팀공격력!B:B,D517)+SUMIFS(팀수비력!X:X,팀수비력!A:A,B517,팀수비력!B:B,D517))))*100,"")</f>
        <v>3.6429872495446269</v>
      </c>
      <c r="BL517" s="13">
        <f>IFERROR(100*AK517/(((((F517*60+G517)/(12000/5))*SUMIFS(팀공격력!P:P,팀공격력!A:A,B517,팀공격력!B:B,D517))-K517)),"")</f>
        <v>0</v>
      </c>
      <c r="BM517" s="13">
        <f>IFERROR(100*((AM517/E517*(2400))/((F517*60+G517)*SUMIFS(팀공격력!AR:AR,팀공격력!A:A,B517,팀공격력!B:B,D517))),"")</f>
        <v>0</v>
      </c>
      <c r="BN517" s="13">
        <f>IFERROR((AO517*40)/(((F517*60+G517)/60)*(SUMIFS(팀수비력!Q:Q,팀수비력!A:A,B517,팀수비력!B:B,D517)-SUMIFS(팀수비력!N:N,팀수비력!A:A,B517,팀수비력!B:B,D517)))*100,"")</f>
        <v>0</v>
      </c>
      <c r="BO517" s="13" t="str">
        <f t="shared" si="278"/>
        <v/>
      </c>
      <c r="BP517" s="13">
        <v>0</v>
      </c>
      <c r="BQ517" s="13">
        <v>0</v>
      </c>
      <c r="BR517" s="13">
        <v>0</v>
      </c>
      <c r="BS517" s="13">
        <v>0</v>
      </c>
      <c r="BT517" s="15" t="s">
        <v>88</v>
      </c>
      <c r="BU517" s="15"/>
      <c r="BV517" s="12" t="s">
        <v>96</v>
      </c>
      <c r="BW517" s="26"/>
      <c r="BX517" s="28"/>
      <c r="BY517" s="28"/>
      <c r="BZ517" s="26"/>
      <c r="CA517" s="26"/>
      <c r="CB517" s="26"/>
      <c r="CC517" s="31"/>
      <c r="CD517" s="31"/>
      <c r="CE517" s="31"/>
      <c r="CF517" s="33">
        <v>1</v>
      </c>
      <c r="CG517" s="33">
        <v>1</v>
      </c>
    </row>
    <row r="518" spans="1:85" ht="18" customHeight="1" thickBot="1" x14ac:dyDescent="0.45">
      <c r="A518" s="12" t="s">
        <v>84</v>
      </c>
      <c r="B518" s="12" t="s">
        <v>112</v>
      </c>
      <c r="C518" s="4" t="s">
        <v>132</v>
      </c>
      <c r="D518" s="4" t="s">
        <v>297</v>
      </c>
      <c r="E518" s="23">
        <v>1</v>
      </c>
      <c r="F518" s="24">
        <v>3</v>
      </c>
      <c r="G518" s="24">
        <v>23</v>
      </c>
      <c r="H518" s="10">
        <f t="shared" si="252"/>
        <v>203</v>
      </c>
      <c r="I518" s="5">
        <v>0</v>
      </c>
      <c r="J518" s="17">
        <f t="shared" si="253"/>
        <v>0</v>
      </c>
      <c r="K518" s="7">
        <v>0</v>
      </c>
      <c r="L518" s="7">
        <v>0</v>
      </c>
      <c r="M518" s="17">
        <f t="shared" si="254"/>
        <v>0</v>
      </c>
      <c r="N518" s="17">
        <f t="shared" si="255"/>
        <v>0</v>
      </c>
      <c r="O518" s="14" t="e">
        <f t="shared" si="256"/>
        <v>#DIV/0!</v>
      </c>
      <c r="P518" s="12">
        <v>0</v>
      </c>
      <c r="Q518" s="12">
        <v>0</v>
      </c>
      <c r="R518" s="17">
        <f t="shared" si="257"/>
        <v>0</v>
      </c>
      <c r="S518" s="17">
        <f t="shared" si="258"/>
        <v>0</v>
      </c>
      <c r="T518" s="14" t="e">
        <f t="shared" si="259"/>
        <v>#DIV/0!</v>
      </c>
      <c r="U518" s="12">
        <v>0</v>
      </c>
      <c r="V518" s="12">
        <v>0</v>
      </c>
      <c r="W518" s="17">
        <f t="shared" si="260"/>
        <v>0</v>
      </c>
      <c r="X518" s="17">
        <f t="shared" si="261"/>
        <v>0</v>
      </c>
      <c r="Y518" s="14" t="e">
        <f t="shared" si="262"/>
        <v>#DIV/0!</v>
      </c>
      <c r="Z518" s="12">
        <v>0</v>
      </c>
      <c r="AA518" s="12">
        <v>0</v>
      </c>
      <c r="AB518" s="17">
        <f t="shared" si="263"/>
        <v>0</v>
      </c>
      <c r="AC518" s="17">
        <f t="shared" si="264"/>
        <v>0</v>
      </c>
      <c r="AD518" s="14" t="e">
        <f t="shared" si="265"/>
        <v>#DIV/0!</v>
      </c>
      <c r="AE518" s="12">
        <v>0</v>
      </c>
      <c r="AF518" s="17">
        <f t="shared" si="266"/>
        <v>0</v>
      </c>
      <c r="AG518" s="12">
        <v>0</v>
      </c>
      <c r="AH518" s="17">
        <f t="shared" si="267"/>
        <v>0</v>
      </c>
      <c r="AI518" s="12">
        <v>0</v>
      </c>
      <c r="AJ518" s="17">
        <f t="shared" si="268"/>
        <v>0</v>
      </c>
      <c r="AK518" s="12">
        <v>0</v>
      </c>
      <c r="AL518" s="17">
        <f t="shared" si="269"/>
        <v>0</v>
      </c>
      <c r="AM518" s="12">
        <v>0</v>
      </c>
      <c r="AN518" s="17">
        <f t="shared" si="270"/>
        <v>0</v>
      </c>
      <c r="AO518" s="12">
        <v>0</v>
      </c>
      <c r="AP518" s="17">
        <f t="shared" si="271"/>
        <v>0</v>
      </c>
      <c r="AQ518" s="12">
        <v>1</v>
      </c>
      <c r="AR518" s="17">
        <f t="shared" si="272"/>
        <v>1</v>
      </c>
      <c r="AS518" s="12">
        <v>0</v>
      </c>
      <c r="AT518" s="17">
        <f t="shared" si="273"/>
        <v>0</v>
      </c>
      <c r="AU518" s="13"/>
      <c r="AV518" s="13"/>
      <c r="AW518" s="13"/>
      <c r="AX518" s="13"/>
      <c r="AY518" s="13"/>
      <c r="AZ518" s="13"/>
      <c r="BA518" s="13"/>
      <c r="BB518" s="13"/>
      <c r="BC518" s="13"/>
      <c r="BD518" s="35" t="str">
        <f t="shared" si="274"/>
        <v/>
      </c>
      <c r="BE518" s="35" t="str">
        <f t="shared" si="275"/>
        <v/>
      </c>
      <c r="BF518" s="37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1.6299922928531083</v>
      </c>
      <c r="BG518" s="14" t="str">
        <f t="shared" si="276"/>
        <v/>
      </c>
      <c r="BH518" s="14" t="str">
        <f t="shared" si="277"/>
        <v/>
      </c>
      <c r="BI518" s="13">
        <f>IFERROR(((AG518*(12000/5))/((F518*60+G518)*(SUMIFS(팀공격력!X:X,팀공격력!A:A,B518,팀공격력!B:B,D518)+SUMIFS(팀수비력!X:X,팀수비력!A:A,B518,팀수비력!B:B,D518))))*100,"")</f>
        <v>0</v>
      </c>
      <c r="BJ518" s="13">
        <f>IFERROR(((AI518*(12000/5))/((F518*60+G518)*(SUMIFS(팀공격력!V:V,팀공격력!A:A,B518,팀공격력!B:B,D518)+SUMIFS(팀수비력!W:W,팀수비력!A:A,B518,팀수비력!B:B,D518))))*100,"")</f>
        <v>0</v>
      </c>
      <c r="BK518" s="13">
        <f>IFERROR(((AE518*(12000/5))/((F518*60+G518)*(SUMIFS(팀공격력!X:X,팀공격력!A:A,B518,팀공격력!B:B,D518)+SUMIFS(팀수비력!X:X,팀수비력!A:A,B518,팀수비력!B:B,D518))))*100,"")</f>
        <v>0</v>
      </c>
      <c r="BL518" s="13">
        <f>IFERROR(100*AK518/(((((F518*60+G518)/(12000/5))*SUMIFS(팀공격력!P:P,팀공격력!A:A,B518,팀공격력!B:B,D518))-K518)),"")</f>
        <v>0</v>
      </c>
      <c r="BM518" s="13">
        <f>IFERROR(100*((AM518/E518*(2400))/((F518*60+G518)*SUMIFS(팀공격력!AR:AR,팀공격력!A:A,B518,팀공격력!B:B,D518))),"")</f>
        <v>0</v>
      </c>
      <c r="BN518" s="13">
        <f>IFERROR((AO518*40)/(((F518*60+G518)/60)*(SUMIFS(팀수비력!Q:Q,팀수비력!A:A,B518,팀수비력!B:B,D518)-SUMIFS(팀수비력!N:N,팀수비력!A:A,B518,팀수비력!B:B,D518)))*100,"")</f>
        <v>0</v>
      </c>
      <c r="BO518" s="13">
        <f t="shared" si="278"/>
        <v>100</v>
      </c>
      <c r="BP518" s="13">
        <v>0</v>
      </c>
      <c r="BQ518" s="13">
        <v>0</v>
      </c>
      <c r="BR518" s="13">
        <v>0</v>
      </c>
      <c r="BS518" s="13">
        <v>0</v>
      </c>
      <c r="BT518" s="15" t="s">
        <v>88</v>
      </c>
      <c r="BU518" s="15"/>
      <c r="BV518" s="12" t="s">
        <v>91</v>
      </c>
      <c r="BW518" s="26"/>
      <c r="BX518" s="28"/>
      <c r="BY518" s="28"/>
      <c r="BZ518" s="26"/>
      <c r="CA518" s="26"/>
      <c r="CB518" s="26"/>
      <c r="CC518" s="31"/>
      <c r="CD518" s="31"/>
      <c r="CE518" s="31"/>
      <c r="CF518" s="33">
        <v>0</v>
      </c>
      <c r="CG518" s="33">
        <v>1</v>
      </c>
    </row>
    <row r="519" spans="1:85" ht="18" customHeight="1" thickBot="1" x14ac:dyDescent="0.45">
      <c r="A519" s="12" t="s">
        <v>84</v>
      </c>
      <c r="B519" s="12" t="s">
        <v>133</v>
      </c>
      <c r="C519" s="4" t="s">
        <v>134</v>
      </c>
      <c r="D519" s="4" t="s">
        <v>297</v>
      </c>
      <c r="E519" s="23">
        <v>1</v>
      </c>
      <c r="F519" s="24">
        <v>1</v>
      </c>
      <c r="G519" s="24">
        <v>46</v>
      </c>
      <c r="H519" s="10">
        <f t="shared" si="252"/>
        <v>106</v>
      </c>
      <c r="I519" s="5">
        <v>0</v>
      </c>
      <c r="J519" s="17">
        <f t="shared" si="253"/>
        <v>0</v>
      </c>
      <c r="K519" s="7">
        <v>0</v>
      </c>
      <c r="L519" s="7">
        <v>0</v>
      </c>
      <c r="M519" s="17">
        <f t="shared" si="254"/>
        <v>0</v>
      </c>
      <c r="N519" s="17">
        <f t="shared" si="255"/>
        <v>0</v>
      </c>
      <c r="O519" s="14" t="e">
        <f t="shared" si="256"/>
        <v>#DIV/0!</v>
      </c>
      <c r="P519" s="12">
        <v>0</v>
      </c>
      <c r="Q519" s="12">
        <v>0</v>
      </c>
      <c r="R519" s="17">
        <f t="shared" si="257"/>
        <v>0</v>
      </c>
      <c r="S519" s="17">
        <f t="shared" si="258"/>
        <v>0</v>
      </c>
      <c r="T519" s="14" t="e">
        <f t="shared" si="259"/>
        <v>#DIV/0!</v>
      </c>
      <c r="U519" s="12">
        <v>0</v>
      </c>
      <c r="V519" s="12">
        <v>0</v>
      </c>
      <c r="W519" s="17">
        <f t="shared" si="260"/>
        <v>0</v>
      </c>
      <c r="X519" s="17">
        <f t="shared" si="261"/>
        <v>0</v>
      </c>
      <c r="Y519" s="14" t="e">
        <f t="shared" si="262"/>
        <v>#DIV/0!</v>
      </c>
      <c r="Z519" s="12">
        <v>0</v>
      </c>
      <c r="AA519" s="12">
        <v>2</v>
      </c>
      <c r="AB519" s="17">
        <f t="shared" si="263"/>
        <v>0</v>
      </c>
      <c r="AC519" s="17">
        <f t="shared" si="264"/>
        <v>2</v>
      </c>
      <c r="AD519" s="14">
        <f t="shared" si="265"/>
        <v>0</v>
      </c>
      <c r="AE519" s="12">
        <v>0</v>
      </c>
      <c r="AF519" s="17">
        <f t="shared" si="266"/>
        <v>0</v>
      </c>
      <c r="AG519" s="12">
        <v>0</v>
      </c>
      <c r="AH519" s="17">
        <f t="shared" si="267"/>
        <v>0</v>
      </c>
      <c r="AI519" s="12">
        <v>0</v>
      </c>
      <c r="AJ519" s="17">
        <f t="shared" si="268"/>
        <v>0</v>
      </c>
      <c r="AK519" s="12">
        <v>0</v>
      </c>
      <c r="AL519" s="17">
        <f t="shared" si="269"/>
        <v>0</v>
      </c>
      <c r="AM519" s="12">
        <v>1</v>
      </c>
      <c r="AN519" s="17">
        <f t="shared" si="270"/>
        <v>1</v>
      </c>
      <c r="AO519" s="12">
        <v>0</v>
      </c>
      <c r="AP519" s="17">
        <f t="shared" si="271"/>
        <v>0</v>
      </c>
      <c r="AQ519" s="12">
        <v>0</v>
      </c>
      <c r="AR519" s="17">
        <f t="shared" si="272"/>
        <v>0</v>
      </c>
      <c r="AS519" s="12">
        <v>0</v>
      </c>
      <c r="AT519" s="17">
        <f t="shared" si="273"/>
        <v>0</v>
      </c>
      <c r="AU519" s="13"/>
      <c r="AV519" s="13"/>
      <c r="AW519" s="13"/>
      <c r="AX519" s="13"/>
      <c r="AY519" s="13"/>
      <c r="AZ519" s="13"/>
      <c r="BA519" s="13"/>
      <c r="BB519" s="13"/>
      <c r="BC519" s="13"/>
      <c r="BD519" s="35">
        <f t="shared" si="274"/>
        <v>0</v>
      </c>
      <c r="BE519" s="35" t="str">
        <f t="shared" si="275"/>
        <v/>
      </c>
      <c r="BF519" s="37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2.4145090041064941</v>
      </c>
      <c r="BG519" s="14" t="str">
        <f t="shared" si="276"/>
        <v/>
      </c>
      <c r="BH519" s="14" t="str">
        <f t="shared" si="277"/>
        <v/>
      </c>
      <c r="BI519" s="13">
        <f>IFERROR(((AG519*(12000/5))/((F519*60+G519)*(SUMIFS(팀공격력!X:X,팀공격력!A:A,B519,팀공격력!B:B,D519)+SUMIFS(팀수비력!X:X,팀수비력!A:A,B519,팀수비력!B:B,D519))))*100,"")</f>
        <v>0</v>
      </c>
      <c r="BJ519" s="13">
        <f>IFERROR(((AI519*(12000/5))/((F519*60+G519)*(SUMIFS(팀공격력!V:V,팀공격력!A:A,B519,팀공격력!B:B,D519)+SUMIFS(팀수비력!W:W,팀수비력!A:A,B519,팀수비력!B:B,D519))))*100,"")</f>
        <v>0</v>
      </c>
      <c r="BK519" s="13">
        <f>IFERROR(((AE519*(12000/5))/((F519*60+G519)*(SUMIFS(팀공격력!X:X,팀공격력!A:A,B519,팀공격력!B:B,D519)+SUMIFS(팀수비력!X:X,팀수비력!A:A,B519,팀수비력!B:B,D519))))*100,"")</f>
        <v>0</v>
      </c>
      <c r="BL519" s="13">
        <f>IFERROR(100*AK519/(((((F519*60+G519)/(12000/5))*SUMIFS(팀공격력!P:P,팀공격력!A:A,B519,팀공격력!B:B,D519))-K519)),"")</f>
        <v>0</v>
      </c>
      <c r="BM519" s="13">
        <f>IFERROR(100*((AM519/E519*(2400))/((F519*60+G519)*SUMIFS(팀공격력!AR:AR,팀공격력!A:A,B519,팀공격력!B:B,D519))),"")</f>
        <v>29.652521875648073</v>
      </c>
      <c r="BN519" s="13">
        <f>IFERROR((AO519*40)/(((F519*60+G519)/60)*(SUMIFS(팀수비력!Q:Q,팀수비력!A:A,B519,팀수비력!B:B,D519)-SUMIFS(팀수비력!N:N,팀수비력!A:A,B519,팀수비력!B:B,D519)))*100,"")</f>
        <v>0</v>
      </c>
      <c r="BO519" s="13">
        <f t="shared" si="278"/>
        <v>0</v>
      </c>
      <c r="BP519" s="13">
        <v>0</v>
      </c>
      <c r="BQ519" s="13">
        <v>0</v>
      </c>
      <c r="BR519" s="13">
        <v>0</v>
      </c>
      <c r="BS519" s="13">
        <v>0</v>
      </c>
      <c r="BT519" s="15" t="s">
        <v>88</v>
      </c>
      <c r="BU519" s="15"/>
      <c r="BV519" s="12" t="s">
        <v>96</v>
      </c>
      <c r="BW519" s="26"/>
      <c r="BX519" s="28"/>
      <c r="BY519" s="28"/>
      <c r="BZ519" s="26"/>
      <c r="CA519" s="26"/>
      <c r="CB519" s="26"/>
      <c r="CC519" s="31"/>
      <c r="CD519" s="31"/>
      <c r="CE519" s="31"/>
      <c r="CF519" s="33">
        <v>1</v>
      </c>
      <c r="CG519" s="33">
        <v>0</v>
      </c>
    </row>
    <row r="520" spans="1:85" ht="18" customHeight="1" thickBot="1" x14ac:dyDescent="0.45">
      <c r="A520" s="12" t="s">
        <v>84</v>
      </c>
      <c r="B520" s="12" t="s">
        <v>133</v>
      </c>
      <c r="C520" s="4" t="s">
        <v>135</v>
      </c>
      <c r="D520" s="4" t="s">
        <v>297</v>
      </c>
      <c r="E520" s="23">
        <v>9</v>
      </c>
      <c r="F520" s="24">
        <v>33</v>
      </c>
      <c r="G520" s="24">
        <v>29</v>
      </c>
      <c r="H520" s="10">
        <f t="shared" si="252"/>
        <v>18081</v>
      </c>
      <c r="I520" s="5">
        <v>79</v>
      </c>
      <c r="J520" s="17">
        <f t="shared" si="253"/>
        <v>8.7777777777777786</v>
      </c>
      <c r="K520" s="7">
        <v>27</v>
      </c>
      <c r="L520" s="7">
        <v>60</v>
      </c>
      <c r="M520" s="17">
        <f t="shared" si="254"/>
        <v>3</v>
      </c>
      <c r="N520" s="17">
        <f t="shared" si="255"/>
        <v>6.666666666666667</v>
      </c>
      <c r="O520" s="14">
        <f t="shared" si="256"/>
        <v>0.45</v>
      </c>
      <c r="P520" s="12">
        <v>8</v>
      </c>
      <c r="Q520" s="12">
        <v>16</v>
      </c>
      <c r="R520" s="17">
        <f t="shared" si="257"/>
        <v>0.88888888888888884</v>
      </c>
      <c r="S520" s="17">
        <f t="shared" si="258"/>
        <v>1.7777777777777777</v>
      </c>
      <c r="T520" s="14">
        <f t="shared" si="259"/>
        <v>0.5</v>
      </c>
      <c r="U520" s="12">
        <v>19</v>
      </c>
      <c r="V520" s="12">
        <v>44</v>
      </c>
      <c r="W520" s="17">
        <f t="shared" si="260"/>
        <v>2.1111111111111112</v>
      </c>
      <c r="X520" s="17">
        <f t="shared" si="261"/>
        <v>4.8888888888888893</v>
      </c>
      <c r="Y520" s="14">
        <f t="shared" si="262"/>
        <v>0.43181818181818182</v>
      </c>
      <c r="Z520" s="12">
        <v>6</v>
      </c>
      <c r="AA520" s="12">
        <v>10</v>
      </c>
      <c r="AB520" s="17">
        <f t="shared" si="263"/>
        <v>0.66666666666666663</v>
      </c>
      <c r="AC520" s="17">
        <f t="shared" si="264"/>
        <v>1.1111111111111112</v>
      </c>
      <c r="AD520" s="14">
        <f t="shared" si="265"/>
        <v>0.6</v>
      </c>
      <c r="AE520" s="12">
        <v>32</v>
      </c>
      <c r="AF520" s="17">
        <f t="shared" si="266"/>
        <v>3.5555555555555554</v>
      </c>
      <c r="AG520" s="12">
        <v>8</v>
      </c>
      <c r="AH520" s="17">
        <f t="shared" si="267"/>
        <v>0.88888888888888884</v>
      </c>
      <c r="AI520" s="12">
        <v>24</v>
      </c>
      <c r="AJ520" s="17">
        <f t="shared" si="268"/>
        <v>2.6666666666666665</v>
      </c>
      <c r="AK520" s="12">
        <v>11</v>
      </c>
      <c r="AL520" s="17">
        <f t="shared" si="269"/>
        <v>1.2222222222222223</v>
      </c>
      <c r="AM520" s="12">
        <v>15</v>
      </c>
      <c r="AN520" s="17">
        <f t="shared" si="270"/>
        <v>1.6666666666666667</v>
      </c>
      <c r="AO520" s="12">
        <v>0</v>
      </c>
      <c r="AP520" s="17">
        <f t="shared" si="271"/>
        <v>0</v>
      </c>
      <c r="AQ520" s="12">
        <v>3</v>
      </c>
      <c r="AR520" s="17">
        <f t="shared" si="272"/>
        <v>0.33333333333333331</v>
      </c>
      <c r="AS520" s="12">
        <v>21</v>
      </c>
      <c r="AT520" s="17">
        <f t="shared" si="273"/>
        <v>2.3333333333333335</v>
      </c>
      <c r="AU520" s="13"/>
      <c r="AV520" s="13"/>
      <c r="AW520" s="13"/>
      <c r="AX520" s="13"/>
      <c r="AY520" s="13"/>
      <c r="AZ520" s="13"/>
      <c r="BA520" s="13"/>
      <c r="BB520" s="13"/>
      <c r="BC520" s="13"/>
      <c r="BD520" s="35">
        <f t="shared" si="274"/>
        <v>61.335403726708073</v>
      </c>
      <c r="BE520" s="35">
        <f t="shared" si="275"/>
        <v>60.833333333333329</v>
      </c>
      <c r="BF520" s="37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9.75735221556317</v>
      </c>
      <c r="BG520" s="14">
        <f t="shared" si="276"/>
        <v>0.73333333333333328</v>
      </c>
      <c r="BH520" s="14">
        <f t="shared" si="277"/>
        <v>0.16666666666666666</v>
      </c>
      <c r="BI520" s="13">
        <f>IFERROR(((AG520*(12000/5))/((F520*60+G520)*(SUMIFS(팀공격력!X:X,팀공격력!A:A,B520,팀공격력!B:B,D520)+SUMIFS(팀수비력!X:X,팀수비력!A:A,B520,팀수비력!B:B,D520))))*100,"")</f>
        <v>1.5218142562291344</v>
      </c>
      <c r="BJ520" s="13">
        <f>IFERROR(((AI520*(12000/5))/((F520*60+G520)*(SUMIFS(팀공격력!V:V,팀공격력!A:A,B520,팀공격력!B:B,D520)+SUMIFS(팀수비력!W:W,팀수비력!A:A,B520,팀수비력!B:B,D520))))*100,"")</f>
        <v>9.7853176066064496</v>
      </c>
      <c r="BK520" s="13">
        <f>IFERROR(((AE520*(12000/5))/((F520*60+G520)*(SUMIFS(팀공격력!X:X,팀공격력!A:A,B520,팀공격력!B:B,D520)+SUMIFS(팀수비력!X:X,팀수비력!A:A,B520,팀수비력!B:B,D520))))*100,"")</f>
        <v>6.0872570249165374</v>
      </c>
      <c r="BL520" s="13">
        <f>IFERROR(100*AK520/(((((F520*60+G520)/(12000/5))*SUMIFS(팀공격력!P:P,팀공격력!A:A,B520,팀공격력!B:B,D520))-K520)),"")</f>
        <v>4.6807099785999364</v>
      </c>
      <c r="BM520" s="13">
        <f>IFERROR(100*((AM520/E520*(2400))/((F520*60+G520)*SUMIFS(팀공격력!AR:AR,팀공격력!A:A,B520,팀공격력!B:B,D520))),"")</f>
        <v>2.6075720249035141</v>
      </c>
      <c r="BN520" s="13">
        <f>IFERROR((AO520*40)/(((F520*60+G520)/60)*(SUMIFS(팀수비력!Q:Q,팀수비력!A:A,B520,팀수비력!B:B,D520)-SUMIFS(팀수비력!N:N,팀수비력!A:A,B520,팀수비력!B:B,D520)))*100,"")</f>
        <v>0</v>
      </c>
      <c r="BO520" s="13">
        <f t="shared" si="278"/>
        <v>4.4510385756676554</v>
      </c>
      <c r="BP520" s="13">
        <v>0</v>
      </c>
      <c r="BQ520" s="13">
        <v>0</v>
      </c>
      <c r="BR520" s="13">
        <v>0.22222222222222199</v>
      </c>
      <c r="BS520" s="13">
        <v>1</v>
      </c>
      <c r="BT520" s="15" t="s">
        <v>88</v>
      </c>
      <c r="BU520" s="15"/>
      <c r="BV520" s="12" t="s">
        <v>91</v>
      </c>
      <c r="BW520" s="26"/>
      <c r="BX520" s="28"/>
      <c r="BY520" s="28"/>
      <c r="BZ520" s="26"/>
      <c r="CA520" s="26"/>
      <c r="CB520" s="26"/>
      <c r="CC520" s="31"/>
      <c r="CD520" s="31"/>
      <c r="CE520" s="31"/>
      <c r="CF520" s="33">
        <v>6</v>
      </c>
      <c r="CG520" s="33">
        <v>3</v>
      </c>
    </row>
    <row r="521" spans="1:85" ht="18" customHeight="1" thickBot="1" x14ac:dyDescent="0.45">
      <c r="A521" s="12" t="s">
        <v>84</v>
      </c>
      <c r="B521" s="12" t="s">
        <v>133</v>
      </c>
      <c r="C521" s="4" t="s">
        <v>136</v>
      </c>
      <c r="D521" s="4" t="s">
        <v>297</v>
      </c>
      <c r="E521" s="23">
        <v>1</v>
      </c>
      <c r="F521" s="24">
        <v>1</v>
      </c>
      <c r="G521" s="24">
        <v>46</v>
      </c>
      <c r="H521" s="10">
        <f t="shared" si="252"/>
        <v>106</v>
      </c>
      <c r="I521" s="5">
        <v>0</v>
      </c>
      <c r="J521" s="17">
        <f t="shared" si="253"/>
        <v>0</v>
      </c>
      <c r="K521" s="7">
        <v>0</v>
      </c>
      <c r="L521" s="7">
        <v>1</v>
      </c>
      <c r="M521" s="17">
        <f t="shared" si="254"/>
        <v>0</v>
      </c>
      <c r="N521" s="17">
        <f t="shared" si="255"/>
        <v>1</v>
      </c>
      <c r="O521" s="14">
        <f t="shared" si="256"/>
        <v>0</v>
      </c>
      <c r="P521" s="12">
        <v>0</v>
      </c>
      <c r="Q521" s="12">
        <v>1</v>
      </c>
      <c r="R521" s="17">
        <f t="shared" si="257"/>
        <v>0</v>
      </c>
      <c r="S521" s="17">
        <f t="shared" si="258"/>
        <v>1</v>
      </c>
      <c r="T521" s="14">
        <f t="shared" si="259"/>
        <v>0</v>
      </c>
      <c r="U521" s="12">
        <v>0</v>
      </c>
      <c r="V521" s="12">
        <v>0</v>
      </c>
      <c r="W521" s="17">
        <f t="shared" si="260"/>
        <v>0</v>
      </c>
      <c r="X521" s="17">
        <f t="shared" si="261"/>
        <v>0</v>
      </c>
      <c r="Y521" s="14" t="e">
        <f t="shared" si="262"/>
        <v>#DIV/0!</v>
      </c>
      <c r="Z521" s="12">
        <v>0</v>
      </c>
      <c r="AA521" s="12">
        <v>0</v>
      </c>
      <c r="AB521" s="17">
        <f t="shared" si="263"/>
        <v>0</v>
      </c>
      <c r="AC521" s="17">
        <f t="shared" si="264"/>
        <v>0</v>
      </c>
      <c r="AD521" s="14" t="e">
        <f t="shared" si="265"/>
        <v>#DIV/0!</v>
      </c>
      <c r="AE521" s="12">
        <v>0</v>
      </c>
      <c r="AF521" s="17">
        <f t="shared" si="266"/>
        <v>0</v>
      </c>
      <c r="AG521" s="12">
        <v>0</v>
      </c>
      <c r="AH521" s="17">
        <f t="shared" si="267"/>
        <v>0</v>
      </c>
      <c r="AI521" s="12">
        <v>0</v>
      </c>
      <c r="AJ521" s="17">
        <f t="shared" si="268"/>
        <v>0</v>
      </c>
      <c r="AK521" s="12">
        <v>0</v>
      </c>
      <c r="AL521" s="17">
        <f t="shared" si="269"/>
        <v>0</v>
      </c>
      <c r="AM521" s="12">
        <v>0</v>
      </c>
      <c r="AN521" s="17">
        <f t="shared" si="270"/>
        <v>0</v>
      </c>
      <c r="AO521" s="12">
        <v>0</v>
      </c>
      <c r="AP521" s="17">
        <f t="shared" si="271"/>
        <v>0</v>
      </c>
      <c r="AQ521" s="12">
        <v>0</v>
      </c>
      <c r="AR521" s="17">
        <f t="shared" si="272"/>
        <v>0</v>
      </c>
      <c r="AS521" s="12">
        <v>0</v>
      </c>
      <c r="AT521" s="17">
        <f t="shared" si="273"/>
        <v>0</v>
      </c>
      <c r="AU521" s="13"/>
      <c r="AV521" s="13"/>
      <c r="AW521" s="13"/>
      <c r="AX521" s="13"/>
      <c r="AY521" s="13"/>
      <c r="AZ521" s="13"/>
      <c r="BA521" s="13"/>
      <c r="BB521" s="13"/>
      <c r="BC521" s="13"/>
      <c r="BD521" s="35">
        <f t="shared" si="274"/>
        <v>0</v>
      </c>
      <c r="BE521" s="35">
        <f t="shared" si="275"/>
        <v>0</v>
      </c>
      <c r="BF521" s="37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2.743760231939198</v>
      </c>
      <c r="BG521" s="14">
        <f t="shared" si="276"/>
        <v>0</v>
      </c>
      <c r="BH521" s="14">
        <f t="shared" si="277"/>
        <v>0</v>
      </c>
      <c r="BI521" s="13">
        <f>IFERROR(((AG521*(12000/5))/((F521*60+G521)*(SUMIFS(팀공격력!X:X,팀공격력!A:A,B521,팀공격력!B:B,D521)+SUMIFS(팀수비력!X:X,팀수비력!A:A,B521,팀수비력!B:B,D521))))*100,"")</f>
        <v>0</v>
      </c>
      <c r="BJ521" s="13">
        <f>IFERROR(((AI521*(12000/5))/((F521*60+G521)*(SUMIFS(팀공격력!V:V,팀공격력!A:A,B521,팀공격력!B:B,D521)+SUMIFS(팀수비력!W:W,팀수비력!A:A,B521,팀수비력!B:B,D521))))*100,"")</f>
        <v>0</v>
      </c>
      <c r="BK521" s="13">
        <f>IFERROR(((AE521*(12000/5))/((F521*60+G521)*(SUMIFS(팀공격력!X:X,팀공격력!A:A,B521,팀공격력!B:B,D521)+SUMIFS(팀수비력!X:X,팀수비력!A:A,B521,팀수비력!B:B,D521))))*100,"")</f>
        <v>0</v>
      </c>
      <c r="BL521" s="13">
        <f>IFERROR(100*AK521/(((((F521*60+G521)/(12000/5))*SUMIFS(팀공격력!P:P,팀공격력!A:A,B521,팀공격력!B:B,D521))-K521)),"")</f>
        <v>0</v>
      </c>
      <c r="BM521" s="13">
        <f>IFERROR(100*((AM521/E521*(2400))/((F521*60+G521)*SUMIFS(팀공격력!AR:AR,팀공격력!A:A,B521,팀공격력!B:B,D521))),"")</f>
        <v>0</v>
      </c>
      <c r="BN521" s="13">
        <f>IFERROR((AO521*40)/(((F521*60+G521)/60)*(SUMIFS(팀수비력!Q:Q,팀수비력!A:A,B521,팀수비력!B:B,D521)-SUMIFS(팀수비력!N:N,팀수비력!A:A,B521,팀수비력!B:B,D521)))*100,"")</f>
        <v>0</v>
      </c>
      <c r="BO521" s="13">
        <f t="shared" si="278"/>
        <v>0</v>
      </c>
      <c r="BP521" s="13">
        <v>0</v>
      </c>
      <c r="BQ521" s="13">
        <v>0</v>
      </c>
      <c r="BR521" s="13">
        <v>0</v>
      </c>
      <c r="BS521" s="13">
        <v>0</v>
      </c>
      <c r="BT521" s="15" t="s">
        <v>88</v>
      </c>
      <c r="BU521" s="15"/>
      <c r="BV521" s="12" t="s">
        <v>89</v>
      </c>
      <c r="BW521" s="26"/>
      <c r="BX521" s="28"/>
      <c r="BY521" s="28"/>
      <c r="BZ521" s="26"/>
      <c r="CA521" s="26"/>
      <c r="CB521" s="26"/>
      <c r="CC521" s="31"/>
      <c r="CD521" s="31"/>
      <c r="CE521" s="31"/>
      <c r="CF521" s="33">
        <v>1</v>
      </c>
      <c r="CG521" s="33">
        <v>0</v>
      </c>
    </row>
    <row r="522" spans="1:85" ht="18" customHeight="1" thickBot="1" x14ac:dyDescent="0.45">
      <c r="A522" s="12" t="s">
        <v>84</v>
      </c>
      <c r="B522" s="12" t="s">
        <v>133</v>
      </c>
      <c r="C522" s="4" t="s">
        <v>137</v>
      </c>
      <c r="D522" s="4" t="s">
        <v>297</v>
      </c>
      <c r="E522" s="23">
        <v>1</v>
      </c>
      <c r="F522" s="24">
        <v>1</v>
      </c>
      <c r="G522" s="24">
        <v>5</v>
      </c>
      <c r="H522" s="10">
        <f t="shared" si="252"/>
        <v>65</v>
      </c>
      <c r="I522" s="5">
        <v>0</v>
      </c>
      <c r="J522" s="17">
        <f t="shared" si="253"/>
        <v>0</v>
      </c>
      <c r="K522" s="7">
        <v>0</v>
      </c>
      <c r="L522" s="7">
        <v>1</v>
      </c>
      <c r="M522" s="17">
        <f t="shared" si="254"/>
        <v>0</v>
      </c>
      <c r="N522" s="17">
        <f t="shared" si="255"/>
        <v>1</v>
      </c>
      <c r="O522" s="14">
        <f t="shared" si="256"/>
        <v>0</v>
      </c>
      <c r="P522" s="12">
        <v>0</v>
      </c>
      <c r="Q522" s="12">
        <v>1</v>
      </c>
      <c r="R522" s="17">
        <f t="shared" si="257"/>
        <v>0</v>
      </c>
      <c r="S522" s="17">
        <f t="shared" si="258"/>
        <v>1</v>
      </c>
      <c r="T522" s="14">
        <f t="shared" si="259"/>
        <v>0</v>
      </c>
      <c r="U522" s="12">
        <v>0</v>
      </c>
      <c r="V522" s="12">
        <v>0</v>
      </c>
      <c r="W522" s="17">
        <f t="shared" si="260"/>
        <v>0</v>
      </c>
      <c r="X522" s="17">
        <f t="shared" si="261"/>
        <v>0</v>
      </c>
      <c r="Y522" s="14" t="e">
        <f t="shared" si="262"/>
        <v>#DIV/0!</v>
      </c>
      <c r="Z522" s="12">
        <v>0</v>
      </c>
      <c r="AA522" s="12">
        <v>0</v>
      </c>
      <c r="AB522" s="17">
        <f t="shared" si="263"/>
        <v>0</v>
      </c>
      <c r="AC522" s="17">
        <f t="shared" si="264"/>
        <v>0</v>
      </c>
      <c r="AD522" s="14" t="e">
        <f t="shared" si="265"/>
        <v>#DIV/0!</v>
      </c>
      <c r="AE522" s="12">
        <v>0</v>
      </c>
      <c r="AF522" s="17">
        <f t="shared" si="266"/>
        <v>0</v>
      </c>
      <c r="AG522" s="12">
        <v>0</v>
      </c>
      <c r="AH522" s="17">
        <f t="shared" si="267"/>
        <v>0</v>
      </c>
      <c r="AI522" s="12">
        <v>0</v>
      </c>
      <c r="AJ522" s="17">
        <f t="shared" si="268"/>
        <v>0</v>
      </c>
      <c r="AK522" s="12">
        <v>0</v>
      </c>
      <c r="AL522" s="17">
        <f t="shared" si="269"/>
        <v>0</v>
      </c>
      <c r="AM522" s="12">
        <v>0</v>
      </c>
      <c r="AN522" s="17">
        <f t="shared" si="270"/>
        <v>0</v>
      </c>
      <c r="AO522" s="12">
        <v>0</v>
      </c>
      <c r="AP522" s="17">
        <f t="shared" si="271"/>
        <v>0</v>
      </c>
      <c r="AQ522" s="12">
        <v>0</v>
      </c>
      <c r="AR522" s="17">
        <f t="shared" si="272"/>
        <v>0</v>
      </c>
      <c r="AS522" s="12">
        <v>1</v>
      </c>
      <c r="AT522" s="17">
        <f t="shared" si="273"/>
        <v>1</v>
      </c>
      <c r="AU522" s="13"/>
      <c r="AV522" s="13"/>
      <c r="AW522" s="13"/>
      <c r="AX522" s="13"/>
      <c r="AY522" s="13"/>
      <c r="AZ522" s="13"/>
      <c r="BA522" s="13"/>
      <c r="BB522" s="13"/>
      <c r="BC522" s="13"/>
      <c r="BD522" s="35">
        <f t="shared" si="274"/>
        <v>0</v>
      </c>
      <c r="BE522" s="35">
        <f t="shared" si="275"/>
        <v>0</v>
      </c>
      <c r="BF522" s="37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4.4744397628546926</v>
      </c>
      <c r="BG522" s="14">
        <f t="shared" si="276"/>
        <v>0</v>
      </c>
      <c r="BH522" s="14">
        <f t="shared" si="277"/>
        <v>0</v>
      </c>
      <c r="BI522" s="13">
        <f>IFERROR(((AG522*(12000/5))/((F522*60+G522)*(SUMIFS(팀공격력!X:X,팀공격력!A:A,B522,팀공격력!B:B,D522)+SUMIFS(팀수비력!X:X,팀수비력!A:A,B522,팀수비력!B:B,D522))))*100,"")</f>
        <v>0</v>
      </c>
      <c r="BJ522" s="13">
        <f>IFERROR(((AI522*(12000/5))/((F522*60+G522)*(SUMIFS(팀공격력!V:V,팀공격력!A:A,B522,팀공격력!B:B,D522)+SUMIFS(팀수비력!W:W,팀수비력!A:A,B522,팀수비력!B:B,D522))))*100,"")</f>
        <v>0</v>
      </c>
      <c r="BK522" s="13">
        <f>IFERROR(((AE522*(12000/5))/((F522*60+G522)*(SUMIFS(팀공격력!X:X,팀공격력!A:A,B522,팀공격력!B:B,D522)+SUMIFS(팀수비력!X:X,팀수비력!A:A,B522,팀수비력!B:B,D522))))*100,"")</f>
        <v>0</v>
      </c>
      <c r="BL522" s="13">
        <f>IFERROR(100*AK522/(((((F522*60+G522)/(12000/5))*SUMIFS(팀공격력!P:P,팀공격력!A:A,B522,팀공격력!B:B,D522))-K522)),"")</f>
        <v>0</v>
      </c>
      <c r="BM522" s="13">
        <f>IFERROR(100*((AM522/E522*(2400))/((F522*60+G522)*SUMIFS(팀공격력!AR:AR,팀공격력!A:A,B522,팀공격력!B:B,D522))),"")</f>
        <v>0</v>
      </c>
      <c r="BN522" s="13">
        <f>IFERROR((AO522*40)/(((F522*60+G522)/60)*(SUMIFS(팀수비력!Q:Q,팀수비력!A:A,B522,팀수비력!B:B,D522)-SUMIFS(팀수비력!N:N,팀수비력!A:A,B522,팀수비력!B:B,D522)))*100,"")</f>
        <v>0</v>
      </c>
      <c r="BO522" s="13">
        <f t="shared" si="278"/>
        <v>0</v>
      </c>
      <c r="BP522" s="13">
        <v>0</v>
      </c>
      <c r="BQ522" s="13">
        <v>0</v>
      </c>
      <c r="BR522" s="13">
        <v>0</v>
      </c>
      <c r="BS522" s="13">
        <v>0</v>
      </c>
      <c r="BT522" s="15" t="s">
        <v>88</v>
      </c>
      <c r="BU522" s="15"/>
      <c r="BV522" s="12" t="s">
        <v>96</v>
      </c>
      <c r="BW522" s="26"/>
      <c r="BX522" s="28"/>
      <c r="BY522" s="28"/>
      <c r="BZ522" s="26"/>
      <c r="CA522" s="26"/>
      <c r="CB522" s="26"/>
      <c r="CC522" s="31"/>
      <c r="CD522" s="31"/>
      <c r="CE522" s="31"/>
      <c r="CF522" s="33">
        <v>1</v>
      </c>
      <c r="CG522" s="33">
        <v>0</v>
      </c>
    </row>
    <row r="523" spans="1:85" ht="18" customHeight="1" thickBot="1" x14ac:dyDescent="0.45">
      <c r="A523" s="12" t="s">
        <v>84</v>
      </c>
      <c r="B523" s="12" t="s">
        <v>133</v>
      </c>
      <c r="C523" s="4" t="s">
        <v>138</v>
      </c>
      <c r="D523" s="4" t="s">
        <v>297</v>
      </c>
      <c r="E523" s="23">
        <v>9</v>
      </c>
      <c r="F523" s="24">
        <v>11</v>
      </c>
      <c r="G523" s="24">
        <v>28</v>
      </c>
      <c r="H523" s="10">
        <f t="shared" si="252"/>
        <v>6192</v>
      </c>
      <c r="I523" s="5">
        <v>72</v>
      </c>
      <c r="J523" s="17">
        <f t="shared" si="253"/>
        <v>8</v>
      </c>
      <c r="K523" s="7">
        <v>29</v>
      </c>
      <c r="L523" s="7">
        <v>46</v>
      </c>
      <c r="M523" s="17">
        <f t="shared" si="254"/>
        <v>3.2222222222222223</v>
      </c>
      <c r="N523" s="17">
        <f t="shared" si="255"/>
        <v>5.1111111111111107</v>
      </c>
      <c r="O523" s="14">
        <f t="shared" si="256"/>
        <v>0.63043478260869568</v>
      </c>
      <c r="P523" s="12">
        <v>28</v>
      </c>
      <c r="Q523" s="12">
        <v>44</v>
      </c>
      <c r="R523" s="17">
        <f t="shared" si="257"/>
        <v>3.1111111111111112</v>
      </c>
      <c r="S523" s="17">
        <f t="shared" si="258"/>
        <v>4.8888888888888893</v>
      </c>
      <c r="T523" s="14">
        <f t="shared" si="259"/>
        <v>0.63636363636363635</v>
      </c>
      <c r="U523" s="12">
        <v>1</v>
      </c>
      <c r="V523" s="12">
        <v>2</v>
      </c>
      <c r="W523" s="17">
        <f t="shared" si="260"/>
        <v>0.1111111111111111</v>
      </c>
      <c r="X523" s="17">
        <f t="shared" si="261"/>
        <v>0.22222222222222221</v>
      </c>
      <c r="Y523" s="14">
        <f t="shared" si="262"/>
        <v>0.5</v>
      </c>
      <c r="Z523" s="12">
        <v>13</v>
      </c>
      <c r="AA523" s="12">
        <v>21</v>
      </c>
      <c r="AB523" s="17">
        <f t="shared" si="263"/>
        <v>1.4444444444444444</v>
      </c>
      <c r="AC523" s="17">
        <f t="shared" si="264"/>
        <v>2.3333333333333335</v>
      </c>
      <c r="AD523" s="14">
        <f t="shared" si="265"/>
        <v>0.61904761904761907</v>
      </c>
      <c r="AE523" s="12">
        <v>22</v>
      </c>
      <c r="AF523" s="17">
        <f t="shared" si="266"/>
        <v>2.4444444444444446</v>
      </c>
      <c r="AG523" s="12">
        <v>11</v>
      </c>
      <c r="AH523" s="17">
        <f t="shared" si="267"/>
        <v>1.2222222222222223</v>
      </c>
      <c r="AI523" s="12">
        <v>11</v>
      </c>
      <c r="AJ523" s="17">
        <f t="shared" si="268"/>
        <v>1.2222222222222223</v>
      </c>
      <c r="AK523" s="12">
        <v>6</v>
      </c>
      <c r="AL523" s="17">
        <f t="shared" si="269"/>
        <v>0.66666666666666663</v>
      </c>
      <c r="AM523" s="12">
        <v>11</v>
      </c>
      <c r="AN523" s="17">
        <f t="shared" si="270"/>
        <v>1.2222222222222223</v>
      </c>
      <c r="AO523" s="12">
        <v>7</v>
      </c>
      <c r="AP523" s="17">
        <f t="shared" si="271"/>
        <v>0.77777777777777779</v>
      </c>
      <c r="AQ523" s="12">
        <v>5</v>
      </c>
      <c r="AR523" s="17">
        <f t="shared" si="272"/>
        <v>0.55555555555555558</v>
      </c>
      <c r="AS523" s="12">
        <v>22</v>
      </c>
      <c r="AT523" s="17">
        <f t="shared" si="273"/>
        <v>2.4444444444444446</v>
      </c>
      <c r="AU523" s="13"/>
      <c r="AV523" s="13"/>
      <c r="AW523" s="13"/>
      <c r="AX523" s="13"/>
      <c r="AY523" s="13"/>
      <c r="AZ523" s="13"/>
      <c r="BA523" s="13"/>
      <c r="BB523" s="13"/>
      <c r="BC523" s="13"/>
      <c r="BD523" s="35">
        <f t="shared" si="274"/>
        <v>65.170166545981161</v>
      </c>
      <c r="BE523" s="35">
        <f t="shared" si="275"/>
        <v>64.130434782608688</v>
      </c>
      <c r="BF523" s="37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25.465285371270109</v>
      </c>
      <c r="BG523" s="14">
        <f t="shared" si="276"/>
        <v>4.3478260869565216E-2</v>
      </c>
      <c r="BH523" s="14">
        <f t="shared" si="277"/>
        <v>0.45652173913043476</v>
      </c>
      <c r="BI523" s="13">
        <f>IFERROR(((AG523*(12000/5))/((F523*60+G523)*(SUMIFS(팀공격력!X:X,팀공격력!A:A,B523,팀공격력!B:B,D523)+SUMIFS(팀수비력!X:X,팀수비력!A:A,B523,팀수비력!B:B,D523))))*100,"")</f>
        <v>6.1102058954228999</v>
      </c>
      <c r="BJ523" s="13">
        <f>IFERROR(((AI523*(12000/5))/((F523*60+G523)*(SUMIFS(팀공격력!V:V,팀공격력!A:A,B523,팀공격력!B:B,D523)+SUMIFS(팀수비력!W:W,팀수비력!A:A,B523,팀수비력!B:B,D523))))*100,"")</f>
        <v>13.096277482339868</v>
      </c>
      <c r="BK523" s="13">
        <f>IFERROR(((AE523*(12000/5))/((F523*60+G523)*(SUMIFS(팀공격력!X:X,팀공격력!A:A,B523,팀공격력!B:B,D523)+SUMIFS(팀수비력!X:X,팀수비력!A:A,B523,팀수비력!B:B,D523))))*100,"")</f>
        <v>12.2204117908458</v>
      </c>
      <c r="BL523" s="13">
        <f>IFERROR(100*AK523/(((((F523*60+G523)/(12000/5))*SUMIFS(팀공격력!P:P,팀공격력!A:A,B523,팀공격력!B:B,D523))-K523)),"")</f>
        <v>9.8803381271270165</v>
      </c>
      <c r="BM523" s="13">
        <f>IFERROR(100*((AM523/E523*(2400))/((F523*60+G523)*SUMIFS(팀공격력!AR:AR,팀공격력!A:A,B523,팀공격력!B:B,D523))),"")</f>
        <v>5.5837920715448419</v>
      </c>
      <c r="BN523" s="13">
        <f>IFERROR((AO523*40)/(((F523*60+G523)/60)*(SUMIFS(팀수비력!Q:Q,팀수비력!A:A,B523,팀수비력!B:B,D523)-SUMIFS(팀수비력!N:N,팀수비력!A:A,B523,팀수비력!B:B,D523)))*100,"")</f>
        <v>6.8591586098771886</v>
      </c>
      <c r="BO523" s="13">
        <f t="shared" si="278"/>
        <v>8.3001328021248337</v>
      </c>
      <c r="BP523" s="13">
        <v>62.5</v>
      </c>
      <c r="BQ523" s="13">
        <v>0.55555555555555503</v>
      </c>
      <c r="BR523" s="13">
        <v>0</v>
      </c>
      <c r="BS523" s="13">
        <v>0.44444444444444398</v>
      </c>
      <c r="BT523" s="15" t="s">
        <v>93</v>
      </c>
      <c r="BU523" s="15"/>
      <c r="BV523" s="12" t="s">
        <v>89</v>
      </c>
      <c r="BW523" s="26"/>
      <c r="BX523" s="28"/>
      <c r="BY523" s="28"/>
      <c r="BZ523" s="26"/>
      <c r="CA523" s="26"/>
      <c r="CB523" s="26"/>
      <c r="CC523" s="31"/>
      <c r="CD523" s="31"/>
      <c r="CE523" s="31"/>
      <c r="CF523" s="33">
        <v>6</v>
      </c>
      <c r="CG523" s="33">
        <v>3</v>
      </c>
    </row>
    <row r="524" spans="1:85" ht="18" customHeight="1" thickBot="1" x14ac:dyDescent="0.45">
      <c r="A524" s="12" t="s">
        <v>84</v>
      </c>
      <c r="B524" s="12" t="s">
        <v>133</v>
      </c>
      <c r="C524" s="4" t="s">
        <v>140</v>
      </c>
      <c r="D524" s="4" t="s">
        <v>297</v>
      </c>
      <c r="E524" s="23">
        <v>9</v>
      </c>
      <c r="F524" s="24">
        <v>29</v>
      </c>
      <c r="G524" s="24">
        <v>39</v>
      </c>
      <c r="H524" s="10">
        <f t="shared" si="252"/>
        <v>16011</v>
      </c>
      <c r="I524" s="5">
        <v>195</v>
      </c>
      <c r="J524" s="17">
        <f t="shared" si="253"/>
        <v>21.666666666666668</v>
      </c>
      <c r="K524" s="7">
        <v>78</v>
      </c>
      <c r="L524" s="7">
        <v>123</v>
      </c>
      <c r="M524" s="17">
        <f t="shared" si="254"/>
        <v>8.6666666666666661</v>
      </c>
      <c r="N524" s="17">
        <f t="shared" si="255"/>
        <v>13.666666666666666</v>
      </c>
      <c r="O524" s="14">
        <f t="shared" si="256"/>
        <v>0.63414634146341464</v>
      </c>
      <c r="P524" s="12">
        <v>73</v>
      </c>
      <c r="Q524" s="12">
        <v>112</v>
      </c>
      <c r="R524" s="17">
        <f t="shared" si="257"/>
        <v>8.1111111111111107</v>
      </c>
      <c r="S524" s="17">
        <f t="shared" si="258"/>
        <v>12.444444444444445</v>
      </c>
      <c r="T524" s="14">
        <f t="shared" si="259"/>
        <v>0.6517857142857143</v>
      </c>
      <c r="U524" s="12">
        <v>5</v>
      </c>
      <c r="V524" s="12">
        <v>11</v>
      </c>
      <c r="W524" s="17">
        <f t="shared" si="260"/>
        <v>0.55555555555555558</v>
      </c>
      <c r="X524" s="17">
        <f t="shared" si="261"/>
        <v>1.2222222222222223</v>
      </c>
      <c r="Y524" s="14">
        <f t="shared" si="262"/>
        <v>0.45454545454545453</v>
      </c>
      <c r="Z524" s="12">
        <v>34</v>
      </c>
      <c r="AA524" s="12">
        <v>45</v>
      </c>
      <c r="AB524" s="17">
        <f t="shared" si="263"/>
        <v>3.7777777777777777</v>
      </c>
      <c r="AC524" s="17">
        <f t="shared" si="264"/>
        <v>5</v>
      </c>
      <c r="AD524" s="14">
        <f t="shared" si="265"/>
        <v>0.75555555555555554</v>
      </c>
      <c r="AE524" s="12">
        <v>90</v>
      </c>
      <c r="AF524" s="17">
        <f t="shared" si="266"/>
        <v>10</v>
      </c>
      <c r="AG524" s="12">
        <v>40</v>
      </c>
      <c r="AH524" s="17">
        <f t="shared" si="267"/>
        <v>4.4444444444444446</v>
      </c>
      <c r="AI524" s="12">
        <v>50</v>
      </c>
      <c r="AJ524" s="17">
        <f t="shared" si="268"/>
        <v>5.5555555555555554</v>
      </c>
      <c r="AK524" s="12">
        <v>24</v>
      </c>
      <c r="AL524" s="17">
        <f t="shared" si="269"/>
        <v>2.6666666666666665</v>
      </c>
      <c r="AM524" s="12">
        <v>8</v>
      </c>
      <c r="AN524" s="17">
        <f t="shared" si="270"/>
        <v>0.88888888888888884</v>
      </c>
      <c r="AO524" s="12">
        <v>11</v>
      </c>
      <c r="AP524" s="17">
        <f t="shared" si="271"/>
        <v>1.2222222222222223</v>
      </c>
      <c r="AQ524" s="12">
        <v>18</v>
      </c>
      <c r="AR524" s="17">
        <f t="shared" si="272"/>
        <v>2</v>
      </c>
      <c r="AS524" s="12">
        <v>20</v>
      </c>
      <c r="AT524" s="17">
        <f t="shared" si="273"/>
        <v>2.2222222222222223</v>
      </c>
      <c r="AU524" s="13"/>
      <c r="AV524" s="13"/>
      <c r="AW524" s="13"/>
      <c r="AX524" s="13"/>
      <c r="AY524" s="13"/>
      <c r="AZ524" s="13"/>
      <c r="BA524" s="13"/>
      <c r="BB524" s="13"/>
      <c r="BC524" s="13"/>
      <c r="BD524" s="35">
        <f t="shared" si="274"/>
        <v>68.277310924369743</v>
      </c>
      <c r="BE524" s="35">
        <f t="shared" si="275"/>
        <v>65.447154471544707</v>
      </c>
      <c r="BF524" s="37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26.288276785473439</v>
      </c>
      <c r="BG524" s="14">
        <f t="shared" si="276"/>
        <v>8.943089430894309E-2</v>
      </c>
      <c r="BH524" s="14">
        <f t="shared" si="277"/>
        <v>0.36585365853658536</v>
      </c>
      <c r="BI524" s="13">
        <f>IFERROR(((AG524*(12000/5))/((F524*60+G524)*(SUMIFS(팀공격력!X:X,팀공격력!A:A,B524,팀공격력!B:B,D524)+SUMIFS(팀수비력!X:X,팀수비력!A:A,B524,팀수비력!B:B,D524))))*100,"")</f>
        <v>8.5928185518952542</v>
      </c>
      <c r="BJ524" s="13">
        <f>IFERROR(((AI524*(12000/5))/((F524*60+G524)*(SUMIFS(팀공격력!V:V,팀공격력!A:A,B524,팀공격력!B:B,D524)+SUMIFS(팀수비력!W:W,팀수비력!A:A,B524,팀수비력!B:B,D524))))*100,"")</f>
        <v>23.021715232893428</v>
      </c>
      <c r="BK524" s="13">
        <f>IFERROR(((AE524*(12000/5))/((F524*60+G524)*(SUMIFS(팀공격력!X:X,팀공격력!A:A,B524,팀공격력!B:B,D524)+SUMIFS(팀수비력!X:X,팀수비력!A:A,B524,팀수비력!B:B,D524))))*100,"")</f>
        <v>19.333841741764321</v>
      </c>
      <c r="BL524" s="13">
        <f>IFERROR(100*AK524/(((((F524*60+G524)/(12000/5))*SUMIFS(팀공격력!P:P,팀공격력!A:A,B524,팀공격력!B:B,D524))-K524)),"")</f>
        <v>15.583277195659409</v>
      </c>
      <c r="BM524" s="13">
        <f>IFERROR(100*((AM524/E524*(2400))/((F524*60+G524)*SUMIFS(팀공격력!AR:AR,팀공격력!A:A,B524,팀공격력!B:B,D524))),"")</f>
        <v>1.5705039379520054</v>
      </c>
      <c r="BN524" s="13">
        <f>IFERROR((AO524*40)/(((F524*60+G524)/60)*(SUMIFS(팀수비력!Q:Q,팀수비력!A:A,B524,팀수비력!B:B,D524)-SUMIFS(팀수비력!N:N,팀수비력!A:A,B524,팀수비력!B:B,D524)))*100,"")</f>
        <v>4.1684824828997487</v>
      </c>
      <c r="BO524" s="13">
        <f t="shared" si="278"/>
        <v>11.194029850746269</v>
      </c>
      <c r="BP524" s="13">
        <v>80</v>
      </c>
      <c r="BQ524" s="13">
        <v>0.88888888888888795</v>
      </c>
      <c r="BR524" s="13">
        <v>0.22222222222222199</v>
      </c>
      <c r="BS524" s="13">
        <v>0.55555555555555503</v>
      </c>
      <c r="BT524" s="15" t="s">
        <v>93</v>
      </c>
      <c r="BU524" s="15"/>
      <c r="BV524" s="12" t="s">
        <v>89</v>
      </c>
      <c r="BW524" s="26"/>
      <c r="BX524" s="28"/>
      <c r="BY524" s="28"/>
      <c r="BZ524" s="26"/>
      <c r="CA524" s="26"/>
      <c r="CB524" s="26"/>
      <c r="CC524" s="31"/>
      <c r="CD524" s="31"/>
      <c r="CE524" s="31"/>
      <c r="CF524" s="33">
        <v>6</v>
      </c>
      <c r="CG524" s="33">
        <v>3</v>
      </c>
    </row>
    <row r="525" spans="1:85" ht="18" customHeight="1" thickBot="1" x14ac:dyDescent="0.45">
      <c r="A525" s="12" t="s">
        <v>84</v>
      </c>
      <c r="B525" s="12" t="s">
        <v>133</v>
      </c>
      <c r="C525" s="4" t="s">
        <v>142</v>
      </c>
      <c r="D525" s="4" t="s">
        <v>297</v>
      </c>
      <c r="E525" s="23">
        <v>9</v>
      </c>
      <c r="F525" s="24">
        <v>23</v>
      </c>
      <c r="G525" s="24">
        <v>11</v>
      </c>
      <c r="H525" s="10">
        <f t="shared" si="252"/>
        <v>12519</v>
      </c>
      <c r="I525" s="5">
        <v>102</v>
      </c>
      <c r="J525" s="17">
        <f t="shared" si="253"/>
        <v>11.333333333333334</v>
      </c>
      <c r="K525" s="7">
        <v>42</v>
      </c>
      <c r="L525" s="7">
        <v>81</v>
      </c>
      <c r="M525" s="17">
        <f t="shared" si="254"/>
        <v>4.666666666666667</v>
      </c>
      <c r="N525" s="17">
        <f t="shared" si="255"/>
        <v>9</v>
      </c>
      <c r="O525" s="14">
        <f t="shared" si="256"/>
        <v>0.51851851851851849</v>
      </c>
      <c r="P525" s="12">
        <v>39</v>
      </c>
      <c r="Q525" s="12">
        <v>69</v>
      </c>
      <c r="R525" s="17">
        <f t="shared" si="257"/>
        <v>4.333333333333333</v>
      </c>
      <c r="S525" s="17">
        <f t="shared" si="258"/>
        <v>7.666666666666667</v>
      </c>
      <c r="T525" s="14">
        <f t="shared" si="259"/>
        <v>0.56521739130434778</v>
      </c>
      <c r="U525" s="12">
        <v>3</v>
      </c>
      <c r="V525" s="12">
        <v>12</v>
      </c>
      <c r="W525" s="17">
        <f t="shared" si="260"/>
        <v>0.33333333333333331</v>
      </c>
      <c r="X525" s="17">
        <f t="shared" si="261"/>
        <v>1.3333333333333333</v>
      </c>
      <c r="Y525" s="14">
        <f t="shared" si="262"/>
        <v>0.25</v>
      </c>
      <c r="Z525" s="12">
        <v>15</v>
      </c>
      <c r="AA525" s="12">
        <v>27</v>
      </c>
      <c r="AB525" s="17">
        <f t="shared" si="263"/>
        <v>1.6666666666666667</v>
      </c>
      <c r="AC525" s="17">
        <f t="shared" si="264"/>
        <v>3</v>
      </c>
      <c r="AD525" s="14">
        <f t="shared" si="265"/>
        <v>0.55555555555555558</v>
      </c>
      <c r="AE525" s="12">
        <v>49</v>
      </c>
      <c r="AF525" s="17">
        <f t="shared" si="266"/>
        <v>5.4444444444444446</v>
      </c>
      <c r="AG525" s="12">
        <v>11</v>
      </c>
      <c r="AH525" s="17">
        <f t="shared" si="267"/>
        <v>1.2222222222222223</v>
      </c>
      <c r="AI525" s="12">
        <v>38</v>
      </c>
      <c r="AJ525" s="17">
        <f t="shared" si="268"/>
        <v>4.2222222222222223</v>
      </c>
      <c r="AK525" s="12">
        <v>24</v>
      </c>
      <c r="AL525" s="17">
        <f t="shared" si="269"/>
        <v>2.6666666666666665</v>
      </c>
      <c r="AM525" s="12">
        <v>8</v>
      </c>
      <c r="AN525" s="17">
        <f t="shared" si="270"/>
        <v>0.88888888888888884</v>
      </c>
      <c r="AO525" s="12">
        <v>5</v>
      </c>
      <c r="AP525" s="17">
        <f t="shared" si="271"/>
        <v>0.55555555555555558</v>
      </c>
      <c r="AQ525" s="12">
        <v>13</v>
      </c>
      <c r="AR525" s="17">
        <f t="shared" si="272"/>
        <v>1.4444444444444444</v>
      </c>
      <c r="AS525" s="12">
        <v>17</v>
      </c>
      <c r="AT525" s="17">
        <f t="shared" si="273"/>
        <v>1.8888888888888888</v>
      </c>
      <c r="AU525" s="13"/>
      <c r="AV525" s="13"/>
      <c r="AW525" s="13"/>
      <c r="AX525" s="13"/>
      <c r="AY525" s="13"/>
      <c r="AZ525" s="13"/>
      <c r="BA525" s="13"/>
      <c r="BB525" s="13"/>
      <c r="BC525" s="13"/>
      <c r="BD525" s="35">
        <f t="shared" si="274"/>
        <v>54.909560723514218</v>
      </c>
      <c r="BE525" s="35">
        <f t="shared" si="275"/>
        <v>53.703703703703709</v>
      </c>
      <c r="BF525" s="37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22.138022527619388</v>
      </c>
      <c r="BG525" s="14">
        <f t="shared" si="276"/>
        <v>0.14814814814814814</v>
      </c>
      <c r="BH525" s="14">
        <f t="shared" si="277"/>
        <v>0.33333333333333331</v>
      </c>
      <c r="BI525" s="13">
        <f>IFERROR(((AG525*(12000/5))/((F525*60+G525)*(SUMIFS(팀공격력!X:X,팀공격력!A:A,B525,팀공격력!B:B,D525)+SUMIFS(팀수비력!X:X,팀수비력!A:A,B525,팀수비력!B:B,D525))))*100,"")</f>
        <v>3.0221579123299462</v>
      </c>
      <c r="BJ525" s="13">
        <f>IFERROR(((AI525*(12000/5))/((F525*60+G525)*(SUMIFS(팀공격력!V:V,팀공격력!A:A,B525,팀공격력!B:B,D525)+SUMIFS(팀수비력!W:W,팀수비력!A:A,B525,팀수비력!B:B,D525))))*100,"")</f>
        <v>22.37690860063352</v>
      </c>
      <c r="BK525" s="13">
        <f>IFERROR(((AE525*(12000/5))/((F525*60+G525)*(SUMIFS(팀공격력!X:X,팀공격력!A:A,B525,팀공격력!B:B,D525)+SUMIFS(팀수비력!X:X,팀수비력!A:A,B525,팀수비력!B:B,D525))))*100,"")</f>
        <v>13.462339791287942</v>
      </c>
      <c r="BL525" s="13">
        <f>IFERROR(100*AK525/(((((F525*60+G525)/(12000/5))*SUMIFS(팀공격력!P:P,팀공격력!A:A,B525,팀공격력!B:B,D525))-K525)),"")</f>
        <v>17.21545924329688</v>
      </c>
      <c r="BM525" s="13">
        <f>IFERROR(100*((AM525/E525*(2400))/((F525*60+G525)*SUMIFS(팀공격력!AR:AR,팀공격력!A:A,B525,팀공격력!B:B,D525))),"")</f>
        <v>2.0085740514857067</v>
      </c>
      <c r="BN525" s="13">
        <f>IFERROR((AO525*40)/(((F525*60+G525)/60)*(SUMIFS(팀수비력!Q:Q,팀수비력!A:A,B525,팀수비력!B:B,D525)-SUMIFS(팀수비력!N:N,팀수비력!A:A,B525,팀수비력!B:B,D525)))*100,"")</f>
        <v>2.4232829021236038</v>
      </c>
      <c r="BO525" s="13">
        <f t="shared" si="278"/>
        <v>12.278050623347186</v>
      </c>
      <c r="BP525" s="13">
        <v>16.6666666666666</v>
      </c>
      <c r="BQ525" s="13">
        <v>0.11111111111111099</v>
      </c>
      <c r="BR525" s="13">
        <v>0</v>
      </c>
      <c r="BS525" s="13">
        <v>0.44444444444444398</v>
      </c>
      <c r="BT525" s="15" t="s">
        <v>110</v>
      </c>
      <c r="BU525" s="15"/>
      <c r="BV525" s="12" t="s">
        <v>96</v>
      </c>
      <c r="BW525" s="26"/>
      <c r="BX525" s="28"/>
      <c r="BY525" s="28"/>
      <c r="BZ525" s="26"/>
      <c r="CA525" s="26"/>
      <c r="CB525" s="26"/>
      <c r="CC525" s="31"/>
      <c r="CD525" s="31"/>
      <c r="CE525" s="31"/>
      <c r="CF525" s="33">
        <v>6</v>
      </c>
      <c r="CG525" s="33">
        <v>3</v>
      </c>
    </row>
    <row r="526" spans="1:85" ht="18" customHeight="1" thickBot="1" x14ac:dyDescent="0.45">
      <c r="A526" s="12" t="s">
        <v>84</v>
      </c>
      <c r="B526" s="12" t="s">
        <v>133</v>
      </c>
      <c r="C526" s="4" t="s">
        <v>143</v>
      </c>
      <c r="D526" s="4" t="s">
        <v>297</v>
      </c>
      <c r="E526" s="23">
        <v>9</v>
      </c>
      <c r="F526" s="24">
        <v>23</v>
      </c>
      <c r="G526" s="24">
        <v>40</v>
      </c>
      <c r="H526" s="10">
        <f t="shared" si="252"/>
        <v>12780</v>
      </c>
      <c r="I526" s="5">
        <v>78</v>
      </c>
      <c r="J526" s="17">
        <f t="shared" si="253"/>
        <v>8.6666666666666661</v>
      </c>
      <c r="K526" s="7">
        <v>26</v>
      </c>
      <c r="L526" s="7">
        <v>58</v>
      </c>
      <c r="M526" s="17">
        <f t="shared" si="254"/>
        <v>2.8888888888888888</v>
      </c>
      <c r="N526" s="17">
        <f t="shared" si="255"/>
        <v>6.4444444444444446</v>
      </c>
      <c r="O526" s="14">
        <f t="shared" si="256"/>
        <v>0.44827586206896552</v>
      </c>
      <c r="P526" s="12">
        <v>11</v>
      </c>
      <c r="Q526" s="12">
        <v>17</v>
      </c>
      <c r="R526" s="17">
        <f t="shared" si="257"/>
        <v>1.2222222222222223</v>
      </c>
      <c r="S526" s="17">
        <f t="shared" si="258"/>
        <v>1.8888888888888888</v>
      </c>
      <c r="T526" s="14">
        <f t="shared" si="259"/>
        <v>0.6470588235294118</v>
      </c>
      <c r="U526" s="12">
        <v>15</v>
      </c>
      <c r="V526" s="12">
        <v>41</v>
      </c>
      <c r="W526" s="17">
        <f t="shared" si="260"/>
        <v>1.6666666666666667</v>
      </c>
      <c r="X526" s="17">
        <f t="shared" si="261"/>
        <v>4.5555555555555554</v>
      </c>
      <c r="Y526" s="14">
        <f t="shared" si="262"/>
        <v>0.36585365853658536</v>
      </c>
      <c r="Z526" s="12">
        <v>11</v>
      </c>
      <c r="AA526" s="12">
        <v>12</v>
      </c>
      <c r="AB526" s="17">
        <f t="shared" si="263"/>
        <v>1.2222222222222223</v>
      </c>
      <c r="AC526" s="17">
        <f t="shared" si="264"/>
        <v>1.3333333333333333</v>
      </c>
      <c r="AD526" s="14">
        <f t="shared" si="265"/>
        <v>0.91666666666666663</v>
      </c>
      <c r="AE526" s="12">
        <v>21</v>
      </c>
      <c r="AF526" s="17">
        <f t="shared" si="266"/>
        <v>2.3333333333333335</v>
      </c>
      <c r="AG526" s="12">
        <v>4</v>
      </c>
      <c r="AH526" s="17">
        <f t="shared" si="267"/>
        <v>0.44444444444444442</v>
      </c>
      <c r="AI526" s="12">
        <v>17</v>
      </c>
      <c r="AJ526" s="17">
        <f t="shared" si="268"/>
        <v>1.8888888888888888</v>
      </c>
      <c r="AK526" s="12">
        <v>5</v>
      </c>
      <c r="AL526" s="17">
        <f t="shared" si="269"/>
        <v>0.55555555555555558</v>
      </c>
      <c r="AM526" s="12">
        <v>3</v>
      </c>
      <c r="AN526" s="17">
        <f t="shared" si="270"/>
        <v>0.33333333333333331</v>
      </c>
      <c r="AO526" s="12">
        <v>1</v>
      </c>
      <c r="AP526" s="17">
        <f t="shared" si="271"/>
        <v>0.1111111111111111</v>
      </c>
      <c r="AQ526" s="12">
        <v>6</v>
      </c>
      <c r="AR526" s="17">
        <f t="shared" si="272"/>
        <v>0.66666666666666663</v>
      </c>
      <c r="AS526" s="12">
        <v>33</v>
      </c>
      <c r="AT526" s="17">
        <f t="shared" si="273"/>
        <v>3.6666666666666665</v>
      </c>
      <c r="AU526" s="13"/>
      <c r="AV526" s="13"/>
      <c r="AW526" s="13"/>
      <c r="AX526" s="13"/>
      <c r="AY526" s="13"/>
      <c r="AZ526" s="13"/>
      <c r="BA526" s="13"/>
      <c r="BB526" s="13"/>
      <c r="BC526" s="13"/>
      <c r="BD526" s="35">
        <f t="shared" si="274"/>
        <v>61.630847029077117</v>
      </c>
      <c r="BE526" s="35">
        <f t="shared" si="275"/>
        <v>57.758620689655174</v>
      </c>
      <c r="BF526" s="37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14.189645873300881</v>
      </c>
      <c r="BG526" s="14">
        <f t="shared" si="276"/>
        <v>0.7068965517241379</v>
      </c>
      <c r="BH526" s="14">
        <f t="shared" si="277"/>
        <v>0.20689655172413793</v>
      </c>
      <c r="BI526" s="13">
        <f>IFERROR(((AG526*(12000/5))/((F526*60+G526)*(SUMIFS(팀공격력!X:X,팀공격력!A:A,B526,팀공격력!B:B,D526)+SUMIFS(팀수비력!X:X,팀수비력!A:A,B526,팀수비력!B:B,D526))))*100,"")</f>
        <v>1.0765228312550461</v>
      </c>
      <c r="BJ526" s="13">
        <f>IFERROR(((AI526*(12000/5))/((F526*60+G526)*(SUMIFS(팀공격력!V:V,팀공격력!A:A,B526,팀공격력!B:B,D526)+SUMIFS(팀수비력!W:W,팀수비력!A:A,B526,팀수비력!B:B,D526))))*100,"")</f>
        <v>9.8062779406816318</v>
      </c>
      <c r="BK526" s="13">
        <f>IFERROR(((AE526*(12000/5))/((F526*60+G526)*(SUMIFS(팀공격력!X:X,팀공격력!A:A,B526,팀공격력!B:B,D526)+SUMIFS(팀수비력!X:X,팀수비력!A:A,B526,팀수비력!B:B,D526))))*100,"")</f>
        <v>5.6517448640889922</v>
      </c>
      <c r="BL526" s="13">
        <f>IFERROR(100*AK526/(((((F526*60+G526)/(12000/5))*SUMIFS(팀공격력!P:P,팀공격력!A:A,B526,팀공격력!B:B,D526))-K526)),"")</f>
        <v>3.1408679265036907</v>
      </c>
      <c r="BM526" s="13">
        <f>IFERROR(100*((AM526/E526*(2400))/((F526*60+G526)*SUMIFS(팀공격력!AR:AR,팀공격력!A:A,B526,팀공격력!B:B,D526))),"")</f>
        <v>0.73783270394805067</v>
      </c>
      <c r="BN526" s="13">
        <f>IFERROR((AO526*40)/(((F526*60+G526)/60)*(SUMIFS(팀수비력!Q:Q,팀수비력!A:A,B526,팀수비력!B:B,D526)-SUMIFS(팀수비력!N:N,팀수비력!A:A,B526,팀수비력!B:B,D526)))*100,"")</f>
        <v>0.4747586643456243</v>
      </c>
      <c r="BO526" s="13">
        <f t="shared" si="278"/>
        <v>8.6605080831408774</v>
      </c>
      <c r="BP526" s="13">
        <v>0</v>
      </c>
      <c r="BQ526" s="13">
        <v>0</v>
      </c>
      <c r="BR526" s="13">
        <v>0</v>
      </c>
      <c r="BS526" s="13">
        <v>0.44444444444444398</v>
      </c>
      <c r="BT526" s="15" t="s">
        <v>88</v>
      </c>
      <c r="BU526" s="15"/>
      <c r="BV526" s="12" t="s">
        <v>96</v>
      </c>
      <c r="BW526" s="26"/>
      <c r="BX526" s="28"/>
      <c r="BY526" s="28"/>
      <c r="BZ526" s="26"/>
      <c r="CA526" s="26"/>
      <c r="CB526" s="26"/>
      <c r="CC526" s="31"/>
      <c r="CD526" s="31"/>
      <c r="CE526" s="31"/>
      <c r="CF526" s="33">
        <v>6</v>
      </c>
      <c r="CG526" s="33">
        <v>3</v>
      </c>
    </row>
    <row r="527" spans="1:85" ht="18" customHeight="1" thickBot="1" x14ac:dyDescent="0.45">
      <c r="A527" s="12" t="s">
        <v>84</v>
      </c>
      <c r="B527" s="12" t="s">
        <v>133</v>
      </c>
      <c r="C527" s="4" t="s">
        <v>144</v>
      </c>
      <c r="D527" s="4" t="s">
        <v>297</v>
      </c>
      <c r="E527" s="23">
        <v>4</v>
      </c>
      <c r="F527" s="24">
        <v>7</v>
      </c>
      <c r="G527" s="24">
        <v>26</v>
      </c>
      <c r="H527" s="10">
        <f t="shared" si="252"/>
        <v>1784</v>
      </c>
      <c r="I527" s="5">
        <v>12</v>
      </c>
      <c r="J527" s="17">
        <f t="shared" si="253"/>
        <v>3</v>
      </c>
      <c r="K527" s="7">
        <v>5</v>
      </c>
      <c r="L527" s="7">
        <v>8</v>
      </c>
      <c r="M527" s="17">
        <f t="shared" si="254"/>
        <v>1.25</v>
      </c>
      <c r="N527" s="17">
        <f t="shared" si="255"/>
        <v>2</v>
      </c>
      <c r="O527" s="14">
        <f t="shared" si="256"/>
        <v>0.625</v>
      </c>
      <c r="P527" s="12">
        <v>4</v>
      </c>
      <c r="Q527" s="12">
        <v>6</v>
      </c>
      <c r="R527" s="17">
        <f t="shared" si="257"/>
        <v>1</v>
      </c>
      <c r="S527" s="17">
        <f t="shared" si="258"/>
        <v>1.5</v>
      </c>
      <c r="T527" s="14">
        <f t="shared" si="259"/>
        <v>0.66666666666666663</v>
      </c>
      <c r="U527" s="12">
        <v>1</v>
      </c>
      <c r="V527" s="12">
        <v>2</v>
      </c>
      <c r="W527" s="17">
        <f t="shared" si="260"/>
        <v>0.25</v>
      </c>
      <c r="X527" s="17">
        <f t="shared" si="261"/>
        <v>0.5</v>
      </c>
      <c r="Y527" s="14">
        <f t="shared" si="262"/>
        <v>0.5</v>
      </c>
      <c r="Z527" s="12">
        <v>1</v>
      </c>
      <c r="AA527" s="12">
        <v>2</v>
      </c>
      <c r="AB527" s="17">
        <f t="shared" si="263"/>
        <v>0.25</v>
      </c>
      <c r="AC527" s="17">
        <f t="shared" si="264"/>
        <v>0.5</v>
      </c>
      <c r="AD527" s="14">
        <f t="shared" si="265"/>
        <v>0.5</v>
      </c>
      <c r="AE527" s="12">
        <v>5</v>
      </c>
      <c r="AF527" s="17">
        <f t="shared" si="266"/>
        <v>1.25</v>
      </c>
      <c r="AG527" s="12">
        <v>1</v>
      </c>
      <c r="AH527" s="17">
        <f t="shared" si="267"/>
        <v>0.25</v>
      </c>
      <c r="AI527" s="12">
        <v>4</v>
      </c>
      <c r="AJ527" s="17">
        <f t="shared" si="268"/>
        <v>1</v>
      </c>
      <c r="AK527" s="12">
        <v>2</v>
      </c>
      <c r="AL527" s="17">
        <f t="shared" si="269"/>
        <v>0.5</v>
      </c>
      <c r="AM527" s="12">
        <v>1</v>
      </c>
      <c r="AN527" s="17">
        <f t="shared" si="270"/>
        <v>0.25</v>
      </c>
      <c r="AO527" s="12">
        <v>0</v>
      </c>
      <c r="AP527" s="17">
        <f t="shared" si="271"/>
        <v>0</v>
      </c>
      <c r="AQ527" s="12">
        <v>2</v>
      </c>
      <c r="AR527" s="17">
        <f t="shared" si="272"/>
        <v>0.5</v>
      </c>
      <c r="AS527" s="12">
        <v>3</v>
      </c>
      <c r="AT527" s="17">
        <f t="shared" si="273"/>
        <v>0.75</v>
      </c>
      <c r="AU527" s="13"/>
      <c r="AV527" s="13"/>
      <c r="AW527" s="13"/>
      <c r="AX527" s="13"/>
      <c r="AY527" s="13"/>
      <c r="AZ527" s="13"/>
      <c r="BA527" s="13"/>
      <c r="BB527" s="13"/>
      <c r="BC527" s="13"/>
      <c r="BD527" s="35">
        <f t="shared" si="274"/>
        <v>67.567567567567565</v>
      </c>
      <c r="BE527" s="35">
        <f t="shared" si="275"/>
        <v>68.75</v>
      </c>
      <c r="BF527" s="37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7.0948964132081596</v>
      </c>
      <c r="BG527" s="14">
        <f t="shared" si="276"/>
        <v>0.25</v>
      </c>
      <c r="BH527" s="14">
        <f t="shared" si="277"/>
        <v>0.25</v>
      </c>
      <c r="BI527" s="13">
        <f>IFERROR(((AG527*(12000/5))/((F527*60+G527)*(SUMIFS(팀공격력!X:X,팀공격력!A:A,B527,팀공격력!B:B,D527)+SUMIFS(팀수비력!X:X,팀수비력!A:A,B527,팀수비력!B:B,D527))))*100,"")</f>
        <v>0.85687355402587762</v>
      </c>
      <c r="BJ527" s="13">
        <f>IFERROR(((AI527*(12000/5))/((F527*60+G527)*(SUMIFS(팀공격력!V:V,팀공격력!A:A,B527,팀공격력!B:B,D527)+SUMIFS(팀수비력!W:W,팀수비력!A:A,B527,팀수비력!B:B,D527))))*100,"")</f>
        <v>7.3463015962901181</v>
      </c>
      <c r="BK527" s="13">
        <f>IFERROR(((AE527*(12000/5))/((F527*60+G527)*(SUMIFS(팀공격력!X:X,팀공격력!A:A,B527,팀공격력!B:B,D527)+SUMIFS(팀수비력!X:X,팀수비력!A:A,B527,팀수비력!B:B,D527))))*100,"")</f>
        <v>4.2843677701293883</v>
      </c>
      <c r="BL527" s="13">
        <f>IFERROR(100*AK527/(((((F527*60+G527)/(12000/5))*SUMIFS(팀공격력!P:P,팀공격력!A:A,B527,팀공격력!B:B,D527))-K527)),"")</f>
        <v>3.7618144485023279</v>
      </c>
      <c r="BM527" s="13">
        <f>IFERROR(100*((AM527/E527*(2400))/((F527*60+G527)*SUMIFS(팀공격력!AR:AR,팀공격력!A:A,B527,팀공격력!B:B,D527))),"")</f>
        <v>1.7618650890239327</v>
      </c>
      <c r="BN527" s="13">
        <f>IFERROR((AO527*40)/(((F527*60+G527)/60)*(SUMIFS(팀수비력!Q:Q,팀수비력!A:A,B527,팀수비력!B:B,D527)-SUMIFS(팀수비력!N:N,팀수비력!A:A,B527,팀수비력!B:B,D527)))*100,"")</f>
        <v>0</v>
      </c>
      <c r="BO527" s="13">
        <f t="shared" si="278"/>
        <v>18.382352941176471</v>
      </c>
      <c r="BP527" s="13">
        <v>0</v>
      </c>
      <c r="BQ527" s="13">
        <v>0</v>
      </c>
      <c r="BR527" s="13">
        <v>0.5</v>
      </c>
      <c r="BS527" s="13">
        <v>0</v>
      </c>
      <c r="BT527" s="15" t="s">
        <v>88</v>
      </c>
      <c r="BU527" s="15"/>
      <c r="BV527" s="12" t="s">
        <v>91</v>
      </c>
      <c r="BW527" s="26"/>
      <c r="BX527" s="28"/>
      <c r="BY527" s="28"/>
      <c r="BZ527" s="26"/>
      <c r="CA527" s="26"/>
      <c r="CB527" s="26"/>
      <c r="CC527" s="31"/>
      <c r="CD527" s="31"/>
      <c r="CE527" s="31"/>
      <c r="CF527" s="33">
        <v>2</v>
      </c>
      <c r="CG527" s="33">
        <v>2</v>
      </c>
    </row>
    <row r="528" spans="1:85" ht="18" customHeight="1" thickBot="1" x14ac:dyDescent="0.45">
      <c r="A528" s="12" t="s">
        <v>84</v>
      </c>
      <c r="B528" s="12" t="s">
        <v>133</v>
      </c>
      <c r="C528" s="4" t="s">
        <v>145</v>
      </c>
      <c r="D528" s="4" t="s">
        <v>297</v>
      </c>
      <c r="E528" s="23">
        <v>1</v>
      </c>
      <c r="F528" s="24">
        <v>1</v>
      </c>
      <c r="G528" s="24">
        <v>46</v>
      </c>
      <c r="H528" s="10">
        <f t="shared" si="252"/>
        <v>106</v>
      </c>
      <c r="I528" s="5">
        <v>0</v>
      </c>
      <c r="J528" s="17">
        <f t="shared" si="253"/>
        <v>0</v>
      </c>
      <c r="K528" s="7">
        <v>0</v>
      </c>
      <c r="L528" s="7">
        <v>0</v>
      </c>
      <c r="M528" s="17">
        <f t="shared" si="254"/>
        <v>0</v>
      </c>
      <c r="N528" s="17">
        <f t="shared" si="255"/>
        <v>0</v>
      </c>
      <c r="O528" s="14" t="e">
        <f t="shared" si="256"/>
        <v>#DIV/0!</v>
      </c>
      <c r="P528" s="12">
        <v>0</v>
      </c>
      <c r="Q528" s="12">
        <v>0</v>
      </c>
      <c r="R528" s="17">
        <f t="shared" si="257"/>
        <v>0</v>
      </c>
      <c r="S528" s="17">
        <f t="shared" si="258"/>
        <v>0</v>
      </c>
      <c r="T528" s="14" t="e">
        <f t="shared" si="259"/>
        <v>#DIV/0!</v>
      </c>
      <c r="U528" s="12">
        <v>0</v>
      </c>
      <c r="V528" s="12">
        <v>0</v>
      </c>
      <c r="W528" s="17">
        <f t="shared" si="260"/>
        <v>0</v>
      </c>
      <c r="X528" s="17">
        <f t="shared" si="261"/>
        <v>0</v>
      </c>
      <c r="Y528" s="14" t="e">
        <f t="shared" si="262"/>
        <v>#DIV/0!</v>
      </c>
      <c r="Z528" s="12">
        <v>0</v>
      </c>
      <c r="AA528" s="12">
        <v>0</v>
      </c>
      <c r="AB528" s="17">
        <f t="shared" si="263"/>
        <v>0</v>
      </c>
      <c r="AC528" s="17">
        <f t="shared" si="264"/>
        <v>0</v>
      </c>
      <c r="AD528" s="14" t="e">
        <f t="shared" si="265"/>
        <v>#DIV/0!</v>
      </c>
      <c r="AE528" s="12">
        <v>2</v>
      </c>
      <c r="AF528" s="17">
        <f t="shared" si="266"/>
        <v>2</v>
      </c>
      <c r="AG528" s="12">
        <v>0</v>
      </c>
      <c r="AH528" s="17">
        <f t="shared" si="267"/>
        <v>0</v>
      </c>
      <c r="AI528" s="12">
        <v>2</v>
      </c>
      <c r="AJ528" s="17">
        <f t="shared" si="268"/>
        <v>2</v>
      </c>
      <c r="AK528" s="12">
        <v>0</v>
      </c>
      <c r="AL528" s="17">
        <f t="shared" si="269"/>
        <v>0</v>
      </c>
      <c r="AM528" s="12">
        <v>0</v>
      </c>
      <c r="AN528" s="17">
        <f t="shared" si="270"/>
        <v>0</v>
      </c>
      <c r="AO528" s="12">
        <v>0</v>
      </c>
      <c r="AP528" s="17">
        <f t="shared" si="271"/>
        <v>0</v>
      </c>
      <c r="AQ528" s="12">
        <v>2</v>
      </c>
      <c r="AR528" s="17">
        <f t="shared" si="272"/>
        <v>2</v>
      </c>
      <c r="AS528" s="12">
        <v>0</v>
      </c>
      <c r="AT528" s="17">
        <f t="shared" si="273"/>
        <v>0</v>
      </c>
      <c r="AU528" s="13"/>
      <c r="AV528" s="13"/>
      <c r="AW528" s="13"/>
      <c r="AX528" s="13"/>
      <c r="AY528" s="13"/>
      <c r="AZ528" s="13"/>
      <c r="BA528" s="13"/>
      <c r="BB528" s="13"/>
      <c r="BC528" s="13"/>
      <c r="BD528" s="35" t="str">
        <f t="shared" si="274"/>
        <v/>
      </c>
      <c r="BE528" s="35" t="str">
        <f t="shared" si="275"/>
        <v/>
      </c>
      <c r="BF528" s="37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5.4875204638783961</v>
      </c>
      <c r="BG528" s="14" t="str">
        <f t="shared" si="276"/>
        <v/>
      </c>
      <c r="BH528" s="14" t="str">
        <f t="shared" si="277"/>
        <v/>
      </c>
      <c r="BI528" s="13">
        <f>IFERROR(((AG528*(12000/5))/((F528*60+G528)*(SUMIFS(팀공격력!X:X,팀공격력!A:A,B528,팀공격력!B:B,D528)+SUMIFS(팀수비력!X:X,팀수비력!A:A,B528,팀수비력!B:B,D528))))*100,"")</f>
        <v>0</v>
      </c>
      <c r="BJ528" s="13">
        <f>IFERROR(((AI528*(12000/5))/((F528*60+G528)*(SUMIFS(팀공격력!V:V,팀공격력!A:A,B528,팀공격력!B:B,D528)+SUMIFS(팀수비력!W:W,팀수비력!A:A,B528,팀수비력!B:B,D528))))*100,"")</f>
        <v>15.454955245025436</v>
      </c>
      <c r="BK528" s="13">
        <f>IFERROR(((AE528*(12000/5))/((F528*60+G528)*(SUMIFS(팀공격력!X:X,팀공격력!A:A,B528,팀공격력!B:B,D528)+SUMIFS(팀수비력!X:X,팀수비력!A:A,B528,팀수비력!B:B,D528))))*100,"")</f>
        <v>7.2106717942554983</v>
      </c>
      <c r="BL528" s="13">
        <f>IFERROR(100*AK528/(((((F528*60+G528)/(12000/5))*SUMIFS(팀공격력!P:P,팀공격력!A:A,B528,팀공격력!B:B,D528))-K528)),"")</f>
        <v>0</v>
      </c>
      <c r="BM528" s="13">
        <f>IFERROR(100*((AM528/E528*(2400))/((F528*60+G528)*SUMIFS(팀공격력!AR:AR,팀공격력!A:A,B528,팀공격력!B:B,D528))),"")</f>
        <v>0</v>
      </c>
      <c r="BN528" s="13">
        <f>IFERROR((AO528*40)/(((F528*60+G528)/60)*(SUMIFS(팀수비력!Q:Q,팀수비력!A:A,B528,팀수비력!B:B,D528)-SUMIFS(팀수비력!N:N,팀수비력!A:A,B528,팀수비력!B:B,D528)))*100,"")</f>
        <v>0</v>
      </c>
      <c r="BO528" s="13">
        <f t="shared" si="278"/>
        <v>100</v>
      </c>
      <c r="BP528" s="13">
        <v>0</v>
      </c>
      <c r="BQ528" s="13">
        <v>0</v>
      </c>
      <c r="BR528" s="13">
        <v>0</v>
      </c>
      <c r="BS528" s="13">
        <v>0</v>
      </c>
      <c r="BT528" s="15" t="s">
        <v>88</v>
      </c>
      <c r="BU528" s="15"/>
      <c r="BV528" s="12" t="s">
        <v>96</v>
      </c>
      <c r="BW528" s="26"/>
      <c r="BX528" s="28"/>
      <c r="BY528" s="28"/>
      <c r="BZ528" s="26"/>
      <c r="CA528" s="26"/>
      <c r="CB528" s="26"/>
      <c r="CC528" s="31"/>
      <c r="CD528" s="31"/>
      <c r="CE528" s="31"/>
      <c r="CF528" s="33">
        <v>1</v>
      </c>
      <c r="CG528" s="33">
        <v>0</v>
      </c>
    </row>
    <row r="529" spans="1:85" ht="18" customHeight="1" thickBot="1" x14ac:dyDescent="0.45">
      <c r="A529" s="12" t="s">
        <v>84</v>
      </c>
      <c r="B529" s="12" t="s">
        <v>133</v>
      </c>
      <c r="C529" s="4" t="s">
        <v>146</v>
      </c>
      <c r="D529" s="4" t="s">
        <v>297</v>
      </c>
      <c r="E529" s="23">
        <v>1</v>
      </c>
      <c r="F529" s="24">
        <v>5</v>
      </c>
      <c r="G529" s="24">
        <v>4</v>
      </c>
      <c r="H529" s="10">
        <f t="shared" si="252"/>
        <v>304</v>
      </c>
      <c r="I529" s="5">
        <v>2</v>
      </c>
      <c r="J529" s="17">
        <f t="shared" si="253"/>
        <v>2</v>
      </c>
      <c r="K529" s="7">
        <v>1</v>
      </c>
      <c r="L529" s="7">
        <v>1</v>
      </c>
      <c r="M529" s="17">
        <f t="shared" si="254"/>
        <v>1</v>
      </c>
      <c r="N529" s="17">
        <f t="shared" si="255"/>
        <v>1</v>
      </c>
      <c r="O529" s="14">
        <f t="shared" si="256"/>
        <v>1</v>
      </c>
      <c r="P529" s="12">
        <v>1</v>
      </c>
      <c r="Q529" s="12">
        <v>1</v>
      </c>
      <c r="R529" s="17">
        <f t="shared" si="257"/>
        <v>1</v>
      </c>
      <c r="S529" s="17">
        <f t="shared" si="258"/>
        <v>1</v>
      </c>
      <c r="T529" s="14">
        <f t="shared" si="259"/>
        <v>1</v>
      </c>
      <c r="U529" s="12">
        <v>0</v>
      </c>
      <c r="V529" s="12">
        <v>0</v>
      </c>
      <c r="W529" s="17">
        <f t="shared" si="260"/>
        <v>0</v>
      </c>
      <c r="X529" s="17">
        <f t="shared" si="261"/>
        <v>0</v>
      </c>
      <c r="Y529" s="14" t="e">
        <f t="shared" si="262"/>
        <v>#DIV/0!</v>
      </c>
      <c r="Z529" s="12">
        <v>0</v>
      </c>
      <c r="AA529" s="12">
        <v>0</v>
      </c>
      <c r="AB529" s="17">
        <f t="shared" si="263"/>
        <v>0</v>
      </c>
      <c r="AC529" s="17">
        <f t="shared" si="264"/>
        <v>0</v>
      </c>
      <c r="AD529" s="14" t="e">
        <f t="shared" si="265"/>
        <v>#DIV/0!</v>
      </c>
      <c r="AE529" s="12">
        <v>2</v>
      </c>
      <c r="AF529" s="17">
        <f t="shared" si="266"/>
        <v>2</v>
      </c>
      <c r="AG529" s="12">
        <v>0</v>
      </c>
      <c r="AH529" s="17">
        <f t="shared" si="267"/>
        <v>0</v>
      </c>
      <c r="AI529" s="12">
        <v>2</v>
      </c>
      <c r="AJ529" s="17">
        <f t="shared" si="268"/>
        <v>2</v>
      </c>
      <c r="AK529" s="12">
        <v>4</v>
      </c>
      <c r="AL529" s="17">
        <f t="shared" si="269"/>
        <v>4</v>
      </c>
      <c r="AM529" s="12">
        <v>0</v>
      </c>
      <c r="AN529" s="17">
        <f t="shared" si="270"/>
        <v>0</v>
      </c>
      <c r="AO529" s="12">
        <v>0</v>
      </c>
      <c r="AP529" s="17">
        <f t="shared" si="271"/>
        <v>0</v>
      </c>
      <c r="AQ529" s="12">
        <v>1</v>
      </c>
      <c r="AR529" s="17">
        <f t="shared" si="272"/>
        <v>1</v>
      </c>
      <c r="AS529" s="12">
        <v>2</v>
      </c>
      <c r="AT529" s="17">
        <f t="shared" si="273"/>
        <v>2</v>
      </c>
      <c r="AU529" s="13"/>
      <c r="AV529" s="13"/>
      <c r="AW529" s="13"/>
      <c r="AX529" s="13"/>
      <c r="AY529" s="13"/>
      <c r="AZ529" s="13"/>
      <c r="BA529" s="13"/>
      <c r="BB529" s="13"/>
      <c r="BC529" s="13"/>
      <c r="BD529" s="35">
        <f t="shared" si="274"/>
        <v>100</v>
      </c>
      <c r="BE529" s="35">
        <f t="shared" si="275"/>
        <v>100</v>
      </c>
      <c r="BF529" s="37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1.9134117406944409</v>
      </c>
      <c r="BG529" s="14">
        <f t="shared" si="276"/>
        <v>0</v>
      </c>
      <c r="BH529" s="14">
        <f t="shared" si="277"/>
        <v>0</v>
      </c>
      <c r="BI529" s="13">
        <f>IFERROR(((AG529*(12000/5))/((F529*60+G529)*(SUMIFS(팀공격력!X:X,팀공격력!A:A,B529,팀공격력!B:B,D529)+SUMIFS(팀수비력!X:X,팀수비력!A:A,B529,팀수비력!B:B,D529))))*100,"")</f>
        <v>0</v>
      </c>
      <c r="BJ529" s="13">
        <f>IFERROR(((AI529*(12000/5))/((F529*60+G529)*(SUMIFS(팀공격력!V:V,팀공격력!A:A,B529,팀공격력!B:B,D529)+SUMIFS(팀수비력!W:W,팀수비력!A:A,B529,팀수비력!B:B,D529))))*100,"")</f>
        <v>5.3888988683312373</v>
      </c>
      <c r="BK529" s="13">
        <f>IFERROR(((AE529*(12000/5))/((F529*60+G529)*(SUMIFS(팀공격력!X:X,팀공격력!A:A,B529,팀공격력!B:B,D529)+SUMIFS(팀수비력!X:X,팀수비력!A:A,B529,팀수비력!B:B,D529))))*100,"")</f>
        <v>2.5142474019443513</v>
      </c>
      <c r="BL529" s="13">
        <f>IFERROR(100*AK529/(((((F529*60+G529)/(12000/5))*SUMIFS(팀공격력!P:P,팀공격력!A:A,B529,팀공격력!B:B,D529))-K529)),"")</f>
        <v>10.350181128169742</v>
      </c>
      <c r="BM529" s="13">
        <f>IFERROR(100*((AM529/E529*(2400))/((F529*60+G529)*SUMIFS(팀공격력!AR:AR,팀공격력!A:A,B529,팀공격력!B:B,D529))),"")</f>
        <v>0</v>
      </c>
      <c r="BN529" s="13">
        <f>IFERROR((AO529*40)/(((F529*60+G529)/60)*(SUMIFS(팀수비력!Q:Q,팀수비력!A:A,B529,팀수비력!B:B,D529)-SUMIFS(팀수비력!N:N,팀수비력!A:A,B529,팀수비력!B:B,D529)))*100,"")</f>
        <v>0</v>
      </c>
      <c r="BO529" s="13">
        <f t="shared" si="278"/>
        <v>50</v>
      </c>
      <c r="BP529" s="13">
        <v>0</v>
      </c>
      <c r="BQ529" s="13">
        <v>0</v>
      </c>
      <c r="BR529" s="13">
        <v>0</v>
      </c>
      <c r="BS529" s="13">
        <v>0</v>
      </c>
      <c r="BT529" s="15" t="s">
        <v>88</v>
      </c>
      <c r="BU529" s="15"/>
      <c r="BV529" s="12" t="s">
        <v>91</v>
      </c>
      <c r="BW529" s="26"/>
      <c r="BX529" s="28"/>
      <c r="BY529" s="28"/>
      <c r="BZ529" s="26"/>
      <c r="CA529" s="26"/>
      <c r="CB529" s="26"/>
      <c r="CC529" s="31"/>
      <c r="CD529" s="31"/>
      <c r="CE529" s="31"/>
      <c r="CF529" s="33">
        <v>0</v>
      </c>
      <c r="CG529" s="33">
        <v>1</v>
      </c>
    </row>
    <row r="530" spans="1:85" ht="18" customHeight="1" thickBot="1" x14ac:dyDescent="0.45">
      <c r="A530" s="12" t="s">
        <v>84</v>
      </c>
      <c r="B530" s="12" t="s">
        <v>133</v>
      </c>
      <c r="C530" s="4" t="s">
        <v>147</v>
      </c>
      <c r="D530" s="4" t="s">
        <v>297</v>
      </c>
      <c r="E530" s="23">
        <v>4</v>
      </c>
      <c r="F530" s="24">
        <v>20</v>
      </c>
      <c r="G530" s="24">
        <v>15</v>
      </c>
      <c r="H530" s="10">
        <f t="shared" si="252"/>
        <v>4860</v>
      </c>
      <c r="I530" s="5">
        <v>14</v>
      </c>
      <c r="J530" s="17">
        <f t="shared" si="253"/>
        <v>3.5</v>
      </c>
      <c r="K530" s="7">
        <v>5</v>
      </c>
      <c r="L530" s="7">
        <v>21</v>
      </c>
      <c r="M530" s="17">
        <f t="shared" si="254"/>
        <v>1.25</v>
      </c>
      <c r="N530" s="17">
        <f t="shared" si="255"/>
        <v>5.25</v>
      </c>
      <c r="O530" s="14">
        <f t="shared" si="256"/>
        <v>0.23809523809523808</v>
      </c>
      <c r="P530" s="12">
        <v>5</v>
      </c>
      <c r="Q530" s="12">
        <v>21</v>
      </c>
      <c r="R530" s="17">
        <f t="shared" si="257"/>
        <v>1.25</v>
      </c>
      <c r="S530" s="17">
        <f t="shared" si="258"/>
        <v>5.25</v>
      </c>
      <c r="T530" s="14">
        <f t="shared" si="259"/>
        <v>0.23809523809523808</v>
      </c>
      <c r="U530" s="12">
        <v>0</v>
      </c>
      <c r="V530" s="12">
        <v>0</v>
      </c>
      <c r="W530" s="17">
        <f t="shared" si="260"/>
        <v>0</v>
      </c>
      <c r="X530" s="17">
        <f t="shared" si="261"/>
        <v>0</v>
      </c>
      <c r="Y530" s="14" t="e">
        <f t="shared" si="262"/>
        <v>#DIV/0!</v>
      </c>
      <c r="Z530" s="12">
        <v>4</v>
      </c>
      <c r="AA530" s="12">
        <v>5</v>
      </c>
      <c r="AB530" s="17">
        <f t="shared" si="263"/>
        <v>1</v>
      </c>
      <c r="AC530" s="17">
        <f t="shared" si="264"/>
        <v>1.25</v>
      </c>
      <c r="AD530" s="14">
        <f t="shared" si="265"/>
        <v>0.8</v>
      </c>
      <c r="AE530" s="12">
        <v>20</v>
      </c>
      <c r="AF530" s="17">
        <f t="shared" si="266"/>
        <v>5</v>
      </c>
      <c r="AG530" s="12">
        <v>7</v>
      </c>
      <c r="AH530" s="17">
        <f t="shared" si="267"/>
        <v>1.75</v>
      </c>
      <c r="AI530" s="12">
        <v>13</v>
      </c>
      <c r="AJ530" s="17">
        <f t="shared" si="268"/>
        <v>3.25</v>
      </c>
      <c r="AK530" s="12">
        <v>9</v>
      </c>
      <c r="AL530" s="17">
        <f t="shared" si="269"/>
        <v>2.25</v>
      </c>
      <c r="AM530" s="12">
        <v>3</v>
      </c>
      <c r="AN530" s="17">
        <f t="shared" si="270"/>
        <v>0.75</v>
      </c>
      <c r="AO530" s="12">
        <v>1</v>
      </c>
      <c r="AP530" s="17">
        <f t="shared" si="271"/>
        <v>0.25</v>
      </c>
      <c r="AQ530" s="12">
        <v>2</v>
      </c>
      <c r="AR530" s="17">
        <f t="shared" si="272"/>
        <v>0.5</v>
      </c>
      <c r="AS530" s="12">
        <v>10</v>
      </c>
      <c r="AT530" s="17">
        <f t="shared" si="273"/>
        <v>2.5</v>
      </c>
      <c r="AU530" s="13"/>
      <c r="AV530" s="13"/>
      <c r="AW530" s="13"/>
      <c r="AX530" s="13"/>
      <c r="AY530" s="13"/>
      <c r="AZ530" s="13"/>
      <c r="BA530" s="13"/>
      <c r="BB530" s="13"/>
      <c r="BC530" s="13"/>
      <c r="BD530" s="35">
        <f t="shared" si="274"/>
        <v>30.172413793103448</v>
      </c>
      <c r="BE530" s="35">
        <f t="shared" si="275"/>
        <v>23.809523809523807</v>
      </c>
      <c r="BF530" s="37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6.0322076802929931</v>
      </c>
      <c r="BG530" s="14">
        <f t="shared" si="276"/>
        <v>0</v>
      </c>
      <c r="BH530" s="14">
        <f t="shared" si="277"/>
        <v>0.23809523809523808</v>
      </c>
      <c r="BI530" s="13">
        <f>IFERROR(((AG530*(12000/5))/((F530*60+G530)*(SUMIFS(팀공격력!X:X,팀공격력!A:A,B530,팀공격력!B:B,D530)+SUMIFS(팀수비력!X:X,팀수비력!A:A,B530,팀수비력!B:B,D530))))*100,"")</f>
        <v>2.2017771486985924</v>
      </c>
      <c r="BJ530" s="13">
        <f>IFERROR(((AI530*(12000/5))/((F530*60+G530)*(SUMIFS(팀공격력!V:V,팀공격력!A:A,B530,팀공격력!B:B,D530)+SUMIFS(팀수비력!W:W,팀수비력!A:A,B530,팀수비력!B:B,D530))))*100,"")</f>
        <v>8.7641680360679217</v>
      </c>
      <c r="BK530" s="13">
        <f>IFERROR(((AE530*(12000/5))/((F530*60+G530)*(SUMIFS(팀공격력!X:X,팀공격력!A:A,B530,팀공격력!B:B,D530)+SUMIFS(팀수비력!X:X,팀수비력!A:A,B530,팀수비력!B:B,D530))))*100,"")</f>
        <v>6.2907918534245502</v>
      </c>
      <c r="BL530" s="13">
        <f>IFERROR(100*AK530/(((((F530*60+G530)/(12000/5))*SUMIFS(팀공격력!P:P,팀공격력!A:A,B530,팀공격력!B:B,D530))-K530)),"")</f>
        <v>5.8648637641021466</v>
      </c>
      <c r="BM530" s="13">
        <f>IFERROR(100*((AM530/E530*(2400))/((F530*60+G530)*SUMIFS(팀공격력!AR:AR,팀공격력!A:A,B530,팀공격력!B:B,D530))),"")</f>
        <v>1.9402267400115407</v>
      </c>
      <c r="BN530" s="13">
        <f>IFERROR((AO530*40)/(((F530*60+G530)/60)*(SUMIFS(팀수비력!Q:Q,팀수비력!A:A,B530,팀수비력!B:B,D530)-SUMIFS(팀수비력!N:N,팀수비력!A:A,B530,팀수비력!B:B,D530)))*100,"")</f>
        <v>0.5548619780829519</v>
      </c>
      <c r="BO530" s="13">
        <f t="shared" si="278"/>
        <v>7.9365079365079367</v>
      </c>
      <c r="BP530" s="13">
        <v>40</v>
      </c>
      <c r="BQ530" s="13">
        <v>0.5</v>
      </c>
      <c r="BR530" s="13">
        <v>0</v>
      </c>
      <c r="BS530" s="13">
        <v>0</v>
      </c>
      <c r="BT530" s="15" t="s">
        <v>88</v>
      </c>
      <c r="BU530" s="15"/>
      <c r="BV530" s="12" t="s">
        <v>89</v>
      </c>
      <c r="BW530" s="26"/>
      <c r="BX530" s="28"/>
      <c r="BY530" s="28"/>
      <c r="BZ530" s="26"/>
      <c r="CA530" s="26"/>
      <c r="CB530" s="26"/>
      <c r="CC530" s="31"/>
      <c r="CD530" s="31"/>
      <c r="CE530" s="31"/>
      <c r="CF530" s="33">
        <v>2</v>
      </c>
      <c r="CG530" s="33">
        <v>2</v>
      </c>
    </row>
    <row r="531" spans="1:85" ht="18" customHeight="1" thickBot="1" x14ac:dyDescent="0.45">
      <c r="A531" s="12" t="s">
        <v>84</v>
      </c>
      <c r="B531" s="12" t="s">
        <v>133</v>
      </c>
      <c r="C531" s="4" t="s">
        <v>148</v>
      </c>
      <c r="D531" s="4" t="s">
        <v>297</v>
      </c>
      <c r="E531" s="23">
        <v>1</v>
      </c>
      <c r="F531" s="24">
        <v>24</v>
      </c>
      <c r="G531" s="24">
        <v>50</v>
      </c>
      <c r="H531" s="10">
        <f t="shared" si="252"/>
        <v>1490</v>
      </c>
      <c r="I531" s="5">
        <v>16</v>
      </c>
      <c r="J531" s="17">
        <f t="shared" si="253"/>
        <v>16</v>
      </c>
      <c r="K531" s="7">
        <v>8</v>
      </c>
      <c r="L531" s="7">
        <v>11</v>
      </c>
      <c r="M531" s="17">
        <f t="shared" si="254"/>
        <v>8</v>
      </c>
      <c r="N531" s="17">
        <f t="shared" si="255"/>
        <v>11</v>
      </c>
      <c r="O531" s="14">
        <f t="shared" si="256"/>
        <v>0.72727272727272729</v>
      </c>
      <c r="P531" s="12">
        <v>8</v>
      </c>
      <c r="Q531" s="12">
        <v>11</v>
      </c>
      <c r="R531" s="17">
        <f t="shared" si="257"/>
        <v>8</v>
      </c>
      <c r="S531" s="17">
        <f t="shared" si="258"/>
        <v>11</v>
      </c>
      <c r="T531" s="14">
        <f t="shared" si="259"/>
        <v>0.72727272727272729</v>
      </c>
      <c r="U531" s="12">
        <v>0</v>
      </c>
      <c r="V531" s="12">
        <v>0</v>
      </c>
      <c r="W531" s="17">
        <f t="shared" si="260"/>
        <v>0</v>
      </c>
      <c r="X531" s="17">
        <f t="shared" si="261"/>
        <v>0</v>
      </c>
      <c r="Y531" s="14" t="e">
        <f t="shared" si="262"/>
        <v>#DIV/0!</v>
      </c>
      <c r="Z531" s="12">
        <v>0</v>
      </c>
      <c r="AA531" s="12">
        <v>2</v>
      </c>
      <c r="AB531" s="17">
        <f t="shared" si="263"/>
        <v>0</v>
      </c>
      <c r="AC531" s="17">
        <f t="shared" si="264"/>
        <v>2</v>
      </c>
      <c r="AD531" s="14">
        <f t="shared" si="265"/>
        <v>0</v>
      </c>
      <c r="AE531" s="12">
        <v>7</v>
      </c>
      <c r="AF531" s="17">
        <f t="shared" si="266"/>
        <v>7</v>
      </c>
      <c r="AG531" s="12">
        <v>1</v>
      </c>
      <c r="AH531" s="17">
        <f t="shared" si="267"/>
        <v>1</v>
      </c>
      <c r="AI531" s="12">
        <v>6</v>
      </c>
      <c r="AJ531" s="17">
        <f t="shared" si="268"/>
        <v>6</v>
      </c>
      <c r="AK531" s="12">
        <v>4</v>
      </c>
      <c r="AL531" s="17">
        <f t="shared" si="269"/>
        <v>4</v>
      </c>
      <c r="AM531" s="12">
        <v>1</v>
      </c>
      <c r="AN531" s="17">
        <f t="shared" si="270"/>
        <v>1</v>
      </c>
      <c r="AO531" s="12">
        <v>0</v>
      </c>
      <c r="AP531" s="17">
        <f t="shared" si="271"/>
        <v>0</v>
      </c>
      <c r="AQ531" s="12">
        <v>1</v>
      </c>
      <c r="AR531" s="17">
        <f t="shared" si="272"/>
        <v>1</v>
      </c>
      <c r="AS531" s="12">
        <v>4</v>
      </c>
      <c r="AT531" s="17">
        <f t="shared" si="273"/>
        <v>4</v>
      </c>
      <c r="AU531" s="13"/>
      <c r="AV531" s="13"/>
      <c r="AW531" s="13"/>
      <c r="AX531" s="13"/>
      <c r="AY531" s="13"/>
      <c r="AZ531" s="13"/>
      <c r="BA531" s="13"/>
      <c r="BB531" s="13"/>
      <c r="BC531" s="13"/>
      <c r="BD531" s="35">
        <f t="shared" si="274"/>
        <v>67.340067340067336</v>
      </c>
      <c r="BE531" s="35">
        <f t="shared" si="275"/>
        <v>72.727272727272734</v>
      </c>
      <c r="BF531" s="37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2.5140946103771471</v>
      </c>
      <c r="BG531" s="14">
        <f t="shared" si="276"/>
        <v>0</v>
      </c>
      <c r="BH531" s="14">
        <f t="shared" si="277"/>
        <v>0.18181818181818182</v>
      </c>
      <c r="BI531" s="13">
        <f>IFERROR(((AG531*(12000/5))/((F531*60+G531)*(SUMIFS(팀공격력!X:X,팀공격력!A:A,B531,팀공격력!B:B,D531)+SUMIFS(팀수비력!X:X,팀수비력!A:A,B531,팀수비력!B:B,D531))))*100,"")</f>
        <v>0.25648698328559827</v>
      </c>
      <c r="BJ531" s="13">
        <f>IFERROR(((AI531*(12000/5))/((F531*60+G531)*(SUMIFS(팀공격력!V:V,팀공격력!A:A,B531,팀공격력!B:B,D531)+SUMIFS(팀수비력!W:W,팀수비력!A:A,B531,팀수비력!B:B,D531))))*100,"")</f>
        <v>3.2984401126967038</v>
      </c>
      <c r="BK531" s="13">
        <f>IFERROR(((AE531*(12000/5))/((F531*60+G531)*(SUMIFS(팀공격력!X:X,팀공격력!A:A,B531,팀공격력!B:B,D531)+SUMIFS(팀수비력!X:X,팀수비력!A:A,B531,팀수비력!B:B,D531))))*100,"")</f>
        <v>1.7954088829991877</v>
      </c>
      <c r="BL531" s="13">
        <f>IFERROR(100*AK531/(((((F531*60+G531)/(12000/5))*SUMIFS(팀공격력!P:P,팀공격력!A:A,B531,팀공격력!B:B,D531))-K531)),"")</f>
        <v>2.1468345372006175</v>
      </c>
      <c r="BM531" s="13">
        <f>IFERROR(100*((AM531/E531*(2400))/((F531*60+G531)*SUMIFS(팀공격력!AR:AR,팀공격력!A:A,B531,팀공격력!B:B,D531))),"")</f>
        <v>2.1095082676635544</v>
      </c>
      <c r="BN531" s="13">
        <f>IFERROR((AO531*40)/(((F531*60+G531)/60)*(SUMIFS(팀수비력!Q:Q,팀수비력!A:A,B531,팀수비력!B:B,D531)-SUMIFS(팀수비력!N:N,팀수비력!A:A,B531,팀수비력!B:B,D531)))*100,"")</f>
        <v>0</v>
      </c>
      <c r="BO531" s="13">
        <f t="shared" si="278"/>
        <v>7.7639751552795024</v>
      </c>
      <c r="BP531" s="13">
        <v>0</v>
      </c>
      <c r="BQ531" s="13">
        <v>0</v>
      </c>
      <c r="BR531" s="13">
        <v>2</v>
      </c>
      <c r="BS531" s="13">
        <v>0</v>
      </c>
      <c r="BT531" s="15" t="s">
        <v>88</v>
      </c>
      <c r="BU531" s="15"/>
      <c r="BV531" s="12" t="s">
        <v>96</v>
      </c>
      <c r="BW531" s="26"/>
      <c r="BX531" s="28"/>
      <c r="BY531" s="28"/>
      <c r="BZ531" s="26"/>
      <c r="CA531" s="26"/>
      <c r="CB531" s="26"/>
      <c r="CC531" s="31"/>
      <c r="CD531" s="31"/>
      <c r="CE531" s="31"/>
      <c r="CF531" s="33">
        <v>1</v>
      </c>
      <c r="CG531" s="33">
        <v>0</v>
      </c>
    </row>
    <row r="532" spans="1:85" ht="18" customHeight="1" thickBot="1" x14ac:dyDescent="0.45">
      <c r="A532" s="12" t="s">
        <v>84</v>
      </c>
      <c r="B532" s="12" t="s">
        <v>133</v>
      </c>
      <c r="C532" s="4" t="s">
        <v>149</v>
      </c>
      <c r="D532" s="4" t="s">
        <v>297</v>
      </c>
      <c r="E532" s="23">
        <v>9</v>
      </c>
      <c r="F532" s="24">
        <v>12</v>
      </c>
      <c r="G532" s="24">
        <v>52</v>
      </c>
      <c r="H532" s="10">
        <f t="shared" si="252"/>
        <v>6948</v>
      </c>
      <c r="I532" s="5">
        <v>31</v>
      </c>
      <c r="J532" s="17">
        <f t="shared" si="253"/>
        <v>3.4444444444444446</v>
      </c>
      <c r="K532" s="7">
        <v>11</v>
      </c>
      <c r="L532" s="7">
        <v>22</v>
      </c>
      <c r="M532" s="17">
        <f t="shared" si="254"/>
        <v>1.2222222222222223</v>
      </c>
      <c r="N532" s="17">
        <f t="shared" si="255"/>
        <v>2.4444444444444446</v>
      </c>
      <c r="O532" s="14">
        <f t="shared" si="256"/>
        <v>0.5</v>
      </c>
      <c r="P532" s="12">
        <v>4</v>
      </c>
      <c r="Q532" s="12">
        <v>10</v>
      </c>
      <c r="R532" s="17">
        <f t="shared" si="257"/>
        <v>0.44444444444444442</v>
      </c>
      <c r="S532" s="17">
        <f t="shared" si="258"/>
        <v>1.1111111111111112</v>
      </c>
      <c r="T532" s="14">
        <f t="shared" si="259"/>
        <v>0.4</v>
      </c>
      <c r="U532" s="12">
        <v>7</v>
      </c>
      <c r="V532" s="12">
        <v>12</v>
      </c>
      <c r="W532" s="17">
        <f t="shared" si="260"/>
        <v>0.77777777777777779</v>
      </c>
      <c r="X532" s="17">
        <f t="shared" si="261"/>
        <v>1.3333333333333333</v>
      </c>
      <c r="Y532" s="14">
        <f t="shared" si="262"/>
        <v>0.58333333333333337</v>
      </c>
      <c r="Z532" s="12">
        <v>2</v>
      </c>
      <c r="AA532" s="12">
        <v>2</v>
      </c>
      <c r="AB532" s="17">
        <f t="shared" si="263"/>
        <v>0.22222222222222221</v>
      </c>
      <c r="AC532" s="17">
        <f t="shared" si="264"/>
        <v>0.22222222222222221</v>
      </c>
      <c r="AD532" s="14">
        <f t="shared" si="265"/>
        <v>1</v>
      </c>
      <c r="AE532" s="12">
        <v>20</v>
      </c>
      <c r="AF532" s="17">
        <f t="shared" si="266"/>
        <v>2.2222222222222223</v>
      </c>
      <c r="AG532" s="12">
        <v>6</v>
      </c>
      <c r="AH532" s="17">
        <f t="shared" si="267"/>
        <v>0.66666666666666663</v>
      </c>
      <c r="AI532" s="12">
        <v>14</v>
      </c>
      <c r="AJ532" s="17">
        <f t="shared" si="268"/>
        <v>1.5555555555555556</v>
      </c>
      <c r="AK532" s="12">
        <v>19</v>
      </c>
      <c r="AL532" s="17">
        <f t="shared" si="269"/>
        <v>2.1111111111111112</v>
      </c>
      <c r="AM532" s="12">
        <v>1</v>
      </c>
      <c r="AN532" s="17">
        <f t="shared" si="270"/>
        <v>0.1111111111111111</v>
      </c>
      <c r="AO532" s="12">
        <v>0</v>
      </c>
      <c r="AP532" s="17">
        <f t="shared" si="271"/>
        <v>0</v>
      </c>
      <c r="AQ532" s="12">
        <v>12</v>
      </c>
      <c r="AR532" s="17">
        <f t="shared" si="272"/>
        <v>1.3333333333333333</v>
      </c>
      <c r="AS532" s="12">
        <v>9</v>
      </c>
      <c r="AT532" s="17">
        <f t="shared" si="273"/>
        <v>1</v>
      </c>
      <c r="AU532" s="13"/>
      <c r="AV532" s="13"/>
      <c r="AW532" s="13"/>
      <c r="AX532" s="13"/>
      <c r="AY532" s="13"/>
      <c r="AZ532" s="13"/>
      <c r="BA532" s="13"/>
      <c r="BB532" s="13"/>
      <c r="BC532" s="13"/>
      <c r="BD532" s="35">
        <f t="shared" si="274"/>
        <v>67.744755244755254</v>
      </c>
      <c r="BE532" s="35">
        <f t="shared" si="275"/>
        <v>65.909090909090907</v>
      </c>
      <c r="BF532" s="37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13.140479054849944</v>
      </c>
      <c r="BG532" s="14">
        <f t="shared" si="276"/>
        <v>0.54545454545454541</v>
      </c>
      <c r="BH532" s="14">
        <f t="shared" si="277"/>
        <v>9.0909090909090912E-2</v>
      </c>
      <c r="BI532" s="13">
        <f>IFERROR(((AG532*(12000/5))/((F532*60+G532)*(SUMIFS(팀공격력!X:X,팀공격력!A:A,B532,팀공격력!B:B,D532)+SUMIFS(팀수비력!X:X,팀수비력!A:A,B532,팀수비력!B:B,D532))))*100,"")</f>
        <v>2.9701990033332235</v>
      </c>
      <c r="BJ532" s="13">
        <f>IFERROR(((AI532*(12000/5))/((F532*60+G532)*(SUMIFS(팀공격력!V:V,팀공격력!A:A,B532,팀공격력!B:B,D532)+SUMIFS(팀수비력!W:W,팀수비력!A:A,B532,팀수비력!B:B,D532))))*100,"")</f>
        <v>14.854374082653981</v>
      </c>
      <c r="BK532" s="13">
        <f>IFERROR(((AE532*(12000/5))/((F532*60+G532)*(SUMIFS(팀공격력!X:X,팀공격력!A:A,B532,팀공격력!B:B,D532)+SUMIFS(팀수비력!X:X,팀수비력!A:A,B532,팀수비력!B:B,D532))))*100,"")</f>
        <v>9.9006633444440766</v>
      </c>
      <c r="BL532" s="13">
        <f>IFERROR(100*AK532/(((((F532*60+G532)/(12000/5))*SUMIFS(팀공격력!P:P,팀공격력!A:A,B532,팀공격력!B:B,D532))-K532)),"")</f>
        <v>21.186046943819811</v>
      </c>
      <c r="BM532" s="13">
        <f>IFERROR(100*((AM532/E532*(2400))/((F532*60+G532)*SUMIFS(팀공격력!AR:AR,팀공격력!A:A,B532,팀공격력!B:B,D532))),"")</f>
        <v>0.45238447305968554</v>
      </c>
      <c r="BN532" s="13">
        <f>IFERROR((AO532*40)/(((F532*60+G532)/60)*(SUMIFS(팀수비력!Q:Q,팀수비력!A:A,B532,팀수비력!B:B,D532)-SUMIFS(팀수비력!N:N,팀수비력!A:A,B532,팀수비력!B:B,D532)))*100,"")</f>
        <v>0</v>
      </c>
      <c r="BO532" s="13">
        <f t="shared" si="278"/>
        <v>34.403669724770644</v>
      </c>
      <c r="BP532" s="13">
        <v>0</v>
      </c>
      <c r="BQ532" s="13">
        <v>0</v>
      </c>
      <c r="BR532" s="13">
        <v>0.44444444444444398</v>
      </c>
      <c r="BS532" s="13">
        <v>0.33333333333333298</v>
      </c>
      <c r="BT532" s="15" t="s">
        <v>88</v>
      </c>
      <c r="BU532" s="15"/>
      <c r="BV532" s="12" t="s">
        <v>91</v>
      </c>
      <c r="BW532" s="26"/>
      <c r="BX532" s="28"/>
      <c r="BY532" s="28"/>
      <c r="BZ532" s="26"/>
      <c r="CA532" s="26"/>
      <c r="CB532" s="26"/>
      <c r="CC532" s="31"/>
      <c r="CD532" s="31"/>
      <c r="CE532" s="31"/>
      <c r="CF532" s="33">
        <v>6</v>
      </c>
      <c r="CG532" s="33">
        <v>3</v>
      </c>
    </row>
    <row r="533" spans="1:85" ht="18" customHeight="1" thickBot="1" x14ac:dyDescent="0.45">
      <c r="A533" s="12" t="s">
        <v>84</v>
      </c>
      <c r="B533" s="12" t="s">
        <v>133</v>
      </c>
      <c r="C533" s="4" t="s">
        <v>150</v>
      </c>
      <c r="D533" s="4" t="s">
        <v>297</v>
      </c>
      <c r="E533" s="23">
        <v>7</v>
      </c>
      <c r="F533" s="24">
        <v>27</v>
      </c>
      <c r="G533" s="24">
        <v>55</v>
      </c>
      <c r="H533" s="10">
        <f t="shared" si="252"/>
        <v>11725</v>
      </c>
      <c r="I533" s="5">
        <v>95</v>
      </c>
      <c r="J533" s="17">
        <f t="shared" si="253"/>
        <v>13.571428571428571</v>
      </c>
      <c r="K533" s="7">
        <v>29</v>
      </c>
      <c r="L533" s="7">
        <v>80</v>
      </c>
      <c r="M533" s="17">
        <f t="shared" si="254"/>
        <v>4.1428571428571432</v>
      </c>
      <c r="N533" s="17">
        <f t="shared" si="255"/>
        <v>11.428571428571429</v>
      </c>
      <c r="O533" s="14">
        <f t="shared" si="256"/>
        <v>0.36249999999999999</v>
      </c>
      <c r="P533" s="12">
        <v>15</v>
      </c>
      <c r="Q533" s="12">
        <v>37</v>
      </c>
      <c r="R533" s="17">
        <f t="shared" si="257"/>
        <v>2.1428571428571428</v>
      </c>
      <c r="S533" s="17">
        <f t="shared" si="258"/>
        <v>5.2857142857142856</v>
      </c>
      <c r="T533" s="14">
        <f t="shared" si="259"/>
        <v>0.40540540540540543</v>
      </c>
      <c r="U533" s="12">
        <v>14</v>
      </c>
      <c r="V533" s="12">
        <v>43</v>
      </c>
      <c r="W533" s="17">
        <f t="shared" si="260"/>
        <v>2</v>
      </c>
      <c r="X533" s="17">
        <f t="shared" si="261"/>
        <v>6.1428571428571432</v>
      </c>
      <c r="Y533" s="14">
        <f t="shared" si="262"/>
        <v>0.32558139534883723</v>
      </c>
      <c r="Z533" s="12">
        <v>23</v>
      </c>
      <c r="AA533" s="12">
        <v>26</v>
      </c>
      <c r="AB533" s="17">
        <f t="shared" si="263"/>
        <v>3.2857142857142856</v>
      </c>
      <c r="AC533" s="17">
        <f t="shared" si="264"/>
        <v>3.7142857142857144</v>
      </c>
      <c r="AD533" s="14">
        <f t="shared" si="265"/>
        <v>0.88461538461538458</v>
      </c>
      <c r="AE533" s="12">
        <v>15</v>
      </c>
      <c r="AF533" s="17">
        <f t="shared" si="266"/>
        <v>2.1428571428571428</v>
      </c>
      <c r="AG533" s="12">
        <v>3</v>
      </c>
      <c r="AH533" s="17">
        <f t="shared" si="267"/>
        <v>0.42857142857142855</v>
      </c>
      <c r="AI533" s="12">
        <v>12</v>
      </c>
      <c r="AJ533" s="17">
        <f t="shared" si="268"/>
        <v>1.7142857142857142</v>
      </c>
      <c r="AK533" s="12">
        <v>22</v>
      </c>
      <c r="AL533" s="17">
        <f t="shared" si="269"/>
        <v>3.1428571428571428</v>
      </c>
      <c r="AM533" s="12">
        <v>7</v>
      </c>
      <c r="AN533" s="17">
        <f t="shared" si="270"/>
        <v>1</v>
      </c>
      <c r="AO533" s="12">
        <v>0</v>
      </c>
      <c r="AP533" s="17">
        <f t="shared" si="271"/>
        <v>0</v>
      </c>
      <c r="AQ533" s="12">
        <v>14</v>
      </c>
      <c r="AR533" s="17">
        <f t="shared" si="272"/>
        <v>2</v>
      </c>
      <c r="AS533" s="12">
        <v>12</v>
      </c>
      <c r="AT533" s="17">
        <f t="shared" si="273"/>
        <v>1.7142857142857142</v>
      </c>
      <c r="AU533" s="13"/>
      <c r="AV533" s="13"/>
      <c r="AW533" s="13"/>
      <c r="AX533" s="13"/>
      <c r="AY533" s="13"/>
      <c r="AZ533" s="13"/>
      <c r="BA533" s="13"/>
      <c r="BB533" s="13"/>
      <c r="BC533" s="13"/>
      <c r="BD533" s="35">
        <f t="shared" si="274"/>
        <v>51.946631671041118</v>
      </c>
      <c r="BE533" s="35">
        <f t="shared" si="275"/>
        <v>45</v>
      </c>
      <c r="BF533" s="37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18.308071855940849</v>
      </c>
      <c r="BG533" s="14">
        <f t="shared" si="276"/>
        <v>0.53749999999999998</v>
      </c>
      <c r="BH533" s="14">
        <f t="shared" si="277"/>
        <v>0.32500000000000001</v>
      </c>
      <c r="BI533" s="13">
        <f>IFERROR(((AG533*(12000/5))/((F533*60+G533)*(SUMIFS(팀공격력!X:X,팀공격력!A:A,B533,팀공격력!B:B,D533)+SUMIFS(팀수비력!X:X,팀수비력!A:A,B533,팀수비력!B:B,D533))))*100,"")</f>
        <v>0.68447571061888013</v>
      </c>
      <c r="BJ533" s="13">
        <f>IFERROR(((AI533*(12000/5))/((F533*60+G533)*(SUMIFS(팀공격력!V:V,팀공격력!A:A,B533,팀공격력!B:B,D533)+SUMIFS(팀수비력!W:W,팀수비력!A:A,B533,팀수비력!B:B,D533))))*100,"")</f>
        <v>5.8682695736335386</v>
      </c>
      <c r="BK533" s="13">
        <f>IFERROR(((AE533*(12000/5))/((F533*60+G533)*(SUMIFS(팀공격력!X:X,팀공격력!A:A,B533,팀공격력!B:B,D533)+SUMIFS(팀수비력!X:X,팀수비력!A:A,B533,팀수비력!B:B,D533))))*100,"")</f>
        <v>3.4223785530944002</v>
      </c>
      <c r="BL533" s="13">
        <f>IFERROR(100*AK533/(((((F533*60+G533)/(12000/5))*SUMIFS(팀공격력!P:P,팀공격력!A:A,B533,팀공격력!B:B,D533))-K533)),"")</f>
        <v>11.612690383240777</v>
      </c>
      <c r="BM533" s="13">
        <f>IFERROR(100*((AM533/E533*(2400))/((F533*60+G533)*SUMIFS(팀공격력!AR:AR,팀공격력!A:A,B533,팀공격력!B:B,D533))),"")</f>
        <v>1.8765178022798183</v>
      </c>
      <c r="BN533" s="13">
        <f>IFERROR((AO533*40)/(((F533*60+G533)/60)*(SUMIFS(팀수비력!Q:Q,팀수비력!A:A,B533,팀수비력!B:B,D533)-SUMIFS(팀수비력!N:N,팀수비력!A:A,B533,팀수비력!B:B,D533)))*100,"")</f>
        <v>0</v>
      </c>
      <c r="BO533" s="13">
        <f t="shared" si="278"/>
        <v>13.277693474962064</v>
      </c>
      <c r="BP533" s="13">
        <v>8.3333333333333304</v>
      </c>
      <c r="BQ533" s="13">
        <v>0.14285714285714199</v>
      </c>
      <c r="BR533" s="13">
        <v>1</v>
      </c>
      <c r="BS533" s="13">
        <v>0</v>
      </c>
      <c r="BT533" s="15" t="s">
        <v>88</v>
      </c>
      <c r="BU533" s="15"/>
      <c r="BV533" s="12" t="s">
        <v>91</v>
      </c>
      <c r="BW533" s="26"/>
      <c r="BX533" s="28"/>
      <c r="BY533" s="28"/>
      <c r="BZ533" s="26"/>
      <c r="CA533" s="26"/>
      <c r="CB533" s="26"/>
      <c r="CC533" s="31"/>
      <c r="CD533" s="31"/>
      <c r="CE533" s="31"/>
      <c r="CF533" s="33">
        <v>6</v>
      </c>
      <c r="CG533" s="33">
        <v>1</v>
      </c>
    </row>
    <row r="534" spans="1:85" ht="18" customHeight="1" thickBot="1" x14ac:dyDescent="0.45">
      <c r="A534" s="12" t="s">
        <v>84</v>
      </c>
      <c r="B534" s="12" t="s">
        <v>133</v>
      </c>
      <c r="C534" s="4" t="s">
        <v>151</v>
      </c>
      <c r="D534" s="4" t="s">
        <v>297</v>
      </c>
      <c r="E534" s="23">
        <v>9</v>
      </c>
      <c r="F534" s="24">
        <v>33</v>
      </c>
      <c r="G534" s="24">
        <v>12</v>
      </c>
      <c r="H534" s="10">
        <f t="shared" si="252"/>
        <v>17928</v>
      </c>
      <c r="I534" s="5">
        <v>139</v>
      </c>
      <c r="J534" s="17">
        <f t="shared" si="253"/>
        <v>15.444444444444445</v>
      </c>
      <c r="K534" s="7">
        <v>52</v>
      </c>
      <c r="L534" s="7">
        <v>124</v>
      </c>
      <c r="M534" s="17">
        <f t="shared" si="254"/>
        <v>5.7777777777777777</v>
      </c>
      <c r="N534" s="17">
        <f t="shared" si="255"/>
        <v>13.777777777777779</v>
      </c>
      <c r="O534" s="14">
        <f t="shared" si="256"/>
        <v>0.41935483870967744</v>
      </c>
      <c r="P534" s="12">
        <v>37</v>
      </c>
      <c r="Q534" s="12">
        <v>75</v>
      </c>
      <c r="R534" s="17">
        <f t="shared" si="257"/>
        <v>4.1111111111111107</v>
      </c>
      <c r="S534" s="17">
        <f t="shared" si="258"/>
        <v>8.3333333333333339</v>
      </c>
      <c r="T534" s="14">
        <f t="shared" si="259"/>
        <v>0.49333333333333335</v>
      </c>
      <c r="U534" s="12">
        <v>15</v>
      </c>
      <c r="V534" s="12">
        <v>49</v>
      </c>
      <c r="W534" s="17">
        <f t="shared" si="260"/>
        <v>1.6666666666666667</v>
      </c>
      <c r="X534" s="17">
        <f t="shared" si="261"/>
        <v>5.4444444444444446</v>
      </c>
      <c r="Y534" s="14">
        <f t="shared" si="262"/>
        <v>0.30612244897959184</v>
      </c>
      <c r="Z534" s="12">
        <v>20</v>
      </c>
      <c r="AA534" s="12">
        <v>26</v>
      </c>
      <c r="AB534" s="17">
        <f t="shared" si="263"/>
        <v>2.2222222222222223</v>
      </c>
      <c r="AC534" s="17">
        <f t="shared" si="264"/>
        <v>2.8888888888888888</v>
      </c>
      <c r="AD534" s="14">
        <f t="shared" si="265"/>
        <v>0.76923076923076927</v>
      </c>
      <c r="AE534" s="12">
        <v>36</v>
      </c>
      <c r="AF534" s="17">
        <f t="shared" si="266"/>
        <v>4</v>
      </c>
      <c r="AG534" s="12">
        <v>12</v>
      </c>
      <c r="AH534" s="17">
        <f t="shared" si="267"/>
        <v>1.3333333333333333</v>
      </c>
      <c r="AI534" s="12">
        <v>24</v>
      </c>
      <c r="AJ534" s="17">
        <f t="shared" si="268"/>
        <v>2.6666666666666665</v>
      </c>
      <c r="AK534" s="12">
        <v>73</v>
      </c>
      <c r="AL534" s="17">
        <f t="shared" si="269"/>
        <v>8.1111111111111107</v>
      </c>
      <c r="AM534" s="12">
        <v>11</v>
      </c>
      <c r="AN534" s="17">
        <f t="shared" si="270"/>
        <v>1.2222222222222223</v>
      </c>
      <c r="AO534" s="12">
        <v>1</v>
      </c>
      <c r="AP534" s="17">
        <f t="shared" si="271"/>
        <v>0.1111111111111111</v>
      </c>
      <c r="AQ534" s="12">
        <v>30</v>
      </c>
      <c r="AR534" s="17">
        <f t="shared" si="272"/>
        <v>3.3333333333333335</v>
      </c>
      <c r="AS534" s="12">
        <v>16</v>
      </c>
      <c r="AT534" s="17">
        <f t="shared" si="273"/>
        <v>1.7777777777777777</v>
      </c>
      <c r="AU534" s="13"/>
      <c r="AV534" s="13"/>
      <c r="AW534" s="13"/>
      <c r="AX534" s="13"/>
      <c r="AY534" s="13"/>
      <c r="AZ534" s="13"/>
      <c r="BA534" s="13"/>
      <c r="BB534" s="13"/>
      <c r="BC534" s="13"/>
      <c r="BD534" s="35">
        <f t="shared" si="274"/>
        <v>51.314235085646786</v>
      </c>
      <c r="BE534" s="35">
        <f t="shared" si="275"/>
        <v>47.983870967741936</v>
      </c>
      <c r="BF534" s="37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24.154786864374607</v>
      </c>
      <c r="BG534" s="14">
        <f t="shared" si="276"/>
        <v>0.39516129032258063</v>
      </c>
      <c r="BH534" s="14">
        <f t="shared" si="277"/>
        <v>0.20967741935483872</v>
      </c>
      <c r="BI534" s="13">
        <f>IFERROR(((AG534*(12000/5))/((F534*60+G534)*(SUMIFS(팀공격력!X:X,팀공격력!A:A,B534,팀공격력!B:B,D534)+SUMIFS(팀수비력!X:X,팀수비력!A:A,B534,팀수비력!B:B,D534))))*100,"")</f>
        <v>2.3022024403345869</v>
      </c>
      <c r="BJ534" s="13">
        <f>IFERROR(((AI534*(12000/5))/((F534*60+G534)*(SUMIFS(팀공격력!V:V,팀공격력!A:A,B534,팀공격력!B:B,D534)+SUMIFS(팀수비력!W:W,팀수비력!A:A,B534,팀수비력!B:B,D534))))*100,"")</f>
        <v>9.868826843209014</v>
      </c>
      <c r="BK534" s="13">
        <f>IFERROR(((AE534*(12000/5))/((F534*60+G534)*(SUMIFS(팀공격력!X:X,팀공격력!A:A,B534,팀공격력!B:B,D534)+SUMIFS(팀수비력!X:X,팀수비력!A:A,B534,팀수비력!B:B,D534))))*100,"")</f>
        <v>6.9066073210037606</v>
      </c>
      <c r="BL534" s="13">
        <f>IFERROR(100*AK534/(((((F534*60+G534)/(12000/5))*SUMIFS(팀공격력!P:P,팀공격력!A:A,B534,팀공격력!B:B,D534))-K534)),"")</f>
        <v>35.13162327349729</v>
      </c>
      <c r="BM534" s="13">
        <f>IFERROR(100*((AM534/E534*(2400))/((F534*60+G534)*SUMIFS(팀공격력!AR:AR,팀공격력!A:A,B534,팀공격력!B:B,D534))),"")</f>
        <v>1.928538627119905</v>
      </c>
      <c r="BN534" s="13">
        <f>IFERROR((AO534*40)/(((F534*60+G534)/60)*(SUMIFS(팀수비력!Q:Q,팀수비력!A:A,B534,팀수비력!B:B,D534)-SUMIFS(팀수비력!N:N,팀수비력!A:A,B534,팀수비력!B:B,D534)))*100,"")</f>
        <v>0.33843238121023417</v>
      </c>
      <c r="BO534" s="13">
        <f t="shared" si="278"/>
        <v>18.133462282398455</v>
      </c>
      <c r="BP534" s="13">
        <v>7.6923076923076898</v>
      </c>
      <c r="BQ534" s="13">
        <v>0.11111111111111099</v>
      </c>
      <c r="BR534" s="13">
        <v>1.7777777777777699</v>
      </c>
      <c r="BS534" s="13">
        <v>1.1111111111111101</v>
      </c>
      <c r="BT534" s="15" t="s">
        <v>88</v>
      </c>
      <c r="BU534" s="15"/>
      <c r="BV534" s="12" t="s">
        <v>96</v>
      </c>
      <c r="BW534" s="26"/>
      <c r="BX534" s="28"/>
      <c r="BY534" s="28"/>
      <c r="BZ534" s="26"/>
      <c r="CA534" s="26"/>
      <c r="CB534" s="26"/>
      <c r="CC534" s="31"/>
      <c r="CD534" s="31"/>
      <c r="CE534" s="31"/>
      <c r="CF534" s="33">
        <v>6</v>
      </c>
      <c r="CG534" s="33">
        <v>3</v>
      </c>
    </row>
    <row r="535" spans="1:85" ht="18" customHeight="1" thickBot="1" x14ac:dyDescent="0.45">
      <c r="A535" s="12" t="s">
        <v>84</v>
      </c>
      <c r="B535" s="12" t="s">
        <v>152</v>
      </c>
      <c r="C535" s="4" t="s">
        <v>155</v>
      </c>
      <c r="D535" s="4" t="s">
        <v>297</v>
      </c>
      <c r="E535" s="23">
        <v>9</v>
      </c>
      <c r="F535" s="24">
        <v>30</v>
      </c>
      <c r="G535" s="24">
        <v>27</v>
      </c>
      <c r="H535" s="10">
        <f t="shared" si="252"/>
        <v>16443</v>
      </c>
      <c r="I535" s="5">
        <v>98</v>
      </c>
      <c r="J535" s="17">
        <f t="shared" si="253"/>
        <v>10.888888888888889</v>
      </c>
      <c r="K535" s="7">
        <v>33</v>
      </c>
      <c r="L535" s="7">
        <v>74</v>
      </c>
      <c r="M535" s="17">
        <f t="shared" si="254"/>
        <v>3.6666666666666665</v>
      </c>
      <c r="N535" s="17">
        <f t="shared" si="255"/>
        <v>8.2222222222222214</v>
      </c>
      <c r="O535" s="14">
        <f t="shared" si="256"/>
        <v>0.44594594594594594</v>
      </c>
      <c r="P535" s="12">
        <v>15</v>
      </c>
      <c r="Q535" s="12">
        <v>30</v>
      </c>
      <c r="R535" s="17">
        <f t="shared" si="257"/>
        <v>1.6666666666666667</v>
      </c>
      <c r="S535" s="17">
        <f t="shared" si="258"/>
        <v>3.3333333333333335</v>
      </c>
      <c r="T535" s="14">
        <f t="shared" si="259"/>
        <v>0.5</v>
      </c>
      <c r="U535" s="12">
        <v>18</v>
      </c>
      <c r="V535" s="12">
        <v>44</v>
      </c>
      <c r="W535" s="17">
        <f t="shared" si="260"/>
        <v>2</v>
      </c>
      <c r="X535" s="17">
        <f t="shared" si="261"/>
        <v>4.8888888888888893</v>
      </c>
      <c r="Y535" s="14">
        <f t="shared" si="262"/>
        <v>0.40909090909090912</v>
      </c>
      <c r="Z535" s="12">
        <v>14</v>
      </c>
      <c r="AA535" s="12">
        <v>16</v>
      </c>
      <c r="AB535" s="17">
        <f t="shared" si="263"/>
        <v>1.5555555555555556</v>
      </c>
      <c r="AC535" s="17">
        <f t="shared" si="264"/>
        <v>1.7777777777777777</v>
      </c>
      <c r="AD535" s="14">
        <f t="shared" si="265"/>
        <v>0.875</v>
      </c>
      <c r="AE535" s="12">
        <v>18</v>
      </c>
      <c r="AF535" s="17">
        <f t="shared" si="266"/>
        <v>2</v>
      </c>
      <c r="AG535" s="12">
        <v>8</v>
      </c>
      <c r="AH535" s="17">
        <f t="shared" si="267"/>
        <v>0.88888888888888884</v>
      </c>
      <c r="AI535" s="12">
        <v>10</v>
      </c>
      <c r="AJ535" s="17">
        <f t="shared" si="268"/>
        <v>1.1111111111111112</v>
      </c>
      <c r="AK535" s="12">
        <v>32</v>
      </c>
      <c r="AL535" s="17">
        <f t="shared" si="269"/>
        <v>3.5555555555555554</v>
      </c>
      <c r="AM535" s="12">
        <v>10</v>
      </c>
      <c r="AN535" s="17">
        <f t="shared" si="270"/>
        <v>1.1111111111111112</v>
      </c>
      <c r="AO535" s="12">
        <v>0</v>
      </c>
      <c r="AP535" s="17">
        <f t="shared" si="271"/>
        <v>0</v>
      </c>
      <c r="AQ535" s="12">
        <v>13</v>
      </c>
      <c r="AR535" s="17">
        <f t="shared" si="272"/>
        <v>1.4444444444444444</v>
      </c>
      <c r="AS535" s="12">
        <v>13</v>
      </c>
      <c r="AT535" s="17">
        <f t="shared" si="273"/>
        <v>1.4444444444444444</v>
      </c>
      <c r="AU535" s="13"/>
      <c r="AV535" s="13"/>
      <c r="AW535" s="13"/>
      <c r="AX535" s="13"/>
      <c r="AY535" s="13"/>
      <c r="AZ535" s="13"/>
      <c r="BA535" s="13"/>
      <c r="BB535" s="13"/>
      <c r="BC535" s="13"/>
      <c r="BD535" s="35">
        <f t="shared" si="274"/>
        <v>60.463968410661394</v>
      </c>
      <c r="BE535" s="35">
        <f t="shared" si="275"/>
        <v>56.756756756756758</v>
      </c>
      <c r="BF535" s="37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17.337571119485531</v>
      </c>
      <c r="BG535" s="14">
        <f t="shared" si="276"/>
        <v>0.59459459459459463</v>
      </c>
      <c r="BH535" s="14">
        <f t="shared" si="277"/>
        <v>0.21621621621621623</v>
      </c>
      <c r="BI535" s="13">
        <f>IFERROR(((AG535*(12000/5))/((F535*60+G535)*(SUMIFS(팀공격력!X:X,팀공격력!A:A,B535,팀공격력!B:B,D535)+SUMIFS(팀수비력!X:X,팀수비력!A:A,B535,팀수비력!B:B,D535))))*100,"")</f>
        <v>1.6167740305671339</v>
      </c>
      <c r="BJ535" s="13">
        <f>IFERROR(((AI535*(12000/5))/((F535*60+G535)*(SUMIFS(팀공격력!V:V,팀공격력!A:A,B535,팀공격력!B:B,D535)+SUMIFS(팀수비력!W:W,팀수비력!A:A,B535,팀수비력!B:B,D535))))*100,"")</f>
        <v>4.1050903119868636</v>
      </c>
      <c r="BK535" s="13">
        <f>IFERROR(((AE535*(12000/5))/((F535*60+G535)*(SUMIFS(팀공격력!X:X,팀공격력!A:A,B535,팀공격력!B:B,D535)+SUMIFS(팀수비력!X:X,팀수비력!A:A,B535,팀수비력!B:B,D535))))*100,"")</f>
        <v>3.6377415687760517</v>
      </c>
      <c r="BL535" s="13">
        <f>IFERROR(100*AK535/(((((F535*60+G535)/(12000/5))*SUMIFS(팀공격력!P:P,팀공격력!A:A,B535,팀공격력!B:B,D535))-K535)),"")</f>
        <v>21.376085504342019</v>
      </c>
      <c r="BM535" s="13">
        <f>IFERROR(100*((AM535/E535*(2400))/((F535*60+G535)*SUMIFS(팀공격력!AR:AR,팀공격력!A:A,B535,팀공격력!B:B,D535))),"")</f>
        <v>2.1459110221721454</v>
      </c>
      <c r="BN535" s="13">
        <f>IFERROR((AO535*40)/(((F535*60+G535)/60)*(SUMIFS(팀수비력!Q:Q,팀수비력!A:A,B535,팀수비력!B:B,D535)-SUMIFS(팀수비력!N:N,팀수비력!A:A,B535,팀수비력!B:B,D535)))*100,"")</f>
        <v>0</v>
      </c>
      <c r="BO535" s="13">
        <f t="shared" si="278"/>
        <v>13.82390472139515</v>
      </c>
      <c r="BP535" s="13">
        <v>0</v>
      </c>
      <c r="BQ535" s="13">
        <v>0</v>
      </c>
      <c r="BR535" s="13">
        <v>2.6666666666666599</v>
      </c>
      <c r="BS535" s="13">
        <v>0.33333333333333298</v>
      </c>
      <c r="BT535" s="15" t="s">
        <v>88</v>
      </c>
      <c r="BU535" s="15"/>
      <c r="BV535" s="12" t="s">
        <v>91</v>
      </c>
      <c r="BW535" s="26"/>
      <c r="BX535" s="28"/>
      <c r="BY535" s="28"/>
      <c r="BZ535" s="26"/>
      <c r="CA535" s="26"/>
      <c r="CB535" s="26"/>
      <c r="CC535" s="31"/>
      <c r="CD535" s="31"/>
      <c r="CE535" s="31"/>
      <c r="CF535" s="33">
        <v>5</v>
      </c>
      <c r="CG535" s="33">
        <v>4</v>
      </c>
    </row>
    <row r="536" spans="1:85" ht="18" customHeight="1" thickBot="1" x14ac:dyDescent="0.45">
      <c r="A536" s="12" t="s">
        <v>84</v>
      </c>
      <c r="B536" s="12" t="s">
        <v>152</v>
      </c>
      <c r="C536" s="4" t="s">
        <v>156</v>
      </c>
      <c r="D536" s="4" t="s">
        <v>297</v>
      </c>
      <c r="E536" s="23">
        <v>2</v>
      </c>
      <c r="F536" s="24">
        <v>7</v>
      </c>
      <c r="G536" s="24">
        <v>10</v>
      </c>
      <c r="H536" s="10">
        <f t="shared" si="252"/>
        <v>860</v>
      </c>
      <c r="I536" s="5">
        <v>1</v>
      </c>
      <c r="J536" s="17">
        <f t="shared" si="253"/>
        <v>0.5</v>
      </c>
      <c r="K536" s="7">
        <v>0</v>
      </c>
      <c r="L536" s="7">
        <v>2</v>
      </c>
      <c r="M536" s="17">
        <f t="shared" si="254"/>
        <v>0</v>
      </c>
      <c r="N536" s="17">
        <f t="shared" si="255"/>
        <v>1</v>
      </c>
      <c r="O536" s="14">
        <f t="shared" si="256"/>
        <v>0</v>
      </c>
      <c r="P536" s="12">
        <v>0</v>
      </c>
      <c r="Q536" s="12">
        <v>0</v>
      </c>
      <c r="R536" s="17">
        <f t="shared" si="257"/>
        <v>0</v>
      </c>
      <c r="S536" s="17">
        <f t="shared" si="258"/>
        <v>0</v>
      </c>
      <c r="T536" s="14" t="e">
        <f t="shared" si="259"/>
        <v>#DIV/0!</v>
      </c>
      <c r="U536" s="12">
        <v>0</v>
      </c>
      <c r="V536" s="12">
        <v>2</v>
      </c>
      <c r="W536" s="17">
        <f t="shared" si="260"/>
        <v>0</v>
      </c>
      <c r="X536" s="17">
        <f t="shared" si="261"/>
        <v>1</v>
      </c>
      <c r="Y536" s="14">
        <f t="shared" si="262"/>
        <v>0</v>
      </c>
      <c r="Z536" s="12">
        <v>1</v>
      </c>
      <c r="AA536" s="12">
        <v>2</v>
      </c>
      <c r="AB536" s="17">
        <f t="shared" si="263"/>
        <v>0.5</v>
      </c>
      <c r="AC536" s="17">
        <f t="shared" si="264"/>
        <v>1</v>
      </c>
      <c r="AD536" s="14">
        <f t="shared" si="265"/>
        <v>0.5</v>
      </c>
      <c r="AE536" s="12">
        <v>2</v>
      </c>
      <c r="AF536" s="17">
        <f t="shared" si="266"/>
        <v>1</v>
      </c>
      <c r="AG536" s="12">
        <v>0</v>
      </c>
      <c r="AH536" s="17">
        <f t="shared" si="267"/>
        <v>0</v>
      </c>
      <c r="AI536" s="12">
        <v>2</v>
      </c>
      <c r="AJ536" s="17">
        <f t="shared" si="268"/>
        <v>1</v>
      </c>
      <c r="AK536" s="12">
        <v>0</v>
      </c>
      <c r="AL536" s="17">
        <f t="shared" si="269"/>
        <v>0</v>
      </c>
      <c r="AM536" s="12">
        <v>0</v>
      </c>
      <c r="AN536" s="17">
        <f t="shared" si="270"/>
        <v>0</v>
      </c>
      <c r="AO536" s="12">
        <v>1</v>
      </c>
      <c r="AP536" s="17">
        <f t="shared" si="271"/>
        <v>0.5</v>
      </c>
      <c r="AQ536" s="12">
        <v>0</v>
      </c>
      <c r="AR536" s="17">
        <f t="shared" si="272"/>
        <v>0</v>
      </c>
      <c r="AS536" s="12">
        <v>3</v>
      </c>
      <c r="AT536" s="17">
        <f t="shared" si="273"/>
        <v>1.5</v>
      </c>
      <c r="AU536" s="13"/>
      <c r="AV536" s="13"/>
      <c r="AW536" s="13"/>
      <c r="AX536" s="13"/>
      <c r="AY536" s="13"/>
      <c r="AZ536" s="13"/>
      <c r="BA536" s="13"/>
      <c r="BB536" s="13"/>
      <c r="BC536" s="13"/>
      <c r="BD536" s="35">
        <f t="shared" si="274"/>
        <v>17.361111111111111</v>
      </c>
      <c r="BE536" s="35">
        <f t="shared" si="275"/>
        <v>0</v>
      </c>
      <c r="BF536" s="37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2.25599542534261</v>
      </c>
      <c r="BG536" s="14">
        <f t="shared" si="276"/>
        <v>1</v>
      </c>
      <c r="BH536" s="14">
        <f t="shared" si="277"/>
        <v>1</v>
      </c>
      <c r="BI536" s="13">
        <f>IFERROR(((AG536*(12000/5))/((F536*60+G536)*(SUMIFS(팀공격력!X:X,팀공격력!A:A,B536,팀공격력!B:B,D536)+SUMIFS(팀수비력!X:X,팀수비력!A:A,B536,팀수비력!B:B,D536))))*100,"")</f>
        <v>0</v>
      </c>
      <c r="BJ536" s="13">
        <f>IFERROR(((AI536*(12000/5))/((F536*60+G536)*(SUMIFS(팀공격력!V:V,팀공격력!A:A,B536,팀공격력!B:B,D536)+SUMIFS(팀수비력!W:W,팀수비력!A:A,B536,팀수비력!B:B,D536))))*100,"")</f>
        <v>3.4883720930232558</v>
      </c>
      <c r="BK536" s="13">
        <f>IFERROR(((AE536*(12000/5))/((F536*60+G536)*(SUMIFS(팀공격력!X:X,팀공격력!A:A,B536,팀공격력!B:B,D536)+SUMIFS(팀수비력!X:X,팀수비력!A:A,B536,팀수비력!B:B,D536))))*100,"")</f>
        <v>1.7173524150268336</v>
      </c>
      <c r="BL536" s="13">
        <f>IFERROR(100*AK536/(((((F536*60+G536)/(12000/5))*SUMIFS(팀공격력!P:P,팀공격력!A:A,B536,팀공격력!B:B,D536))-K536)),"")</f>
        <v>0</v>
      </c>
      <c r="BM536" s="13">
        <f>IFERROR(100*((AM536/E536*(2400))/((F536*60+G536)*SUMIFS(팀공격력!AR:AR,팀공격력!A:A,B536,팀공격력!B:B,D536))),"")</f>
        <v>0</v>
      </c>
      <c r="BN536" s="13">
        <f>IFERROR((AO536*40)/(((F536*60+G536)/60)*(SUMIFS(팀수비력!Q:Q,팀수비력!A:A,B536,팀수비력!B:B,D536)-SUMIFS(팀수비력!N:N,팀수비력!A:A,B536,팀수비력!B:B,D536)))*100,"")</f>
        <v>1.5547062253028436</v>
      </c>
      <c r="BO536" s="13">
        <f t="shared" si="278"/>
        <v>0</v>
      </c>
      <c r="BP536" s="13">
        <v>100</v>
      </c>
      <c r="BQ536" s="13">
        <v>0.5</v>
      </c>
      <c r="BR536" s="13">
        <v>0</v>
      </c>
      <c r="BS536" s="13">
        <v>0.5</v>
      </c>
      <c r="BT536" s="15" t="s">
        <v>88</v>
      </c>
      <c r="BU536" s="15"/>
      <c r="BV536" s="12" t="s">
        <v>91</v>
      </c>
      <c r="BW536" s="26"/>
      <c r="BX536" s="28"/>
      <c r="BY536" s="28"/>
      <c r="BZ536" s="26"/>
      <c r="CA536" s="26"/>
      <c r="CB536" s="26"/>
      <c r="CC536" s="31"/>
      <c r="CD536" s="31"/>
      <c r="CE536" s="31"/>
      <c r="CF536" s="33">
        <v>1</v>
      </c>
      <c r="CG536" s="33">
        <v>1</v>
      </c>
    </row>
    <row r="537" spans="1:85" ht="18" customHeight="1" thickBot="1" x14ac:dyDescent="0.45">
      <c r="A537" s="12" t="s">
        <v>84</v>
      </c>
      <c r="B537" s="12" t="s">
        <v>152</v>
      </c>
      <c r="C537" s="4" t="s">
        <v>157</v>
      </c>
      <c r="D537" s="4" t="s">
        <v>297</v>
      </c>
      <c r="E537" s="23">
        <v>2</v>
      </c>
      <c r="F537" s="24">
        <v>2</v>
      </c>
      <c r="G537" s="24">
        <v>58</v>
      </c>
      <c r="H537" s="10">
        <f t="shared" si="252"/>
        <v>356</v>
      </c>
      <c r="I537" s="5">
        <v>5</v>
      </c>
      <c r="J537" s="17">
        <f t="shared" si="253"/>
        <v>2.5</v>
      </c>
      <c r="K537" s="7">
        <v>1</v>
      </c>
      <c r="L537" s="7">
        <v>1</v>
      </c>
      <c r="M537" s="17">
        <f t="shared" si="254"/>
        <v>0.5</v>
      </c>
      <c r="N537" s="17">
        <f t="shared" si="255"/>
        <v>0.5</v>
      </c>
      <c r="O537" s="14">
        <f t="shared" si="256"/>
        <v>1</v>
      </c>
      <c r="P537" s="12">
        <v>0</v>
      </c>
      <c r="Q537" s="12">
        <v>0</v>
      </c>
      <c r="R537" s="17">
        <f t="shared" si="257"/>
        <v>0</v>
      </c>
      <c r="S537" s="17">
        <f t="shared" si="258"/>
        <v>0</v>
      </c>
      <c r="T537" s="14" t="e">
        <f t="shared" si="259"/>
        <v>#DIV/0!</v>
      </c>
      <c r="U537" s="12">
        <v>1</v>
      </c>
      <c r="V537" s="12">
        <v>1</v>
      </c>
      <c r="W537" s="17">
        <f t="shared" si="260"/>
        <v>0.5</v>
      </c>
      <c r="X537" s="17">
        <f t="shared" si="261"/>
        <v>0.5</v>
      </c>
      <c r="Y537" s="14">
        <f t="shared" si="262"/>
        <v>1</v>
      </c>
      <c r="Z537" s="12">
        <v>2</v>
      </c>
      <c r="AA537" s="12">
        <v>2</v>
      </c>
      <c r="AB537" s="17">
        <f t="shared" si="263"/>
        <v>1</v>
      </c>
      <c r="AC537" s="17">
        <f t="shared" si="264"/>
        <v>1</v>
      </c>
      <c r="AD537" s="14">
        <f t="shared" si="265"/>
        <v>1</v>
      </c>
      <c r="AE537" s="12">
        <v>1</v>
      </c>
      <c r="AF537" s="17">
        <f t="shared" si="266"/>
        <v>0.5</v>
      </c>
      <c r="AG537" s="12">
        <v>1</v>
      </c>
      <c r="AH537" s="17">
        <f t="shared" si="267"/>
        <v>0.5</v>
      </c>
      <c r="AI537" s="12">
        <v>0</v>
      </c>
      <c r="AJ537" s="17">
        <f t="shared" si="268"/>
        <v>0</v>
      </c>
      <c r="AK537" s="12">
        <v>0</v>
      </c>
      <c r="AL537" s="17">
        <f t="shared" si="269"/>
        <v>0</v>
      </c>
      <c r="AM537" s="12">
        <v>0</v>
      </c>
      <c r="AN537" s="17">
        <f t="shared" si="270"/>
        <v>0</v>
      </c>
      <c r="AO537" s="12">
        <v>0</v>
      </c>
      <c r="AP537" s="17">
        <f t="shared" si="271"/>
        <v>0</v>
      </c>
      <c r="AQ537" s="12">
        <v>1</v>
      </c>
      <c r="AR537" s="17">
        <f t="shared" si="272"/>
        <v>0.5</v>
      </c>
      <c r="AS537" s="12">
        <v>0</v>
      </c>
      <c r="AT537" s="17">
        <f t="shared" si="273"/>
        <v>0</v>
      </c>
      <c r="AU537" s="13"/>
      <c r="AV537" s="13"/>
      <c r="AW537" s="13"/>
      <c r="AX537" s="13"/>
      <c r="AY537" s="13"/>
      <c r="AZ537" s="13"/>
      <c r="BA537" s="13"/>
      <c r="BB537" s="13"/>
      <c r="BC537" s="13"/>
      <c r="BD537" s="35">
        <f t="shared" si="274"/>
        <v>132.97872340425531</v>
      </c>
      <c r="BE537" s="35">
        <f t="shared" si="275"/>
        <v>150</v>
      </c>
      <c r="BF537" s="37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5.449876589310799</v>
      </c>
      <c r="BG537" s="14">
        <f t="shared" si="276"/>
        <v>1</v>
      </c>
      <c r="BH537" s="14">
        <f t="shared" si="277"/>
        <v>2</v>
      </c>
      <c r="BI537" s="13">
        <f>IFERROR(((AG537*(12000/5))/((F537*60+G537)*(SUMIFS(팀공격력!X:X,팀공격력!A:A,B537,팀공격력!B:B,D537)+SUMIFS(팀수비력!X:X,팀수비력!A:A,B537,팀수비력!B:B,D537))))*100,"")</f>
        <v>2.0743301642178045</v>
      </c>
      <c r="BJ537" s="13">
        <f>IFERROR(((AI537*(12000/5))/((F537*60+G537)*(SUMIFS(팀공격력!V:V,팀공격력!A:A,B537,팀공격력!B:B,D537)+SUMIFS(팀수비력!W:W,팀수비력!A:A,B537,팀수비력!B:B,D537))))*100,"")</f>
        <v>0</v>
      </c>
      <c r="BK537" s="13">
        <f>IFERROR(((AE537*(12000/5))/((F537*60+G537)*(SUMIFS(팀공격력!X:X,팀공격력!A:A,B537,팀공격력!B:B,D537)+SUMIFS(팀수비력!X:X,팀수비력!A:A,B537,팀수비력!B:B,D537))))*100,"")</f>
        <v>2.0743301642178045</v>
      </c>
      <c r="BL537" s="13">
        <f>IFERROR(100*AK537/(((((F537*60+G537)/(12000/5))*SUMIFS(팀공격력!P:P,팀공격력!A:A,B537,팀공격력!B:B,D537))-K537)),"")</f>
        <v>0</v>
      </c>
      <c r="BM537" s="13">
        <f>IFERROR(100*((AM537/E537*(2400))/((F537*60+G537)*SUMIFS(팀공격력!AR:AR,팀공격력!A:A,B537,팀공격력!B:B,D537))),"")</f>
        <v>0</v>
      </c>
      <c r="BN537" s="13">
        <f>IFERROR((AO537*40)/(((F537*60+G537)/60)*(SUMIFS(팀수비력!Q:Q,팀수비력!A:A,B537,팀수비력!B:B,D537)-SUMIFS(팀수비력!N:N,팀수비력!A:A,B537,팀수비력!B:B,D537)))*100,"")</f>
        <v>0</v>
      </c>
      <c r="BO537" s="13">
        <f t="shared" si="278"/>
        <v>34.722222222222221</v>
      </c>
      <c r="BP537" s="13">
        <v>0</v>
      </c>
      <c r="BQ537" s="13">
        <v>0</v>
      </c>
      <c r="BR537" s="13">
        <v>0</v>
      </c>
      <c r="BS537" s="13">
        <v>0</v>
      </c>
      <c r="BT537" s="15" t="s">
        <v>88</v>
      </c>
      <c r="BU537" s="15"/>
      <c r="BV537" s="12" t="s">
        <v>91</v>
      </c>
      <c r="BW537" s="26"/>
      <c r="BX537" s="28"/>
      <c r="BY537" s="28"/>
      <c r="BZ537" s="26"/>
      <c r="CA537" s="26"/>
      <c r="CB537" s="26"/>
      <c r="CC537" s="31"/>
      <c r="CD537" s="31"/>
      <c r="CE537" s="31"/>
      <c r="CF537" s="33">
        <v>0</v>
      </c>
      <c r="CG537" s="33">
        <v>2</v>
      </c>
    </row>
    <row r="538" spans="1:85" ht="18" customHeight="1" thickBot="1" x14ac:dyDescent="0.45">
      <c r="A538" s="12" t="s">
        <v>84</v>
      </c>
      <c r="B538" s="12" t="s">
        <v>152</v>
      </c>
      <c r="C538" s="4" t="s">
        <v>158</v>
      </c>
      <c r="D538" s="4" t="s">
        <v>297</v>
      </c>
      <c r="E538" s="23">
        <v>9</v>
      </c>
      <c r="F538" s="24">
        <v>15</v>
      </c>
      <c r="G538" s="24">
        <v>36</v>
      </c>
      <c r="H538" s="10">
        <f t="shared" si="252"/>
        <v>8424</v>
      </c>
      <c r="I538" s="5">
        <v>26</v>
      </c>
      <c r="J538" s="17">
        <f t="shared" si="253"/>
        <v>2.8888888888888888</v>
      </c>
      <c r="K538" s="7">
        <v>10</v>
      </c>
      <c r="L538" s="7">
        <v>25</v>
      </c>
      <c r="M538" s="17">
        <f t="shared" si="254"/>
        <v>1.1111111111111112</v>
      </c>
      <c r="N538" s="17">
        <f t="shared" si="255"/>
        <v>2.7777777777777777</v>
      </c>
      <c r="O538" s="14">
        <f t="shared" si="256"/>
        <v>0.4</v>
      </c>
      <c r="P538" s="12">
        <v>7</v>
      </c>
      <c r="Q538" s="12">
        <v>12</v>
      </c>
      <c r="R538" s="17">
        <f t="shared" si="257"/>
        <v>0.77777777777777779</v>
      </c>
      <c r="S538" s="17">
        <f t="shared" si="258"/>
        <v>1.3333333333333333</v>
      </c>
      <c r="T538" s="14">
        <f t="shared" si="259"/>
        <v>0.58333333333333337</v>
      </c>
      <c r="U538" s="12">
        <v>3</v>
      </c>
      <c r="V538" s="12">
        <v>13</v>
      </c>
      <c r="W538" s="17">
        <f t="shared" si="260"/>
        <v>0.33333333333333331</v>
      </c>
      <c r="X538" s="17">
        <f t="shared" si="261"/>
        <v>1.4444444444444444</v>
      </c>
      <c r="Y538" s="14">
        <f t="shared" si="262"/>
        <v>0.23076923076923078</v>
      </c>
      <c r="Z538" s="12">
        <v>3</v>
      </c>
      <c r="AA538" s="12">
        <v>4</v>
      </c>
      <c r="AB538" s="17">
        <f t="shared" si="263"/>
        <v>0.33333333333333331</v>
      </c>
      <c r="AC538" s="17">
        <f t="shared" si="264"/>
        <v>0.44444444444444442</v>
      </c>
      <c r="AD538" s="14">
        <f t="shared" si="265"/>
        <v>0.75</v>
      </c>
      <c r="AE538" s="12">
        <v>14</v>
      </c>
      <c r="AF538" s="17">
        <f t="shared" si="266"/>
        <v>1.5555555555555556</v>
      </c>
      <c r="AG538" s="12">
        <v>3</v>
      </c>
      <c r="AH538" s="17">
        <f t="shared" si="267"/>
        <v>0.33333333333333331</v>
      </c>
      <c r="AI538" s="12">
        <v>11</v>
      </c>
      <c r="AJ538" s="17">
        <f t="shared" si="268"/>
        <v>1.2222222222222223</v>
      </c>
      <c r="AK538" s="12">
        <v>2</v>
      </c>
      <c r="AL538" s="17">
        <f t="shared" si="269"/>
        <v>0.22222222222222221</v>
      </c>
      <c r="AM538" s="12">
        <v>2</v>
      </c>
      <c r="AN538" s="17">
        <f t="shared" si="270"/>
        <v>0.22222222222222221</v>
      </c>
      <c r="AO538" s="12">
        <v>0</v>
      </c>
      <c r="AP538" s="17">
        <f t="shared" si="271"/>
        <v>0</v>
      </c>
      <c r="AQ538" s="12">
        <v>2</v>
      </c>
      <c r="AR538" s="17">
        <f t="shared" si="272"/>
        <v>0.22222222222222221</v>
      </c>
      <c r="AS538" s="12">
        <v>13</v>
      </c>
      <c r="AT538" s="17">
        <f t="shared" si="273"/>
        <v>1.4444444444444444</v>
      </c>
      <c r="AU538" s="13"/>
      <c r="AV538" s="13"/>
      <c r="AW538" s="13"/>
      <c r="AX538" s="13"/>
      <c r="AY538" s="13"/>
      <c r="AZ538" s="13"/>
      <c r="BA538" s="13"/>
      <c r="BB538" s="13"/>
      <c r="BC538" s="13"/>
      <c r="BD538" s="35">
        <f t="shared" si="274"/>
        <v>48.57997010463378</v>
      </c>
      <c r="BE538" s="35">
        <f t="shared" si="275"/>
        <v>46</v>
      </c>
      <c r="BF538" s="37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10.349686990342692</v>
      </c>
      <c r="BG538" s="14">
        <f t="shared" si="276"/>
        <v>0.52</v>
      </c>
      <c r="BH538" s="14">
        <f t="shared" si="277"/>
        <v>0.16</v>
      </c>
      <c r="BI538" s="13">
        <f>IFERROR(((AG538*(12000/5))/((F538*60+G538)*(SUMIFS(팀공격력!X:X,팀공격력!A:A,B538,팀공격력!B:B,D538)+SUMIFS(팀수비력!X:X,팀수비력!A:A,B538,팀수비력!B:B,D538))))*100,"")</f>
        <v>1.1834319526627219</v>
      </c>
      <c r="BJ538" s="13">
        <f>IFERROR(((AI538*(12000/5))/((F538*60+G538)*(SUMIFS(팀공격력!V:V,팀공격력!A:A,B538,팀공격력!B:B,D538)+SUMIFS(팀수비력!W:W,팀수비력!A:A,B538,팀수비력!B:B,D538))))*100,"")</f>
        <v>8.8141025641025639</v>
      </c>
      <c r="BK538" s="13">
        <f>IFERROR(((AE538*(12000/5))/((F538*60+G538)*(SUMIFS(팀공격력!X:X,팀공격력!A:A,B538,팀공격력!B:B,D538)+SUMIFS(팀수비력!X:X,팀수비력!A:A,B538,팀수비력!B:B,D538))))*100,"")</f>
        <v>5.5226824457593686</v>
      </c>
      <c r="BL538" s="13">
        <f>IFERROR(100*AK538/(((((F538*60+G538)/(12000/5))*SUMIFS(팀공격력!P:P,팀공격력!A:A,B538,팀공격력!B:B,D538))-K538)),"")</f>
        <v>2.3923444976076551</v>
      </c>
      <c r="BM538" s="13">
        <f>IFERROR(100*((AM538/E538*(2400))/((F538*60+G538)*SUMIFS(팀공격력!AR:AR,팀공격력!A:A,B538,팀공격력!B:B,D538))),"")</f>
        <v>0.83773064904027972</v>
      </c>
      <c r="BN538" s="13">
        <f>IFERROR((AO538*40)/(((F538*60+G538)/60)*(SUMIFS(팀수비력!Q:Q,팀수비력!A:A,B538,팀수비력!B:B,D538)-SUMIFS(팀수비력!N:N,팀수비력!A:A,B538,팀수비력!B:B,D538)))*100,"")</f>
        <v>0</v>
      </c>
      <c r="BO538" s="13">
        <f t="shared" si="278"/>
        <v>6.9541029207232263</v>
      </c>
      <c r="BP538" s="13">
        <v>14.285714285714199</v>
      </c>
      <c r="BQ538" s="13">
        <v>0.11111111111111099</v>
      </c>
      <c r="BR538" s="13">
        <v>0.22222222222222199</v>
      </c>
      <c r="BS538" s="13">
        <v>0.44444444444444398</v>
      </c>
      <c r="BT538" s="15" t="s">
        <v>88</v>
      </c>
      <c r="BU538" s="15"/>
      <c r="BV538" s="12" t="s">
        <v>96</v>
      </c>
      <c r="BW538" s="26"/>
      <c r="BX538" s="28"/>
      <c r="BY538" s="28"/>
      <c r="BZ538" s="26"/>
      <c r="CA538" s="26"/>
      <c r="CB538" s="26"/>
      <c r="CC538" s="31"/>
      <c r="CD538" s="31"/>
      <c r="CE538" s="31"/>
      <c r="CF538" s="33">
        <v>5</v>
      </c>
      <c r="CG538" s="33">
        <v>4</v>
      </c>
    </row>
    <row r="539" spans="1:85" ht="18" customHeight="1" thickBot="1" x14ac:dyDescent="0.45">
      <c r="A539" s="12" t="s">
        <v>84</v>
      </c>
      <c r="B539" s="12" t="s">
        <v>152</v>
      </c>
      <c r="C539" s="4" t="s">
        <v>159</v>
      </c>
      <c r="D539" s="4" t="s">
        <v>297</v>
      </c>
      <c r="E539" s="23">
        <v>8</v>
      </c>
      <c r="F539" s="24">
        <v>8</v>
      </c>
      <c r="G539" s="24">
        <v>12</v>
      </c>
      <c r="H539" s="10">
        <f t="shared" si="252"/>
        <v>3936</v>
      </c>
      <c r="I539" s="5">
        <v>22</v>
      </c>
      <c r="J539" s="17">
        <f t="shared" si="253"/>
        <v>2.75</v>
      </c>
      <c r="K539" s="7">
        <v>10</v>
      </c>
      <c r="L539" s="7">
        <v>21</v>
      </c>
      <c r="M539" s="17">
        <f t="shared" si="254"/>
        <v>1.25</v>
      </c>
      <c r="N539" s="17">
        <f t="shared" si="255"/>
        <v>2.625</v>
      </c>
      <c r="O539" s="14">
        <f t="shared" si="256"/>
        <v>0.47619047619047616</v>
      </c>
      <c r="P539" s="12">
        <v>10</v>
      </c>
      <c r="Q539" s="12">
        <v>16</v>
      </c>
      <c r="R539" s="17">
        <f t="shared" si="257"/>
        <v>1.25</v>
      </c>
      <c r="S539" s="17">
        <f t="shared" si="258"/>
        <v>2</v>
      </c>
      <c r="T539" s="14">
        <f t="shared" si="259"/>
        <v>0.625</v>
      </c>
      <c r="U539" s="12">
        <v>0</v>
      </c>
      <c r="V539" s="12">
        <v>5</v>
      </c>
      <c r="W539" s="17">
        <f t="shared" si="260"/>
        <v>0</v>
      </c>
      <c r="X539" s="17">
        <f t="shared" si="261"/>
        <v>0.625</v>
      </c>
      <c r="Y539" s="14">
        <f t="shared" si="262"/>
        <v>0</v>
      </c>
      <c r="Z539" s="12">
        <v>2</v>
      </c>
      <c r="AA539" s="12">
        <v>2</v>
      </c>
      <c r="AB539" s="17">
        <f t="shared" si="263"/>
        <v>0.25</v>
      </c>
      <c r="AC539" s="17">
        <f t="shared" si="264"/>
        <v>0.25</v>
      </c>
      <c r="AD539" s="14">
        <f t="shared" si="265"/>
        <v>1</v>
      </c>
      <c r="AE539" s="12">
        <v>20</v>
      </c>
      <c r="AF539" s="17">
        <f t="shared" si="266"/>
        <v>2.5</v>
      </c>
      <c r="AG539" s="12">
        <v>1</v>
      </c>
      <c r="AH539" s="17">
        <f t="shared" si="267"/>
        <v>0.125</v>
      </c>
      <c r="AI539" s="12">
        <v>19</v>
      </c>
      <c r="AJ539" s="17">
        <f t="shared" si="268"/>
        <v>2.375</v>
      </c>
      <c r="AK539" s="12">
        <v>10</v>
      </c>
      <c r="AL539" s="17">
        <f t="shared" si="269"/>
        <v>1.25</v>
      </c>
      <c r="AM539" s="12">
        <v>3</v>
      </c>
      <c r="AN539" s="17">
        <f t="shared" si="270"/>
        <v>0.375</v>
      </c>
      <c r="AO539" s="12">
        <v>0</v>
      </c>
      <c r="AP539" s="17">
        <f t="shared" si="271"/>
        <v>0</v>
      </c>
      <c r="AQ539" s="12">
        <v>4</v>
      </c>
      <c r="AR539" s="17">
        <f t="shared" si="272"/>
        <v>0.5</v>
      </c>
      <c r="AS539" s="12">
        <v>14</v>
      </c>
      <c r="AT539" s="17">
        <f t="shared" si="273"/>
        <v>1.75</v>
      </c>
      <c r="AU539" s="13"/>
      <c r="AV539" s="13"/>
      <c r="AW539" s="13"/>
      <c r="AX539" s="13"/>
      <c r="AY539" s="13"/>
      <c r="AZ539" s="13"/>
      <c r="BA539" s="13"/>
      <c r="BB539" s="13"/>
      <c r="BC539" s="13"/>
      <c r="BD539" s="35">
        <f t="shared" si="274"/>
        <v>50.274223034734923</v>
      </c>
      <c r="BE539" s="35">
        <f t="shared" si="275"/>
        <v>47.619047619047613</v>
      </c>
      <c r="BF539" s="37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17.717945101754953</v>
      </c>
      <c r="BG539" s="14">
        <f t="shared" si="276"/>
        <v>0.23809523809523808</v>
      </c>
      <c r="BH539" s="14">
        <f t="shared" si="277"/>
        <v>9.5238095238095233E-2</v>
      </c>
      <c r="BI539" s="13">
        <f>IFERROR(((AG539*(12000/5))/((F539*60+G539)*(SUMIFS(팀공격력!X:X,팀공격력!A:A,B539,팀공격력!B:B,D539)+SUMIFS(팀수비력!X:X,팀수비력!A:A,B539,팀수비력!B:B,D539))))*100,"")</f>
        <v>0.75046904315196994</v>
      </c>
      <c r="BJ539" s="13">
        <f>IFERROR(((AI539*(12000/5))/((F539*60+G539)*(SUMIFS(팀공격력!V:V,팀공격력!A:A,B539,팀공격력!B:B,D539)+SUMIFS(팀수비력!W:W,팀수비력!A:A,B539,팀수비력!B:B,D539))))*100,"")</f>
        <v>28.963414634146339</v>
      </c>
      <c r="BK539" s="13">
        <f>IFERROR(((AE539*(12000/5))/((F539*60+G539)*(SUMIFS(팀공격력!X:X,팀공격력!A:A,B539,팀공격력!B:B,D539)+SUMIFS(팀수비력!X:X,팀수비력!A:A,B539,팀수비력!B:B,D539))))*100,"")</f>
        <v>15.0093808630394</v>
      </c>
      <c r="BL539" s="13">
        <f>IFERROR(100*AK539/(((((F539*60+G539)/(12000/5))*SUMIFS(팀공격력!P:P,팀공격력!A:A,B539,팀공격력!B:B,D539))-K539)),"")</f>
        <v>25.510204081632654</v>
      </c>
      <c r="BM539" s="13">
        <f>IFERROR(100*((AM539/E539*(2400))/((F539*60+G539)*SUMIFS(팀공격력!AR:AR,팀공격력!A:A,B539,팀공격력!B:B,D539))),"")</f>
        <v>2.6894218702421173</v>
      </c>
      <c r="BN539" s="13">
        <f>IFERROR((AO539*40)/(((F539*60+G539)/60)*(SUMIFS(팀수비력!Q:Q,팀수비력!A:A,B539,팀수비력!B:B,D539)-SUMIFS(팀수비력!N:N,팀수비력!A:A,B539,팀수비력!B:B,D539)))*100,"")</f>
        <v>0</v>
      </c>
      <c r="BO539" s="13">
        <f t="shared" si="278"/>
        <v>15.45595054095827</v>
      </c>
      <c r="BP539" s="13">
        <v>80</v>
      </c>
      <c r="BQ539" s="13">
        <v>0.5</v>
      </c>
      <c r="BR539" s="13">
        <v>0</v>
      </c>
      <c r="BS539" s="13">
        <v>0.375</v>
      </c>
      <c r="BT539" s="15" t="s">
        <v>93</v>
      </c>
      <c r="BU539" s="15"/>
      <c r="BV539" s="12" t="s">
        <v>89</v>
      </c>
      <c r="BW539" s="26"/>
      <c r="BX539" s="28"/>
      <c r="BY539" s="28"/>
      <c r="BZ539" s="26"/>
      <c r="CA539" s="26"/>
      <c r="CB539" s="26"/>
      <c r="CC539" s="31"/>
      <c r="CD539" s="31"/>
      <c r="CE539" s="31"/>
      <c r="CF539" s="33">
        <v>4</v>
      </c>
      <c r="CG539" s="33">
        <v>4</v>
      </c>
    </row>
    <row r="540" spans="1:85" ht="18" customHeight="1" thickBot="1" x14ac:dyDescent="0.45">
      <c r="A540" s="12" t="s">
        <v>84</v>
      </c>
      <c r="B540" s="12" t="s">
        <v>152</v>
      </c>
      <c r="C540" s="4" t="s">
        <v>160</v>
      </c>
      <c r="D540" s="4" t="s">
        <v>297</v>
      </c>
      <c r="E540" s="23">
        <v>1</v>
      </c>
      <c r="F540" s="24">
        <v>9</v>
      </c>
      <c r="G540" s="24">
        <v>27</v>
      </c>
      <c r="H540" s="10">
        <f t="shared" si="252"/>
        <v>567</v>
      </c>
      <c r="I540" s="5">
        <v>3</v>
      </c>
      <c r="J540" s="17">
        <f t="shared" si="253"/>
        <v>3</v>
      </c>
      <c r="K540" s="7">
        <v>1</v>
      </c>
      <c r="L540" s="7">
        <v>2</v>
      </c>
      <c r="M540" s="17">
        <f t="shared" si="254"/>
        <v>1</v>
      </c>
      <c r="N540" s="17">
        <f t="shared" si="255"/>
        <v>2</v>
      </c>
      <c r="O540" s="14">
        <f t="shared" si="256"/>
        <v>0.5</v>
      </c>
      <c r="P540" s="12">
        <v>0</v>
      </c>
      <c r="Q540" s="12">
        <v>1</v>
      </c>
      <c r="R540" s="17">
        <f t="shared" si="257"/>
        <v>0</v>
      </c>
      <c r="S540" s="17">
        <f t="shared" si="258"/>
        <v>1</v>
      </c>
      <c r="T540" s="14">
        <f t="shared" si="259"/>
        <v>0</v>
      </c>
      <c r="U540" s="12">
        <v>1</v>
      </c>
      <c r="V540" s="12">
        <v>1</v>
      </c>
      <c r="W540" s="17">
        <f t="shared" si="260"/>
        <v>1</v>
      </c>
      <c r="X540" s="17">
        <f t="shared" si="261"/>
        <v>1</v>
      </c>
      <c r="Y540" s="14">
        <f t="shared" si="262"/>
        <v>1</v>
      </c>
      <c r="Z540" s="12">
        <v>0</v>
      </c>
      <c r="AA540" s="12">
        <v>0</v>
      </c>
      <c r="AB540" s="17">
        <f t="shared" si="263"/>
        <v>0</v>
      </c>
      <c r="AC540" s="17">
        <f t="shared" si="264"/>
        <v>0</v>
      </c>
      <c r="AD540" s="14" t="e">
        <f t="shared" si="265"/>
        <v>#DIV/0!</v>
      </c>
      <c r="AE540" s="12">
        <v>1</v>
      </c>
      <c r="AF540" s="17">
        <f t="shared" si="266"/>
        <v>1</v>
      </c>
      <c r="AG540" s="12">
        <v>1</v>
      </c>
      <c r="AH540" s="17">
        <f t="shared" si="267"/>
        <v>1</v>
      </c>
      <c r="AI540" s="12">
        <v>0</v>
      </c>
      <c r="AJ540" s="17">
        <f t="shared" si="268"/>
        <v>0</v>
      </c>
      <c r="AK540" s="12">
        <v>0</v>
      </c>
      <c r="AL540" s="17">
        <f t="shared" si="269"/>
        <v>0</v>
      </c>
      <c r="AM540" s="12">
        <v>1</v>
      </c>
      <c r="AN540" s="17">
        <f t="shared" si="270"/>
        <v>1</v>
      </c>
      <c r="AO540" s="12">
        <v>1</v>
      </c>
      <c r="AP540" s="17">
        <f t="shared" si="271"/>
        <v>1</v>
      </c>
      <c r="AQ540" s="12">
        <v>0</v>
      </c>
      <c r="AR540" s="17">
        <f t="shared" si="272"/>
        <v>0</v>
      </c>
      <c r="AS540" s="12">
        <v>1</v>
      </c>
      <c r="AT540" s="17">
        <f t="shared" si="273"/>
        <v>1</v>
      </c>
      <c r="AU540" s="13"/>
      <c r="AV540" s="13"/>
      <c r="AW540" s="13"/>
      <c r="AX540" s="13"/>
      <c r="AY540" s="13"/>
      <c r="AZ540" s="13"/>
      <c r="BA540" s="13"/>
      <c r="BB540" s="13"/>
      <c r="BC540" s="13"/>
      <c r="BD540" s="35">
        <f t="shared" si="274"/>
        <v>75</v>
      </c>
      <c r="BE540" s="35">
        <f t="shared" si="275"/>
        <v>75</v>
      </c>
      <c r="BF540" s="37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1.1881222233212354</v>
      </c>
      <c r="BG540" s="14">
        <f t="shared" si="276"/>
        <v>0.5</v>
      </c>
      <c r="BH540" s="14">
        <f t="shared" si="277"/>
        <v>0</v>
      </c>
      <c r="BI540" s="13">
        <f>IFERROR(((AG540*(12000/5))/((F540*60+G540)*(SUMIFS(팀공격력!X:X,팀공격력!A:A,B540,팀공격력!B:B,D540)+SUMIFS(팀수비력!X:X,팀수비력!A:A,B540,팀수비력!B:B,D540))))*100,"")</f>
        <v>0.65120065120065118</v>
      </c>
      <c r="BJ540" s="13">
        <f>IFERROR(((AI540*(12000/5))/((F540*60+G540)*(SUMIFS(팀공격력!V:V,팀공격력!A:A,B540,팀공격력!B:B,D540)+SUMIFS(팀수비력!W:W,팀수비력!A:A,B540,팀수비력!B:B,D540))))*100,"")</f>
        <v>0</v>
      </c>
      <c r="BK540" s="13">
        <f>IFERROR(((AE540*(12000/5))/((F540*60+G540)*(SUMIFS(팀공격력!X:X,팀공격력!A:A,B540,팀공격력!B:B,D540)+SUMIFS(팀수비력!X:X,팀수비력!A:A,B540,팀수비력!B:B,D540))))*100,"")</f>
        <v>0.65120065120065118</v>
      </c>
      <c r="BL540" s="13">
        <f>IFERROR(100*AK540/(((((F540*60+G540)/(12000/5))*SUMIFS(팀공격력!P:P,팀공격력!A:A,B540,팀공격력!B:B,D540))-K540)),"")</f>
        <v>0</v>
      </c>
      <c r="BM540" s="13">
        <f>IFERROR(100*((AM540/E540*(2400))/((F540*60+G540)*SUMIFS(팀공격력!AR:AR,팀공격력!A:A,B540,팀공격력!B:B,D540))),"")</f>
        <v>6.223141964299221</v>
      </c>
      <c r="BN540" s="13">
        <f>IFERROR((AO540*40)/(((F540*60+G540)/60)*(SUMIFS(팀수비력!Q:Q,팀수비력!A:A,B540,팀수비력!B:B,D540)-SUMIFS(팀수비력!N:N,팀수비력!A:A,B540,팀수비력!B:B,D540)))*100,"")</f>
        <v>1.1790541038451903</v>
      </c>
      <c r="BO540" s="13">
        <f t="shared" si="278"/>
        <v>0</v>
      </c>
      <c r="BP540" s="13">
        <v>0</v>
      </c>
      <c r="BQ540" s="13">
        <v>0</v>
      </c>
      <c r="BR540" s="13">
        <v>0</v>
      </c>
      <c r="BS540" s="13">
        <v>0</v>
      </c>
      <c r="BT540" s="15" t="s">
        <v>88</v>
      </c>
      <c r="BU540" s="15"/>
      <c r="BV540" s="12" t="s">
        <v>91</v>
      </c>
      <c r="BW540" s="26"/>
      <c r="BX540" s="28"/>
      <c r="BY540" s="28"/>
      <c r="BZ540" s="26"/>
      <c r="CA540" s="26"/>
      <c r="CB540" s="26"/>
      <c r="CC540" s="31"/>
      <c r="CD540" s="31"/>
      <c r="CE540" s="31"/>
      <c r="CF540" s="33">
        <v>1</v>
      </c>
      <c r="CG540" s="33">
        <v>0</v>
      </c>
    </row>
    <row r="541" spans="1:85" ht="18" customHeight="1" thickBot="1" x14ac:dyDescent="0.45">
      <c r="A541" s="12" t="s">
        <v>84</v>
      </c>
      <c r="B541" s="12" t="s">
        <v>152</v>
      </c>
      <c r="C541" s="4" t="s">
        <v>161</v>
      </c>
      <c r="D541" s="4" t="s">
        <v>297</v>
      </c>
      <c r="E541" s="23">
        <v>8</v>
      </c>
      <c r="F541" s="24">
        <v>8</v>
      </c>
      <c r="G541" s="24">
        <v>26</v>
      </c>
      <c r="H541" s="10">
        <f t="shared" si="252"/>
        <v>4048</v>
      </c>
      <c r="I541" s="5">
        <v>19</v>
      </c>
      <c r="J541" s="17">
        <f t="shared" si="253"/>
        <v>2.375</v>
      </c>
      <c r="K541" s="7">
        <v>6</v>
      </c>
      <c r="L541" s="7">
        <v>14</v>
      </c>
      <c r="M541" s="17">
        <f t="shared" si="254"/>
        <v>0.75</v>
      </c>
      <c r="N541" s="17">
        <f t="shared" si="255"/>
        <v>1.75</v>
      </c>
      <c r="O541" s="14">
        <f t="shared" si="256"/>
        <v>0.42857142857142855</v>
      </c>
      <c r="P541" s="12">
        <v>2</v>
      </c>
      <c r="Q541" s="12">
        <v>5</v>
      </c>
      <c r="R541" s="17">
        <f t="shared" si="257"/>
        <v>0.25</v>
      </c>
      <c r="S541" s="17">
        <f t="shared" si="258"/>
        <v>0.625</v>
      </c>
      <c r="T541" s="14">
        <f t="shared" si="259"/>
        <v>0.4</v>
      </c>
      <c r="U541" s="12">
        <v>4</v>
      </c>
      <c r="V541" s="12">
        <v>9</v>
      </c>
      <c r="W541" s="17">
        <f t="shared" si="260"/>
        <v>0.5</v>
      </c>
      <c r="X541" s="17">
        <f t="shared" si="261"/>
        <v>1.125</v>
      </c>
      <c r="Y541" s="14">
        <f t="shared" si="262"/>
        <v>0.44444444444444442</v>
      </c>
      <c r="Z541" s="12">
        <v>3</v>
      </c>
      <c r="AA541" s="12">
        <v>4</v>
      </c>
      <c r="AB541" s="17">
        <f t="shared" si="263"/>
        <v>0.375</v>
      </c>
      <c r="AC541" s="17">
        <f t="shared" si="264"/>
        <v>0.5</v>
      </c>
      <c r="AD541" s="14">
        <f t="shared" si="265"/>
        <v>0.75</v>
      </c>
      <c r="AE541" s="12">
        <v>3</v>
      </c>
      <c r="AF541" s="17">
        <f t="shared" si="266"/>
        <v>0.375</v>
      </c>
      <c r="AG541" s="12">
        <v>2</v>
      </c>
      <c r="AH541" s="17">
        <f t="shared" si="267"/>
        <v>0.25</v>
      </c>
      <c r="AI541" s="12">
        <v>1</v>
      </c>
      <c r="AJ541" s="17">
        <f t="shared" si="268"/>
        <v>0.125</v>
      </c>
      <c r="AK541" s="12">
        <v>1</v>
      </c>
      <c r="AL541" s="17">
        <f t="shared" si="269"/>
        <v>0.125</v>
      </c>
      <c r="AM541" s="12">
        <v>1</v>
      </c>
      <c r="AN541" s="17">
        <f t="shared" si="270"/>
        <v>0.125</v>
      </c>
      <c r="AO541" s="12">
        <v>0</v>
      </c>
      <c r="AP541" s="17">
        <f t="shared" si="271"/>
        <v>0</v>
      </c>
      <c r="AQ541" s="12">
        <v>3</v>
      </c>
      <c r="AR541" s="17">
        <f t="shared" si="272"/>
        <v>0.375</v>
      </c>
      <c r="AS541" s="12">
        <v>12</v>
      </c>
      <c r="AT541" s="17">
        <f t="shared" si="273"/>
        <v>1.5</v>
      </c>
      <c r="AU541" s="13"/>
      <c r="AV541" s="13"/>
      <c r="AW541" s="13"/>
      <c r="AX541" s="13"/>
      <c r="AY541" s="13"/>
      <c r="AZ541" s="13"/>
      <c r="BA541" s="13"/>
      <c r="BB541" s="13"/>
      <c r="BC541" s="13"/>
      <c r="BD541" s="35">
        <f t="shared" si="274"/>
        <v>60.279187817258887</v>
      </c>
      <c r="BE541" s="35">
        <f t="shared" si="275"/>
        <v>57.142857142857139</v>
      </c>
      <c r="BF541" s="37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12.488103794160189</v>
      </c>
      <c r="BG541" s="14">
        <f t="shared" si="276"/>
        <v>0.6428571428571429</v>
      </c>
      <c r="BH541" s="14">
        <f t="shared" si="277"/>
        <v>0.2857142857142857</v>
      </c>
      <c r="BI541" s="13">
        <f>IFERROR(((AG541*(12000/5))/((F541*60+G541)*(SUMIFS(팀공격력!X:X,팀공격력!A:A,B541,팀공격력!B:B,D541)+SUMIFS(팀수비력!X:X,팀수비력!A:A,B541,팀수비력!B:B,D541))))*100,"")</f>
        <v>1.4594101550623291</v>
      </c>
      <c r="BJ541" s="13">
        <f>IFERROR(((AI541*(12000/5))/((F541*60+G541)*(SUMIFS(팀공격력!V:V,팀공격력!A:A,B541,팀공격력!B:B,D541)+SUMIFS(팀수비력!W:W,팀수비력!A:A,B541,팀수비력!B:B,D541))))*100,"")</f>
        <v>1.4822134387351777</v>
      </c>
      <c r="BK541" s="13">
        <f>IFERROR(((AE541*(12000/5))/((F541*60+G541)*(SUMIFS(팀공격력!X:X,팀공격력!A:A,B541,팀공격력!B:B,D541)+SUMIFS(팀수비력!X:X,팀수비력!A:A,B541,팀수비력!B:B,D541))))*100,"")</f>
        <v>2.1891152325934935</v>
      </c>
      <c r="BL541" s="13">
        <f>IFERROR(100*AK541/(((((F541*60+G541)/(12000/5))*SUMIFS(팀공격력!P:P,팀공격력!A:A,B541,팀공격력!B:B,D541))-K541)),"")</f>
        <v>2.2421524663677128</v>
      </c>
      <c r="BM541" s="13">
        <f>IFERROR(100*((AM541/E541*(2400))/((F541*60+G541)*SUMIFS(팀공격력!AR:AR,팀공격력!A:A,B541,팀공격력!B:B,D541))),"")</f>
        <v>0.87167032948558754</v>
      </c>
      <c r="BN541" s="13">
        <f>IFERROR((AO541*40)/(((F541*60+G541)/60)*(SUMIFS(팀수비력!Q:Q,팀수비력!A:A,B541,팀수비력!B:B,D541)-SUMIFS(팀수비력!N:N,팀수비력!A:A,B541,팀수비력!B:B,D541)))*100,"")</f>
        <v>0</v>
      </c>
      <c r="BO541" s="13">
        <f t="shared" si="278"/>
        <v>15.991471215351813</v>
      </c>
      <c r="BP541" s="13">
        <v>0</v>
      </c>
      <c r="BQ541" s="13">
        <v>0</v>
      </c>
      <c r="BR541" s="13">
        <v>0.75</v>
      </c>
      <c r="BS541" s="13">
        <v>0.25</v>
      </c>
      <c r="BT541" s="15" t="s">
        <v>88</v>
      </c>
      <c r="BU541" s="15"/>
      <c r="BV541" s="12" t="s">
        <v>91</v>
      </c>
      <c r="BW541" s="26"/>
      <c r="BX541" s="28"/>
      <c r="BY541" s="28"/>
      <c r="BZ541" s="26"/>
      <c r="CA541" s="26"/>
      <c r="CB541" s="26"/>
      <c r="CC541" s="31"/>
      <c r="CD541" s="31"/>
      <c r="CE541" s="31"/>
      <c r="CF541" s="33">
        <v>4</v>
      </c>
      <c r="CG541" s="33">
        <v>4</v>
      </c>
    </row>
    <row r="542" spans="1:85" ht="18" customHeight="1" thickBot="1" x14ac:dyDescent="0.45">
      <c r="A542" s="12" t="s">
        <v>84</v>
      </c>
      <c r="B542" s="12" t="s">
        <v>152</v>
      </c>
      <c r="C542" s="4" t="s">
        <v>162</v>
      </c>
      <c r="D542" s="4" t="s">
        <v>297</v>
      </c>
      <c r="E542" s="23">
        <v>9</v>
      </c>
      <c r="F542" s="24">
        <v>32</v>
      </c>
      <c r="G542" s="24">
        <v>59</v>
      </c>
      <c r="H542" s="10">
        <f t="shared" si="252"/>
        <v>17811</v>
      </c>
      <c r="I542" s="5">
        <v>136</v>
      </c>
      <c r="J542" s="17">
        <f t="shared" si="253"/>
        <v>15.111111111111111</v>
      </c>
      <c r="K542" s="7">
        <v>47</v>
      </c>
      <c r="L542" s="7">
        <v>105</v>
      </c>
      <c r="M542" s="17">
        <f t="shared" si="254"/>
        <v>5.2222222222222223</v>
      </c>
      <c r="N542" s="17">
        <f t="shared" si="255"/>
        <v>11.666666666666666</v>
      </c>
      <c r="O542" s="14">
        <f t="shared" si="256"/>
        <v>0.44761904761904764</v>
      </c>
      <c r="P542" s="12">
        <v>35</v>
      </c>
      <c r="Q542" s="12">
        <v>69</v>
      </c>
      <c r="R542" s="17">
        <f t="shared" si="257"/>
        <v>3.8888888888888888</v>
      </c>
      <c r="S542" s="17">
        <f t="shared" si="258"/>
        <v>7.666666666666667</v>
      </c>
      <c r="T542" s="14">
        <f t="shared" si="259"/>
        <v>0.50724637681159424</v>
      </c>
      <c r="U542" s="12">
        <v>12</v>
      </c>
      <c r="V542" s="12">
        <v>36</v>
      </c>
      <c r="W542" s="17">
        <f t="shared" si="260"/>
        <v>1.3333333333333333</v>
      </c>
      <c r="X542" s="17">
        <f t="shared" si="261"/>
        <v>4</v>
      </c>
      <c r="Y542" s="14">
        <f t="shared" si="262"/>
        <v>0.33333333333333331</v>
      </c>
      <c r="Z542" s="12">
        <v>30</v>
      </c>
      <c r="AA542" s="12">
        <v>36</v>
      </c>
      <c r="AB542" s="17">
        <f t="shared" si="263"/>
        <v>3.3333333333333335</v>
      </c>
      <c r="AC542" s="17">
        <f t="shared" si="264"/>
        <v>4</v>
      </c>
      <c r="AD542" s="14">
        <f t="shared" si="265"/>
        <v>0.83333333333333337</v>
      </c>
      <c r="AE542" s="12">
        <v>54</v>
      </c>
      <c r="AF542" s="17">
        <f t="shared" si="266"/>
        <v>6</v>
      </c>
      <c r="AG542" s="12">
        <v>14</v>
      </c>
      <c r="AH542" s="17">
        <f t="shared" si="267"/>
        <v>1.5555555555555556</v>
      </c>
      <c r="AI542" s="12">
        <v>40</v>
      </c>
      <c r="AJ542" s="17">
        <f t="shared" si="268"/>
        <v>4.4444444444444446</v>
      </c>
      <c r="AK542" s="12">
        <v>17</v>
      </c>
      <c r="AL542" s="17">
        <f t="shared" si="269"/>
        <v>1.8888888888888888</v>
      </c>
      <c r="AM542" s="12">
        <v>9</v>
      </c>
      <c r="AN542" s="17">
        <f t="shared" si="270"/>
        <v>1</v>
      </c>
      <c r="AO542" s="12">
        <v>4</v>
      </c>
      <c r="AP542" s="17">
        <f t="shared" si="271"/>
        <v>0.44444444444444442</v>
      </c>
      <c r="AQ542" s="12">
        <v>19</v>
      </c>
      <c r="AR542" s="17">
        <f t="shared" si="272"/>
        <v>2.1111111111111112</v>
      </c>
      <c r="AS542" s="12">
        <v>22</v>
      </c>
      <c r="AT542" s="17">
        <f t="shared" si="273"/>
        <v>2.4444444444444446</v>
      </c>
      <c r="AU542" s="13"/>
      <c r="AV542" s="13"/>
      <c r="AW542" s="13"/>
      <c r="AX542" s="13"/>
      <c r="AY542" s="13"/>
      <c r="AZ542" s="13"/>
      <c r="BA542" s="13"/>
      <c r="BB542" s="13"/>
      <c r="BC542" s="13"/>
      <c r="BD542" s="35">
        <f t="shared" si="274"/>
        <v>56.272757365110891</v>
      </c>
      <c r="BE542" s="35">
        <f t="shared" si="275"/>
        <v>50.476190476190474</v>
      </c>
      <c r="BF542" s="37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23.801252056376946</v>
      </c>
      <c r="BG542" s="14">
        <f t="shared" si="276"/>
        <v>0.34285714285714286</v>
      </c>
      <c r="BH542" s="14">
        <f t="shared" si="277"/>
        <v>0.34285714285714286</v>
      </c>
      <c r="BI542" s="13">
        <f>IFERROR(((AG542*(12000/5))/((F542*60+G542)*(SUMIFS(팀공격력!X:X,팀공격력!A:A,B542,팀공격력!B:B,D542)+SUMIFS(팀수비력!X:X,팀수비력!A:A,B542,팀수비력!B:B,D542))))*100,"")</f>
        <v>2.6120418237649163</v>
      </c>
      <c r="BJ542" s="13">
        <f>IFERROR(((AI542*(12000/5))/((F542*60+G542)*(SUMIFS(팀공격력!V:V,팀공격력!A:A,B542,팀공격력!B:B,D542)+SUMIFS(팀수비력!W:W,팀수비력!A:A,B542,팀수비력!B:B,D542))))*100,"")</f>
        <v>15.159171298635673</v>
      </c>
      <c r="BK542" s="13">
        <f>IFERROR(((AE542*(12000/5))/((F542*60+G542)*(SUMIFS(팀공격력!X:X,팀공격력!A:A,B542,팀공격력!B:B,D542)+SUMIFS(팀수비력!X:X,팀수비력!A:A,B542,팀수비력!B:B,D542))))*100,"")</f>
        <v>10.075018463093247</v>
      </c>
      <c r="BL542" s="13">
        <f>IFERROR(100*AK542/(((((F542*60+G542)/(12000/5))*SUMIFS(팀공격력!P:P,팀공격력!A:A,B542,팀공격력!B:B,D542))-K542)),"")</f>
        <v>11.26573889993373</v>
      </c>
      <c r="BM542" s="13">
        <f>IFERROR(100*((AM542/E542*(2400))/((F542*60+G542)*SUMIFS(팀공격력!AR:AR,팀공격력!A:A,B542,팀공격력!B:B,D542))),"")</f>
        <v>1.7829820584930058</v>
      </c>
      <c r="BN542" s="13">
        <f>IFERROR((AO542*40)/(((F542*60+G542)/60)*(SUMIFS(팀수비력!Q:Q,팀수비력!A:A,B542,팀수비력!B:B,D542)-SUMIFS(팀수비력!N:N,팀수비력!A:A,B542,팀수비력!B:B,D542)))*100,"")</f>
        <v>1.3512353246694753</v>
      </c>
      <c r="BO542" s="13">
        <f t="shared" si="278"/>
        <v>13.586956521739131</v>
      </c>
      <c r="BP542" s="13">
        <v>7.1428571428571397</v>
      </c>
      <c r="BQ542" s="13">
        <v>0.11111111111111099</v>
      </c>
      <c r="BR542" s="13">
        <v>1.1111111111111101</v>
      </c>
      <c r="BS542" s="13">
        <v>1</v>
      </c>
      <c r="BT542" s="15" t="s">
        <v>88</v>
      </c>
      <c r="BU542" s="15"/>
      <c r="BV542" s="12" t="s">
        <v>96</v>
      </c>
      <c r="BW542" s="26"/>
      <c r="BX542" s="28"/>
      <c r="BY542" s="28"/>
      <c r="BZ542" s="26"/>
      <c r="CA542" s="26"/>
      <c r="CB542" s="26"/>
      <c r="CC542" s="31"/>
      <c r="CD542" s="31"/>
      <c r="CE542" s="31"/>
      <c r="CF542" s="33">
        <v>5</v>
      </c>
      <c r="CG542" s="33">
        <v>4</v>
      </c>
    </row>
    <row r="543" spans="1:85" ht="18" customHeight="1" thickBot="1" x14ac:dyDescent="0.45">
      <c r="A543" s="12" t="s">
        <v>84</v>
      </c>
      <c r="B543" s="12" t="s">
        <v>152</v>
      </c>
      <c r="C543" s="4" t="s">
        <v>163</v>
      </c>
      <c r="D543" s="4" t="s">
        <v>297</v>
      </c>
      <c r="E543" s="23">
        <v>9</v>
      </c>
      <c r="F543" s="24">
        <v>15</v>
      </c>
      <c r="G543" s="24">
        <v>50</v>
      </c>
      <c r="H543" s="10">
        <f t="shared" si="252"/>
        <v>8550</v>
      </c>
      <c r="I543" s="5">
        <v>48</v>
      </c>
      <c r="J543" s="17">
        <f t="shared" si="253"/>
        <v>5.333333333333333</v>
      </c>
      <c r="K543" s="7">
        <v>15</v>
      </c>
      <c r="L543" s="7">
        <v>38</v>
      </c>
      <c r="M543" s="17">
        <f t="shared" si="254"/>
        <v>1.6666666666666667</v>
      </c>
      <c r="N543" s="17">
        <f t="shared" si="255"/>
        <v>4.2222222222222223</v>
      </c>
      <c r="O543" s="14">
        <f t="shared" si="256"/>
        <v>0.39473684210526316</v>
      </c>
      <c r="P543" s="12">
        <v>8</v>
      </c>
      <c r="Q543" s="12">
        <v>19</v>
      </c>
      <c r="R543" s="17">
        <f t="shared" si="257"/>
        <v>0.88888888888888884</v>
      </c>
      <c r="S543" s="17">
        <f t="shared" si="258"/>
        <v>2.1111111111111112</v>
      </c>
      <c r="T543" s="14">
        <f t="shared" si="259"/>
        <v>0.42105263157894735</v>
      </c>
      <c r="U543" s="12">
        <v>7</v>
      </c>
      <c r="V543" s="12">
        <v>19</v>
      </c>
      <c r="W543" s="17">
        <f t="shared" si="260"/>
        <v>0.77777777777777779</v>
      </c>
      <c r="X543" s="17">
        <f t="shared" si="261"/>
        <v>2.1111111111111112</v>
      </c>
      <c r="Y543" s="14">
        <f t="shared" si="262"/>
        <v>0.36842105263157893</v>
      </c>
      <c r="Z543" s="12">
        <v>11</v>
      </c>
      <c r="AA543" s="12">
        <v>18</v>
      </c>
      <c r="AB543" s="17">
        <f t="shared" si="263"/>
        <v>1.2222222222222223</v>
      </c>
      <c r="AC543" s="17">
        <f t="shared" si="264"/>
        <v>2</v>
      </c>
      <c r="AD543" s="14">
        <f t="shared" si="265"/>
        <v>0.61111111111111116</v>
      </c>
      <c r="AE543" s="12">
        <v>25</v>
      </c>
      <c r="AF543" s="17">
        <f t="shared" si="266"/>
        <v>2.7777777777777777</v>
      </c>
      <c r="AG543" s="12">
        <v>4</v>
      </c>
      <c r="AH543" s="17">
        <f t="shared" si="267"/>
        <v>0.44444444444444442</v>
      </c>
      <c r="AI543" s="12">
        <v>21</v>
      </c>
      <c r="AJ543" s="17">
        <f t="shared" si="268"/>
        <v>2.3333333333333335</v>
      </c>
      <c r="AK543" s="12">
        <v>4</v>
      </c>
      <c r="AL543" s="17">
        <f t="shared" si="269"/>
        <v>0.44444444444444442</v>
      </c>
      <c r="AM543" s="12">
        <v>2</v>
      </c>
      <c r="AN543" s="17">
        <f t="shared" si="270"/>
        <v>0.22222222222222221</v>
      </c>
      <c r="AO543" s="12">
        <v>1</v>
      </c>
      <c r="AP543" s="17">
        <f t="shared" si="271"/>
        <v>0.1111111111111111</v>
      </c>
      <c r="AQ543" s="12">
        <v>9</v>
      </c>
      <c r="AR543" s="17">
        <f t="shared" si="272"/>
        <v>1</v>
      </c>
      <c r="AS543" s="12">
        <v>14</v>
      </c>
      <c r="AT543" s="17">
        <f t="shared" si="273"/>
        <v>1.5555555555555556</v>
      </c>
      <c r="AU543" s="13"/>
      <c r="AV543" s="13"/>
      <c r="AW543" s="13"/>
      <c r="AX543" s="13"/>
      <c r="AY543" s="13"/>
      <c r="AZ543" s="13"/>
      <c r="BA543" s="13"/>
      <c r="BB543" s="13"/>
      <c r="BC543" s="13"/>
      <c r="BD543" s="35">
        <f t="shared" si="274"/>
        <v>52.264808362369344</v>
      </c>
      <c r="BE543" s="35">
        <f t="shared" si="275"/>
        <v>48.684210526315788</v>
      </c>
      <c r="BF543" s="37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19.472472794854141</v>
      </c>
      <c r="BG543" s="14">
        <f t="shared" si="276"/>
        <v>0.5</v>
      </c>
      <c r="BH543" s="14">
        <f t="shared" si="277"/>
        <v>0.47368421052631576</v>
      </c>
      <c r="BI543" s="13">
        <f>IFERROR(((AG543*(12000/5))/((F543*60+G543)*(SUMIFS(팀공격력!X:X,팀공격력!A:A,B543,팀공격력!B:B,D543)+SUMIFS(팀수비력!X:X,팀수비력!A:A,B543,팀수비력!B:B,D543))))*100,"")</f>
        <v>1.5546558704453441</v>
      </c>
      <c r="BJ543" s="13">
        <f>IFERROR(((AI543*(12000/5))/((F543*60+G543)*(SUMIFS(팀공격력!V:V,팀공격력!A:A,B543,팀공격력!B:B,D543)+SUMIFS(팀수비력!W:W,팀수비력!A:A,B543,팀수비력!B:B,D543))))*100,"")</f>
        <v>16.578947368421051</v>
      </c>
      <c r="BK543" s="13">
        <f>IFERROR(((AE543*(12000/5))/((F543*60+G543)*(SUMIFS(팀공격력!X:X,팀공격력!A:A,B543,팀공격력!B:B,D543)+SUMIFS(팀수비력!X:X,팀수비력!A:A,B543,팀수비력!B:B,D543))))*100,"")</f>
        <v>9.7165991902834001</v>
      </c>
      <c r="BL543" s="13">
        <f>IFERROR(100*AK543/(((((F543*60+G543)/(12000/5))*SUMIFS(팀공격력!P:P,팀공격력!A:A,B543,팀공격력!B:B,D543))-K543)),"")</f>
        <v>5</v>
      </c>
      <c r="BM543" s="13">
        <f>IFERROR(100*((AM543/E543*(2400))/((F543*60+G543)*SUMIFS(팀공격력!AR:AR,팀공격력!A:A,B543,팀공격력!B:B,D543))),"")</f>
        <v>0.82538514473863345</v>
      </c>
      <c r="BN543" s="13">
        <f>IFERROR((AO543*40)/(((F543*60+G543)/60)*(SUMIFS(팀수비력!Q:Q,팀수비력!A:A,B543,팀수비력!B:B,D543)-SUMIFS(팀수비력!N:N,팀수비력!A:A,B543,팀수비력!B:B,D543)))*100,"")</f>
        <v>0.70370913355812925</v>
      </c>
      <c r="BO543" s="13">
        <f t="shared" si="278"/>
        <v>16.387472687545522</v>
      </c>
      <c r="BP543" s="13">
        <v>0</v>
      </c>
      <c r="BQ543" s="13">
        <v>0</v>
      </c>
      <c r="BR543" s="13">
        <v>0.33333333333333298</v>
      </c>
      <c r="BS543" s="13">
        <v>0.33333333333333298</v>
      </c>
      <c r="BT543" s="15" t="s">
        <v>110</v>
      </c>
      <c r="BU543" s="15"/>
      <c r="BV543" s="12" t="s">
        <v>96</v>
      </c>
      <c r="BW543" s="26"/>
      <c r="BX543" s="28"/>
      <c r="BY543" s="28"/>
      <c r="BZ543" s="26"/>
      <c r="CA543" s="26"/>
      <c r="CB543" s="26"/>
      <c r="CC543" s="31"/>
      <c r="CD543" s="31"/>
      <c r="CE543" s="31"/>
      <c r="CF543" s="33">
        <v>5</v>
      </c>
      <c r="CG543" s="33">
        <v>4</v>
      </c>
    </row>
    <row r="544" spans="1:85" ht="18" customHeight="1" thickBot="1" x14ac:dyDescent="0.45">
      <c r="A544" s="12" t="s">
        <v>84</v>
      </c>
      <c r="B544" s="12" t="s">
        <v>152</v>
      </c>
      <c r="C544" s="4" t="s">
        <v>164</v>
      </c>
      <c r="D544" s="4" t="s">
        <v>297</v>
      </c>
      <c r="E544" s="23">
        <v>5</v>
      </c>
      <c r="F544" s="24">
        <v>9</v>
      </c>
      <c r="G544" s="24">
        <v>1</v>
      </c>
      <c r="H544" s="10">
        <f t="shared" si="252"/>
        <v>2705</v>
      </c>
      <c r="I544" s="5">
        <v>4</v>
      </c>
      <c r="J544" s="17">
        <f t="shared" si="253"/>
        <v>0.8</v>
      </c>
      <c r="K544" s="7">
        <v>2</v>
      </c>
      <c r="L544" s="7">
        <v>7</v>
      </c>
      <c r="M544" s="17">
        <f t="shared" si="254"/>
        <v>0.4</v>
      </c>
      <c r="N544" s="17">
        <f t="shared" si="255"/>
        <v>1.4</v>
      </c>
      <c r="O544" s="14">
        <f t="shared" si="256"/>
        <v>0.2857142857142857</v>
      </c>
      <c r="P544" s="12">
        <v>2</v>
      </c>
      <c r="Q544" s="12">
        <v>4</v>
      </c>
      <c r="R544" s="17">
        <f t="shared" si="257"/>
        <v>0.4</v>
      </c>
      <c r="S544" s="17">
        <f t="shared" si="258"/>
        <v>0.8</v>
      </c>
      <c r="T544" s="14">
        <f t="shared" si="259"/>
        <v>0.5</v>
      </c>
      <c r="U544" s="12">
        <v>0</v>
      </c>
      <c r="V544" s="12">
        <v>3</v>
      </c>
      <c r="W544" s="17">
        <f t="shared" si="260"/>
        <v>0</v>
      </c>
      <c r="X544" s="17">
        <f t="shared" si="261"/>
        <v>0.6</v>
      </c>
      <c r="Y544" s="14">
        <f t="shared" si="262"/>
        <v>0</v>
      </c>
      <c r="Z544" s="12">
        <v>0</v>
      </c>
      <c r="AA544" s="12">
        <v>0</v>
      </c>
      <c r="AB544" s="17">
        <f t="shared" si="263"/>
        <v>0</v>
      </c>
      <c r="AC544" s="17">
        <f t="shared" si="264"/>
        <v>0</v>
      </c>
      <c r="AD544" s="14" t="e">
        <f t="shared" si="265"/>
        <v>#DIV/0!</v>
      </c>
      <c r="AE544" s="12">
        <v>12</v>
      </c>
      <c r="AF544" s="17">
        <f t="shared" si="266"/>
        <v>2.4</v>
      </c>
      <c r="AG544" s="12">
        <v>5</v>
      </c>
      <c r="AH544" s="17">
        <f t="shared" si="267"/>
        <v>1</v>
      </c>
      <c r="AI544" s="12">
        <v>7</v>
      </c>
      <c r="AJ544" s="17">
        <f t="shared" si="268"/>
        <v>1.4</v>
      </c>
      <c r="AK544" s="12">
        <v>1</v>
      </c>
      <c r="AL544" s="17">
        <f t="shared" si="269"/>
        <v>0.2</v>
      </c>
      <c r="AM544" s="12">
        <v>0</v>
      </c>
      <c r="AN544" s="17">
        <f t="shared" si="270"/>
        <v>0</v>
      </c>
      <c r="AO544" s="12">
        <v>1</v>
      </c>
      <c r="AP544" s="17">
        <f t="shared" si="271"/>
        <v>0.2</v>
      </c>
      <c r="AQ544" s="12">
        <v>3</v>
      </c>
      <c r="AR544" s="17">
        <f t="shared" si="272"/>
        <v>0.6</v>
      </c>
      <c r="AS544" s="12">
        <v>11</v>
      </c>
      <c r="AT544" s="17">
        <f t="shared" si="273"/>
        <v>2.2000000000000002</v>
      </c>
      <c r="AU544" s="13"/>
      <c r="AV544" s="13"/>
      <c r="AW544" s="13"/>
      <c r="AX544" s="13"/>
      <c r="AY544" s="13"/>
      <c r="AZ544" s="13"/>
      <c r="BA544" s="13"/>
      <c r="BB544" s="13"/>
      <c r="BC544" s="13"/>
      <c r="BD544" s="35">
        <f t="shared" si="274"/>
        <v>28.571428571428569</v>
      </c>
      <c r="BE544" s="35">
        <f t="shared" si="275"/>
        <v>28.571428571428569</v>
      </c>
      <c r="BF544" s="37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6.2261118357037004</v>
      </c>
      <c r="BG544" s="14">
        <f t="shared" si="276"/>
        <v>0.42857142857142855</v>
      </c>
      <c r="BH544" s="14">
        <f t="shared" si="277"/>
        <v>0</v>
      </c>
      <c r="BI544" s="13">
        <f>IFERROR(((AG544*(12000/5))/((F544*60+G544)*(SUMIFS(팀공격력!X:X,팀공격력!A:A,B544,팀공격력!B:B,D544)+SUMIFS(팀수비력!X:X,팀수비력!A:A,B544,팀수비력!B:B,D544))))*100,"")</f>
        <v>3.4124840039812319</v>
      </c>
      <c r="BJ544" s="13">
        <f>IFERROR(((AI544*(12000/5))/((F544*60+G544)*(SUMIFS(팀공격력!V:V,팀공격력!A:A,B544,팀공격력!B:B,D544)+SUMIFS(팀수비력!W:W,팀수비력!A:A,B544,팀수비력!B:B,D544))))*100,"")</f>
        <v>9.7042513863216264</v>
      </c>
      <c r="BK544" s="13">
        <f>IFERROR(((AE544*(12000/5))/((F544*60+G544)*(SUMIFS(팀공격력!X:X,팀공격력!A:A,B544,팀공격력!B:B,D544)+SUMIFS(팀수비력!X:X,팀수비력!A:A,B544,팀수비력!B:B,D544))))*100,"")</f>
        <v>8.1899616095549543</v>
      </c>
      <c r="BL544" s="13">
        <f>IFERROR(100*AK544/(((((F544*60+G544)/(12000/5))*SUMIFS(팀공격력!P:P,팀공격력!A:A,B544,팀공격력!B:B,D544))-K544)),"")</f>
        <v>1.9193857965451058</v>
      </c>
      <c r="BM544" s="13">
        <f>IFERROR(100*((AM544/E544*(2400))/((F544*60+G544)*SUMIFS(팀공격력!AR:AR,팀공격력!A:A,B544,팀공격력!B:B,D544))),"")</f>
        <v>0</v>
      </c>
      <c r="BN544" s="13">
        <f>IFERROR((AO544*40)/(((F544*60+G544)/60)*(SUMIFS(팀수비력!Q:Q,팀수비력!A:A,B544,팀수비력!B:B,D544)-SUMIFS(팀수비력!N:N,팀수비력!A:A,B544,팀수비력!B:B,D544)))*100,"")</f>
        <v>1.235718441553092</v>
      </c>
      <c r="BO544" s="13">
        <f t="shared" si="278"/>
        <v>30</v>
      </c>
      <c r="BP544" s="13">
        <v>0</v>
      </c>
      <c r="BQ544" s="13">
        <v>0</v>
      </c>
      <c r="BR544" s="13">
        <v>0</v>
      </c>
      <c r="BS544" s="13">
        <v>0</v>
      </c>
      <c r="BT544" s="15" t="s">
        <v>88</v>
      </c>
      <c r="BU544" s="15"/>
      <c r="BV544" s="12" t="s">
        <v>96</v>
      </c>
      <c r="BW544" s="26"/>
      <c r="BX544" s="28"/>
      <c r="BY544" s="28"/>
      <c r="BZ544" s="26"/>
      <c r="CA544" s="26"/>
      <c r="CB544" s="26"/>
      <c r="CC544" s="31"/>
      <c r="CD544" s="31"/>
      <c r="CE544" s="31"/>
      <c r="CF544" s="33">
        <v>3</v>
      </c>
      <c r="CG544" s="33">
        <v>2</v>
      </c>
    </row>
    <row r="545" spans="1:85" ht="18" customHeight="1" thickBot="1" x14ac:dyDescent="0.45">
      <c r="A545" s="12" t="s">
        <v>84</v>
      </c>
      <c r="B545" s="12" t="s">
        <v>152</v>
      </c>
      <c r="C545" s="4" t="s">
        <v>165</v>
      </c>
      <c r="D545" s="4" t="s">
        <v>297</v>
      </c>
      <c r="E545" s="23">
        <v>9</v>
      </c>
      <c r="F545" s="24">
        <v>14</v>
      </c>
      <c r="G545" s="24">
        <v>22</v>
      </c>
      <c r="H545" s="10">
        <f t="shared" si="252"/>
        <v>7758</v>
      </c>
      <c r="I545" s="5">
        <v>50</v>
      </c>
      <c r="J545" s="17">
        <f t="shared" si="253"/>
        <v>5.5555555555555554</v>
      </c>
      <c r="K545" s="7">
        <v>19</v>
      </c>
      <c r="L545" s="7">
        <v>38</v>
      </c>
      <c r="M545" s="17">
        <f t="shared" si="254"/>
        <v>2.1111111111111112</v>
      </c>
      <c r="N545" s="17">
        <f t="shared" si="255"/>
        <v>4.2222222222222223</v>
      </c>
      <c r="O545" s="14">
        <f t="shared" si="256"/>
        <v>0.5</v>
      </c>
      <c r="P545" s="12">
        <v>10</v>
      </c>
      <c r="Q545" s="12">
        <v>14</v>
      </c>
      <c r="R545" s="17">
        <f t="shared" si="257"/>
        <v>1.1111111111111112</v>
      </c>
      <c r="S545" s="17">
        <f t="shared" si="258"/>
        <v>1.5555555555555556</v>
      </c>
      <c r="T545" s="14">
        <f t="shared" si="259"/>
        <v>0.7142857142857143</v>
      </c>
      <c r="U545" s="12">
        <v>9</v>
      </c>
      <c r="V545" s="12">
        <v>24</v>
      </c>
      <c r="W545" s="17">
        <f t="shared" si="260"/>
        <v>1</v>
      </c>
      <c r="X545" s="17">
        <f t="shared" si="261"/>
        <v>2.6666666666666665</v>
      </c>
      <c r="Y545" s="14">
        <f t="shared" si="262"/>
        <v>0.375</v>
      </c>
      <c r="Z545" s="12">
        <v>3</v>
      </c>
      <c r="AA545" s="12">
        <v>5</v>
      </c>
      <c r="AB545" s="17">
        <f t="shared" si="263"/>
        <v>0.33333333333333331</v>
      </c>
      <c r="AC545" s="17">
        <f t="shared" si="264"/>
        <v>0.55555555555555558</v>
      </c>
      <c r="AD545" s="14">
        <f t="shared" si="265"/>
        <v>0.6</v>
      </c>
      <c r="AE545" s="12">
        <v>20</v>
      </c>
      <c r="AF545" s="17">
        <f t="shared" si="266"/>
        <v>2.2222222222222223</v>
      </c>
      <c r="AG545" s="12">
        <v>6</v>
      </c>
      <c r="AH545" s="17">
        <f t="shared" si="267"/>
        <v>0.66666666666666663</v>
      </c>
      <c r="AI545" s="12">
        <v>14</v>
      </c>
      <c r="AJ545" s="17">
        <f t="shared" si="268"/>
        <v>1.5555555555555556</v>
      </c>
      <c r="AK545" s="12">
        <v>8</v>
      </c>
      <c r="AL545" s="17">
        <f t="shared" si="269"/>
        <v>0.88888888888888884</v>
      </c>
      <c r="AM545" s="12">
        <v>2</v>
      </c>
      <c r="AN545" s="17">
        <f t="shared" si="270"/>
        <v>0.22222222222222221</v>
      </c>
      <c r="AO545" s="12">
        <v>2</v>
      </c>
      <c r="AP545" s="17">
        <f t="shared" si="271"/>
        <v>0.22222222222222221</v>
      </c>
      <c r="AQ545" s="12">
        <v>1</v>
      </c>
      <c r="AR545" s="17">
        <f t="shared" si="272"/>
        <v>0.1111111111111111</v>
      </c>
      <c r="AS545" s="12">
        <v>16</v>
      </c>
      <c r="AT545" s="17">
        <f t="shared" si="273"/>
        <v>1.7777777777777777</v>
      </c>
      <c r="AU545" s="13"/>
      <c r="AV545" s="13"/>
      <c r="AW545" s="13"/>
      <c r="AX545" s="13"/>
      <c r="AY545" s="13"/>
      <c r="AZ545" s="13"/>
      <c r="BA545" s="13"/>
      <c r="BB545" s="13"/>
      <c r="BC545" s="13"/>
      <c r="BD545" s="35">
        <f t="shared" si="274"/>
        <v>62.189054726368155</v>
      </c>
      <c r="BE545" s="35">
        <f t="shared" si="275"/>
        <v>61.842105263157897</v>
      </c>
      <c r="BF545" s="37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16.099193959207302</v>
      </c>
      <c r="BG545" s="14">
        <f t="shared" si="276"/>
        <v>0.63157894736842102</v>
      </c>
      <c r="BH545" s="14">
        <f t="shared" si="277"/>
        <v>0.13157894736842105</v>
      </c>
      <c r="BI545" s="13">
        <f>IFERROR(((AG545*(12000/5))/((F545*60+G545)*(SUMIFS(팀공격력!X:X,팀공격력!A:A,B545,팀공격력!B:B,D545)+SUMIFS(팀수비력!X:X,팀수비력!A:A,B545,팀수비력!B:B,D545))))*100,"")</f>
        <v>2.5700517579867928</v>
      </c>
      <c r="BJ545" s="13">
        <f>IFERROR(((AI545*(12000/5))/((F545*60+G545)*(SUMIFS(팀공격력!V:V,팀공격력!A:A,B545,팀공격력!B:B,D545)+SUMIFS(팀수비력!W:W,팀수비력!A:A,B545,팀수비력!B:B,D545))))*100,"")</f>
        <v>12.180974477958237</v>
      </c>
      <c r="BK545" s="13">
        <f>IFERROR(((AE545*(12000/5))/((F545*60+G545)*(SUMIFS(팀공격력!X:X,팀공격력!A:A,B545,팀공격력!B:B,D545)+SUMIFS(팀수비력!X:X,팀수비력!A:A,B545,팀수비력!B:B,D545))))*100,"")</f>
        <v>8.5668391932893098</v>
      </c>
      <c r="BL545" s="13">
        <f>IFERROR(100*AK545/(((((F545*60+G545)/(12000/5))*SUMIFS(팀공격력!P:P,팀공격력!A:A,B545,팀공격력!B:B,D545))-K545)),"")</f>
        <v>11.904761904761905</v>
      </c>
      <c r="BM545" s="13">
        <f>IFERROR(100*((AM545/E545*(2400))/((F545*60+G545)*SUMIFS(팀공격력!AR:AR,팀공격력!A:A,B545,팀공격력!B:B,D545))),"")</f>
        <v>0.90964720127807641</v>
      </c>
      <c r="BN545" s="13">
        <f>IFERROR((AO545*40)/(((F545*60+G545)/60)*(SUMIFS(팀수비력!Q:Q,팀수비력!A:A,B545,팀수비력!B:B,D545)-SUMIFS(팀수비력!N:N,팀수비력!A:A,B545,팀수비력!B:B,D545)))*100,"")</f>
        <v>1.5510990182835798</v>
      </c>
      <c r="BO545" s="13">
        <f t="shared" si="278"/>
        <v>2.4271844660194173</v>
      </c>
      <c r="BP545" s="13">
        <v>37.5</v>
      </c>
      <c r="BQ545" s="13">
        <v>0.33333333333333298</v>
      </c>
      <c r="BR545" s="13">
        <v>0</v>
      </c>
      <c r="BS545" s="13">
        <v>0.33333333333333298</v>
      </c>
      <c r="BT545" s="15" t="s">
        <v>88</v>
      </c>
      <c r="BU545" s="15"/>
      <c r="BV545" s="12" t="s">
        <v>96</v>
      </c>
      <c r="BW545" s="26"/>
      <c r="BX545" s="28"/>
      <c r="BY545" s="28"/>
      <c r="BZ545" s="26"/>
      <c r="CA545" s="26"/>
      <c r="CB545" s="26"/>
      <c r="CC545" s="31"/>
      <c r="CD545" s="31"/>
      <c r="CE545" s="31"/>
      <c r="CF545" s="33">
        <v>5</v>
      </c>
      <c r="CG545" s="33">
        <v>4</v>
      </c>
    </row>
    <row r="546" spans="1:85" ht="18" customHeight="1" thickBot="1" x14ac:dyDescent="0.45">
      <c r="A546" s="12" t="s">
        <v>84</v>
      </c>
      <c r="B546" s="12" t="s">
        <v>152</v>
      </c>
      <c r="C546" s="4" t="s">
        <v>166</v>
      </c>
      <c r="D546" s="4" t="s">
        <v>297</v>
      </c>
      <c r="E546" s="23">
        <v>5</v>
      </c>
      <c r="F546" s="24">
        <v>27</v>
      </c>
      <c r="G546" s="24">
        <v>55</v>
      </c>
      <c r="H546" s="10">
        <f t="shared" si="252"/>
        <v>8375</v>
      </c>
      <c r="I546" s="5">
        <v>28</v>
      </c>
      <c r="J546" s="17">
        <f t="shared" si="253"/>
        <v>5.6</v>
      </c>
      <c r="K546" s="7">
        <v>10</v>
      </c>
      <c r="L546" s="7">
        <v>35</v>
      </c>
      <c r="M546" s="17">
        <f t="shared" si="254"/>
        <v>2</v>
      </c>
      <c r="N546" s="17">
        <f t="shared" si="255"/>
        <v>7</v>
      </c>
      <c r="O546" s="14">
        <f t="shared" si="256"/>
        <v>0.2857142857142857</v>
      </c>
      <c r="P546" s="12">
        <v>5</v>
      </c>
      <c r="Q546" s="12">
        <v>20</v>
      </c>
      <c r="R546" s="17">
        <f t="shared" si="257"/>
        <v>1</v>
      </c>
      <c r="S546" s="17">
        <f t="shared" si="258"/>
        <v>4</v>
      </c>
      <c r="T546" s="14">
        <f t="shared" si="259"/>
        <v>0.25</v>
      </c>
      <c r="U546" s="12">
        <v>5</v>
      </c>
      <c r="V546" s="12">
        <v>15</v>
      </c>
      <c r="W546" s="17">
        <f t="shared" si="260"/>
        <v>1</v>
      </c>
      <c r="X546" s="17">
        <f t="shared" si="261"/>
        <v>3</v>
      </c>
      <c r="Y546" s="14">
        <f t="shared" si="262"/>
        <v>0.33333333333333331</v>
      </c>
      <c r="Z546" s="12">
        <v>3</v>
      </c>
      <c r="AA546" s="12">
        <v>8</v>
      </c>
      <c r="AB546" s="17">
        <f t="shared" si="263"/>
        <v>0.6</v>
      </c>
      <c r="AC546" s="17">
        <f t="shared" si="264"/>
        <v>1.6</v>
      </c>
      <c r="AD546" s="14">
        <f t="shared" si="265"/>
        <v>0.375</v>
      </c>
      <c r="AE546" s="12">
        <v>13</v>
      </c>
      <c r="AF546" s="17">
        <f t="shared" si="266"/>
        <v>2.6</v>
      </c>
      <c r="AG546" s="12">
        <v>4</v>
      </c>
      <c r="AH546" s="17">
        <f t="shared" si="267"/>
        <v>0.8</v>
      </c>
      <c r="AI546" s="12">
        <v>9</v>
      </c>
      <c r="AJ546" s="17">
        <f t="shared" si="268"/>
        <v>1.8</v>
      </c>
      <c r="AK546" s="12">
        <v>13</v>
      </c>
      <c r="AL546" s="17">
        <f t="shared" si="269"/>
        <v>2.6</v>
      </c>
      <c r="AM546" s="12">
        <v>2</v>
      </c>
      <c r="AN546" s="17">
        <f t="shared" si="270"/>
        <v>0.4</v>
      </c>
      <c r="AO546" s="12">
        <v>2</v>
      </c>
      <c r="AP546" s="17">
        <f t="shared" si="271"/>
        <v>0.4</v>
      </c>
      <c r="AQ546" s="12">
        <v>4</v>
      </c>
      <c r="AR546" s="17">
        <f t="shared" si="272"/>
        <v>0.8</v>
      </c>
      <c r="AS546" s="12">
        <v>17</v>
      </c>
      <c r="AT546" s="17">
        <f t="shared" si="273"/>
        <v>3.4</v>
      </c>
      <c r="AU546" s="13"/>
      <c r="AV546" s="13"/>
      <c r="AW546" s="13"/>
      <c r="AX546" s="13"/>
      <c r="AY546" s="13"/>
      <c r="AZ546" s="13"/>
      <c r="BA546" s="13"/>
      <c r="BB546" s="13"/>
      <c r="BC546" s="13"/>
      <c r="BD546" s="35">
        <f t="shared" si="274"/>
        <v>36.34475597092419</v>
      </c>
      <c r="BE546" s="35">
        <f t="shared" si="275"/>
        <v>35.714285714285715</v>
      </c>
      <c r="BF546" s="37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8.5505219649241599</v>
      </c>
      <c r="BG546" s="14">
        <f t="shared" si="276"/>
        <v>0.42857142857142855</v>
      </c>
      <c r="BH546" s="14">
        <f t="shared" si="277"/>
        <v>0.22857142857142856</v>
      </c>
      <c r="BI546" s="13">
        <f>IFERROR(((AG546*(12000/5))/((F546*60+G546)*(SUMIFS(팀공격력!X:X,팀공격력!A:A,B546,팀공격력!B:B,D546)+SUMIFS(팀수비력!X:X,팀수비력!A:A,B546,팀수비력!B:B,D546))))*100,"")</f>
        <v>0.88174512055109078</v>
      </c>
      <c r="BJ546" s="13">
        <f>IFERROR(((AI546*(12000/5))/((F546*60+G546)*(SUMIFS(팀공격력!V:V,팀공격력!A:A,B546,팀공격력!B:B,D546)+SUMIFS(팀수비력!W:W,팀수비력!A:A,B546,팀수비력!B:B,D546))))*100,"")</f>
        <v>4.0298507462686564</v>
      </c>
      <c r="BK546" s="13">
        <f>IFERROR(((AE546*(12000/5))/((F546*60+G546)*(SUMIFS(팀공격력!X:X,팀공격력!A:A,B546,팀공격력!B:B,D546)+SUMIFS(팀수비력!X:X,팀수비력!A:A,B546,팀수비력!B:B,D546))))*100,"")</f>
        <v>2.8656716417910446</v>
      </c>
      <c r="BL546" s="13">
        <f>IFERROR(100*AK546/(((((F546*60+G546)/(12000/5))*SUMIFS(팀공격력!P:P,팀공격력!A:A,B546,팀공격력!B:B,D546))-K546)),"")</f>
        <v>8.2539682539682548</v>
      </c>
      <c r="BM546" s="13">
        <f>IFERROR(100*((AM546/E546*(2400))/((F546*60+G546)*SUMIFS(팀공격력!AR:AR,팀공격력!A:A,B546,팀공격력!B:B,D546))),"")</f>
        <v>0.84263199850929171</v>
      </c>
      <c r="BN546" s="13">
        <f>IFERROR((AO546*40)/(((F546*60+G546)/60)*(SUMIFS(팀수비력!Q:Q,팀수비력!A:A,B546,팀수비력!B:B,D546)-SUMIFS(팀수비력!N:N,팀수비력!A:A,B546,팀수비력!B:B,D546)))*100,"")</f>
        <v>0.79823722612563908</v>
      </c>
      <c r="BO546" s="13">
        <f t="shared" si="278"/>
        <v>9.4073377234242699</v>
      </c>
      <c r="BP546" s="13">
        <v>0</v>
      </c>
      <c r="BQ546" s="13">
        <v>0</v>
      </c>
      <c r="BR546" s="13">
        <v>0.6</v>
      </c>
      <c r="BS546" s="13">
        <v>0.8</v>
      </c>
      <c r="BT546" s="15" t="s">
        <v>88</v>
      </c>
      <c r="BU546" s="15"/>
      <c r="BV546" s="12" t="s">
        <v>91</v>
      </c>
      <c r="BW546" s="26"/>
      <c r="BX546" s="28"/>
      <c r="BY546" s="28"/>
      <c r="BZ546" s="26"/>
      <c r="CA546" s="26"/>
      <c r="CB546" s="26"/>
      <c r="CC546" s="31"/>
      <c r="CD546" s="31"/>
      <c r="CE546" s="31"/>
      <c r="CF546" s="33">
        <v>3</v>
      </c>
      <c r="CG546" s="33">
        <v>2</v>
      </c>
    </row>
    <row r="547" spans="1:85" ht="18" customHeight="1" thickBot="1" x14ac:dyDescent="0.45">
      <c r="A547" s="12" t="s">
        <v>84</v>
      </c>
      <c r="B547" s="12" t="s">
        <v>152</v>
      </c>
      <c r="C547" s="4" t="s">
        <v>167</v>
      </c>
      <c r="D547" s="4" t="s">
        <v>297</v>
      </c>
      <c r="E547" s="23">
        <v>1</v>
      </c>
      <c r="F547" s="24">
        <v>10</v>
      </c>
      <c r="G547" s="24">
        <v>45</v>
      </c>
      <c r="H547" s="10">
        <f t="shared" si="252"/>
        <v>645</v>
      </c>
      <c r="I547" s="5">
        <v>4</v>
      </c>
      <c r="J547" s="17">
        <f t="shared" si="253"/>
        <v>4</v>
      </c>
      <c r="K547" s="7">
        <v>0</v>
      </c>
      <c r="L547" s="7">
        <v>1</v>
      </c>
      <c r="M547" s="17">
        <f t="shared" si="254"/>
        <v>0</v>
      </c>
      <c r="N547" s="17">
        <f t="shared" si="255"/>
        <v>1</v>
      </c>
      <c r="O547" s="14">
        <f t="shared" si="256"/>
        <v>0</v>
      </c>
      <c r="P547" s="12">
        <v>0</v>
      </c>
      <c r="Q547" s="12">
        <v>0</v>
      </c>
      <c r="R547" s="17">
        <f t="shared" si="257"/>
        <v>0</v>
      </c>
      <c r="S547" s="17">
        <f t="shared" si="258"/>
        <v>0</v>
      </c>
      <c r="T547" s="14" t="e">
        <f t="shared" si="259"/>
        <v>#DIV/0!</v>
      </c>
      <c r="U547" s="12">
        <v>0</v>
      </c>
      <c r="V547" s="12">
        <v>1</v>
      </c>
      <c r="W547" s="17">
        <f t="shared" si="260"/>
        <v>0</v>
      </c>
      <c r="X547" s="17">
        <f t="shared" si="261"/>
        <v>1</v>
      </c>
      <c r="Y547" s="14">
        <f t="shared" si="262"/>
        <v>0</v>
      </c>
      <c r="Z547" s="12">
        <v>4</v>
      </c>
      <c r="AA547" s="12">
        <v>4</v>
      </c>
      <c r="AB547" s="17">
        <f t="shared" si="263"/>
        <v>4</v>
      </c>
      <c r="AC547" s="17">
        <f t="shared" si="264"/>
        <v>4</v>
      </c>
      <c r="AD547" s="14">
        <f t="shared" si="265"/>
        <v>1</v>
      </c>
      <c r="AE547" s="12">
        <v>1</v>
      </c>
      <c r="AF547" s="17">
        <f t="shared" si="266"/>
        <v>1</v>
      </c>
      <c r="AG547" s="12">
        <v>1</v>
      </c>
      <c r="AH547" s="17">
        <f t="shared" si="267"/>
        <v>1</v>
      </c>
      <c r="AI547" s="12">
        <v>0</v>
      </c>
      <c r="AJ547" s="17">
        <f t="shared" si="268"/>
        <v>0</v>
      </c>
      <c r="AK547" s="12">
        <v>3</v>
      </c>
      <c r="AL547" s="17">
        <f t="shared" si="269"/>
        <v>3</v>
      </c>
      <c r="AM547" s="12">
        <v>0</v>
      </c>
      <c r="AN547" s="17">
        <f t="shared" si="270"/>
        <v>0</v>
      </c>
      <c r="AO547" s="12">
        <v>0</v>
      </c>
      <c r="AP547" s="17">
        <f t="shared" si="271"/>
        <v>0</v>
      </c>
      <c r="AQ547" s="12">
        <v>0</v>
      </c>
      <c r="AR547" s="17">
        <f t="shared" si="272"/>
        <v>0</v>
      </c>
      <c r="AS547" s="12">
        <v>2</v>
      </c>
      <c r="AT547" s="17">
        <f t="shared" si="273"/>
        <v>2</v>
      </c>
      <c r="AU547" s="13"/>
      <c r="AV547" s="13"/>
      <c r="AW547" s="13"/>
      <c r="AX547" s="13"/>
      <c r="AY547" s="13"/>
      <c r="AZ547" s="13"/>
      <c r="BA547" s="13"/>
      <c r="BB547" s="13"/>
      <c r="BC547" s="13"/>
      <c r="BD547" s="35">
        <f t="shared" si="274"/>
        <v>72.463768115942045</v>
      </c>
      <c r="BE547" s="35">
        <f t="shared" si="275"/>
        <v>0</v>
      </c>
      <c r="BF547" s="37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1.441330410635556</v>
      </c>
      <c r="BG547" s="14">
        <f t="shared" si="276"/>
        <v>1</v>
      </c>
      <c r="BH547" s="14">
        <f t="shared" si="277"/>
        <v>4</v>
      </c>
      <c r="BI547" s="13">
        <f>IFERROR(((AG547*(12000/5))/((F547*60+G547)*(SUMIFS(팀공격력!X:X,팀공격력!A:A,B547,팀공격력!B:B,D547)+SUMIFS(팀수비력!X:X,팀수비력!A:A,B547,팀수비력!B:B,D547))))*100,"")</f>
        <v>0.57245080500894452</v>
      </c>
      <c r="BJ547" s="13">
        <f>IFERROR(((AI547*(12000/5))/((F547*60+G547)*(SUMIFS(팀공격력!V:V,팀공격력!A:A,B547,팀공격력!B:B,D547)+SUMIFS(팀수비력!W:W,팀수비력!A:A,B547,팀수비력!B:B,D547))))*100,"")</f>
        <v>0</v>
      </c>
      <c r="BK547" s="13">
        <f>IFERROR(((AE547*(12000/5))/((F547*60+G547)*(SUMIFS(팀공격력!X:X,팀공격력!A:A,B547,팀공격력!B:B,D547)+SUMIFS(팀수비력!X:X,팀수비력!A:A,B547,팀수비력!B:B,D547))))*100,"")</f>
        <v>0.57245080500894452</v>
      </c>
      <c r="BL547" s="13">
        <f>IFERROR(100*AK547/(((((F547*60+G547)/(12000/5))*SUMIFS(팀공격력!P:P,팀공격력!A:A,B547,팀공격력!B:B,D547))-K547)),"")</f>
        <v>4.6511627906976747</v>
      </c>
      <c r="BM547" s="13">
        <f>IFERROR(100*((AM547/E547*(2400))/((F547*60+G547)*SUMIFS(팀공격력!AR:AR,팀공격력!A:A,B547,팀공격력!B:B,D547))),"")</f>
        <v>0</v>
      </c>
      <c r="BN547" s="13">
        <f>IFERROR((AO547*40)/(((F547*60+G547)/60)*(SUMIFS(팀수비력!Q:Q,팀수비력!A:A,B547,팀수비력!B:B,D547)-SUMIFS(팀수비력!N:N,팀수비력!A:A,B547,팀수비력!B:B,D547)))*100,"")</f>
        <v>0</v>
      </c>
      <c r="BO547" s="13">
        <f t="shared" si="278"/>
        <v>0</v>
      </c>
      <c r="BP547" s="13">
        <v>0</v>
      </c>
      <c r="BQ547" s="13">
        <v>0</v>
      </c>
      <c r="BR547" s="13">
        <v>0</v>
      </c>
      <c r="BS547" s="13">
        <v>0</v>
      </c>
      <c r="BT547" s="15" t="s">
        <v>88</v>
      </c>
      <c r="BU547" s="15"/>
      <c r="BV547" s="12" t="s">
        <v>91</v>
      </c>
      <c r="BW547" s="26"/>
      <c r="BX547" s="28"/>
      <c r="BY547" s="28"/>
      <c r="BZ547" s="26"/>
      <c r="CA547" s="26"/>
      <c r="CB547" s="26"/>
      <c r="CC547" s="31"/>
      <c r="CD547" s="31"/>
      <c r="CE547" s="31"/>
      <c r="CF547" s="33">
        <v>0</v>
      </c>
      <c r="CG547" s="33">
        <v>1</v>
      </c>
    </row>
    <row r="548" spans="1:85" ht="18" customHeight="1" thickBot="1" x14ac:dyDescent="0.45">
      <c r="A548" s="12" t="s">
        <v>84</v>
      </c>
      <c r="B548" s="12" t="s">
        <v>152</v>
      </c>
      <c r="C548" s="4" t="s">
        <v>168</v>
      </c>
      <c r="D548" s="4" t="s">
        <v>297</v>
      </c>
      <c r="E548" s="23">
        <v>9</v>
      </c>
      <c r="F548" s="24">
        <v>32</v>
      </c>
      <c r="G548" s="24">
        <v>43</v>
      </c>
      <c r="H548" s="10">
        <f t="shared" si="252"/>
        <v>17667</v>
      </c>
      <c r="I548" s="5">
        <v>187</v>
      </c>
      <c r="J548" s="17">
        <f t="shared" si="253"/>
        <v>20.777777777777779</v>
      </c>
      <c r="K548" s="7">
        <v>78</v>
      </c>
      <c r="L548" s="7">
        <v>194</v>
      </c>
      <c r="M548" s="17">
        <f t="shared" si="254"/>
        <v>8.6666666666666661</v>
      </c>
      <c r="N548" s="17">
        <f t="shared" si="255"/>
        <v>21.555555555555557</v>
      </c>
      <c r="O548" s="14">
        <f t="shared" si="256"/>
        <v>0.40206185567010311</v>
      </c>
      <c r="P548" s="12">
        <v>65</v>
      </c>
      <c r="Q548" s="12">
        <v>138</v>
      </c>
      <c r="R548" s="17">
        <f t="shared" si="257"/>
        <v>7.2222222222222223</v>
      </c>
      <c r="S548" s="17">
        <f t="shared" si="258"/>
        <v>15.333333333333334</v>
      </c>
      <c r="T548" s="14">
        <f t="shared" si="259"/>
        <v>0.47101449275362317</v>
      </c>
      <c r="U548" s="12">
        <v>13</v>
      </c>
      <c r="V548" s="12">
        <v>56</v>
      </c>
      <c r="W548" s="17">
        <f t="shared" si="260"/>
        <v>1.4444444444444444</v>
      </c>
      <c r="X548" s="17">
        <f t="shared" si="261"/>
        <v>6.2222222222222223</v>
      </c>
      <c r="Y548" s="14">
        <f t="shared" si="262"/>
        <v>0.23214285714285715</v>
      </c>
      <c r="Z548" s="12">
        <v>18</v>
      </c>
      <c r="AA548" s="12">
        <v>27</v>
      </c>
      <c r="AB548" s="17">
        <f t="shared" si="263"/>
        <v>2</v>
      </c>
      <c r="AC548" s="17">
        <f t="shared" si="264"/>
        <v>3</v>
      </c>
      <c r="AD548" s="14">
        <f t="shared" si="265"/>
        <v>0.66666666666666663</v>
      </c>
      <c r="AE548" s="12">
        <v>82</v>
      </c>
      <c r="AF548" s="17">
        <f t="shared" si="266"/>
        <v>9.1111111111111107</v>
      </c>
      <c r="AG548" s="12">
        <v>13</v>
      </c>
      <c r="AH548" s="17">
        <f t="shared" si="267"/>
        <v>1.4444444444444444</v>
      </c>
      <c r="AI548" s="12">
        <v>69</v>
      </c>
      <c r="AJ548" s="17">
        <f t="shared" si="268"/>
        <v>7.666666666666667</v>
      </c>
      <c r="AK548" s="12">
        <v>42</v>
      </c>
      <c r="AL548" s="17">
        <f t="shared" si="269"/>
        <v>4.666666666666667</v>
      </c>
      <c r="AM548" s="12">
        <v>10</v>
      </c>
      <c r="AN548" s="17">
        <f t="shared" si="270"/>
        <v>1.1111111111111112</v>
      </c>
      <c r="AO548" s="12">
        <v>9</v>
      </c>
      <c r="AP548" s="17">
        <f t="shared" si="271"/>
        <v>1</v>
      </c>
      <c r="AQ548" s="12">
        <v>13</v>
      </c>
      <c r="AR548" s="17">
        <f t="shared" si="272"/>
        <v>1.4444444444444444</v>
      </c>
      <c r="AS548" s="12">
        <v>11</v>
      </c>
      <c r="AT548" s="17">
        <f t="shared" si="273"/>
        <v>1.2222222222222223</v>
      </c>
      <c r="AU548" s="13"/>
      <c r="AV548" s="13"/>
      <c r="AW548" s="13"/>
      <c r="AX548" s="13"/>
      <c r="AY548" s="13"/>
      <c r="AZ548" s="13"/>
      <c r="BA548" s="13"/>
      <c r="BB548" s="13"/>
      <c r="BC548" s="13"/>
      <c r="BD548" s="35">
        <f t="shared" si="274"/>
        <v>45.414804740625605</v>
      </c>
      <c r="BE548" s="35">
        <f t="shared" si="275"/>
        <v>43.556701030927833</v>
      </c>
      <c r="BF548" s="37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37.557784258887665</v>
      </c>
      <c r="BG548" s="14">
        <f t="shared" si="276"/>
        <v>0.28865979381443296</v>
      </c>
      <c r="BH548" s="14">
        <f t="shared" si="277"/>
        <v>0.13917525773195877</v>
      </c>
      <c r="BI548" s="13">
        <f>IFERROR(((AG548*(12000/5))/((F548*60+G548)*(SUMIFS(팀공격력!X:X,팀공격력!A:A,B548,팀공격력!B:B,D548)+SUMIFS(팀수비력!X:X,팀수비력!A:A,B548,팀수비력!B:B,D548))))*100,"")</f>
        <v>2.4452368823229751</v>
      </c>
      <c r="BJ548" s="13">
        <f>IFERROR(((AI548*(12000/5))/((F548*60+G548)*(SUMIFS(팀공격력!V:V,팀공격력!A:A,B548,팀공격력!B:B,D548)+SUMIFS(팀수비력!W:W,팀수비력!A:A,B548,팀수비력!B:B,D548))))*100,"")</f>
        <v>26.362710137544575</v>
      </c>
      <c r="BK548" s="13">
        <f>IFERROR(((AE548*(12000/5))/((F548*60+G548)*(SUMIFS(팀공격력!X:X,팀공격력!A:A,B548,팀공격력!B:B,D548)+SUMIFS(팀수비력!X:X,팀수비력!A:A,B548,팀수비력!B:B,D548))))*100,"")</f>
        <v>15.423801873114151</v>
      </c>
      <c r="BL548" s="13">
        <f>IFERROR(100*AK548/(((((F548*60+G548)/(12000/5))*SUMIFS(팀공격력!P:P,팀공격력!A:A,B548,팀공격력!B:B,D548))-K548)),"")</f>
        <v>35.502958579881664</v>
      </c>
      <c r="BM548" s="13">
        <f>IFERROR(100*((AM548/E548*(2400))/((F548*60+G548)*SUMIFS(팀공격력!AR:AR,팀공격력!A:A,B548,팀공격력!B:B,D548))),"")</f>
        <v>1.997238633473515</v>
      </c>
      <c r="BN548" s="13">
        <f>IFERROR((AO548*40)/(((F548*60+G548)/60)*(SUMIFS(팀수비력!Q:Q,팀수비력!A:A,B548,팀수비력!B:B,D548)-SUMIFS(팀수비력!N:N,팀수비력!A:A,B548,팀수비력!B:B,D548)))*100,"")</f>
        <v>3.065060158900665</v>
      </c>
      <c r="BO548" s="13">
        <f t="shared" si="278"/>
        <v>5.939327485380117</v>
      </c>
      <c r="BP548" s="13">
        <v>37.5</v>
      </c>
      <c r="BQ548" s="13">
        <v>0.66666666666666596</v>
      </c>
      <c r="BR548" s="13">
        <v>0</v>
      </c>
      <c r="BS548" s="13">
        <v>0.44444444444444398</v>
      </c>
      <c r="BT548" s="15" t="s">
        <v>93</v>
      </c>
      <c r="BU548" s="15"/>
      <c r="BV548" s="12" t="s">
        <v>89</v>
      </c>
      <c r="BW548" s="26"/>
      <c r="BX548" s="28"/>
      <c r="BY548" s="28"/>
      <c r="BZ548" s="26"/>
      <c r="CA548" s="26"/>
      <c r="CB548" s="26"/>
      <c r="CC548" s="31"/>
      <c r="CD548" s="31"/>
      <c r="CE548" s="31"/>
      <c r="CF548" s="33">
        <v>5</v>
      </c>
      <c r="CG548" s="33">
        <v>4</v>
      </c>
    </row>
    <row r="549" spans="1:85" ht="18" customHeight="1" thickBot="1" x14ac:dyDescent="0.45">
      <c r="A549" s="12" t="s">
        <v>84</v>
      </c>
      <c r="B549" s="12" t="s">
        <v>152</v>
      </c>
      <c r="C549" s="4" t="s">
        <v>169</v>
      </c>
      <c r="D549" s="4" t="s">
        <v>297</v>
      </c>
      <c r="E549" s="23">
        <v>9</v>
      </c>
      <c r="F549" s="24">
        <v>10</v>
      </c>
      <c r="G549" s="24">
        <v>54</v>
      </c>
      <c r="H549" s="10">
        <f t="shared" si="252"/>
        <v>5886</v>
      </c>
      <c r="I549" s="5">
        <v>17</v>
      </c>
      <c r="J549" s="17">
        <f t="shared" si="253"/>
        <v>1.8888888888888888</v>
      </c>
      <c r="K549" s="7">
        <v>7</v>
      </c>
      <c r="L549" s="7">
        <v>12</v>
      </c>
      <c r="M549" s="17">
        <f t="shared" si="254"/>
        <v>0.77777777777777779</v>
      </c>
      <c r="N549" s="17">
        <f t="shared" si="255"/>
        <v>1.3333333333333333</v>
      </c>
      <c r="O549" s="14">
        <f t="shared" si="256"/>
        <v>0.58333333333333337</v>
      </c>
      <c r="P549" s="12">
        <v>6</v>
      </c>
      <c r="Q549" s="12">
        <v>9</v>
      </c>
      <c r="R549" s="17">
        <f t="shared" si="257"/>
        <v>0.66666666666666663</v>
      </c>
      <c r="S549" s="17">
        <f t="shared" si="258"/>
        <v>1</v>
      </c>
      <c r="T549" s="14">
        <f t="shared" si="259"/>
        <v>0.66666666666666663</v>
      </c>
      <c r="U549" s="12">
        <v>1</v>
      </c>
      <c r="V549" s="12">
        <v>3</v>
      </c>
      <c r="W549" s="17">
        <f t="shared" si="260"/>
        <v>0.1111111111111111</v>
      </c>
      <c r="X549" s="17">
        <f t="shared" si="261"/>
        <v>0.33333333333333331</v>
      </c>
      <c r="Y549" s="14">
        <f t="shared" si="262"/>
        <v>0.33333333333333331</v>
      </c>
      <c r="Z549" s="12">
        <v>2</v>
      </c>
      <c r="AA549" s="12">
        <v>3</v>
      </c>
      <c r="AB549" s="17">
        <f t="shared" si="263"/>
        <v>0.22222222222222221</v>
      </c>
      <c r="AC549" s="17">
        <f t="shared" si="264"/>
        <v>0.33333333333333331</v>
      </c>
      <c r="AD549" s="14">
        <f t="shared" si="265"/>
        <v>0.66666666666666663</v>
      </c>
      <c r="AE549" s="12">
        <v>24</v>
      </c>
      <c r="AF549" s="17">
        <f t="shared" si="266"/>
        <v>2.6666666666666665</v>
      </c>
      <c r="AG549" s="12">
        <v>7</v>
      </c>
      <c r="AH549" s="17">
        <f t="shared" si="267"/>
        <v>0.77777777777777779</v>
      </c>
      <c r="AI549" s="12">
        <v>17</v>
      </c>
      <c r="AJ549" s="17">
        <f t="shared" si="268"/>
        <v>1.8888888888888888</v>
      </c>
      <c r="AK549" s="12">
        <v>2</v>
      </c>
      <c r="AL549" s="17">
        <f t="shared" si="269"/>
        <v>0.22222222222222221</v>
      </c>
      <c r="AM549" s="12">
        <v>5</v>
      </c>
      <c r="AN549" s="17">
        <f t="shared" si="270"/>
        <v>0.55555555555555558</v>
      </c>
      <c r="AO549" s="12">
        <v>2</v>
      </c>
      <c r="AP549" s="17">
        <f t="shared" si="271"/>
        <v>0.22222222222222221</v>
      </c>
      <c r="AQ549" s="12">
        <v>1</v>
      </c>
      <c r="AR549" s="17">
        <f t="shared" si="272"/>
        <v>0.1111111111111111</v>
      </c>
      <c r="AS549" s="12">
        <v>10</v>
      </c>
      <c r="AT549" s="17">
        <f t="shared" si="273"/>
        <v>1.1111111111111112</v>
      </c>
      <c r="AU549" s="13"/>
      <c r="AV549" s="13"/>
      <c r="AW549" s="13"/>
      <c r="AX549" s="13"/>
      <c r="AY549" s="13"/>
      <c r="AZ549" s="13"/>
      <c r="BA549" s="13"/>
      <c r="BB549" s="13"/>
      <c r="BC549" s="13"/>
      <c r="BD549" s="35">
        <f t="shared" si="274"/>
        <v>63.813813813813816</v>
      </c>
      <c r="BE549" s="35">
        <f t="shared" si="275"/>
        <v>62.5</v>
      </c>
      <c r="BF549" s="37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7.3752959517762768</v>
      </c>
      <c r="BG549" s="14">
        <f t="shared" si="276"/>
        <v>0.25</v>
      </c>
      <c r="BH549" s="14">
        <f t="shared" si="277"/>
        <v>0.25</v>
      </c>
      <c r="BI549" s="13">
        <f>IFERROR(((AG549*(12000/5))/((F549*60+G549)*(SUMIFS(팀공격력!X:X,팀공격력!A:A,B549,팀공격력!B:B,D549)+SUMIFS(팀수비력!X:X,팀수비력!A:A,B549,팀수비력!B:B,D549))))*100,"")</f>
        <v>3.952011291460833</v>
      </c>
      <c r="BJ549" s="13">
        <f>IFERROR(((AI549*(12000/5))/((F549*60+G549)*(SUMIFS(팀공격력!V:V,팀공격력!A:A,B549,팀공격력!B:B,D549)+SUMIFS(팀수비력!W:W,팀수비력!A:A,B549,팀수비력!B:B,D549))))*100,"")</f>
        <v>19.495412844036696</v>
      </c>
      <c r="BK549" s="13">
        <f>IFERROR(((AE549*(12000/5))/((F549*60+G549)*(SUMIFS(팀공격력!X:X,팀공격력!A:A,B549,팀공격력!B:B,D549)+SUMIFS(팀수비력!X:X,팀수비력!A:A,B549,팀수비력!B:B,D549))))*100,"")</f>
        <v>13.549752999294284</v>
      </c>
      <c r="BL549" s="13">
        <f>IFERROR(100*AK549/(((((F549*60+G549)/(12000/5))*SUMIFS(팀공격력!P:P,팀공격력!A:A,B549,팀공격력!B:B,D549))-K549)),"")</f>
        <v>3.4246575342465748</v>
      </c>
      <c r="BM549" s="13">
        <f>IFERROR(100*((AM549/E549*(2400))/((F549*60+G549)*SUMIFS(팀공격력!AR:AR,팀공격력!A:A,B549,팀공격력!B:B,D549))),"")</f>
        <v>2.9973848910615519</v>
      </c>
      <c r="BN549" s="13">
        <f>IFERROR((AO549*40)/(((F549*60+G549)/60)*(SUMIFS(팀수비력!Q:Q,팀수비력!A:A,B549,팀수비력!B:B,D549)-SUMIFS(팀수비력!N:N,팀수비력!A:A,B549,팀수비력!B:B,D549)))*100,"")</f>
        <v>2.0444149140067975</v>
      </c>
      <c r="BO549" s="13">
        <f t="shared" si="278"/>
        <v>6.983240223463687</v>
      </c>
      <c r="BP549" s="13">
        <v>71.428571428571402</v>
      </c>
      <c r="BQ549" s="13">
        <v>0.55555555555555503</v>
      </c>
      <c r="BR549" s="13">
        <v>0</v>
      </c>
      <c r="BS549" s="13">
        <v>0</v>
      </c>
      <c r="BT549" s="15" t="s">
        <v>88</v>
      </c>
      <c r="BU549" s="15"/>
      <c r="BV549" s="12" t="s">
        <v>96</v>
      </c>
      <c r="BW549" s="26"/>
      <c r="BX549" s="28"/>
      <c r="BY549" s="28"/>
      <c r="BZ549" s="26"/>
      <c r="CA549" s="26"/>
      <c r="CB549" s="26"/>
      <c r="CC549" s="31"/>
      <c r="CD549" s="31"/>
      <c r="CE549" s="31"/>
      <c r="CF549" s="33">
        <v>5</v>
      </c>
      <c r="CG549" s="33">
        <v>4</v>
      </c>
    </row>
    <row r="550" spans="1:85" ht="18" customHeight="1" thickBot="1" x14ac:dyDescent="0.45">
      <c r="A550" s="12" t="s">
        <v>84</v>
      </c>
      <c r="B550" s="12" t="s">
        <v>152</v>
      </c>
      <c r="C550" s="4" t="s">
        <v>170</v>
      </c>
      <c r="D550" s="4" t="s">
        <v>297</v>
      </c>
      <c r="E550" s="23">
        <v>4</v>
      </c>
      <c r="F550" s="24">
        <v>16</v>
      </c>
      <c r="G550" s="24">
        <v>34</v>
      </c>
      <c r="H550" s="10">
        <f t="shared" si="252"/>
        <v>3976</v>
      </c>
      <c r="I550" s="5">
        <v>4</v>
      </c>
      <c r="J550" s="17">
        <f t="shared" si="253"/>
        <v>1</v>
      </c>
      <c r="K550" s="7">
        <v>1</v>
      </c>
      <c r="L550" s="7">
        <v>9</v>
      </c>
      <c r="M550" s="17">
        <f t="shared" si="254"/>
        <v>0.25</v>
      </c>
      <c r="N550" s="17">
        <f t="shared" si="255"/>
        <v>2.25</v>
      </c>
      <c r="O550" s="14">
        <f t="shared" si="256"/>
        <v>0.1111111111111111</v>
      </c>
      <c r="P550" s="12">
        <v>1</v>
      </c>
      <c r="Q550" s="12">
        <v>5</v>
      </c>
      <c r="R550" s="17">
        <f t="shared" si="257"/>
        <v>0.25</v>
      </c>
      <c r="S550" s="17">
        <f t="shared" si="258"/>
        <v>1.25</v>
      </c>
      <c r="T550" s="14">
        <f t="shared" si="259"/>
        <v>0.2</v>
      </c>
      <c r="U550" s="12">
        <v>0</v>
      </c>
      <c r="V550" s="12">
        <v>4</v>
      </c>
      <c r="W550" s="17">
        <f t="shared" si="260"/>
        <v>0</v>
      </c>
      <c r="X550" s="17">
        <f t="shared" si="261"/>
        <v>1</v>
      </c>
      <c r="Y550" s="14">
        <f t="shared" si="262"/>
        <v>0</v>
      </c>
      <c r="Z550" s="12">
        <v>2</v>
      </c>
      <c r="AA550" s="12">
        <v>2</v>
      </c>
      <c r="AB550" s="17">
        <f t="shared" si="263"/>
        <v>0.5</v>
      </c>
      <c r="AC550" s="17">
        <f t="shared" si="264"/>
        <v>0.5</v>
      </c>
      <c r="AD550" s="14">
        <f t="shared" si="265"/>
        <v>1</v>
      </c>
      <c r="AE550" s="12">
        <v>14</v>
      </c>
      <c r="AF550" s="17">
        <f t="shared" si="266"/>
        <v>3.5</v>
      </c>
      <c r="AG550" s="12">
        <v>9</v>
      </c>
      <c r="AH550" s="17">
        <f t="shared" si="267"/>
        <v>2.25</v>
      </c>
      <c r="AI550" s="12">
        <v>5</v>
      </c>
      <c r="AJ550" s="17">
        <f t="shared" si="268"/>
        <v>1.25</v>
      </c>
      <c r="AK550" s="12">
        <v>9</v>
      </c>
      <c r="AL550" s="17">
        <f t="shared" si="269"/>
        <v>2.25</v>
      </c>
      <c r="AM550" s="12">
        <v>6</v>
      </c>
      <c r="AN550" s="17">
        <f t="shared" si="270"/>
        <v>1.5</v>
      </c>
      <c r="AO550" s="12">
        <v>0</v>
      </c>
      <c r="AP550" s="17">
        <f t="shared" si="271"/>
        <v>0</v>
      </c>
      <c r="AQ550" s="12">
        <v>3</v>
      </c>
      <c r="AR550" s="17">
        <f t="shared" si="272"/>
        <v>0.75</v>
      </c>
      <c r="AS550" s="12">
        <v>6</v>
      </c>
      <c r="AT550" s="17">
        <f t="shared" si="273"/>
        <v>1.5</v>
      </c>
      <c r="AU550" s="13"/>
      <c r="AV550" s="13"/>
      <c r="AW550" s="13"/>
      <c r="AX550" s="13"/>
      <c r="AY550" s="13"/>
      <c r="AZ550" s="13"/>
      <c r="BA550" s="13"/>
      <c r="BB550" s="13"/>
      <c r="BC550" s="13"/>
      <c r="BD550" s="35">
        <f t="shared" si="274"/>
        <v>20.242914979757085</v>
      </c>
      <c r="BE550" s="35">
        <f t="shared" si="275"/>
        <v>11.111111111111111</v>
      </c>
      <c r="BF550" s="37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4.3645920885442901</v>
      </c>
      <c r="BG550" s="14">
        <f t="shared" si="276"/>
        <v>0.44444444444444442</v>
      </c>
      <c r="BH550" s="14">
        <f t="shared" si="277"/>
        <v>0.22222222222222221</v>
      </c>
      <c r="BI550" s="13">
        <f>IFERROR(((AG550*(12000/5))/((F550*60+G550)*(SUMIFS(팀공격력!X:X,팀공격력!A:A,B550,팀공격력!B:B,D550)+SUMIFS(팀수비력!X:X,팀수비력!A:A,B550,팀수비력!B:B,D550))))*100,"")</f>
        <v>3.3431357375019344</v>
      </c>
      <c r="BJ550" s="13">
        <f>IFERROR(((AI550*(12000/5))/((F550*60+G550)*(SUMIFS(팀공격력!V:V,팀공격력!A:A,B550,팀공격력!B:B,D550)+SUMIFS(팀수비력!W:W,팀수비력!A:A,B550,팀수비력!B:B,D550))))*100,"")</f>
        <v>3.7726358148893357</v>
      </c>
      <c r="BK550" s="13">
        <f>IFERROR(((AE550*(12000/5))/((F550*60+G550)*(SUMIFS(팀공격력!X:X,팀공격력!A:A,B550,팀공격력!B:B,D550)+SUMIFS(팀수비력!X:X,팀수비력!A:A,B550,팀수비력!B:B,D550))))*100,"")</f>
        <v>5.2004333694474543</v>
      </c>
      <c r="BL550" s="13">
        <f>IFERROR(100*AK550/(((((F550*60+G550)/(12000/5))*SUMIFS(팀공격력!P:P,팀공격력!A:A,B550,팀공격력!B:B,D550))-K550)),"")</f>
        <v>9.1463414634146343</v>
      </c>
      <c r="BM550" s="13">
        <f>IFERROR(100*((AM550/E550*(2400))/((F550*60+G550)*SUMIFS(팀공격력!AR:AR,팀공격력!A:A,B550,팀공격력!B:B,D550))),"")</f>
        <v>5.3247306243827852</v>
      </c>
      <c r="BN550" s="13">
        <f>IFERROR((AO550*40)/(((F550*60+G550)/60)*(SUMIFS(팀수비력!Q:Q,팀수비력!A:A,B550,팀수비력!B:B,D550)-SUMIFS(팀수비력!N:N,팀수비력!A:A,B550,팀수비력!B:B,D550)))*100,"")</f>
        <v>0</v>
      </c>
      <c r="BO550" s="13">
        <f t="shared" si="278"/>
        <v>23.291925465838506</v>
      </c>
      <c r="BP550" s="13">
        <v>0</v>
      </c>
      <c r="BQ550" s="13">
        <v>0</v>
      </c>
      <c r="BR550" s="13">
        <v>0</v>
      </c>
      <c r="BS550" s="13">
        <v>0</v>
      </c>
      <c r="BT550" s="15" t="s">
        <v>88</v>
      </c>
      <c r="BU550" s="15"/>
      <c r="BV550" s="12" t="s">
        <v>91</v>
      </c>
      <c r="BW550" s="26"/>
      <c r="BX550" s="28"/>
      <c r="BY550" s="28"/>
      <c r="BZ550" s="26"/>
      <c r="CA550" s="26"/>
      <c r="CB550" s="26"/>
      <c r="CC550" s="31"/>
      <c r="CD550" s="31"/>
      <c r="CE550" s="31"/>
      <c r="CF550" s="33">
        <v>2</v>
      </c>
      <c r="CG550" s="33">
        <v>2</v>
      </c>
    </row>
    <row r="551" spans="1:85" ht="18" customHeight="1" thickBot="1" x14ac:dyDescent="0.45">
      <c r="A551" s="12" t="s">
        <v>84</v>
      </c>
      <c r="B551" s="12" t="s">
        <v>172</v>
      </c>
      <c r="C551" s="4" t="s">
        <v>174</v>
      </c>
      <c r="D551" s="4" t="s">
        <v>297</v>
      </c>
      <c r="E551" s="23">
        <v>9</v>
      </c>
      <c r="F551" s="24">
        <v>11</v>
      </c>
      <c r="G551" s="24">
        <v>32</v>
      </c>
      <c r="H551" s="10">
        <f t="shared" si="252"/>
        <v>6228</v>
      </c>
      <c r="I551" s="5">
        <v>15</v>
      </c>
      <c r="J551" s="17">
        <f t="shared" si="253"/>
        <v>1.6666666666666667</v>
      </c>
      <c r="K551" s="7">
        <v>7</v>
      </c>
      <c r="L551" s="7">
        <v>16</v>
      </c>
      <c r="M551" s="17">
        <f t="shared" si="254"/>
        <v>0.77777777777777779</v>
      </c>
      <c r="N551" s="17">
        <f t="shared" si="255"/>
        <v>1.7777777777777777</v>
      </c>
      <c r="O551" s="14">
        <f t="shared" si="256"/>
        <v>0.4375</v>
      </c>
      <c r="P551" s="12">
        <v>6</v>
      </c>
      <c r="Q551" s="12">
        <v>12</v>
      </c>
      <c r="R551" s="17">
        <f t="shared" si="257"/>
        <v>0.66666666666666663</v>
      </c>
      <c r="S551" s="17">
        <f t="shared" si="258"/>
        <v>1.3333333333333333</v>
      </c>
      <c r="T551" s="14">
        <f t="shared" si="259"/>
        <v>0.5</v>
      </c>
      <c r="U551" s="12">
        <v>1</v>
      </c>
      <c r="V551" s="12">
        <v>4</v>
      </c>
      <c r="W551" s="17">
        <f t="shared" si="260"/>
        <v>0.1111111111111111</v>
      </c>
      <c r="X551" s="17">
        <f t="shared" si="261"/>
        <v>0.44444444444444442</v>
      </c>
      <c r="Y551" s="14">
        <f t="shared" si="262"/>
        <v>0.25</v>
      </c>
      <c r="Z551" s="12">
        <v>0</v>
      </c>
      <c r="AA551" s="12">
        <v>0</v>
      </c>
      <c r="AB551" s="17">
        <f t="shared" si="263"/>
        <v>0</v>
      </c>
      <c r="AC551" s="17">
        <f t="shared" si="264"/>
        <v>0</v>
      </c>
      <c r="AD551" s="14" t="e">
        <f t="shared" si="265"/>
        <v>#DIV/0!</v>
      </c>
      <c r="AE551" s="12">
        <v>4</v>
      </c>
      <c r="AF551" s="17">
        <f t="shared" si="266"/>
        <v>0.44444444444444442</v>
      </c>
      <c r="AG551" s="12">
        <v>1</v>
      </c>
      <c r="AH551" s="17">
        <f t="shared" si="267"/>
        <v>0.1111111111111111</v>
      </c>
      <c r="AI551" s="12">
        <v>3</v>
      </c>
      <c r="AJ551" s="17">
        <f t="shared" si="268"/>
        <v>0.33333333333333331</v>
      </c>
      <c r="AK551" s="12">
        <v>20</v>
      </c>
      <c r="AL551" s="17">
        <f t="shared" si="269"/>
        <v>2.2222222222222223</v>
      </c>
      <c r="AM551" s="12">
        <v>3</v>
      </c>
      <c r="AN551" s="17">
        <f t="shared" si="270"/>
        <v>0.33333333333333331</v>
      </c>
      <c r="AO551" s="12">
        <v>1</v>
      </c>
      <c r="AP551" s="17">
        <f t="shared" si="271"/>
        <v>0.1111111111111111</v>
      </c>
      <c r="AQ551" s="12">
        <v>3</v>
      </c>
      <c r="AR551" s="17">
        <f t="shared" si="272"/>
        <v>0.33333333333333331</v>
      </c>
      <c r="AS551" s="12">
        <v>10</v>
      </c>
      <c r="AT551" s="17">
        <f t="shared" si="273"/>
        <v>1.1111111111111112</v>
      </c>
      <c r="AU551" s="13"/>
      <c r="AV551" s="13"/>
      <c r="AW551" s="13"/>
      <c r="AX551" s="13"/>
      <c r="AY551" s="13"/>
      <c r="AZ551" s="13"/>
      <c r="BA551" s="13"/>
      <c r="BB551" s="13"/>
      <c r="BC551" s="13"/>
      <c r="BD551" s="35">
        <f t="shared" si="274"/>
        <v>46.875</v>
      </c>
      <c r="BE551" s="35">
        <f t="shared" si="275"/>
        <v>46.875</v>
      </c>
      <c r="BF551" s="37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8.6846899885636333</v>
      </c>
      <c r="BG551" s="14">
        <f t="shared" si="276"/>
        <v>0.25</v>
      </c>
      <c r="BH551" s="14">
        <f t="shared" si="277"/>
        <v>0</v>
      </c>
      <c r="BI551" s="13">
        <f>IFERROR(((AG551*(12000/5))/((F551*60+G551)*(SUMIFS(팀공격력!X:X,팀공격력!A:A,B551,팀공격력!B:B,D551)+SUMIFS(팀수비력!X:X,팀수비력!A:A,B551,팀수비력!B:B,D551))))*100,"")</f>
        <v>0.55938840201379825</v>
      </c>
      <c r="BJ551" s="13">
        <f>IFERROR(((AI551*(12000/5))/((F551*60+G551)*(SUMIFS(팀공격력!V:V,팀공격력!A:A,B551,팀공격력!B:B,D551)+SUMIFS(팀수비력!W:W,팀수비력!A:A,B551,팀수비력!B:B,D551))))*100,"")</f>
        <v>3.172141548005075</v>
      </c>
      <c r="BK551" s="13">
        <f>IFERROR(((AE551*(12000/5))/((F551*60+G551)*(SUMIFS(팀공격력!X:X,팀공격력!A:A,B551,팀공격력!B:B,D551)+SUMIFS(팀수비력!X:X,팀수비력!A:A,B551,팀수비력!B:B,D551))))*100,"")</f>
        <v>2.237553608055193</v>
      </c>
      <c r="BL551" s="13">
        <f>IFERROR(100*AK551/(((((F551*60+G551)/(12000/5))*SUMIFS(팀공격력!P:P,팀공격력!A:A,B551,팀공격력!B:B,D551))-K551)),"")</f>
        <v>30.594294164138386</v>
      </c>
      <c r="BM551" s="13">
        <f>IFERROR(100*((AM551/E551*(2400))/((F551*60+G551)*SUMIFS(팀공격력!AR:AR,팀공격력!A:A,B551,팀공격력!B:B,D551))),"")</f>
        <v>1.6059481456426008</v>
      </c>
      <c r="BN551" s="13">
        <f>IFERROR((AO551*40)/(((F551*60+G551)/60)*(SUMIFS(팀수비력!Q:Q,팀수비력!A:A,B551,팀수비력!B:B,D551)-SUMIFS(팀수비력!N:N,팀수비력!A:A,B551,팀수비력!B:B,D551)))*100,"")</f>
        <v>0.91751536838242043</v>
      </c>
      <c r="BO551" s="13">
        <f t="shared" si="278"/>
        <v>15.789473684210526</v>
      </c>
      <c r="BP551" s="13">
        <v>0</v>
      </c>
      <c r="BQ551" s="13">
        <v>0</v>
      </c>
      <c r="BR551" s="13">
        <v>0</v>
      </c>
      <c r="BS551" s="13">
        <v>0.22222222222222199</v>
      </c>
      <c r="BT551" s="15" t="s">
        <v>88</v>
      </c>
      <c r="BU551" s="15"/>
      <c r="BV551" s="12" t="s">
        <v>91</v>
      </c>
      <c r="BW551" s="26"/>
      <c r="BX551" s="28"/>
      <c r="BY551" s="28"/>
      <c r="BZ551" s="26"/>
      <c r="CA551" s="26"/>
      <c r="CB551" s="26"/>
      <c r="CC551" s="31"/>
      <c r="CD551" s="31"/>
      <c r="CE551" s="31"/>
      <c r="CF551" s="33">
        <v>1</v>
      </c>
      <c r="CG551" s="33">
        <v>8</v>
      </c>
    </row>
    <row r="552" spans="1:85" ht="18" customHeight="1" thickBot="1" x14ac:dyDescent="0.45">
      <c r="A552" s="12" t="s">
        <v>84</v>
      </c>
      <c r="B552" s="12" t="s">
        <v>172</v>
      </c>
      <c r="C552" s="4" t="s">
        <v>176</v>
      </c>
      <c r="D552" s="4" t="s">
        <v>297</v>
      </c>
      <c r="E552" s="23">
        <v>9</v>
      </c>
      <c r="F552" s="24">
        <v>14</v>
      </c>
      <c r="G552" s="24">
        <v>33</v>
      </c>
      <c r="H552" s="10">
        <f t="shared" si="252"/>
        <v>7857</v>
      </c>
      <c r="I552" s="5">
        <v>22</v>
      </c>
      <c r="J552" s="17">
        <f t="shared" si="253"/>
        <v>2.4444444444444446</v>
      </c>
      <c r="K552" s="7">
        <v>8</v>
      </c>
      <c r="L552" s="7">
        <v>21</v>
      </c>
      <c r="M552" s="17">
        <f t="shared" si="254"/>
        <v>0.88888888888888884</v>
      </c>
      <c r="N552" s="17">
        <f t="shared" si="255"/>
        <v>2.3333333333333335</v>
      </c>
      <c r="O552" s="14">
        <f t="shared" si="256"/>
        <v>0.38095238095238093</v>
      </c>
      <c r="P552" s="12">
        <v>2</v>
      </c>
      <c r="Q552" s="12">
        <v>6</v>
      </c>
      <c r="R552" s="17">
        <f t="shared" si="257"/>
        <v>0.22222222222222221</v>
      </c>
      <c r="S552" s="17">
        <f t="shared" si="258"/>
        <v>0.66666666666666663</v>
      </c>
      <c r="T552" s="14">
        <f t="shared" si="259"/>
        <v>0.33333333333333331</v>
      </c>
      <c r="U552" s="12">
        <v>6</v>
      </c>
      <c r="V552" s="12">
        <v>15</v>
      </c>
      <c r="W552" s="17">
        <f t="shared" si="260"/>
        <v>0.66666666666666663</v>
      </c>
      <c r="X552" s="17">
        <f t="shared" si="261"/>
        <v>1.6666666666666667</v>
      </c>
      <c r="Y552" s="14">
        <f t="shared" si="262"/>
        <v>0.4</v>
      </c>
      <c r="Z552" s="12">
        <v>0</v>
      </c>
      <c r="AA552" s="12">
        <v>0</v>
      </c>
      <c r="AB552" s="17">
        <f t="shared" si="263"/>
        <v>0</v>
      </c>
      <c r="AC552" s="17">
        <f t="shared" si="264"/>
        <v>0</v>
      </c>
      <c r="AD552" s="14" t="e">
        <f t="shared" si="265"/>
        <v>#DIV/0!</v>
      </c>
      <c r="AE552" s="12">
        <v>15</v>
      </c>
      <c r="AF552" s="17">
        <f t="shared" si="266"/>
        <v>1.6666666666666667</v>
      </c>
      <c r="AG552" s="12">
        <v>2</v>
      </c>
      <c r="AH552" s="17">
        <f t="shared" si="267"/>
        <v>0.22222222222222221</v>
      </c>
      <c r="AI552" s="12">
        <v>13</v>
      </c>
      <c r="AJ552" s="17">
        <f t="shared" si="268"/>
        <v>1.4444444444444444</v>
      </c>
      <c r="AK552" s="12">
        <v>7</v>
      </c>
      <c r="AL552" s="17">
        <f t="shared" si="269"/>
        <v>0.77777777777777779</v>
      </c>
      <c r="AM552" s="12">
        <v>2</v>
      </c>
      <c r="AN552" s="17">
        <f t="shared" si="270"/>
        <v>0.22222222222222221</v>
      </c>
      <c r="AO552" s="12">
        <v>0</v>
      </c>
      <c r="AP552" s="17">
        <f t="shared" si="271"/>
        <v>0</v>
      </c>
      <c r="AQ552" s="12">
        <v>8</v>
      </c>
      <c r="AR552" s="17">
        <f t="shared" si="272"/>
        <v>0.88888888888888884</v>
      </c>
      <c r="AS552" s="12">
        <v>13</v>
      </c>
      <c r="AT552" s="17">
        <f t="shared" si="273"/>
        <v>1.4444444444444444</v>
      </c>
      <c r="AU552" s="13"/>
      <c r="AV552" s="13"/>
      <c r="AW552" s="13"/>
      <c r="AX552" s="13"/>
      <c r="AY552" s="13"/>
      <c r="AZ552" s="13"/>
      <c r="BA552" s="13"/>
      <c r="BB552" s="13"/>
      <c r="BC552" s="13"/>
      <c r="BD552" s="35">
        <f t="shared" si="274"/>
        <v>52.380952380952387</v>
      </c>
      <c r="BE552" s="35">
        <f t="shared" si="275"/>
        <v>52.380952380952387</v>
      </c>
      <c r="BF552" s="37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10.507286350183579</v>
      </c>
      <c r="BG552" s="14">
        <f t="shared" si="276"/>
        <v>0.7142857142857143</v>
      </c>
      <c r="BH552" s="14">
        <f t="shared" si="277"/>
        <v>0</v>
      </c>
      <c r="BI552" s="13">
        <f>IFERROR(((AG552*(12000/5))/((F552*60+G552)*(SUMIFS(팀공격력!X:X,팀공격력!A:A,B552,팀공격력!B:B,D552)+SUMIFS(팀수비력!X:X,팀수비력!A:A,B552,팀수비력!B:B,D552))))*100,"")</f>
        <v>0.88681964305509364</v>
      </c>
      <c r="BJ552" s="13">
        <f>IFERROR(((AI552*(12000/5))/((F552*60+G552)*(SUMIFS(팀공격력!V:V,팀공격력!A:A,B552,팀공격력!B:B,D552)+SUMIFS(팀수비력!W:W,팀수비력!A:A,B552,팀수비력!B:B,D552))))*100,"")</f>
        <v>10.895985248512279</v>
      </c>
      <c r="BK552" s="13">
        <f>IFERROR(((AE552*(12000/5))/((F552*60+G552)*(SUMIFS(팀공격력!X:X,팀공격력!A:A,B552,팀공격력!B:B,D552)+SUMIFS(팀수비력!X:X,팀수비력!A:A,B552,팀수비력!B:B,D552))))*100,"")</f>
        <v>6.6511473229132019</v>
      </c>
      <c r="BL552" s="13">
        <f>IFERROR(100*AK552/(((((F552*60+G552)/(12000/5))*SUMIFS(팀공격력!P:P,팀공격력!A:A,B552,팀공격력!B:B,D552))-K552)),"")</f>
        <v>8.4032352455695438</v>
      </c>
      <c r="BM552" s="13">
        <f>IFERROR(100*((AM552/E552*(2400))/((F552*60+G552)*SUMIFS(팀공격력!AR:AR,팀공격력!A:A,B552,팀공격력!B:B,D552))),"")</f>
        <v>0.84865682839609002</v>
      </c>
      <c r="BN552" s="13">
        <f>IFERROR((AO552*40)/(((F552*60+G552)/60)*(SUMIFS(팀수비력!Q:Q,팀수비력!A:A,B552,팀수비력!B:B,D552)-SUMIFS(팀수비력!N:N,팀수비력!A:A,B552,팀수비력!B:B,D552)))*100,"")</f>
        <v>0</v>
      </c>
      <c r="BO552" s="13">
        <f t="shared" si="278"/>
        <v>27.586206896551722</v>
      </c>
      <c r="BP552" s="13">
        <v>0</v>
      </c>
      <c r="BQ552" s="13">
        <v>0</v>
      </c>
      <c r="BR552" s="13">
        <v>0</v>
      </c>
      <c r="BS552" s="13">
        <v>0.33333333333333298</v>
      </c>
      <c r="BT552" s="15" t="s">
        <v>88</v>
      </c>
      <c r="BU552" s="15"/>
      <c r="BV552" s="12" t="s">
        <v>96</v>
      </c>
      <c r="BW552" s="26"/>
      <c r="BX552" s="28"/>
      <c r="BY552" s="28"/>
      <c r="BZ552" s="26"/>
      <c r="CA552" s="26"/>
      <c r="CB552" s="26"/>
      <c r="CC552" s="31"/>
      <c r="CD552" s="31"/>
      <c r="CE552" s="31"/>
      <c r="CF552" s="33">
        <v>1</v>
      </c>
      <c r="CG552" s="33">
        <v>8</v>
      </c>
    </row>
    <row r="553" spans="1:85" ht="18" customHeight="1" thickBot="1" x14ac:dyDescent="0.45">
      <c r="A553" s="12" t="s">
        <v>84</v>
      </c>
      <c r="B553" s="12" t="s">
        <v>172</v>
      </c>
      <c r="C553" s="4" t="s">
        <v>177</v>
      </c>
      <c r="D553" s="4" t="s">
        <v>297</v>
      </c>
      <c r="E553" s="23">
        <v>9</v>
      </c>
      <c r="F553" s="24">
        <v>22</v>
      </c>
      <c r="G553" s="24">
        <v>55</v>
      </c>
      <c r="H553" s="10">
        <f t="shared" si="252"/>
        <v>12375</v>
      </c>
      <c r="I553" s="5">
        <v>153</v>
      </c>
      <c r="J553" s="17">
        <f t="shared" si="253"/>
        <v>17</v>
      </c>
      <c r="K553" s="7">
        <v>55</v>
      </c>
      <c r="L553" s="7">
        <v>122</v>
      </c>
      <c r="M553" s="17">
        <f t="shared" si="254"/>
        <v>6.1111111111111107</v>
      </c>
      <c r="N553" s="17">
        <f t="shared" si="255"/>
        <v>13.555555555555555</v>
      </c>
      <c r="O553" s="14">
        <f t="shared" si="256"/>
        <v>0.45081967213114754</v>
      </c>
      <c r="P553" s="12">
        <v>37</v>
      </c>
      <c r="Q553" s="12">
        <v>83</v>
      </c>
      <c r="R553" s="17">
        <f t="shared" si="257"/>
        <v>4.1111111111111107</v>
      </c>
      <c r="S553" s="17">
        <f t="shared" si="258"/>
        <v>9.2222222222222214</v>
      </c>
      <c r="T553" s="14">
        <f t="shared" si="259"/>
        <v>0.44578313253012047</v>
      </c>
      <c r="U553" s="12">
        <v>18</v>
      </c>
      <c r="V553" s="12">
        <v>39</v>
      </c>
      <c r="W553" s="17">
        <f t="shared" si="260"/>
        <v>2</v>
      </c>
      <c r="X553" s="17">
        <f t="shared" si="261"/>
        <v>4.333333333333333</v>
      </c>
      <c r="Y553" s="14">
        <f t="shared" si="262"/>
        <v>0.46153846153846156</v>
      </c>
      <c r="Z553" s="12">
        <v>25</v>
      </c>
      <c r="AA553" s="12">
        <v>31</v>
      </c>
      <c r="AB553" s="17">
        <f t="shared" si="263"/>
        <v>2.7777777777777777</v>
      </c>
      <c r="AC553" s="17">
        <f t="shared" si="264"/>
        <v>3.4444444444444446</v>
      </c>
      <c r="AD553" s="14">
        <f t="shared" si="265"/>
        <v>0.80645161290322576</v>
      </c>
      <c r="AE553" s="12">
        <v>56</v>
      </c>
      <c r="AF553" s="17">
        <f t="shared" si="266"/>
        <v>6.2222222222222223</v>
      </c>
      <c r="AG553" s="12">
        <v>7</v>
      </c>
      <c r="AH553" s="17">
        <f t="shared" si="267"/>
        <v>0.77777777777777779</v>
      </c>
      <c r="AI553" s="12">
        <v>49</v>
      </c>
      <c r="AJ553" s="17">
        <f t="shared" si="268"/>
        <v>5.4444444444444446</v>
      </c>
      <c r="AK553" s="12">
        <v>7</v>
      </c>
      <c r="AL553" s="17">
        <f t="shared" si="269"/>
        <v>0.77777777777777779</v>
      </c>
      <c r="AM553" s="12">
        <v>1</v>
      </c>
      <c r="AN553" s="17">
        <f t="shared" si="270"/>
        <v>0.1111111111111111</v>
      </c>
      <c r="AO553" s="12">
        <v>3</v>
      </c>
      <c r="AP553" s="17">
        <f t="shared" si="271"/>
        <v>0.33333333333333331</v>
      </c>
      <c r="AQ553" s="12">
        <v>15</v>
      </c>
      <c r="AR553" s="17">
        <f t="shared" si="272"/>
        <v>1.6666666666666667</v>
      </c>
      <c r="AS553" s="12">
        <v>13</v>
      </c>
      <c r="AT553" s="17">
        <f t="shared" si="273"/>
        <v>1.4444444444444444</v>
      </c>
      <c r="AU553" s="13"/>
      <c r="AV553" s="13"/>
      <c r="AW553" s="13"/>
      <c r="AX553" s="13"/>
      <c r="AY553" s="13"/>
      <c r="AZ553" s="13"/>
      <c r="BA553" s="13"/>
      <c r="BB553" s="13"/>
      <c r="BC553" s="13"/>
      <c r="BD553" s="35">
        <f t="shared" si="274"/>
        <v>56.399292244175768</v>
      </c>
      <c r="BE553" s="35">
        <f t="shared" si="275"/>
        <v>52.459016393442624</v>
      </c>
      <c r="BF553" s="37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34.65328598335082</v>
      </c>
      <c r="BG553" s="14">
        <f t="shared" si="276"/>
        <v>0.31967213114754101</v>
      </c>
      <c r="BH553" s="14">
        <f t="shared" si="277"/>
        <v>0.25409836065573771</v>
      </c>
      <c r="BI553" s="13">
        <f>IFERROR(((AG553*(12000/5))/((F553*60+G553)*(SUMIFS(팀공격력!X:X,팀공격력!A:A,B553,팀공격력!B:B,D553)+SUMIFS(팀수비력!X:X,팀수비력!A:A,B553,팀수비력!B:B,D553))))*100,"")</f>
        <v>1.9706744868035191</v>
      </c>
      <c r="BJ553" s="13">
        <f>IFERROR(((AI553*(12000/5))/((F553*60+G553)*(SUMIFS(팀공격력!V:V,팀공격력!A:A,B553,팀공격력!B:B,D553)+SUMIFS(팀수비력!W:W,팀수비력!A:A,B553,팀수비력!B:B,D553))))*100,"")</f>
        <v>26.075388026607538</v>
      </c>
      <c r="BK553" s="13">
        <f>IFERROR(((AE553*(12000/5))/((F553*60+G553)*(SUMIFS(팀공격력!X:X,팀공격력!A:A,B553,팀공격력!B:B,D553)+SUMIFS(팀수비력!X:X,팀수비력!A:A,B553,팀수비력!B:B,D553))))*100,"")</f>
        <v>15.765395894428153</v>
      </c>
      <c r="BL553" s="13">
        <f>IFERROR(100*AK553/(((((F553*60+G553)/(12000/5))*SUMIFS(팀공격력!P:P,팀공격력!A:A,B553,팀공격력!B:B,D553))-K553)),"")</f>
        <v>7.8826979472140781</v>
      </c>
      <c r="BM553" s="13">
        <f>IFERROR(100*((AM553/E553*(2400))/((F553*60+G553)*SUMIFS(팀공격력!AR:AR,팀공격력!A:A,B553,팀공격력!B:B,D553))),"")</f>
        <v>0.2694099677053769</v>
      </c>
      <c r="BN553" s="13">
        <f>IFERROR((AO553*40)/(((F553*60+G553)/60)*(SUMIFS(팀수비력!Q:Q,팀수비력!A:A,B553,팀수비력!B:B,D553)-SUMIFS(팀수비력!N:N,팀수비력!A:A,B553,팀수비력!B:B,D553)))*100,"")</f>
        <v>1.3852813852813852</v>
      </c>
      <c r="BO553" s="13">
        <f t="shared" si="278"/>
        <v>9.9575146043547544</v>
      </c>
      <c r="BP553" s="13">
        <v>25</v>
      </c>
      <c r="BQ553" s="13">
        <v>0.33333333333333298</v>
      </c>
      <c r="BR553" s="13">
        <v>0.77777777777777701</v>
      </c>
      <c r="BS553" s="13">
        <v>0.22222222222222199</v>
      </c>
      <c r="BT553" s="15" t="s">
        <v>93</v>
      </c>
      <c r="BU553" s="15"/>
      <c r="BV553" s="12" t="s">
        <v>96</v>
      </c>
      <c r="BW553" s="26"/>
      <c r="BX553" s="28"/>
      <c r="BY553" s="28"/>
      <c r="BZ553" s="26"/>
      <c r="CA553" s="26"/>
      <c r="CB553" s="26"/>
      <c r="CC553" s="31"/>
      <c r="CD553" s="31"/>
      <c r="CE553" s="31"/>
      <c r="CF553" s="33">
        <v>1</v>
      </c>
      <c r="CG553" s="33">
        <v>8</v>
      </c>
    </row>
    <row r="554" spans="1:85" ht="18" customHeight="1" thickBot="1" x14ac:dyDescent="0.45">
      <c r="A554" s="12" t="s">
        <v>84</v>
      </c>
      <c r="B554" s="12" t="s">
        <v>172</v>
      </c>
      <c r="C554" s="4" t="s">
        <v>179</v>
      </c>
      <c r="D554" s="4" t="s">
        <v>297</v>
      </c>
      <c r="E554" s="23">
        <v>9</v>
      </c>
      <c r="F554" s="24">
        <v>23</v>
      </c>
      <c r="G554" s="24">
        <v>14</v>
      </c>
      <c r="H554" s="10">
        <f t="shared" si="252"/>
        <v>12546</v>
      </c>
      <c r="I554" s="5">
        <v>82</v>
      </c>
      <c r="J554" s="17">
        <f t="shared" si="253"/>
        <v>9.1111111111111107</v>
      </c>
      <c r="K554" s="7">
        <v>30</v>
      </c>
      <c r="L554" s="7">
        <v>76</v>
      </c>
      <c r="M554" s="17">
        <f t="shared" si="254"/>
        <v>3.3333333333333335</v>
      </c>
      <c r="N554" s="17">
        <f t="shared" si="255"/>
        <v>8.4444444444444446</v>
      </c>
      <c r="O554" s="14">
        <f t="shared" si="256"/>
        <v>0.39473684210526316</v>
      </c>
      <c r="P554" s="12">
        <v>19</v>
      </c>
      <c r="Q554" s="12">
        <v>38</v>
      </c>
      <c r="R554" s="17">
        <f t="shared" si="257"/>
        <v>2.1111111111111112</v>
      </c>
      <c r="S554" s="17">
        <f t="shared" si="258"/>
        <v>4.2222222222222223</v>
      </c>
      <c r="T554" s="14">
        <f t="shared" si="259"/>
        <v>0.5</v>
      </c>
      <c r="U554" s="12">
        <v>11</v>
      </c>
      <c r="V554" s="12">
        <v>38</v>
      </c>
      <c r="W554" s="17">
        <f t="shared" si="260"/>
        <v>1.2222222222222223</v>
      </c>
      <c r="X554" s="17">
        <f t="shared" si="261"/>
        <v>4.2222222222222223</v>
      </c>
      <c r="Y554" s="14">
        <f t="shared" si="262"/>
        <v>0.28947368421052633</v>
      </c>
      <c r="Z554" s="12">
        <v>11</v>
      </c>
      <c r="AA554" s="12">
        <v>15</v>
      </c>
      <c r="AB554" s="17">
        <f t="shared" si="263"/>
        <v>1.2222222222222223</v>
      </c>
      <c r="AC554" s="17">
        <f t="shared" si="264"/>
        <v>1.6666666666666667</v>
      </c>
      <c r="AD554" s="14">
        <f t="shared" si="265"/>
        <v>0.73333333333333328</v>
      </c>
      <c r="AE554" s="12">
        <v>14</v>
      </c>
      <c r="AF554" s="17">
        <f t="shared" si="266"/>
        <v>1.5555555555555556</v>
      </c>
      <c r="AG554" s="12">
        <v>2</v>
      </c>
      <c r="AH554" s="17">
        <f t="shared" si="267"/>
        <v>0.22222222222222221</v>
      </c>
      <c r="AI554" s="12">
        <v>12</v>
      </c>
      <c r="AJ554" s="17">
        <f t="shared" si="268"/>
        <v>1.3333333333333333</v>
      </c>
      <c r="AK554" s="12">
        <v>14</v>
      </c>
      <c r="AL554" s="17">
        <f t="shared" si="269"/>
        <v>1.5555555555555556</v>
      </c>
      <c r="AM554" s="12">
        <v>5</v>
      </c>
      <c r="AN554" s="17">
        <f t="shared" si="270"/>
        <v>0.55555555555555558</v>
      </c>
      <c r="AO554" s="12">
        <v>0</v>
      </c>
      <c r="AP554" s="17">
        <f t="shared" si="271"/>
        <v>0</v>
      </c>
      <c r="AQ554" s="12">
        <v>13</v>
      </c>
      <c r="AR554" s="17">
        <f t="shared" si="272"/>
        <v>1.4444444444444444</v>
      </c>
      <c r="AS554" s="12">
        <v>16</v>
      </c>
      <c r="AT554" s="17">
        <f t="shared" si="273"/>
        <v>1.7777777777777777</v>
      </c>
      <c r="AU554" s="13"/>
      <c r="AV554" s="13"/>
      <c r="AW554" s="13"/>
      <c r="AX554" s="13"/>
      <c r="AY554" s="13"/>
      <c r="AZ554" s="13"/>
      <c r="BA554" s="13"/>
      <c r="BB554" s="13"/>
      <c r="BC554" s="13"/>
      <c r="BD554" s="35">
        <f t="shared" si="274"/>
        <v>49.63680387409201</v>
      </c>
      <c r="BE554" s="35">
        <f t="shared" si="275"/>
        <v>46.710526315789473</v>
      </c>
      <c r="BF554" s="37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21.69211670812599</v>
      </c>
      <c r="BG554" s="14">
        <f t="shared" si="276"/>
        <v>0.5</v>
      </c>
      <c r="BH554" s="14">
        <f t="shared" si="277"/>
        <v>0.19736842105263158</v>
      </c>
      <c r="BI554" s="13">
        <f>IFERROR(((AG554*(12000/5))/((F554*60+G554)*(SUMIFS(팀공격력!X:X,팀공격력!A:A,B554,팀공격력!B:B,D554)+SUMIFS(팀수비력!X:X,팀수비력!A:A,B554,팀수비력!B:B,D554))))*100,"")</f>
        <v>0.55537557273105942</v>
      </c>
      <c r="BJ554" s="13">
        <f>IFERROR(((AI554*(12000/5))/((F554*60+G554)*(SUMIFS(팀공격력!V:V,팀공격력!A:A,B554,팀공격력!B:B,D554)+SUMIFS(팀수비력!W:W,팀수비력!A:A,B554,팀수비력!B:B,D554))))*100,"")</f>
        <v>6.2987717395107961</v>
      </c>
      <c r="BK554" s="13">
        <f>IFERROR(((AE554*(12000/5))/((F554*60+G554)*(SUMIFS(팀공격력!X:X,팀공격력!A:A,B554,팀공격력!B:B,D554)+SUMIFS(팀수비력!X:X,팀수비력!A:A,B554,팀수비력!B:B,D554))))*100,"")</f>
        <v>3.8876290091174157</v>
      </c>
      <c r="BL554" s="13">
        <f>IFERROR(100*AK554/(((((F554*60+G554)/(12000/5))*SUMIFS(팀공격력!P:P,팀공격력!A:A,B554,팀공격력!B:B,D554))-K554)),"")</f>
        <v>12.090941150222747</v>
      </c>
      <c r="BM554" s="13">
        <f>IFERROR(100*((AM554/E554*(2400))/((F554*60+G554)*SUMIFS(팀공격력!AR:AR,팀공격력!A:A,B554,팀공격력!B:B,D554))),"")</f>
        <v>1.3286897618181253</v>
      </c>
      <c r="BN554" s="13">
        <f>IFERROR((AO554*40)/(((F554*60+G554)/60)*(SUMIFS(팀수비력!Q:Q,팀수비력!A:A,B554,팀수비력!B:B,D554)-SUMIFS(팀수비력!N:N,팀수비력!A:A,B554,팀수비력!B:B,D554)))*100,"")</f>
        <v>0</v>
      </c>
      <c r="BO554" s="13">
        <f t="shared" si="278"/>
        <v>13.598326359832637</v>
      </c>
      <c r="BP554" s="13">
        <v>9.0909090909090899</v>
      </c>
      <c r="BQ554" s="13">
        <v>0.11111111111111099</v>
      </c>
      <c r="BR554" s="13">
        <v>1.1111111111111101</v>
      </c>
      <c r="BS554" s="13">
        <v>1.2222222222222201</v>
      </c>
      <c r="BT554" s="15" t="s">
        <v>88</v>
      </c>
      <c r="BU554" s="15"/>
      <c r="BV554" s="12" t="s">
        <v>91</v>
      </c>
      <c r="BW554" s="26"/>
      <c r="BX554" s="28"/>
      <c r="BY554" s="28"/>
      <c r="BZ554" s="26"/>
      <c r="CA554" s="26"/>
      <c r="CB554" s="26"/>
      <c r="CC554" s="31"/>
      <c r="CD554" s="31"/>
      <c r="CE554" s="31"/>
      <c r="CF554" s="33">
        <v>1</v>
      </c>
      <c r="CG554" s="33">
        <v>8</v>
      </c>
    </row>
    <row r="555" spans="1:85" ht="18" customHeight="1" thickBot="1" x14ac:dyDescent="0.45">
      <c r="A555" s="12" t="s">
        <v>84</v>
      </c>
      <c r="B555" s="12" t="s">
        <v>172</v>
      </c>
      <c r="C555" s="4" t="s">
        <v>180</v>
      </c>
      <c r="D555" s="4" t="s">
        <v>297</v>
      </c>
      <c r="E555" s="23">
        <v>9</v>
      </c>
      <c r="F555" s="24">
        <v>11</v>
      </c>
      <c r="G555" s="24">
        <v>55</v>
      </c>
      <c r="H555" s="10">
        <f t="shared" si="252"/>
        <v>6435</v>
      </c>
      <c r="I555" s="5">
        <v>40</v>
      </c>
      <c r="J555" s="17">
        <f t="shared" si="253"/>
        <v>4.4444444444444446</v>
      </c>
      <c r="K555" s="7">
        <v>15</v>
      </c>
      <c r="L555" s="7">
        <v>31</v>
      </c>
      <c r="M555" s="17">
        <f t="shared" si="254"/>
        <v>1.6666666666666667</v>
      </c>
      <c r="N555" s="17">
        <f t="shared" si="255"/>
        <v>3.4444444444444446</v>
      </c>
      <c r="O555" s="14">
        <f t="shared" si="256"/>
        <v>0.4838709677419355</v>
      </c>
      <c r="P555" s="12">
        <v>7</v>
      </c>
      <c r="Q555" s="12">
        <v>16</v>
      </c>
      <c r="R555" s="17">
        <f t="shared" si="257"/>
        <v>0.77777777777777779</v>
      </c>
      <c r="S555" s="17">
        <f t="shared" si="258"/>
        <v>1.7777777777777777</v>
      </c>
      <c r="T555" s="14">
        <f t="shared" si="259"/>
        <v>0.4375</v>
      </c>
      <c r="U555" s="12">
        <v>8</v>
      </c>
      <c r="V555" s="12">
        <v>15</v>
      </c>
      <c r="W555" s="17">
        <f t="shared" si="260"/>
        <v>0.88888888888888884</v>
      </c>
      <c r="X555" s="17">
        <f t="shared" si="261"/>
        <v>1.6666666666666667</v>
      </c>
      <c r="Y555" s="14">
        <f t="shared" si="262"/>
        <v>0.53333333333333333</v>
      </c>
      <c r="Z555" s="12">
        <v>2</v>
      </c>
      <c r="AA555" s="12">
        <v>2</v>
      </c>
      <c r="AB555" s="17">
        <f t="shared" si="263"/>
        <v>0.22222222222222221</v>
      </c>
      <c r="AC555" s="17">
        <f t="shared" si="264"/>
        <v>0.22222222222222221</v>
      </c>
      <c r="AD555" s="14">
        <f t="shared" si="265"/>
        <v>1</v>
      </c>
      <c r="AE555" s="12">
        <v>17</v>
      </c>
      <c r="AF555" s="17">
        <f t="shared" si="266"/>
        <v>1.8888888888888888</v>
      </c>
      <c r="AG555" s="12">
        <v>8</v>
      </c>
      <c r="AH555" s="17">
        <f t="shared" si="267"/>
        <v>0.88888888888888884</v>
      </c>
      <c r="AI555" s="12">
        <v>9</v>
      </c>
      <c r="AJ555" s="17">
        <f t="shared" si="268"/>
        <v>1</v>
      </c>
      <c r="AK555" s="12">
        <v>3</v>
      </c>
      <c r="AL555" s="17">
        <f t="shared" si="269"/>
        <v>0.33333333333333331</v>
      </c>
      <c r="AM555" s="12">
        <v>2</v>
      </c>
      <c r="AN555" s="17">
        <f t="shared" si="270"/>
        <v>0.22222222222222221</v>
      </c>
      <c r="AO555" s="12">
        <v>0</v>
      </c>
      <c r="AP555" s="17">
        <f t="shared" si="271"/>
        <v>0</v>
      </c>
      <c r="AQ555" s="12">
        <v>5</v>
      </c>
      <c r="AR555" s="17">
        <f t="shared" si="272"/>
        <v>0.55555555555555558</v>
      </c>
      <c r="AS555" s="12">
        <v>15</v>
      </c>
      <c r="AT555" s="17">
        <f t="shared" si="273"/>
        <v>1.6666666666666667</v>
      </c>
      <c r="AU555" s="13"/>
      <c r="AV555" s="13"/>
      <c r="AW555" s="13"/>
      <c r="AX555" s="13"/>
      <c r="AY555" s="13"/>
      <c r="AZ555" s="13"/>
      <c r="BA555" s="13"/>
      <c r="BB555" s="13"/>
      <c r="BC555" s="13"/>
      <c r="BD555" s="35">
        <f t="shared" si="274"/>
        <v>62.735257214554586</v>
      </c>
      <c r="BE555" s="35">
        <f t="shared" si="275"/>
        <v>61.29032258064516</v>
      </c>
      <c r="BF555" s="37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16.31517304457364</v>
      </c>
      <c r="BG555" s="14">
        <f t="shared" si="276"/>
        <v>0.4838709677419355</v>
      </c>
      <c r="BH555" s="14">
        <f t="shared" si="277"/>
        <v>6.4516129032258063E-2</v>
      </c>
      <c r="BI555" s="13">
        <f>IFERROR(((AG555*(12000/5))/((F555*60+G555)*(SUMIFS(팀공격력!X:X,팀공격력!A:A,B555,팀공격력!B:B,D555)+SUMIFS(팀수비력!X:X,팀수비력!A:A,B555,팀수비력!B:B,D555))))*100,"")</f>
        <v>4.3311527182494922</v>
      </c>
      <c r="BJ555" s="13">
        <f>IFERROR(((AI555*(12000/5))/((F555*60+G555)*(SUMIFS(팀공격력!V:V,팀공격력!A:A,B555,팀공격력!B:B,D555)+SUMIFS(팀수비력!W:W,팀수비력!A:A,B555,팀수비력!B:B,D555))))*100,"")</f>
        <v>9.2103018932287224</v>
      </c>
      <c r="BK555" s="13">
        <f>IFERROR(((AE555*(12000/5))/((F555*60+G555)*(SUMIFS(팀공격력!X:X,팀공격력!A:A,B555,팀공격력!B:B,D555)+SUMIFS(팀수비력!X:X,팀수비력!A:A,B555,팀수비력!B:B,D555))))*100,"")</f>
        <v>9.2036995262801717</v>
      </c>
      <c r="BL555" s="13">
        <f>IFERROR(100*AK555/(((((F555*60+G555)/(12000/5))*SUMIFS(팀공격력!P:P,팀공격력!A:A,B555,팀공격력!B:B,D555))-K555)),"")</f>
        <v>5.0186456627051887</v>
      </c>
      <c r="BM555" s="13">
        <f>IFERROR(100*((AM555/E555*(2400))/((F555*60+G555)*SUMIFS(팀공격력!AR:AR,팀공격력!A:A,B555,팀공격력!B:B,D555))),"")</f>
        <v>1.0361921834822188</v>
      </c>
      <c r="BN555" s="13">
        <f>IFERROR((AO555*40)/(((F555*60+G555)/60)*(SUMIFS(팀수비력!Q:Q,팀수비력!A:A,B555,팀수비력!B:B,D555)-SUMIFS(팀수비력!N:N,팀수비력!A:A,B555,팀수비력!B:B,D555)))*100,"")</f>
        <v>0</v>
      </c>
      <c r="BO555" s="13">
        <f t="shared" si="278"/>
        <v>13.557483731019525</v>
      </c>
      <c r="BP555" s="13">
        <v>25</v>
      </c>
      <c r="BQ555" s="13">
        <v>0.11111111111111099</v>
      </c>
      <c r="BR555" s="13">
        <v>0</v>
      </c>
      <c r="BS555" s="13">
        <v>0.11111111111111099</v>
      </c>
      <c r="BT555" s="15" t="s">
        <v>88</v>
      </c>
      <c r="BU555" s="15"/>
      <c r="BV555" s="12" t="s">
        <v>96</v>
      </c>
      <c r="BW555" s="26"/>
      <c r="BX555" s="28"/>
      <c r="BY555" s="28"/>
      <c r="BZ555" s="26"/>
      <c r="CA555" s="26"/>
      <c r="CB555" s="26"/>
      <c r="CC555" s="31"/>
      <c r="CD555" s="31"/>
      <c r="CE555" s="31"/>
      <c r="CF555" s="33">
        <v>1</v>
      </c>
      <c r="CG555" s="33">
        <v>8</v>
      </c>
    </row>
    <row r="556" spans="1:85" ht="18" customHeight="1" thickBot="1" x14ac:dyDescent="0.45">
      <c r="A556" s="12" t="s">
        <v>84</v>
      </c>
      <c r="B556" s="12" t="s">
        <v>172</v>
      </c>
      <c r="C556" s="4" t="s">
        <v>181</v>
      </c>
      <c r="D556" s="4" t="s">
        <v>297</v>
      </c>
      <c r="E556" s="23">
        <v>9</v>
      </c>
      <c r="F556" s="24">
        <v>18</v>
      </c>
      <c r="G556" s="24">
        <v>31</v>
      </c>
      <c r="H556" s="10">
        <f t="shared" si="252"/>
        <v>9999</v>
      </c>
      <c r="I556" s="5">
        <v>48</v>
      </c>
      <c r="J556" s="17">
        <f t="shared" si="253"/>
        <v>5.333333333333333</v>
      </c>
      <c r="K556" s="7">
        <v>16</v>
      </c>
      <c r="L556" s="7">
        <v>51</v>
      </c>
      <c r="M556" s="17">
        <f t="shared" si="254"/>
        <v>1.7777777777777777</v>
      </c>
      <c r="N556" s="17">
        <f t="shared" si="255"/>
        <v>5.666666666666667</v>
      </c>
      <c r="O556" s="14">
        <f t="shared" si="256"/>
        <v>0.31372549019607843</v>
      </c>
      <c r="P556" s="12">
        <v>0</v>
      </c>
      <c r="Q556" s="12">
        <v>0</v>
      </c>
      <c r="R556" s="17">
        <f t="shared" si="257"/>
        <v>0</v>
      </c>
      <c r="S556" s="17">
        <f t="shared" si="258"/>
        <v>0</v>
      </c>
      <c r="T556" s="14" t="e">
        <f t="shared" si="259"/>
        <v>#DIV/0!</v>
      </c>
      <c r="U556" s="12">
        <v>16</v>
      </c>
      <c r="V556" s="12">
        <v>51</v>
      </c>
      <c r="W556" s="17">
        <f t="shared" si="260"/>
        <v>1.7777777777777777</v>
      </c>
      <c r="X556" s="17">
        <f t="shared" si="261"/>
        <v>5.666666666666667</v>
      </c>
      <c r="Y556" s="14">
        <f t="shared" si="262"/>
        <v>0.31372549019607843</v>
      </c>
      <c r="Z556" s="12">
        <v>0</v>
      </c>
      <c r="AA556" s="12">
        <v>0</v>
      </c>
      <c r="AB556" s="17">
        <f t="shared" si="263"/>
        <v>0</v>
      </c>
      <c r="AC556" s="17">
        <f t="shared" si="264"/>
        <v>0</v>
      </c>
      <c r="AD556" s="14" t="e">
        <f t="shared" si="265"/>
        <v>#DIV/0!</v>
      </c>
      <c r="AE556" s="12">
        <v>6</v>
      </c>
      <c r="AF556" s="17">
        <f t="shared" si="266"/>
        <v>0.66666666666666663</v>
      </c>
      <c r="AG556" s="12">
        <v>1</v>
      </c>
      <c r="AH556" s="17">
        <f t="shared" si="267"/>
        <v>0.1111111111111111</v>
      </c>
      <c r="AI556" s="12">
        <v>5</v>
      </c>
      <c r="AJ556" s="17">
        <f t="shared" si="268"/>
        <v>0.55555555555555558</v>
      </c>
      <c r="AK556" s="12">
        <v>15</v>
      </c>
      <c r="AL556" s="17">
        <f t="shared" si="269"/>
        <v>1.6666666666666667</v>
      </c>
      <c r="AM556" s="12">
        <v>5</v>
      </c>
      <c r="AN556" s="17">
        <f t="shared" si="270"/>
        <v>0.55555555555555558</v>
      </c>
      <c r="AO556" s="12">
        <v>1</v>
      </c>
      <c r="AP556" s="17">
        <f t="shared" si="271"/>
        <v>0.1111111111111111</v>
      </c>
      <c r="AQ556" s="12">
        <v>6</v>
      </c>
      <c r="AR556" s="17">
        <f t="shared" si="272"/>
        <v>0.66666666666666663</v>
      </c>
      <c r="AS556" s="12">
        <v>11</v>
      </c>
      <c r="AT556" s="17">
        <f t="shared" si="273"/>
        <v>1.2222222222222223</v>
      </c>
      <c r="AU556" s="13"/>
      <c r="AV556" s="13"/>
      <c r="AW556" s="13"/>
      <c r="AX556" s="13"/>
      <c r="AY556" s="13"/>
      <c r="AZ556" s="13"/>
      <c r="BA556" s="13"/>
      <c r="BB556" s="13"/>
      <c r="BC556" s="13"/>
      <c r="BD556" s="35">
        <f t="shared" si="274"/>
        <v>47.058823529411761</v>
      </c>
      <c r="BE556" s="35">
        <f t="shared" si="275"/>
        <v>47.058823529411761</v>
      </c>
      <c r="BF556" s="37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16.228097584390735</v>
      </c>
      <c r="BG556" s="14">
        <f t="shared" si="276"/>
        <v>1</v>
      </c>
      <c r="BH556" s="14">
        <f t="shared" si="277"/>
        <v>0</v>
      </c>
      <c r="BI556" s="13">
        <f>IFERROR(((AG556*(12000/5))/((F556*60+G556)*(SUMIFS(팀공격력!X:X,팀공격력!A:A,B556,팀공격력!B:B,D556)+SUMIFS(팀수비력!X:X,팀수비력!A:A,B556,팀수비력!B:B,D556))))*100,"")</f>
        <v>0.34842193896809037</v>
      </c>
      <c r="BJ556" s="13">
        <f>IFERROR(((AI556*(12000/5))/((F556*60+G556)*(SUMIFS(팀공격력!V:V,팀공격력!A:A,B556,팀공격력!B:B,D556)+SUMIFS(팀수비력!W:W,팀수비력!A:A,B556,팀수비력!B:B,D556))))*100,"")</f>
        <v>3.2930122280520737</v>
      </c>
      <c r="BK556" s="13">
        <f>IFERROR(((AE556*(12000/5))/((F556*60+G556)*(SUMIFS(팀공격력!X:X,팀공격력!A:A,B556,팀공격력!B:B,D556)+SUMIFS(팀수비력!X:X,팀수비력!A:A,B556,팀수비력!B:B,D556))))*100,"")</f>
        <v>2.090531633808542</v>
      </c>
      <c r="BL556" s="13">
        <f>IFERROR(100*AK556/(((((F556*60+G556)/(12000/5))*SUMIFS(팀공격력!P:P,팀공격력!A:A,B556,팀공격력!B:B,D556))-K556)),"")</f>
        <v>14.971242737907604</v>
      </c>
      <c r="BM556" s="13">
        <f>IFERROR(100*((AM556/E556*(2400))/((F556*60+G556)*SUMIFS(팀공격력!AR:AR,팀공격력!A:A,B556,팀공격력!B:B,D556))),"")</f>
        <v>1.6671408892659465</v>
      </c>
      <c r="BN556" s="13">
        <f>IFERROR((AO556*40)/(((F556*60+G556)/60)*(SUMIFS(팀수비력!Q:Q,팀수비력!A:A,B556,팀수비력!B:B,D556)-SUMIFS(팀수비력!N:N,팀수비력!A:A,B556,팀수비력!B:B,D556)))*100,"")</f>
        <v>0.57148572000057152</v>
      </c>
      <c r="BO556" s="13">
        <f t="shared" si="278"/>
        <v>10.526315789473685</v>
      </c>
      <c r="BP556" s="13">
        <v>0</v>
      </c>
      <c r="BQ556" s="13">
        <v>0</v>
      </c>
      <c r="BR556" s="13">
        <v>0.33333333333333298</v>
      </c>
      <c r="BS556" s="13">
        <v>0</v>
      </c>
      <c r="BT556" s="15" t="s">
        <v>88</v>
      </c>
      <c r="BU556" s="15"/>
      <c r="BV556" s="12" t="s">
        <v>96</v>
      </c>
      <c r="BW556" s="26"/>
      <c r="BX556" s="28"/>
      <c r="BY556" s="28"/>
      <c r="BZ556" s="26"/>
      <c r="CA556" s="26"/>
      <c r="CB556" s="26"/>
      <c r="CC556" s="31"/>
      <c r="CD556" s="31"/>
      <c r="CE556" s="31"/>
      <c r="CF556" s="33">
        <v>1</v>
      </c>
      <c r="CG556" s="33">
        <v>8</v>
      </c>
    </row>
    <row r="557" spans="1:85" ht="18" customHeight="1" thickBot="1" x14ac:dyDescent="0.45">
      <c r="A557" s="12" t="s">
        <v>84</v>
      </c>
      <c r="B557" s="12" t="s">
        <v>172</v>
      </c>
      <c r="C557" s="4" t="s">
        <v>182</v>
      </c>
      <c r="D557" s="4" t="s">
        <v>297</v>
      </c>
      <c r="E557" s="23">
        <v>2</v>
      </c>
      <c r="F557" s="24">
        <v>19</v>
      </c>
      <c r="G557" s="24">
        <v>12</v>
      </c>
      <c r="H557" s="10">
        <f t="shared" si="252"/>
        <v>2304</v>
      </c>
      <c r="I557" s="5">
        <v>8</v>
      </c>
      <c r="J557" s="17">
        <f t="shared" si="253"/>
        <v>4</v>
      </c>
      <c r="K557" s="7">
        <v>3</v>
      </c>
      <c r="L557" s="7">
        <v>11</v>
      </c>
      <c r="M557" s="17">
        <f t="shared" si="254"/>
        <v>1.5</v>
      </c>
      <c r="N557" s="17">
        <f t="shared" si="255"/>
        <v>5.5</v>
      </c>
      <c r="O557" s="14">
        <f t="shared" si="256"/>
        <v>0.27272727272727271</v>
      </c>
      <c r="P557" s="12">
        <v>3</v>
      </c>
      <c r="Q557" s="12">
        <v>7</v>
      </c>
      <c r="R557" s="17">
        <f t="shared" si="257"/>
        <v>1.5</v>
      </c>
      <c r="S557" s="17">
        <f t="shared" si="258"/>
        <v>3.5</v>
      </c>
      <c r="T557" s="14">
        <f t="shared" si="259"/>
        <v>0.42857142857142855</v>
      </c>
      <c r="U557" s="12">
        <v>0</v>
      </c>
      <c r="V557" s="12">
        <v>4</v>
      </c>
      <c r="W557" s="17">
        <f t="shared" si="260"/>
        <v>0</v>
      </c>
      <c r="X557" s="17">
        <f t="shared" si="261"/>
        <v>2</v>
      </c>
      <c r="Y557" s="14">
        <f t="shared" si="262"/>
        <v>0</v>
      </c>
      <c r="Z557" s="12">
        <v>2</v>
      </c>
      <c r="AA557" s="12">
        <v>2</v>
      </c>
      <c r="AB557" s="17">
        <f t="shared" si="263"/>
        <v>1</v>
      </c>
      <c r="AC557" s="17">
        <f t="shared" si="264"/>
        <v>1</v>
      </c>
      <c r="AD557" s="14">
        <f t="shared" si="265"/>
        <v>1</v>
      </c>
      <c r="AE557" s="12">
        <v>3</v>
      </c>
      <c r="AF557" s="17">
        <f t="shared" si="266"/>
        <v>1.5</v>
      </c>
      <c r="AG557" s="12">
        <v>0</v>
      </c>
      <c r="AH557" s="17">
        <f t="shared" si="267"/>
        <v>0</v>
      </c>
      <c r="AI557" s="12">
        <v>3</v>
      </c>
      <c r="AJ557" s="17">
        <f t="shared" si="268"/>
        <v>1.5</v>
      </c>
      <c r="AK557" s="12">
        <v>4</v>
      </c>
      <c r="AL557" s="17">
        <f t="shared" si="269"/>
        <v>2</v>
      </c>
      <c r="AM557" s="12">
        <v>3</v>
      </c>
      <c r="AN557" s="17">
        <f t="shared" si="270"/>
        <v>1.5</v>
      </c>
      <c r="AO557" s="12">
        <v>0</v>
      </c>
      <c r="AP557" s="17">
        <f t="shared" si="271"/>
        <v>0</v>
      </c>
      <c r="AQ557" s="12">
        <v>3</v>
      </c>
      <c r="AR557" s="17">
        <f t="shared" si="272"/>
        <v>1.5</v>
      </c>
      <c r="AS557" s="12">
        <v>3</v>
      </c>
      <c r="AT557" s="17">
        <f t="shared" si="273"/>
        <v>1.5</v>
      </c>
      <c r="AU557" s="13"/>
      <c r="AV557" s="13"/>
      <c r="AW557" s="13"/>
      <c r="AX557" s="13"/>
      <c r="AY557" s="13"/>
      <c r="AZ557" s="13"/>
      <c r="BA557" s="13"/>
      <c r="BB557" s="13"/>
      <c r="BC557" s="13"/>
      <c r="BD557" s="35">
        <f t="shared" si="274"/>
        <v>33.670033670033668</v>
      </c>
      <c r="BE557" s="35">
        <f t="shared" si="275"/>
        <v>27.27272727272727</v>
      </c>
      <c r="BF557" s="37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4.0856133691812957</v>
      </c>
      <c r="BG557" s="14">
        <f t="shared" si="276"/>
        <v>0.36363636363636365</v>
      </c>
      <c r="BH557" s="14">
        <f t="shared" si="277"/>
        <v>0.18181818181818182</v>
      </c>
      <c r="BI557" s="13">
        <f>IFERROR(((AG557*(12000/5))/((F557*60+G557)*(SUMIFS(팀공격력!X:X,팀공격력!A:A,B557,팀공격력!B:B,D557)+SUMIFS(팀수비력!X:X,팀수비력!A:A,B557,팀수비력!B:B,D557))))*100,"")</f>
        <v>0</v>
      </c>
      <c r="BJ557" s="13">
        <f>IFERROR(((AI557*(12000/5))/((F557*60+G557)*(SUMIFS(팀공격력!V:V,팀공격력!A:A,B557,팀공격력!B:B,D557)+SUMIFS(팀수비력!W:W,팀수비력!A:A,B557,팀수비력!B:B,D557))))*100,"")</f>
        <v>1.9054878048780488</v>
      </c>
      <c r="BK557" s="13">
        <f>IFERROR(((AE557*(12000/5))/((F557*60+G557)*(SUMIFS(팀공격력!X:X,팀공격력!A:A,B557,팀공격력!B:B,D557)+SUMIFS(팀수비력!X:X,팀수비력!A:A,B557,팀수비력!B:B,D557))))*100,"")</f>
        <v>1.0080645161290323</v>
      </c>
      <c r="BL557" s="13">
        <f>IFERROR(100*AK557/(((((F557*60+G557)/(12000/5))*SUMIFS(팀공격력!P:P,팀공격력!A:A,B557,팀공격력!B:B,D557))-K557)),"")</f>
        <v>3.4048348655090233</v>
      </c>
      <c r="BM557" s="13">
        <f>IFERROR(100*((AM557/E557*(2400))/((F557*60+G557)*SUMIFS(팀공격력!AR:AR,팀공격력!A:A,B557,팀공격력!B:B,D557))),"")</f>
        <v>4.341078581190156</v>
      </c>
      <c r="BN557" s="13">
        <f>IFERROR((AO557*40)/(((F557*60+G557)/60)*(SUMIFS(팀수비력!Q:Q,팀수비력!A:A,B557,팀수비력!B:B,D557)-SUMIFS(팀수비력!N:N,팀수비력!A:A,B557,팀수비력!B:B,D557)))*100,"")</f>
        <v>0</v>
      </c>
      <c r="BO557" s="13">
        <f t="shared" si="278"/>
        <v>20.161290322580644</v>
      </c>
      <c r="BP557" s="13">
        <v>0</v>
      </c>
      <c r="BQ557" s="13">
        <v>0</v>
      </c>
      <c r="BR557" s="13">
        <v>1.5</v>
      </c>
      <c r="BS557" s="13">
        <v>0</v>
      </c>
      <c r="BT557" s="15" t="s">
        <v>88</v>
      </c>
      <c r="BU557" s="15"/>
      <c r="BV557" s="12" t="s">
        <v>91</v>
      </c>
      <c r="BW557" s="26"/>
      <c r="BX557" s="28"/>
      <c r="BY557" s="28"/>
      <c r="BZ557" s="26"/>
      <c r="CA557" s="26"/>
      <c r="CB557" s="26"/>
      <c r="CC557" s="31"/>
      <c r="CD557" s="31"/>
      <c r="CE557" s="31"/>
      <c r="CF557" s="33">
        <v>0</v>
      </c>
      <c r="CG557" s="33">
        <v>2</v>
      </c>
    </row>
    <row r="558" spans="1:85" ht="18" customHeight="1" thickBot="1" x14ac:dyDescent="0.45">
      <c r="A558" s="12" t="s">
        <v>84</v>
      </c>
      <c r="B558" s="12" t="s">
        <v>172</v>
      </c>
      <c r="C558" s="4" t="s">
        <v>183</v>
      </c>
      <c r="D558" s="4" t="s">
        <v>297</v>
      </c>
      <c r="E558" s="23">
        <v>9</v>
      </c>
      <c r="F558" s="24">
        <v>24</v>
      </c>
      <c r="G558" s="24">
        <v>13</v>
      </c>
      <c r="H558" s="10">
        <f t="shared" si="252"/>
        <v>13077</v>
      </c>
      <c r="I558" s="5">
        <v>71</v>
      </c>
      <c r="J558" s="17">
        <f t="shared" si="253"/>
        <v>7.8888888888888893</v>
      </c>
      <c r="K558" s="7">
        <v>32</v>
      </c>
      <c r="L558" s="7">
        <v>69</v>
      </c>
      <c r="M558" s="17">
        <f t="shared" si="254"/>
        <v>3.5555555555555554</v>
      </c>
      <c r="N558" s="17">
        <f t="shared" si="255"/>
        <v>7.666666666666667</v>
      </c>
      <c r="O558" s="14">
        <f t="shared" si="256"/>
        <v>0.46376811594202899</v>
      </c>
      <c r="P558" s="12">
        <v>32</v>
      </c>
      <c r="Q558" s="12">
        <v>64</v>
      </c>
      <c r="R558" s="17">
        <f t="shared" si="257"/>
        <v>3.5555555555555554</v>
      </c>
      <c r="S558" s="17">
        <f t="shared" si="258"/>
        <v>7.1111111111111107</v>
      </c>
      <c r="T558" s="14">
        <f t="shared" si="259"/>
        <v>0.5</v>
      </c>
      <c r="U558" s="12">
        <v>0</v>
      </c>
      <c r="V558" s="12">
        <v>5</v>
      </c>
      <c r="W558" s="17">
        <f t="shared" si="260"/>
        <v>0</v>
      </c>
      <c r="X558" s="17">
        <f t="shared" si="261"/>
        <v>0.55555555555555558</v>
      </c>
      <c r="Y558" s="14">
        <f t="shared" si="262"/>
        <v>0</v>
      </c>
      <c r="Z558" s="12">
        <v>7</v>
      </c>
      <c r="AA558" s="12">
        <v>14</v>
      </c>
      <c r="AB558" s="17">
        <f t="shared" si="263"/>
        <v>0.77777777777777779</v>
      </c>
      <c r="AC558" s="17">
        <f t="shared" si="264"/>
        <v>1.5555555555555556</v>
      </c>
      <c r="AD558" s="14">
        <f t="shared" si="265"/>
        <v>0.5</v>
      </c>
      <c r="AE558" s="12">
        <v>59</v>
      </c>
      <c r="AF558" s="17">
        <f t="shared" si="266"/>
        <v>6.5555555555555554</v>
      </c>
      <c r="AG558" s="12">
        <v>31</v>
      </c>
      <c r="AH558" s="17">
        <f t="shared" si="267"/>
        <v>3.4444444444444446</v>
      </c>
      <c r="AI558" s="12">
        <v>28</v>
      </c>
      <c r="AJ558" s="17">
        <f t="shared" si="268"/>
        <v>3.1111111111111112</v>
      </c>
      <c r="AK558" s="12">
        <v>4</v>
      </c>
      <c r="AL558" s="17">
        <f t="shared" si="269"/>
        <v>0.44444444444444442</v>
      </c>
      <c r="AM558" s="12">
        <v>5</v>
      </c>
      <c r="AN558" s="17">
        <f t="shared" si="270"/>
        <v>0.55555555555555558</v>
      </c>
      <c r="AO558" s="12">
        <v>11</v>
      </c>
      <c r="AP558" s="17">
        <f t="shared" si="271"/>
        <v>1.2222222222222223</v>
      </c>
      <c r="AQ558" s="12">
        <v>11</v>
      </c>
      <c r="AR558" s="17">
        <f t="shared" si="272"/>
        <v>1.2222222222222223</v>
      </c>
      <c r="AS558" s="12">
        <v>25</v>
      </c>
      <c r="AT558" s="17">
        <f t="shared" si="273"/>
        <v>2.7777777777777777</v>
      </c>
      <c r="AU558" s="13"/>
      <c r="AV558" s="13"/>
      <c r="AW558" s="13"/>
      <c r="AX558" s="13"/>
      <c r="AY558" s="13"/>
      <c r="AZ558" s="13"/>
      <c r="BA558" s="13"/>
      <c r="BB558" s="13"/>
      <c r="BC558" s="13"/>
      <c r="BD558" s="35">
        <f t="shared" si="274"/>
        <v>47.232570516232045</v>
      </c>
      <c r="BE558" s="35">
        <f t="shared" si="275"/>
        <v>46.376811594202898</v>
      </c>
      <c r="BF558" s="37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18.756287878977535</v>
      </c>
      <c r="BG558" s="14">
        <f t="shared" si="276"/>
        <v>7.2463768115942032E-2</v>
      </c>
      <c r="BH558" s="14">
        <f t="shared" si="277"/>
        <v>0.20289855072463769</v>
      </c>
      <c r="BI558" s="13">
        <f>IFERROR(((AG558*(12000/5))/((F558*60+G558)*(SUMIFS(팀공격력!X:X,팀공격력!A:A,B558,팀공격력!B:B,D558)+SUMIFS(팀수비력!X:X,팀수비력!A:A,B558,팀수비력!B:B,D558))))*100,"")</f>
        <v>8.2587749483826567</v>
      </c>
      <c r="BJ558" s="13">
        <f>IFERROR(((AI558*(12000/5))/((F558*60+G558)*(SUMIFS(팀공격력!V:V,팀공격력!A:A,B558,팀공격력!B:B,D558)+SUMIFS(팀수비력!W:W,팀수비력!A:A,B558,팀수비력!B:B,D558))))*100,"")</f>
        <v>14.100347472848437</v>
      </c>
      <c r="BK558" s="13">
        <f>IFERROR(((AE558*(12000/5))/((F558*60+G558)*(SUMIFS(팀공격력!X:X,팀공격력!A:A,B558,팀공격력!B:B,D558)+SUMIFS(팀수비력!X:X,팀수비력!A:A,B558,팀수비력!B:B,D558))))*100,"")</f>
        <v>15.718313611437958</v>
      </c>
      <c r="BL558" s="13">
        <f>IFERROR(100*AK558/(((((F558*60+G558)/(12000/5))*SUMIFS(팀공격력!P:P,팀공격력!A:A,B558,팀공격력!B:B,D558))-K558)),"")</f>
        <v>3.334456396772524</v>
      </c>
      <c r="BM558" s="13">
        <f>IFERROR(100*((AM558/E558*(2400))/((F558*60+G558)*SUMIFS(팀공격력!AR:AR,팀공격력!A:A,B558,팀공격력!B:B,D558))),"")</f>
        <v>1.2747374590326681</v>
      </c>
      <c r="BN558" s="13">
        <f>IFERROR((AO558*40)/(((F558*60+G558)/60)*(SUMIFS(팀수비력!Q:Q,팀수비력!A:A,B558,팀수비력!B:B,D558)-SUMIFS(팀수비력!N:N,팀수비력!A:A,B558,팀수비력!B:B,D558)))*100,"")</f>
        <v>4.8066944144026049</v>
      </c>
      <c r="BO558" s="13">
        <f t="shared" si="278"/>
        <v>12.7669452181987</v>
      </c>
      <c r="BP558" s="13">
        <v>58.3333333333333</v>
      </c>
      <c r="BQ558" s="13">
        <v>0.77777777777777701</v>
      </c>
      <c r="BR558" s="13">
        <v>0</v>
      </c>
      <c r="BS558" s="13">
        <v>0.33333333333333298</v>
      </c>
      <c r="BT558" s="15" t="s">
        <v>88</v>
      </c>
      <c r="BU558" s="15"/>
      <c r="BV558" s="12" t="s">
        <v>96</v>
      </c>
      <c r="BW558" s="26"/>
      <c r="BX558" s="28"/>
      <c r="BY558" s="28"/>
      <c r="BZ558" s="26"/>
      <c r="CA558" s="26"/>
      <c r="CB558" s="26"/>
      <c r="CC558" s="31"/>
      <c r="CD558" s="31"/>
      <c r="CE558" s="31"/>
      <c r="CF558" s="33">
        <v>1</v>
      </c>
      <c r="CG558" s="33">
        <v>8</v>
      </c>
    </row>
    <row r="559" spans="1:85" ht="18" customHeight="1" thickBot="1" x14ac:dyDescent="0.45">
      <c r="A559" s="12" t="s">
        <v>84</v>
      </c>
      <c r="B559" s="12" t="s">
        <v>172</v>
      </c>
      <c r="C559" s="4" t="s">
        <v>185</v>
      </c>
      <c r="D559" s="4" t="s">
        <v>297</v>
      </c>
      <c r="E559" s="23">
        <v>8</v>
      </c>
      <c r="F559" s="24">
        <v>23</v>
      </c>
      <c r="G559" s="24">
        <v>49</v>
      </c>
      <c r="H559" s="10">
        <f t="shared" si="252"/>
        <v>11432</v>
      </c>
      <c r="I559" s="5">
        <v>50</v>
      </c>
      <c r="J559" s="17">
        <f t="shared" si="253"/>
        <v>6.25</v>
      </c>
      <c r="K559" s="7">
        <v>19</v>
      </c>
      <c r="L559" s="7">
        <v>50</v>
      </c>
      <c r="M559" s="17">
        <f t="shared" si="254"/>
        <v>2.375</v>
      </c>
      <c r="N559" s="17">
        <f t="shared" si="255"/>
        <v>6.25</v>
      </c>
      <c r="O559" s="14">
        <f t="shared" si="256"/>
        <v>0.38</v>
      </c>
      <c r="P559" s="12">
        <v>13</v>
      </c>
      <c r="Q559" s="12">
        <v>28</v>
      </c>
      <c r="R559" s="17">
        <f t="shared" si="257"/>
        <v>1.625</v>
      </c>
      <c r="S559" s="17">
        <f t="shared" si="258"/>
        <v>3.5</v>
      </c>
      <c r="T559" s="14">
        <f t="shared" si="259"/>
        <v>0.4642857142857143</v>
      </c>
      <c r="U559" s="12">
        <v>6</v>
      </c>
      <c r="V559" s="12">
        <v>22</v>
      </c>
      <c r="W559" s="17">
        <f t="shared" si="260"/>
        <v>0.75</v>
      </c>
      <c r="X559" s="17">
        <f t="shared" si="261"/>
        <v>2.75</v>
      </c>
      <c r="Y559" s="14">
        <f t="shared" si="262"/>
        <v>0.27272727272727271</v>
      </c>
      <c r="Z559" s="12">
        <v>6</v>
      </c>
      <c r="AA559" s="12">
        <v>10</v>
      </c>
      <c r="AB559" s="17">
        <f t="shared" si="263"/>
        <v>0.75</v>
      </c>
      <c r="AC559" s="17">
        <f t="shared" si="264"/>
        <v>1.25</v>
      </c>
      <c r="AD559" s="14">
        <f t="shared" si="265"/>
        <v>0.6</v>
      </c>
      <c r="AE559" s="12">
        <v>36</v>
      </c>
      <c r="AF559" s="17">
        <f t="shared" si="266"/>
        <v>4.5</v>
      </c>
      <c r="AG559" s="12">
        <v>7</v>
      </c>
      <c r="AH559" s="17">
        <f t="shared" si="267"/>
        <v>0.875</v>
      </c>
      <c r="AI559" s="12">
        <v>29</v>
      </c>
      <c r="AJ559" s="17">
        <f t="shared" si="268"/>
        <v>3.625</v>
      </c>
      <c r="AK559" s="12">
        <v>18</v>
      </c>
      <c r="AL559" s="17">
        <f t="shared" si="269"/>
        <v>2.25</v>
      </c>
      <c r="AM559" s="12">
        <v>11</v>
      </c>
      <c r="AN559" s="17">
        <f t="shared" si="270"/>
        <v>1.375</v>
      </c>
      <c r="AO559" s="12">
        <v>5</v>
      </c>
      <c r="AP559" s="17">
        <f t="shared" si="271"/>
        <v>0.625</v>
      </c>
      <c r="AQ559" s="12">
        <v>15</v>
      </c>
      <c r="AR559" s="17">
        <f t="shared" si="272"/>
        <v>1.875</v>
      </c>
      <c r="AS559" s="12">
        <v>14</v>
      </c>
      <c r="AT559" s="17">
        <f t="shared" si="273"/>
        <v>1.75</v>
      </c>
      <c r="AU559" s="13"/>
      <c r="AV559" s="13"/>
      <c r="AW559" s="13"/>
      <c r="AX559" s="13"/>
      <c r="AY559" s="13"/>
      <c r="AZ559" s="13"/>
      <c r="BA559" s="13"/>
      <c r="BB559" s="13"/>
      <c r="BC559" s="13"/>
      <c r="BD559" s="35">
        <f t="shared" si="274"/>
        <v>45.955882352941181</v>
      </c>
      <c r="BE559" s="35">
        <f t="shared" si="275"/>
        <v>44</v>
      </c>
      <c r="BF559" s="37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15.361515220904232</v>
      </c>
      <c r="BG559" s="14">
        <f t="shared" si="276"/>
        <v>0.44</v>
      </c>
      <c r="BH559" s="14">
        <f t="shared" si="277"/>
        <v>0.2</v>
      </c>
      <c r="BI559" s="13">
        <f>IFERROR(((AG559*(12000/5))/((F559*60+G559)*(SUMIFS(팀공격력!X:X,팀공격력!A:A,B559,팀공격력!B:B,D559)+SUMIFS(팀수비력!X:X,팀수비력!A:A,B559,팀수비력!B:B,D559))))*100,"")</f>
        <v>1.8962053319488026</v>
      </c>
      <c r="BJ559" s="13">
        <f>IFERROR(((AI559*(12000/5))/((F559*60+G559)*(SUMIFS(팀공격력!V:V,팀공격력!A:A,B559,팀공격력!B:B,D559)+SUMIFS(팀수비력!W:W,팀수비력!A:A,B559,팀수비력!B:B,D559))))*100,"")</f>
        <v>14.849203775452729</v>
      </c>
      <c r="BK559" s="13">
        <f>IFERROR(((AE559*(12000/5))/((F559*60+G559)*(SUMIFS(팀공격력!X:X,팀공격력!A:A,B559,팀공격력!B:B,D559)+SUMIFS(팀수비력!X:X,팀수비력!A:A,B559,팀수비력!B:B,D559))))*100,"")</f>
        <v>9.7519131357366984</v>
      </c>
      <c r="BL559" s="13">
        <f>IFERROR(100*AK559/(((((F559*60+G559)/(12000/5))*SUMIFS(팀공격력!P:P,팀공격력!A:A,B559,팀공격력!B:B,D559))-K559)),"")</f>
        <v>13.798434261001216</v>
      </c>
      <c r="BM559" s="13">
        <f>IFERROR(100*((AM559/E559*(2400))/((F559*60+G559)*SUMIFS(팀공격력!AR:AR,팀공격력!A:A,B559,팀공격력!B:B,D559))),"")</f>
        <v>3.2079628983462594</v>
      </c>
      <c r="BN559" s="13">
        <f>IFERROR((AO559*40)/(((F559*60+G559)/60)*(SUMIFS(팀수비력!Q:Q,팀수비력!A:A,B559,팀수비력!B:B,D559)-SUMIFS(팀수비력!N:N,팀수비력!A:A,B559,팀수비력!B:B,D559)))*100,"")</f>
        <v>2.2215557554955736</v>
      </c>
      <c r="BO559" s="13">
        <f t="shared" si="278"/>
        <v>21.613832853025936</v>
      </c>
      <c r="BP559" s="13">
        <v>12.5</v>
      </c>
      <c r="BQ559" s="13">
        <v>0.125</v>
      </c>
      <c r="BR559" s="13">
        <v>1</v>
      </c>
      <c r="BS559" s="13">
        <v>0.125</v>
      </c>
      <c r="BT559" s="15" t="s">
        <v>110</v>
      </c>
      <c r="BU559" s="15"/>
      <c r="BV559" s="12" t="s">
        <v>96</v>
      </c>
      <c r="BW559" s="26"/>
      <c r="BX559" s="28"/>
      <c r="BY559" s="28"/>
      <c r="BZ559" s="26"/>
      <c r="CA559" s="26"/>
      <c r="CB559" s="26"/>
      <c r="CC559" s="31"/>
      <c r="CD559" s="31"/>
      <c r="CE559" s="31"/>
      <c r="CF559" s="33">
        <v>1</v>
      </c>
      <c r="CG559" s="33">
        <v>7</v>
      </c>
    </row>
    <row r="560" spans="1:85" ht="18" customHeight="1" thickBot="1" x14ac:dyDescent="0.45">
      <c r="A560" s="12" t="s">
        <v>84</v>
      </c>
      <c r="B560" s="12" t="s">
        <v>172</v>
      </c>
      <c r="C560" s="4" t="s">
        <v>186</v>
      </c>
      <c r="D560" s="4" t="s">
        <v>297</v>
      </c>
      <c r="E560" s="23">
        <v>3</v>
      </c>
      <c r="F560" s="24">
        <v>2</v>
      </c>
      <c r="G560" s="24">
        <v>5</v>
      </c>
      <c r="H560" s="10">
        <f t="shared" si="252"/>
        <v>375</v>
      </c>
      <c r="I560" s="5">
        <v>2</v>
      </c>
      <c r="J560" s="17">
        <f t="shared" si="253"/>
        <v>0.66666666666666663</v>
      </c>
      <c r="K560" s="7">
        <v>0</v>
      </c>
      <c r="L560" s="7">
        <v>1</v>
      </c>
      <c r="M560" s="17">
        <f t="shared" si="254"/>
        <v>0</v>
      </c>
      <c r="N560" s="17">
        <f t="shared" si="255"/>
        <v>0.33333333333333331</v>
      </c>
      <c r="O560" s="14">
        <f t="shared" si="256"/>
        <v>0</v>
      </c>
      <c r="P560" s="12">
        <v>0</v>
      </c>
      <c r="Q560" s="12">
        <v>1</v>
      </c>
      <c r="R560" s="17">
        <f t="shared" si="257"/>
        <v>0</v>
      </c>
      <c r="S560" s="17">
        <f t="shared" si="258"/>
        <v>0.33333333333333331</v>
      </c>
      <c r="T560" s="14">
        <f t="shared" si="259"/>
        <v>0</v>
      </c>
      <c r="U560" s="12">
        <v>0</v>
      </c>
      <c r="V560" s="12">
        <v>0</v>
      </c>
      <c r="W560" s="17">
        <f t="shared" si="260"/>
        <v>0</v>
      </c>
      <c r="X560" s="17">
        <f t="shared" si="261"/>
        <v>0</v>
      </c>
      <c r="Y560" s="14" t="e">
        <f t="shared" si="262"/>
        <v>#DIV/0!</v>
      </c>
      <c r="Z560" s="12">
        <v>2</v>
      </c>
      <c r="AA560" s="12">
        <v>2</v>
      </c>
      <c r="AB560" s="17">
        <f t="shared" si="263"/>
        <v>0.66666666666666663</v>
      </c>
      <c r="AC560" s="17">
        <f t="shared" si="264"/>
        <v>0.66666666666666663</v>
      </c>
      <c r="AD560" s="14">
        <f t="shared" si="265"/>
        <v>1</v>
      </c>
      <c r="AE560" s="12">
        <v>1</v>
      </c>
      <c r="AF560" s="17">
        <f t="shared" si="266"/>
        <v>0.33333333333333331</v>
      </c>
      <c r="AG560" s="12">
        <v>1</v>
      </c>
      <c r="AH560" s="17">
        <f t="shared" si="267"/>
        <v>0.33333333333333331</v>
      </c>
      <c r="AI560" s="12">
        <v>0</v>
      </c>
      <c r="AJ560" s="17">
        <f t="shared" si="268"/>
        <v>0</v>
      </c>
      <c r="AK560" s="12">
        <v>1</v>
      </c>
      <c r="AL560" s="17">
        <f t="shared" si="269"/>
        <v>0.33333333333333331</v>
      </c>
      <c r="AM560" s="12">
        <v>0</v>
      </c>
      <c r="AN560" s="17">
        <f t="shared" si="270"/>
        <v>0</v>
      </c>
      <c r="AO560" s="12">
        <v>0</v>
      </c>
      <c r="AP560" s="17">
        <f t="shared" si="271"/>
        <v>0</v>
      </c>
      <c r="AQ560" s="12">
        <v>2</v>
      </c>
      <c r="AR560" s="17">
        <f t="shared" si="272"/>
        <v>0.66666666666666663</v>
      </c>
      <c r="AS560" s="12">
        <v>2</v>
      </c>
      <c r="AT560" s="17">
        <f t="shared" si="273"/>
        <v>0.66666666666666663</v>
      </c>
      <c r="AU560" s="13"/>
      <c r="AV560" s="13"/>
      <c r="AW560" s="13"/>
      <c r="AX560" s="13"/>
      <c r="AY560" s="13"/>
      <c r="AZ560" s="13"/>
      <c r="BA560" s="13"/>
      <c r="BB560" s="13"/>
      <c r="BC560" s="13"/>
      <c r="BD560" s="35">
        <f t="shared" si="274"/>
        <v>53.191489361702125</v>
      </c>
      <c r="BE560" s="35">
        <f t="shared" si="275"/>
        <v>0</v>
      </c>
      <c r="BF560" s="37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9.8181243080816074</v>
      </c>
      <c r="BG560" s="14">
        <f t="shared" si="276"/>
        <v>0</v>
      </c>
      <c r="BH560" s="14">
        <f t="shared" si="277"/>
        <v>2</v>
      </c>
      <c r="BI560" s="13">
        <f>IFERROR(((AG560*(12000/5))/((F560*60+G560)*(SUMIFS(팀공격력!X:X,팀공격력!A:A,B560,팀공격력!B:B,D560)+SUMIFS(팀수비력!X:X,팀수비력!A:A,B560,팀수비력!B:B,D560))))*100,"")</f>
        <v>3.096774193548387</v>
      </c>
      <c r="BJ560" s="13">
        <f>IFERROR(((AI560*(12000/5))/((F560*60+G560)*(SUMIFS(팀공격력!V:V,팀공격력!A:A,B560,팀공격력!B:B,D560)+SUMIFS(팀수비력!W:W,팀수비력!A:A,B560,팀수비력!B:B,D560))))*100,"")</f>
        <v>0</v>
      </c>
      <c r="BK560" s="13">
        <f>IFERROR(((AE560*(12000/5))/((F560*60+G560)*(SUMIFS(팀공격력!X:X,팀공격력!A:A,B560,팀공격력!B:B,D560)+SUMIFS(팀수비력!X:X,팀수비력!A:A,B560,팀수비력!B:B,D560))))*100,"")</f>
        <v>3.096774193548387</v>
      </c>
      <c r="BL560" s="13">
        <f>IFERROR(100*AK560/(((((F560*60+G560)/(12000/5))*SUMIFS(팀공격력!P:P,팀공격력!A:A,B560,팀공격력!B:B,D560))-K560)),"")</f>
        <v>7.6494023904382464</v>
      </c>
      <c r="BM560" s="13">
        <f>IFERROR(100*((AM560/E560*(2400))/((F560*60+G560)*SUMIFS(팀공격력!AR:AR,팀공격력!A:A,B560,팀공격력!B:B,D560))),"")</f>
        <v>0</v>
      </c>
      <c r="BN560" s="13">
        <f>IFERROR((AO560*40)/(((F560*60+G560)/60)*(SUMIFS(팀수비력!Q:Q,팀수비력!A:A,B560,팀수비력!B:B,D560)-SUMIFS(팀수비력!N:N,팀수비력!A:A,B560,팀수비력!B:B,D560)))*100,"")</f>
        <v>0</v>
      </c>
      <c r="BO560" s="13">
        <f t="shared" si="278"/>
        <v>51.546391752577321</v>
      </c>
      <c r="BP560" s="13">
        <v>0</v>
      </c>
      <c r="BQ560" s="13">
        <v>0</v>
      </c>
      <c r="BR560" s="13">
        <v>0</v>
      </c>
      <c r="BS560" s="13">
        <v>0</v>
      </c>
      <c r="BT560" s="15" t="s">
        <v>88</v>
      </c>
      <c r="BU560" s="15"/>
      <c r="BV560" s="12" t="s">
        <v>91</v>
      </c>
      <c r="BW560" s="26"/>
      <c r="BX560" s="28"/>
      <c r="BY560" s="28"/>
      <c r="BZ560" s="26"/>
      <c r="CA560" s="26"/>
      <c r="CB560" s="26"/>
      <c r="CC560" s="31"/>
      <c r="CD560" s="31"/>
      <c r="CE560" s="31"/>
      <c r="CF560" s="33">
        <v>0</v>
      </c>
      <c r="CG560" s="33">
        <v>3</v>
      </c>
    </row>
    <row r="561" spans="1:85" ht="18" customHeight="1" thickBot="1" x14ac:dyDescent="0.45">
      <c r="A561" s="12" t="s">
        <v>84</v>
      </c>
      <c r="B561" s="12" t="s">
        <v>172</v>
      </c>
      <c r="C561" s="4" t="s">
        <v>188</v>
      </c>
      <c r="D561" s="4" t="s">
        <v>297</v>
      </c>
      <c r="E561" s="23">
        <v>9</v>
      </c>
      <c r="F561" s="24">
        <v>7</v>
      </c>
      <c r="G561" s="24">
        <v>56</v>
      </c>
      <c r="H561" s="10">
        <f t="shared" si="252"/>
        <v>4284</v>
      </c>
      <c r="I561" s="5">
        <v>11</v>
      </c>
      <c r="J561" s="17">
        <f t="shared" si="253"/>
        <v>1.2222222222222223</v>
      </c>
      <c r="K561" s="7">
        <v>4</v>
      </c>
      <c r="L561" s="7">
        <v>10</v>
      </c>
      <c r="M561" s="17">
        <f t="shared" si="254"/>
        <v>0.44444444444444442</v>
      </c>
      <c r="N561" s="17">
        <f t="shared" si="255"/>
        <v>1.1111111111111112</v>
      </c>
      <c r="O561" s="14">
        <f t="shared" si="256"/>
        <v>0.4</v>
      </c>
      <c r="P561" s="12">
        <v>1</v>
      </c>
      <c r="Q561" s="12">
        <v>2</v>
      </c>
      <c r="R561" s="17">
        <f t="shared" si="257"/>
        <v>0.1111111111111111</v>
      </c>
      <c r="S561" s="17">
        <f t="shared" si="258"/>
        <v>0.22222222222222221</v>
      </c>
      <c r="T561" s="14">
        <f t="shared" si="259"/>
        <v>0.5</v>
      </c>
      <c r="U561" s="12">
        <v>3</v>
      </c>
      <c r="V561" s="12">
        <v>8</v>
      </c>
      <c r="W561" s="17">
        <f t="shared" si="260"/>
        <v>0.33333333333333331</v>
      </c>
      <c r="X561" s="17">
        <f t="shared" si="261"/>
        <v>0.88888888888888884</v>
      </c>
      <c r="Y561" s="14">
        <f t="shared" si="262"/>
        <v>0.375</v>
      </c>
      <c r="Z561" s="12">
        <v>0</v>
      </c>
      <c r="AA561" s="12">
        <v>0</v>
      </c>
      <c r="AB561" s="17">
        <f t="shared" si="263"/>
        <v>0</v>
      </c>
      <c r="AC561" s="17">
        <f t="shared" si="264"/>
        <v>0</v>
      </c>
      <c r="AD561" s="14" t="e">
        <f t="shared" si="265"/>
        <v>#DIV/0!</v>
      </c>
      <c r="AE561" s="12">
        <v>12</v>
      </c>
      <c r="AF561" s="17">
        <f t="shared" si="266"/>
        <v>1.3333333333333333</v>
      </c>
      <c r="AG561" s="12">
        <v>7</v>
      </c>
      <c r="AH561" s="17">
        <f t="shared" si="267"/>
        <v>0.77777777777777779</v>
      </c>
      <c r="AI561" s="12">
        <v>5</v>
      </c>
      <c r="AJ561" s="17">
        <f t="shared" si="268"/>
        <v>0.55555555555555558</v>
      </c>
      <c r="AK561" s="12">
        <v>7</v>
      </c>
      <c r="AL561" s="17">
        <f t="shared" si="269"/>
        <v>0.77777777777777779</v>
      </c>
      <c r="AM561" s="12">
        <v>4</v>
      </c>
      <c r="AN561" s="17">
        <f t="shared" si="270"/>
        <v>0.44444444444444442</v>
      </c>
      <c r="AO561" s="12">
        <v>0</v>
      </c>
      <c r="AP561" s="17">
        <f t="shared" si="271"/>
        <v>0</v>
      </c>
      <c r="AQ561" s="12">
        <v>4</v>
      </c>
      <c r="AR561" s="17">
        <f t="shared" si="272"/>
        <v>0.44444444444444442</v>
      </c>
      <c r="AS561" s="12">
        <v>15</v>
      </c>
      <c r="AT561" s="17">
        <f t="shared" si="273"/>
        <v>1.6666666666666667</v>
      </c>
      <c r="AU561" s="13"/>
      <c r="AV561" s="13"/>
      <c r="AW561" s="13"/>
      <c r="AX561" s="13"/>
      <c r="AY561" s="13"/>
      <c r="AZ561" s="13"/>
      <c r="BA561" s="13"/>
      <c r="BB561" s="13"/>
      <c r="BC561" s="13"/>
      <c r="BD561" s="35">
        <f t="shared" si="274"/>
        <v>55.000000000000007</v>
      </c>
      <c r="BE561" s="35">
        <f t="shared" si="275"/>
        <v>55.000000000000007</v>
      </c>
      <c r="BF561" s="37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9.3031044459536147</v>
      </c>
      <c r="BG561" s="14">
        <f t="shared" si="276"/>
        <v>0.8</v>
      </c>
      <c r="BH561" s="14">
        <f t="shared" si="277"/>
        <v>0</v>
      </c>
      <c r="BI561" s="13">
        <f>IFERROR(((AG561*(12000/5))/((F561*60+G561)*(SUMIFS(팀공격력!X:X,팀공격력!A:A,B561,팀공격력!B:B,D561)+SUMIFS(팀수비력!X:X,팀수비력!A:A,B561,팀수비력!B:B,D561))))*100,"")</f>
        <v>5.6925996204933584</v>
      </c>
      <c r="BJ561" s="13">
        <f>IFERROR(((AI561*(12000/5))/((F561*60+G561)*(SUMIFS(팀공격력!V:V,팀공격력!A:A,B561,팀공격력!B:B,D561)+SUMIFS(팀수비력!W:W,팀수비력!A:A,B561,팀수비력!B:B,D561))))*100,"")</f>
        <v>7.6860012297601958</v>
      </c>
      <c r="BK561" s="13">
        <f>IFERROR(((AE561*(12000/5))/((F561*60+G561)*(SUMIFS(팀공격력!X:X,팀공격력!A:A,B561,팀공격력!B:B,D561)+SUMIFS(팀수비력!X:X,팀수비력!A:A,B561,팀수비력!B:B,D561))))*100,"")</f>
        <v>9.7587422065600435</v>
      </c>
      <c r="BL561" s="13">
        <f>IFERROR(100*AK561/(((((F561*60+G561)/(12000/5))*SUMIFS(팀공격력!P:P,팀공격력!A:A,B561,팀공격력!B:B,D561))-K561)),"")</f>
        <v>15.289963231278897</v>
      </c>
      <c r="BM561" s="13">
        <f>IFERROR(100*((AM561/E561*(2400))/((F561*60+G561)*SUMIFS(팀공격력!AR:AR,팀공격력!A:A,B561,팀공격력!B:B,D561))),"")</f>
        <v>3.1129302991167505</v>
      </c>
      <c r="BN561" s="13">
        <f>IFERROR((AO561*40)/(((F561*60+G561)/60)*(SUMIFS(팀수비력!Q:Q,팀수비력!A:A,B561,팀수비력!B:B,D561)-SUMIFS(팀수비력!N:N,팀수비력!A:A,B561,팀수비력!B:B,D561)))*100,"")</f>
        <v>0</v>
      </c>
      <c r="BO561" s="13">
        <f t="shared" si="278"/>
        <v>28.571428571428573</v>
      </c>
      <c r="BP561" s="13">
        <v>0</v>
      </c>
      <c r="BQ561" s="13">
        <v>0</v>
      </c>
      <c r="BR561" s="13">
        <v>0</v>
      </c>
      <c r="BS561" s="13">
        <v>0.22222222222222199</v>
      </c>
      <c r="BT561" s="15" t="s">
        <v>88</v>
      </c>
      <c r="BU561" s="15"/>
      <c r="BV561" s="12" t="s">
        <v>96</v>
      </c>
      <c r="BW561" s="26"/>
      <c r="BX561" s="28"/>
      <c r="BY561" s="28"/>
      <c r="BZ561" s="26"/>
      <c r="CA561" s="26"/>
      <c r="CB561" s="26"/>
      <c r="CC561" s="31"/>
      <c r="CD561" s="31"/>
      <c r="CE561" s="31"/>
      <c r="CF561" s="33">
        <v>1</v>
      </c>
      <c r="CG561" s="33">
        <v>8</v>
      </c>
    </row>
    <row r="562" spans="1:85" ht="18" customHeight="1" thickBot="1" x14ac:dyDescent="0.45">
      <c r="A562" s="12" t="s">
        <v>84</v>
      </c>
      <c r="B562" s="12" t="s">
        <v>172</v>
      </c>
      <c r="C562" s="4" t="s">
        <v>189</v>
      </c>
      <c r="D562" s="4" t="s">
        <v>297</v>
      </c>
      <c r="E562" s="23">
        <v>9</v>
      </c>
      <c r="F562" s="24">
        <v>17</v>
      </c>
      <c r="G562" s="24">
        <v>38</v>
      </c>
      <c r="H562" s="10">
        <f t="shared" si="252"/>
        <v>9522</v>
      </c>
      <c r="I562" s="5">
        <v>136</v>
      </c>
      <c r="J562" s="17">
        <f t="shared" si="253"/>
        <v>15.111111111111111</v>
      </c>
      <c r="K562" s="7">
        <v>48</v>
      </c>
      <c r="L562" s="7">
        <v>96</v>
      </c>
      <c r="M562" s="17">
        <f t="shared" si="254"/>
        <v>5.333333333333333</v>
      </c>
      <c r="N562" s="17">
        <f t="shared" si="255"/>
        <v>10.666666666666666</v>
      </c>
      <c r="O562" s="14">
        <f t="shared" si="256"/>
        <v>0.5</v>
      </c>
      <c r="P562" s="12">
        <v>44</v>
      </c>
      <c r="Q562" s="12">
        <v>88</v>
      </c>
      <c r="R562" s="17">
        <f t="shared" si="257"/>
        <v>4.8888888888888893</v>
      </c>
      <c r="S562" s="17">
        <f t="shared" si="258"/>
        <v>9.7777777777777786</v>
      </c>
      <c r="T562" s="14">
        <f t="shared" si="259"/>
        <v>0.5</v>
      </c>
      <c r="U562" s="12">
        <v>4</v>
      </c>
      <c r="V562" s="12">
        <v>8</v>
      </c>
      <c r="W562" s="17">
        <f t="shared" si="260"/>
        <v>0.44444444444444442</v>
      </c>
      <c r="X562" s="17">
        <f t="shared" si="261"/>
        <v>0.88888888888888884</v>
      </c>
      <c r="Y562" s="14">
        <f t="shared" si="262"/>
        <v>0.5</v>
      </c>
      <c r="Z562" s="12">
        <v>36</v>
      </c>
      <c r="AA562" s="12">
        <v>49</v>
      </c>
      <c r="AB562" s="17">
        <f t="shared" si="263"/>
        <v>4</v>
      </c>
      <c r="AC562" s="17">
        <f t="shared" si="264"/>
        <v>5.4444444444444446</v>
      </c>
      <c r="AD562" s="14">
        <f t="shared" si="265"/>
        <v>0.73469387755102045</v>
      </c>
      <c r="AE562" s="12">
        <v>68</v>
      </c>
      <c r="AF562" s="17">
        <f t="shared" si="266"/>
        <v>7.5555555555555554</v>
      </c>
      <c r="AG562" s="12">
        <v>26</v>
      </c>
      <c r="AH562" s="17">
        <f t="shared" si="267"/>
        <v>2.8888888888888888</v>
      </c>
      <c r="AI562" s="12">
        <v>42</v>
      </c>
      <c r="AJ562" s="17">
        <f t="shared" si="268"/>
        <v>4.666666666666667</v>
      </c>
      <c r="AK562" s="12">
        <v>17</v>
      </c>
      <c r="AL562" s="17">
        <f t="shared" si="269"/>
        <v>1.8888888888888888</v>
      </c>
      <c r="AM562" s="12">
        <v>6</v>
      </c>
      <c r="AN562" s="17">
        <f t="shared" si="270"/>
        <v>0.66666666666666663</v>
      </c>
      <c r="AO562" s="12">
        <v>2</v>
      </c>
      <c r="AP562" s="17">
        <f t="shared" si="271"/>
        <v>0.22222222222222221</v>
      </c>
      <c r="AQ562" s="12">
        <v>9</v>
      </c>
      <c r="AR562" s="17">
        <f t="shared" si="272"/>
        <v>1</v>
      </c>
      <c r="AS562" s="12">
        <v>12</v>
      </c>
      <c r="AT562" s="17">
        <f t="shared" si="273"/>
        <v>1.3333333333333333</v>
      </c>
      <c r="AU562" s="13"/>
      <c r="AV562" s="13"/>
      <c r="AW562" s="13"/>
      <c r="AX562" s="13"/>
      <c r="AY562" s="13"/>
      <c r="AZ562" s="13"/>
      <c r="BA562" s="13"/>
      <c r="BB562" s="13"/>
      <c r="BC562" s="13"/>
      <c r="BD562" s="35">
        <f t="shared" si="274"/>
        <v>57.842803674719292</v>
      </c>
      <c r="BE562" s="35">
        <f t="shared" si="275"/>
        <v>52.083333333333336</v>
      </c>
      <c r="BF562" s="37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37.837079919769607</v>
      </c>
      <c r="BG562" s="14">
        <f t="shared" si="276"/>
        <v>8.3333333333333329E-2</v>
      </c>
      <c r="BH562" s="14">
        <f t="shared" si="277"/>
        <v>0.51041666666666663</v>
      </c>
      <c r="BI562" s="13">
        <f>IFERROR(((AG562*(12000/5))/((F562*60+G562)*(SUMIFS(팀공격력!X:X,팀공격력!A:A,B562,팀공격력!B:B,D562)+SUMIFS(팀수비력!X:X,팀수비력!A:A,B562,팀수비력!B:B,D562))))*100,"")</f>
        <v>9.512775169217635</v>
      </c>
      <c r="BJ562" s="13">
        <f>IFERROR(((AI562*(12000/5))/((F562*60+G562)*(SUMIFS(팀공격력!V:V,팀공격력!A:A,B562,팀공격력!B:B,D562)+SUMIFS(팀수비력!W:W,팀수비력!A:A,B562,팀수비력!B:B,D562))))*100,"")</f>
        <v>29.046982341278987</v>
      </c>
      <c r="BK562" s="13">
        <f>IFERROR(((AE562*(12000/5))/((F562*60+G562)*(SUMIFS(팀공격력!X:X,팀공격력!A:A,B562,팀공격력!B:B,D562)+SUMIFS(팀수비력!X:X,팀수비력!A:A,B562,팀수비력!B:B,D562))))*100,"")</f>
        <v>24.879565827184585</v>
      </c>
      <c r="BL562" s="13">
        <f>IFERROR(100*AK562/(((((F562*60+G562)/(12000/5))*SUMIFS(팀공격력!P:P,팀공격력!A:A,B562,팀공격력!B:B,D562))-K562)),"")</f>
        <v>27.135237233801991</v>
      </c>
      <c r="BM562" s="13">
        <f>IFERROR(100*((AM562/E562*(2400))/((F562*60+G562)*SUMIFS(팀공격력!AR:AR,팀공격력!A:A,B562,팀공격력!B:B,D562))),"")</f>
        <v>2.1007866101789787</v>
      </c>
      <c r="BN562" s="13">
        <f>IFERROR((AO562*40)/(((F562*60+G562)/60)*(SUMIFS(팀수비력!Q:Q,팀수비력!A:A,B562,팀수비력!B:B,D562)-SUMIFS(팀수비력!N:N,팀수비력!A:A,B562,팀수비력!B:B,D562)))*100,"")</f>
        <v>1.2002280433282324</v>
      </c>
      <c r="BO562" s="13">
        <f t="shared" si="278"/>
        <v>7.1112515802781289</v>
      </c>
      <c r="BP562" s="13">
        <v>80</v>
      </c>
      <c r="BQ562" s="13">
        <v>0.44444444444444398</v>
      </c>
      <c r="BR562" s="13">
        <v>0</v>
      </c>
      <c r="BS562" s="13">
        <v>0.33333333333333298</v>
      </c>
      <c r="BT562" s="15" t="s">
        <v>93</v>
      </c>
      <c r="BU562" s="15"/>
      <c r="BV562" s="12" t="s">
        <v>89</v>
      </c>
      <c r="BW562" s="26"/>
      <c r="BX562" s="28"/>
      <c r="BY562" s="28"/>
      <c r="BZ562" s="26"/>
      <c r="CA562" s="26"/>
      <c r="CB562" s="26"/>
      <c r="CC562" s="31"/>
      <c r="CD562" s="31"/>
      <c r="CE562" s="31"/>
      <c r="CF562" s="33">
        <v>1</v>
      </c>
      <c r="CG562" s="33">
        <v>8</v>
      </c>
    </row>
    <row r="563" spans="1:85" ht="18" customHeight="1" thickBot="1" x14ac:dyDescent="0.45">
      <c r="A563" s="12" t="s">
        <v>84</v>
      </c>
      <c r="B563" s="12" t="s">
        <v>172</v>
      </c>
      <c r="C563" s="4" t="s">
        <v>190</v>
      </c>
      <c r="D563" s="4" t="s">
        <v>297</v>
      </c>
      <c r="E563" s="23">
        <v>9</v>
      </c>
      <c r="F563" s="24">
        <v>24</v>
      </c>
      <c r="G563" s="24">
        <v>0</v>
      </c>
      <c r="H563" s="10">
        <f t="shared" si="252"/>
        <v>12960</v>
      </c>
      <c r="I563" s="5">
        <v>42</v>
      </c>
      <c r="J563" s="17">
        <f t="shared" si="253"/>
        <v>4.666666666666667</v>
      </c>
      <c r="K563" s="7">
        <v>14</v>
      </c>
      <c r="L563" s="7">
        <v>42</v>
      </c>
      <c r="M563" s="17">
        <f t="shared" si="254"/>
        <v>1.5555555555555556</v>
      </c>
      <c r="N563" s="17">
        <f t="shared" si="255"/>
        <v>4.666666666666667</v>
      </c>
      <c r="O563" s="14">
        <f t="shared" si="256"/>
        <v>0.33333333333333331</v>
      </c>
      <c r="P563" s="12">
        <v>3</v>
      </c>
      <c r="Q563" s="12">
        <v>11</v>
      </c>
      <c r="R563" s="17">
        <f t="shared" si="257"/>
        <v>0.33333333333333331</v>
      </c>
      <c r="S563" s="17">
        <f t="shared" si="258"/>
        <v>1.2222222222222223</v>
      </c>
      <c r="T563" s="14">
        <f t="shared" si="259"/>
        <v>0.27272727272727271</v>
      </c>
      <c r="U563" s="12">
        <v>11</v>
      </c>
      <c r="V563" s="12">
        <v>31</v>
      </c>
      <c r="W563" s="17">
        <f t="shared" si="260"/>
        <v>1.2222222222222223</v>
      </c>
      <c r="X563" s="17">
        <f t="shared" si="261"/>
        <v>3.4444444444444446</v>
      </c>
      <c r="Y563" s="14">
        <f t="shared" si="262"/>
        <v>0.35483870967741937</v>
      </c>
      <c r="Z563" s="12">
        <v>3</v>
      </c>
      <c r="AA563" s="12">
        <v>4</v>
      </c>
      <c r="AB563" s="17">
        <f t="shared" si="263"/>
        <v>0.33333333333333331</v>
      </c>
      <c r="AC563" s="17">
        <f t="shared" si="264"/>
        <v>0.44444444444444442</v>
      </c>
      <c r="AD563" s="14">
        <f t="shared" si="265"/>
        <v>0.75</v>
      </c>
      <c r="AE563" s="12">
        <v>21</v>
      </c>
      <c r="AF563" s="17">
        <f t="shared" si="266"/>
        <v>2.3333333333333335</v>
      </c>
      <c r="AG563" s="12">
        <v>7</v>
      </c>
      <c r="AH563" s="17">
        <f t="shared" si="267"/>
        <v>0.77777777777777779</v>
      </c>
      <c r="AI563" s="12">
        <v>14</v>
      </c>
      <c r="AJ563" s="17">
        <f t="shared" si="268"/>
        <v>1.5555555555555556</v>
      </c>
      <c r="AK563" s="12">
        <v>26</v>
      </c>
      <c r="AL563" s="17">
        <f t="shared" si="269"/>
        <v>2.8888888888888888</v>
      </c>
      <c r="AM563" s="12">
        <v>6</v>
      </c>
      <c r="AN563" s="17">
        <f t="shared" si="270"/>
        <v>0.66666666666666663</v>
      </c>
      <c r="AO563" s="12">
        <v>0</v>
      </c>
      <c r="AP563" s="17">
        <f t="shared" si="271"/>
        <v>0</v>
      </c>
      <c r="AQ563" s="12">
        <v>11</v>
      </c>
      <c r="AR563" s="17">
        <f t="shared" si="272"/>
        <v>1.2222222222222223</v>
      </c>
      <c r="AS563" s="12">
        <v>27</v>
      </c>
      <c r="AT563" s="17">
        <f t="shared" si="273"/>
        <v>3</v>
      </c>
      <c r="AU563" s="13"/>
      <c r="AV563" s="13"/>
      <c r="AW563" s="13"/>
      <c r="AX563" s="13"/>
      <c r="AY563" s="13"/>
      <c r="AZ563" s="13"/>
      <c r="BA563" s="13"/>
      <c r="BB563" s="13"/>
      <c r="BC563" s="13"/>
      <c r="BD563" s="35">
        <f t="shared" si="274"/>
        <v>47.989031078610608</v>
      </c>
      <c r="BE563" s="35">
        <f t="shared" si="275"/>
        <v>46.428571428571431</v>
      </c>
      <c r="BF563" s="37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12.028397209482138</v>
      </c>
      <c r="BG563" s="14">
        <f t="shared" si="276"/>
        <v>0.73809523809523814</v>
      </c>
      <c r="BH563" s="14">
        <f t="shared" si="277"/>
        <v>9.5238095238095233E-2</v>
      </c>
      <c r="BI563" s="13">
        <f>IFERROR(((AG563*(12000/5))/((F563*60+G563)*(SUMIFS(팀공격력!X:X,팀공격력!A:A,B563,팀공격력!B:B,D563)+SUMIFS(팀수비력!X:X,팀수비력!A:A,B563,팀수비력!B:B,D563))))*100,"")</f>
        <v>1.881720430107527</v>
      </c>
      <c r="BJ563" s="13">
        <f>IFERROR(((AI563*(12000/5))/((F563*60+G563)*(SUMIFS(팀공격력!V:V,팀공격력!A:A,B563,팀공격력!B:B,D563)+SUMIFS(팀수비력!W:W,팀수비력!A:A,B563,팀수비력!B:B,D563))))*100,"")</f>
        <v>7.1138211382113816</v>
      </c>
      <c r="BK563" s="13">
        <f>IFERROR(((AE563*(12000/5))/((F563*60+G563)*(SUMIFS(팀공격력!X:X,팀공격력!A:A,B563,팀공격력!B:B,D563)+SUMIFS(팀수비력!X:X,팀수비력!A:A,B563,팀수비력!B:B,D563))))*100,"")</f>
        <v>5.6451612903225801</v>
      </c>
      <c r="BL563" s="13">
        <f>IFERROR(100*AK563/(((((F563*60+G563)/(12000/5))*SUMIFS(팀공격력!P:P,팀공격력!A:A,B563,팀공격력!B:B,D563))-K563)),"")</f>
        <v>19.033674963396781</v>
      </c>
      <c r="BM563" s="13">
        <f>IFERROR(100*((AM563/E563*(2400))/((F563*60+G563)*SUMIFS(팀공격력!AR:AR,팀공격력!A:A,B563,팀공격력!B:B,D563))),"")</f>
        <v>1.5434946066453887</v>
      </c>
      <c r="BN563" s="13">
        <f>IFERROR((AO563*40)/(((F563*60+G563)/60)*(SUMIFS(팀수비력!Q:Q,팀수비력!A:A,B563,팀수비력!B:B,D563)-SUMIFS(팀수비력!N:N,팀수비력!A:A,B563,팀수비력!B:B,D563)))*100,"")</f>
        <v>0</v>
      </c>
      <c r="BO563" s="13">
        <f t="shared" si="278"/>
        <v>20.08765522279036</v>
      </c>
      <c r="BP563" s="13">
        <v>0</v>
      </c>
      <c r="BQ563" s="13">
        <v>0</v>
      </c>
      <c r="BR563" s="13">
        <v>1.3333333333333299</v>
      </c>
      <c r="BS563" s="13">
        <v>0.44444444444444398</v>
      </c>
      <c r="BT563" s="15" t="s">
        <v>88</v>
      </c>
      <c r="BU563" s="15"/>
      <c r="BV563" s="12" t="s">
        <v>91</v>
      </c>
      <c r="BW563" s="26"/>
      <c r="BX563" s="28"/>
      <c r="BY563" s="28"/>
      <c r="BZ563" s="26"/>
      <c r="CA563" s="26"/>
      <c r="CB563" s="26"/>
      <c r="CC563" s="31"/>
      <c r="CD563" s="31"/>
      <c r="CE563" s="31"/>
      <c r="CF563" s="33">
        <v>1</v>
      </c>
      <c r="CG563" s="33">
        <v>8</v>
      </c>
    </row>
    <row r="564" spans="1:85" ht="18" customHeight="1" thickBot="1" x14ac:dyDescent="0.45">
      <c r="A564" s="12" t="s">
        <v>84</v>
      </c>
      <c r="B564" s="12" t="s">
        <v>172</v>
      </c>
      <c r="C564" s="4" t="s">
        <v>191</v>
      </c>
      <c r="D564" s="4" t="s">
        <v>297</v>
      </c>
      <c r="E564" s="23">
        <v>1</v>
      </c>
      <c r="F564" s="24">
        <v>1</v>
      </c>
      <c r="G564" s="24">
        <v>34</v>
      </c>
      <c r="H564" s="10">
        <f t="shared" si="252"/>
        <v>94</v>
      </c>
      <c r="I564" s="5">
        <v>0</v>
      </c>
      <c r="J564" s="17">
        <f t="shared" si="253"/>
        <v>0</v>
      </c>
      <c r="K564" s="7">
        <v>0</v>
      </c>
      <c r="L564" s="7">
        <v>1</v>
      </c>
      <c r="M564" s="17">
        <f t="shared" si="254"/>
        <v>0</v>
      </c>
      <c r="N564" s="17">
        <f t="shared" si="255"/>
        <v>1</v>
      </c>
      <c r="O564" s="14">
        <f t="shared" si="256"/>
        <v>0</v>
      </c>
      <c r="P564" s="12">
        <v>0</v>
      </c>
      <c r="Q564" s="12">
        <v>1</v>
      </c>
      <c r="R564" s="17">
        <f t="shared" si="257"/>
        <v>0</v>
      </c>
      <c r="S564" s="17">
        <f t="shared" si="258"/>
        <v>1</v>
      </c>
      <c r="T564" s="14">
        <f t="shared" si="259"/>
        <v>0</v>
      </c>
      <c r="U564" s="12">
        <v>0</v>
      </c>
      <c r="V564" s="12">
        <v>0</v>
      </c>
      <c r="W564" s="17">
        <f t="shared" si="260"/>
        <v>0</v>
      </c>
      <c r="X564" s="17">
        <f t="shared" si="261"/>
        <v>0</v>
      </c>
      <c r="Y564" s="14" t="e">
        <f t="shared" si="262"/>
        <v>#DIV/0!</v>
      </c>
      <c r="Z564" s="12">
        <v>0</v>
      </c>
      <c r="AA564" s="12">
        <v>0</v>
      </c>
      <c r="AB564" s="17">
        <f t="shared" si="263"/>
        <v>0</v>
      </c>
      <c r="AC564" s="17">
        <f t="shared" si="264"/>
        <v>0</v>
      </c>
      <c r="AD564" s="14" t="e">
        <f t="shared" si="265"/>
        <v>#DIV/0!</v>
      </c>
      <c r="AE564" s="12">
        <v>0</v>
      </c>
      <c r="AF564" s="17">
        <f t="shared" si="266"/>
        <v>0</v>
      </c>
      <c r="AG564" s="12">
        <v>0</v>
      </c>
      <c r="AH564" s="17">
        <f t="shared" si="267"/>
        <v>0</v>
      </c>
      <c r="AI564" s="12">
        <v>0</v>
      </c>
      <c r="AJ564" s="17">
        <f t="shared" si="268"/>
        <v>0</v>
      </c>
      <c r="AK564" s="12">
        <v>0</v>
      </c>
      <c r="AL564" s="17">
        <f t="shared" si="269"/>
        <v>0</v>
      </c>
      <c r="AM564" s="12">
        <v>0</v>
      </c>
      <c r="AN564" s="17">
        <f t="shared" si="270"/>
        <v>0</v>
      </c>
      <c r="AO564" s="12">
        <v>0</v>
      </c>
      <c r="AP564" s="17">
        <f t="shared" si="271"/>
        <v>0</v>
      </c>
      <c r="AQ564" s="12">
        <v>0</v>
      </c>
      <c r="AR564" s="17">
        <f t="shared" si="272"/>
        <v>0</v>
      </c>
      <c r="AS564" s="12">
        <v>0</v>
      </c>
      <c r="AT564" s="17">
        <f t="shared" si="273"/>
        <v>0</v>
      </c>
      <c r="AU564" s="13"/>
      <c r="AV564" s="13"/>
      <c r="AW564" s="13"/>
      <c r="AX564" s="13"/>
      <c r="AY564" s="13"/>
      <c r="AZ564" s="13"/>
      <c r="BA564" s="13"/>
      <c r="BB564" s="13"/>
      <c r="BC564" s="13"/>
      <c r="BD564" s="35">
        <f t="shared" si="274"/>
        <v>0</v>
      </c>
      <c r="BE564" s="35">
        <f t="shared" si="275"/>
        <v>0</v>
      </c>
      <c r="BF564" s="37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3.364952671940669</v>
      </c>
      <c r="BG564" s="14">
        <f t="shared" si="276"/>
        <v>0</v>
      </c>
      <c r="BH564" s="14">
        <f t="shared" si="277"/>
        <v>0</v>
      </c>
      <c r="BI564" s="13">
        <f>IFERROR(((AG564*(12000/5))/((F564*60+G564)*(SUMIFS(팀공격력!X:X,팀공격력!A:A,B564,팀공격력!B:B,D564)+SUMIFS(팀수비력!X:X,팀수비력!A:A,B564,팀수비력!B:B,D564))))*100,"")</f>
        <v>0</v>
      </c>
      <c r="BJ564" s="13">
        <f>IFERROR(((AI564*(12000/5))/((F564*60+G564)*(SUMIFS(팀공격력!V:V,팀공격력!A:A,B564,팀공격력!B:B,D564)+SUMIFS(팀수비력!W:W,팀수비력!A:A,B564,팀수비력!B:B,D564))))*100,"")</f>
        <v>0</v>
      </c>
      <c r="BK564" s="13">
        <f>IFERROR(((AE564*(12000/5))/((F564*60+G564)*(SUMIFS(팀공격력!X:X,팀공격력!A:A,B564,팀공격력!B:B,D564)+SUMIFS(팀수비력!X:X,팀수비력!A:A,B564,팀수비력!B:B,D564))))*100,"")</f>
        <v>0</v>
      </c>
      <c r="BL564" s="13">
        <f>IFERROR(100*AK564/(((((F564*60+G564)/(12000/5))*SUMIFS(팀공격력!P:P,팀공격력!A:A,B564,팀공격력!B:B,D564))-K564)),"")</f>
        <v>0</v>
      </c>
      <c r="BM564" s="13">
        <f>IFERROR(100*((AM564/E564*(2400))/((F564*60+G564)*SUMIFS(팀공격력!AR:AR,팀공격력!A:A,B564,팀공격력!B:B,D564))),"")</f>
        <v>0</v>
      </c>
      <c r="BN564" s="13">
        <f>IFERROR((AO564*40)/(((F564*60+G564)/60)*(SUMIFS(팀수비력!Q:Q,팀수비력!A:A,B564,팀수비력!B:B,D564)-SUMIFS(팀수비력!N:N,팀수비력!A:A,B564,팀수비력!B:B,D564)))*100,"")</f>
        <v>0</v>
      </c>
      <c r="BO564" s="13">
        <f t="shared" si="278"/>
        <v>0</v>
      </c>
      <c r="BP564" s="13">
        <v>0</v>
      </c>
      <c r="BQ564" s="13">
        <v>0</v>
      </c>
      <c r="BR564" s="13">
        <v>0</v>
      </c>
      <c r="BS564" s="13">
        <v>0</v>
      </c>
      <c r="BT564" s="15" t="s">
        <v>88</v>
      </c>
      <c r="BU564" s="15"/>
      <c r="BV564" s="12" t="s">
        <v>91</v>
      </c>
      <c r="BW564" s="26"/>
      <c r="BX564" s="28"/>
      <c r="BY564" s="28"/>
      <c r="BZ564" s="26"/>
      <c r="CA564" s="26"/>
      <c r="CB564" s="26"/>
      <c r="CC564" s="31"/>
      <c r="CD564" s="31"/>
      <c r="CE564" s="31"/>
      <c r="CF564" s="33">
        <v>1</v>
      </c>
      <c r="CG564" s="33">
        <v>0</v>
      </c>
    </row>
    <row r="565" spans="1:85" ht="18" customHeight="1" thickBot="1" x14ac:dyDescent="0.45">
      <c r="A565" s="12" t="s">
        <v>84</v>
      </c>
      <c r="B565" s="12" t="s">
        <v>192</v>
      </c>
      <c r="C565" s="4" t="s">
        <v>193</v>
      </c>
      <c r="D565" s="4" t="s">
        <v>297</v>
      </c>
      <c r="E565" s="23">
        <v>9</v>
      </c>
      <c r="F565" s="24">
        <v>21</v>
      </c>
      <c r="G565" s="24">
        <v>30</v>
      </c>
      <c r="H565" s="10">
        <f t="shared" si="252"/>
        <v>11610</v>
      </c>
      <c r="I565" s="5">
        <v>68</v>
      </c>
      <c r="J565" s="17">
        <f t="shared" si="253"/>
        <v>7.5555555555555554</v>
      </c>
      <c r="K565" s="7">
        <v>28</v>
      </c>
      <c r="L565" s="7">
        <v>69</v>
      </c>
      <c r="M565" s="17">
        <f t="shared" si="254"/>
        <v>3.1111111111111112</v>
      </c>
      <c r="N565" s="17">
        <f t="shared" si="255"/>
        <v>7.666666666666667</v>
      </c>
      <c r="O565" s="14">
        <f t="shared" si="256"/>
        <v>0.40579710144927539</v>
      </c>
      <c r="P565" s="12">
        <v>23</v>
      </c>
      <c r="Q565" s="12">
        <v>53</v>
      </c>
      <c r="R565" s="17">
        <f t="shared" si="257"/>
        <v>2.5555555555555554</v>
      </c>
      <c r="S565" s="17">
        <f t="shared" si="258"/>
        <v>5.8888888888888893</v>
      </c>
      <c r="T565" s="14">
        <f t="shared" si="259"/>
        <v>0.43396226415094341</v>
      </c>
      <c r="U565" s="12">
        <v>5</v>
      </c>
      <c r="V565" s="12">
        <v>16</v>
      </c>
      <c r="W565" s="17">
        <f t="shared" si="260"/>
        <v>0.55555555555555558</v>
      </c>
      <c r="X565" s="17">
        <f t="shared" si="261"/>
        <v>1.7777777777777777</v>
      </c>
      <c r="Y565" s="14">
        <f t="shared" si="262"/>
        <v>0.3125</v>
      </c>
      <c r="Z565" s="12">
        <v>7</v>
      </c>
      <c r="AA565" s="12">
        <v>9</v>
      </c>
      <c r="AB565" s="17">
        <f t="shared" si="263"/>
        <v>0.77777777777777779</v>
      </c>
      <c r="AC565" s="17">
        <f t="shared" si="264"/>
        <v>1</v>
      </c>
      <c r="AD565" s="14">
        <f t="shared" si="265"/>
        <v>0.77777777777777779</v>
      </c>
      <c r="AE565" s="12">
        <v>18</v>
      </c>
      <c r="AF565" s="17">
        <f t="shared" si="266"/>
        <v>2</v>
      </c>
      <c r="AG565" s="12">
        <v>5</v>
      </c>
      <c r="AH565" s="17">
        <f t="shared" si="267"/>
        <v>0.55555555555555558</v>
      </c>
      <c r="AI565" s="12">
        <v>13</v>
      </c>
      <c r="AJ565" s="17">
        <f t="shared" si="268"/>
        <v>1.4444444444444444</v>
      </c>
      <c r="AK565" s="12">
        <v>30</v>
      </c>
      <c r="AL565" s="17">
        <f t="shared" si="269"/>
        <v>3.3333333333333335</v>
      </c>
      <c r="AM565" s="12">
        <v>8</v>
      </c>
      <c r="AN565" s="17">
        <f t="shared" si="270"/>
        <v>0.88888888888888884</v>
      </c>
      <c r="AO565" s="12">
        <v>2</v>
      </c>
      <c r="AP565" s="17">
        <f t="shared" si="271"/>
        <v>0.22222222222222221</v>
      </c>
      <c r="AQ565" s="12">
        <v>13</v>
      </c>
      <c r="AR565" s="17">
        <f t="shared" si="272"/>
        <v>1.4444444444444444</v>
      </c>
      <c r="AS565" s="12">
        <v>15</v>
      </c>
      <c r="AT565" s="17">
        <f t="shared" si="273"/>
        <v>1.6666666666666667</v>
      </c>
      <c r="AU565" s="13"/>
      <c r="AV565" s="13"/>
      <c r="AW565" s="13"/>
      <c r="AX565" s="13"/>
      <c r="AY565" s="13"/>
      <c r="AZ565" s="13"/>
      <c r="BA565" s="13"/>
      <c r="BB565" s="13"/>
      <c r="BC565" s="13"/>
      <c r="BD565" s="35">
        <f t="shared" si="274"/>
        <v>46.600877192982459</v>
      </c>
      <c r="BE565" s="35">
        <f t="shared" si="275"/>
        <v>44.20289855072464</v>
      </c>
      <c r="BF565" s="37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21.431999650944626</v>
      </c>
      <c r="BG565" s="14">
        <f t="shared" si="276"/>
        <v>0.2318840579710145</v>
      </c>
      <c r="BH565" s="14">
        <f t="shared" si="277"/>
        <v>0.13043478260869565</v>
      </c>
      <c r="BI565" s="13">
        <f>IFERROR(((AG565*(12000/5))/((F565*60+G565)*(SUMIFS(팀공격력!X:X,팀공격력!A:A,B565,팀공격력!B:B,D565)+SUMIFS(팀수비력!X:X,팀수비력!A:A,B565,팀수비력!B:B,D565))))*100,"")</f>
        <v>1.6464293064416546</v>
      </c>
      <c r="BJ565" s="13">
        <f>IFERROR(((AI565*(12000/5))/((F565*60+G565)*(SUMIFS(팀공격력!V:V,팀공격력!A:A,B565,팀공격력!B:B,D565)+SUMIFS(팀수비력!W:W,팀수비력!A:A,B565,팀수비력!B:B,D565))))*100,"")</f>
        <v>8.7000167308014049</v>
      </c>
      <c r="BK565" s="13">
        <f>IFERROR(((AE565*(12000/5))/((F565*60+G565)*(SUMIFS(팀공격력!X:X,팀공격력!A:A,B565,팀공격력!B:B,D565)+SUMIFS(팀수비력!X:X,팀수비력!A:A,B565,팀수비력!B:B,D565))))*100,"")</f>
        <v>5.9271455031899567</v>
      </c>
      <c r="BL565" s="13">
        <f>IFERROR(100*AK565/(((((F565*60+G565)/(12000/5))*SUMIFS(팀공격력!P:P,팀공격력!A:A,B565,팀공격력!B:B,D565))-K565)),"")</f>
        <v>24.597724710464281</v>
      </c>
      <c r="BM565" s="13">
        <f>IFERROR(100*((AM565/E565*(2400))/((F565*60+G565)*SUMIFS(팀공격력!AR:AR,팀공격력!A:A,B565,팀공격력!B:B,D565))),"")</f>
        <v>2.2915591946698974</v>
      </c>
      <c r="BN565" s="13">
        <f>IFERROR((AO565*40)/(((F565*60+G565)/60)*(SUMIFS(팀수비력!Q:Q,팀수비력!A:A,B565,팀수비력!B:B,D565)-SUMIFS(팀수비력!N:N,팀수비력!A:A,B565,팀수비력!B:B,D565)))*100,"")</f>
        <v>1.1041336001656199</v>
      </c>
      <c r="BO565" s="13">
        <f t="shared" si="278"/>
        <v>15.123313168915775</v>
      </c>
      <c r="BP565" s="13">
        <v>0</v>
      </c>
      <c r="BQ565" s="13">
        <v>0</v>
      </c>
      <c r="BR565" s="13">
        <v>0.44444444444444398</v>
      </c>
      <c r="BS565" s="13">
        <v>1.2222222222222201</v>
      </c>
      <c r="BT565" s="15" t="s">
        <v>88</v>
      </c>
      <c r="BU565" s="15"/>
      <c r="BV565" s="12" t="s">
        <v>91</v>
      </c>
      <c r="BW565" s="26"/>
      <c r="BX565" s="28"/>
      <c r="BY565" s="28"/>
      <c r="BZ565" s="26"/>
      <c r="CA565" s="26"/>
      <c r="CB565" s="26"/>
      <c r="CC565" s="31"/>
      <c r="CD565" s="31"/>
      <c r="CE565" s="31"/>
      <c r="CF565" s="33">
        <v>4</v>
      </c>
      <c r="CG565" s="33">
        <v>5</v>
      </c>
    </row>
    <row r="566" spans="1:85" ht="18" customHeight="1" thickBot="1" x14ac:dyDescent="0.45">
      <c r="A566" s="12" t="s">
        <v>84</v>
      </c>
      <c r="B566" s="12" t="s">
        <v>192</v>
      </c>
      <c r="C566" s="4" t="s">
        <v>196</v>
      </c>
      <c r="D566" s="4" t="s">
        <v>297</v>
      </c>
      <c r="E566" s="23">
        <v>2</v>
      </c>
      <c r="F566" s="24">
        <v>2</v>
      </c>
      <c r="G566" s="24">
        <v>49</v>
      </c>
      <c r="H566" s="10">
        <f t="shared" si="252"/>
        <v>338</v>
      </c>
      <c r="I566" s="5">
        <v>0</v>
      </c>
      <c r="J566" s="17">
        <f t="shared" si="253"/>
        <v>0</v>
      </c>
      <c r="K566" s="7">
        <v>0</v>
      </c>
      <c r="L566" s="7">
        <v>0</v>
      </c>
      <c r="M566" s="17">
        <f t="shared" si="254"/>
        <v>0</v>
      </c>
      <c r="N566" s="17">
        <f t="shared" si="255"/>
        <v>0</v>
      </c>
      <c r="O566" s="14" t="e">
        <f t="shared" si="256"/>
        <v>#DIV/0!</v>
      </c>
      <c r="P566" s="12">
        <v>0</v>
      </c>
      <c r="Q566" s="12">
        <v>0</v>
      </c>
      <c r="R566" s="17">
        <f t="shared" si="257"/>
        <v>0</v>
      </c>
      <c r="S566" s="17">
        <f t="shared" si="258"/>
        <v>0</v>
      </c>
      <c r="T566" s="14" t="e">
        <f t="shared" si="259"/>
        <v>#DIV/0!</v>
      </c>
      <c r="U566" s="12">
        <v>0</v>
      </c>
      <c r="V566" s="12">
        <v>0</v>
      </c>
      <c r="W566" s="17">
        <f t="shared" si="260"/>
        <v>0</v>
      </c>
      <c r="X566" s="17">
        <f t="shared" si="261"/>
        <v>0</v>
      </c>
      <c r="Y566" s="14" t="e">
        <f t="shared" si="262"/>
        <v>#DIV/0!</v>
      </c>
      <c r="Z566" s="12">
        <v>0</v>
      </c>
      <c r="AA566" s="12">
        <v>0</v>
      </c>
      <c r="AB566" s="17">
        <f t="shared" si="263"/>
        <v>0</v>
      </c>
      <c r="AC566" s="17">
        <f t="shared" si="264"/>
        <v>0</v>
      </c>
      <c r="AD566" s="14" t="e">
        <f t="shared" si="265"/>
        <v>#DIV/0!</v>
      </c>
      <c r="AE566" s="12">
        <v>1</v>
      </c>
      <c r="AF566" s="17">
        <f t="shared" si="266"/>
        <v>0.5</v>
      </c>
      <c r="AG566" s="12">
        <v>0</v>
      </c>
      <c r="AH566" s="17">
        <f t="shared" si="267"/>
        <v>0</v>
      </c>
      <c r="AI566" s="12">
        <v>1</v>
      </c>
      <c r="AJ566" s="17">
        <f t="shared" si="268"/>
        <v>0.5</v>
      </c>
      <c r="AK566" s="12">
        <v>0</v>
      </c>
      <c r="AL566" s="17">
        <f t="shared" si="269"/>
        <v>0</v>
      </c>
      <c r="AM566" s="12">
        <v>0</v>
      </c>
      <c r="AN566" s="17">
        <f t="shared" si="270"/>
        <v>0</v>
      </c>
      <c r="AO566" s="12">
        <v>0</v>
      </c>
      <c r="AP566" s="17">
        <f t="shared" si="271"/>
        <v>0</v>
      </c>
      <c r="AQ566" s="12">
        <v>0</v>
      </c>
      <c r="AR566" s="17">
        <f t="shared" si="272"/>
        <v>0</v>
      </c>
      <c r="AS566" s="12">
        <v>0</v>
      </c>
      <c r="AT566" s="17">
        <f t="shared" si="273"/>
        <v>0</v>
      </c>
      <c r="AU566" s="13"/>
      <c r="AV566" s="13"/>
      <c r="AW566" s="13"/>
      <c r="AX566" s="13"/>
      <c r="AY566" s="13"/>
      <c r="AZ566" s="13"/>
      <c r="BA566" s="13"/>
      <c r="BB566" s="13"/>
      <c r="BC566" s="13"/>
      <c r="BD566" s="35" t="str">
        <f t="shared" si="274"/>
        <v/>
      </c>
      <c r="BE566" s="35" t="str">
        <f t="shared" si="275"/>
        <v/>
      </c>
      <c r="BF566" s="37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0</v>
      </c>
      <c r="BG566" s="14" t="str">
        <f t="shared" si="276"/>
        <v/>
      </c>
      <c r="BH566" s="14" t="str">
        <f t="shared" si="277"/>
        <v/>
      </c>
      <c r="BI566" s="13">
        <f>IFERROR(((AG566*(12000/5))/((F566*60+G566)*(SUMIFS(팀공격력!X:X,팀공격력!A:A,B566,팀공격력!B:B,D566)+SUMIFS(팀수비력!X:X,팀수비력!A:A,B566,팀수비력!B:B,D566))))*100,"")</f>
        <v>0</v>
      </c>
      <c r="BJ566" s="13">
        <f>IFERROR(((AI566*(12000/5))/((F566*60+G566)*(SUMIFS(팀공격력!V:V,팀공격력!A:A,B566,팀공격력!B:B,D566)+SUMIFS(팀수비력!W:W,팀수비력!A:A,B566,팀수비력!B:B,D566))))*100,"")</f>
        <v>5.1083393640117496</v>
      </c>
      <c r="BK566" s="13">
        <f>IFERROR(((AE566*(12000/5))/((F566*60+G566)*(SUMIFS(팀공격력!X:X,팀공격력!A:A,B566,팀공격력!B:B,D566)+SUMIFS(팀수비력!X:X,팀수비력!A:A,B566,팀수비력!B:B,D566))))*100,"")</f>
        <v>2.5134837932659582</v>
      </c>
      <c r="BL566" s="13">
        <f>IFERROR(100*AK566/(((((F566*60+G566)/(12000/5))*SUMIFS(팀공격력!P:P,팀공격력!A:A,B566,팀공격력!B:B,D566))-K566)),"")</f>
        <v>0</v>
      </c>
      <c r="BM566" s="13">
        <f>IFERROR(100*((AM566/E566*(2400))/((F566*60+G566)*SUMIFS(팀공격력!AR:AR,팀공격력!A:A,B566,팀공격력!B:B,D566))),"")</f>
        <v>0</v>
      </c>
      <c r="BN566" s="13">
        <f>IFERROR((AO566*40)/(((F566*60+G566)/60)*(SUMIFS(팀수비력!Q:Q,팀수비력!A:A,B566,팀수비력!B:B,D566)-SUMIFS(팀수비력!N:N,팀수비력!A:A,B566,팀수비력!B:B,D566)))*100,"")</f>
        <v>0</v>
      </c>
      <c r="BO566" s="13" t="str">
        <f t="shared" si="278"/>
        <v/>
      </c>
      <c r="BP566" s="13">
        <v>0</v>
      </c>
      <c r="BQ566" s="13">
        <v>0</v>
      </c>
      <c r="BR566" s="13">
        <v>0</v>
      </c>
      <c r="BS566" s="13">
        <v>0</v>
      </c>
      <c r="BT566" s="15" t="s">
        <v>88</v>
      </c>
      <c r="BU566" s="15"/>
      <c r="BV566" s="12" t="s">
        <v>91</v>
      </c>
      <c r="BW566" s="26"/>
      <c r="BX566" s="28"/>
      <c r="BY566" s="28"/>
      <c r="BZ566" s="26"/>
      <c r="CA566" s="26"/>
      <c r="CB566" s="26"/>
      <c r="CC566" s="31"/>
      <c r="CD566" s="31"/>
      <c r="CE566" s="31"/>
      <c r="CF566" s="33">
        <v>2</v>
      </c>
      <c r="CG566" s="33">
        <v>0</v>
      </c>
    </row>
    <row r="567" spans="1:85" ht="18" customHeight="1" thickBot="1" x14ac:dyDescent="0.45">
      <c r="A567" s="12" t="s">
        <v>84</v>
      </c>
      <c r="B567" s="12" t="s">
        <v>192</v>
      </c>
      <c r="C567" s="4" t="s">
        <v>197</v>
      </c>
      <c r="D567" s="4" t="s">
        <v>297</v>
      </c>
      <c r="E567" s="23">
        <v>9</v>
      </c>
      <c r="F567" s="24">
        <v>23</v>
      </c>
      <c r="G567" s="24">
        <v>39</v>
      </c>
      <c r="H567" s="10">
        <f t="shared" si="252"/>
        <v>12771</v>
      </c>
      <c r="I567" s="5">
        <v>181</v>
      </c>
      <c r="J567" s="17">
        <f t="shared" si="253"/>
        <v>20.111111111111111</v>
      </c>
      <c r="K567" s="7">
        <v>67</v>
      </c>
      <c r="L567" s="7">
        <v>141</v>
      </c>
      <c r="M567" s="17">
        <f t="shared" si="254"/>
        <v>7.4444444444444446</v>
      </c>
      <c r="N567" s="17">
        <f t="shared" si="255"/>
        <v>15.666666666666666</v>
      </c>
      <c r="O567" s="14">
        <f t="shared" si="256"/>
        <v>0.47517730496453903</v>
      </c>
      <c r="P567" s="12">
        <v>45</v>
      </c>
      <c r="Q567" s="12">
        <v>86</v>
      </c>
      <c r="R567" s="17">
        <f t="shared" si="257"/>
        <v>5</v>
      </c>
      <c r="S567" s="17">
        <f t="shared" si="258"/>
        <v>9.5555555555555554</v>
      </c>
      <c r="T567" s="14">
        <f t="shared" si="259"/>
        <v>0.52325581395348841</v>
      </c>
      <c r="U567" s="12">
        <v>22</v>
      </c>
      <c r="V567" s="12">
        <v>55</v>
      </c>
      <c r="W567" s="17">
        <f t="shared" si="260"/>
        <v>2.4444444444444446</v>
      </c>
      <c r="X567" s="17">
        <f t="shared" si="261"/>
        <v>6.1111111111111107</v>
      </c>
      <c r="Y567" s="14">
        <f t="shared" si="262"/>
        <v>0.4</v>
      </c>
      <c r="Z567" s="12">
        <v>25</v>
      </c>
      <c r="AA567" s="12">
        <v>32</v>
      </c>
      <c r="AB567" s="17">
        <f t="shared" si="263"/>
        <v>2.7777777777777777</v>
      </c>
      <c r="AC567" s="17">
        <f t="shared" si="264"/>
        <v>3.5555555555555554</v>
      </c>
      <c r="AD567" s="14">
        <f t="shared" si="265"/>
        <v>0.78125</v>
      </c>
      <c r="AE567" s="12">
        <v>64</v>
      </c>
      <c r="AF567" s="17">
        <f t="shared" si="266"/>
        <v>7.1111111111111107</v>
      </c>
      <c r="AG567" s="12">
        <v>10</v>
      </c>
      <c r="AH567" s="17">
        <f t="shared" si="267"/>
        <v>1.1111111111111112</v>
      </c>
      <c r="AI567" s="12">
        <v>54</v>
      </c>
      <c r="AJ567" s="17">
        <f t="shared" si="268"/>
        <v>6</v>
      </c>
      <c r="AK567" s="12">
        <v>11</v>
      </c>
      <c r="AL567" s="17">
        <f t="shared" si="269"/>
        <v>1.2222222222222223</v>
      </c>
      <c r="AM567" s="12">
        <v>13</v>
      </c>
      <c r="AN567" s="17">
        <f t="shared" si="270"/>
        <v>1.4444444444444444</v>
      </c>
      <c r="AO567" s="12">
        <v>6</v>
      </c>
      <c r="AP567" s="17">
        <f t="shared" si="271"/>
        <v>0.66666666666666663</v>
      </c>
      <c r="AQ567" s="12">
        <v>19</v>
      </c>
      <c r="AR567" s="17">
        <f t="shared" si="272"/>
        <v>2.1111111111111112</v>
      </c>
      <c r="AS567" s="12">
        <v>12</v>
      </c>
      <c r="AT567" s="17">
        <f t="shared" si="273"/>
        <v>1.3333333333333333</v>
      </c>
      <c r="AU567" s="13"/>
      <c r="AV567" s="13"/>
      <c r="AW567" s="13"/>
      <c r="AX567" s="13"/>
      <c r="AY567" s="13"/>
      <c r="AZ567" s="13"/>
      <c r="BA567" s="13"/>
      <c r="BB567" s="13"/>
      <c r="BC567" s="13"/>
      <c r="BD567" s="35">
        <f t="shared" si="274"/>
        <v>58.356977044106259</v>
      </c>
      <c r="BE567" s="35">
        <f t="shared" si="275"/>
        <v>55.319148936170215</v>
      </c>
      <c r="BF567" s="37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39.456856246419498</v>
      </c>
      <c r="BG567" s="14">
        <f t="shared" si="276"/>
        <v>0.39007092198581561</v>
      </c>
      <c r="BH567" s="14">
        <f t="shared" si="277"/>
        <v>0.22695035460992907</v>
      </c>
      <c r="BI567" s="13">
        <f>IFERROR(((AG567*(12000/5))/((F567*60+G567)*(SUMIFS(팀공격력!X:X,팀공격력!A:A,B567,팀공격력!B:B,D567)+SUMIFS(팀수비력!X:X,팀수비력!A:A,B567,팀수비력!B:B,D567))))*100,"")</f>
        <v>2.9935078298939177</v>
      </c>
      <c r="BJ567" s="13">
        <f>IFERROR(((AI567*(12000/5))/((F567*60+G567)*(SUMIFS(팀공격력!V:V,팀공격력!A:A,B567,팀공격력!B:B,D567)+SUMIFS(팀수비력!W:W,팀수비력!A:A,B567,팀수비력!B:B,D567))))*100,"")</f>
        <v>32.853210032396916</v>
      </c>
      <c r="BK567" s="13">
        <f>IFERROR(((AE567*(12000/5))/((F567*60+G567)*(SUMIFS(팀공격력!X:X,팀공격력!A:A,B567,팀공격력!B:B,D567)+SUMIFS(팀수비력!X:X,팀수비력!A:A,B567,팀수비력!B:B,D567))))*100,"")</f>
        <v>19.158450111321073</v>
      </c>
      <c r="BL567" s="13">
        <f>IFERROR(100*AK567/(((((F567*60+G567)/(12000/5))*SUMIFS(팀공격력!P:P,팀공격력!A:A,B567,팀공격력!B:B,D567))-K567)),"")</f>
        <v>11.229216379343345</v>
      </c>
      <c r="BM567" s="13">
        <f>IFERROR(100*((AM567/E567*(2400))/((F567*60+G567)*SUMIFS(팀공격력!AR:AR,팀공격력!A:A,B567,팀공격력!B:B,D567))),"")</f>
        <v>3.3852579012168946</v>
      </c>
      <c r="BN567" s="13">
        <f>IFERROR((AO567*40)/(((F567*60+G567)/60)*(SUMIFS(팀수비력!Q:Q,팀수비력!A:A,B567,팀수비력!B:B,D567)-SUMIFS(팀수비력!N:N,팀수비력!A:A,B567,팀수비력!B:B,D567)))*100,"")</f>
        <v>3.0112734549971458</v>
      </c>
      <c r="BO567" s="13">
        <f t="shared" si="278"/>
        <v>10.914522058823529</v>
      </c>
      <c r="BP567" s="13">
        <v>0</v>
      </c>
      <c r="BQ567" s="13">
        <v>0</v>
      </c>
      <c r="BR567" s="13">
        <v>1.55555555555555</v>
      </c>
      <c r="BS567" s="13">
        <v>0.66666666666666596</v>
      </c>
      <c r="BT567" s="15" t="s">
        <v>93</v>
      </c>
      <c r="BU567" s="15"/>
      <c r="BV567" s="12" t="s">
        <v>96</v>
      </c>
      <c r="BW567" s="26"/>
      <c r="BX567" s="28"/>
      <c r="BY567" s="28"/>
      <c r="BZ567" s="26"/>
      <c r="CA567" s="26"/>
      <c r="CB567" s="26"/>
      <c r="CC567" s="31"/>
      <c r="CD567" s="31"/>
      <c r="CE567" s="31"/>
      <c r="CF567" s="33">
        <v>4</v>
      </c>
      <c r="CG567" s="33">
        <v>5</v>
      </c>
    </row>
    <row r="568" spans="1:85" ht="18" customHeight="1" thickBot="1" x14ac:dyDescent="0.45">
      <c r="A568" s="12" t="s">
        <v>84</v>
      </c>
      <c r="B568" s="12" t="s">
        <v>192</v>
      </c>
      <c r="C568" s="4" t="s">
        <v>198</v>
      </c>
      <c r="D568" s="4" t="s">
        <v>297</v>
      </c>
      <c r="E568" s="23">
        <v>3</v>
      </c>
      <c r="F568" s="24">
        <v>5</v>
      </c>
      <c r="G568" s="24">
        <v>57</v>
      </c>
      <c r="H568" s="10">
        <f t="shared" si="252"/>
        <v>1071</v>
      </c>
      <c r="I568" s="5">
        <v>1</v>
      </c>
      <c r="J568" s="17">
        <f t="shared" si="253"/>
        <v>0.33333333333333331</v>
      </c>
      <c r="K568" s="7">
        <v>0</v>
      </c>
      <c r="L568" s="7">
        <v>2</v>
      </c>
      <c r="M568" s="17">
        <f t="shared" si="254"/>
        <v>0</v>
      </c>
      <c r="N568" s="17">
        <f t="shared" si="255"/>
        <v>0.66666666666666663</v>
      </c>
      <c r="O568" s="14">
        <f t="shared" si="256"/>
        <v>0</v>
      </c>
      <c r="P568" s="12">
        <v>0</v>
      </c>
      <c r="Q568" s="12">
        <v>1</v>
      </c>
      <c r="R568" s="17">
        <f t="shared" si="257"/>
        <v>0</v>
      </c>
      <c r="S568" s="17">
        <f t="shared" si="258"/>
        <v>0.33333333333333331</v>
      </c>
      <c r="T568" s="14">
        <f t="shared" si="259"/>
        <v>0</v>
      </c>
      <c r="U568" s="12">
        <v>0</v>
      </c>
      <c r="V568" s="12">
        <v>1</v>
      </c>
      <c r="W568" s="17">
        <f t="shared" si="260"/>
        <v>0</v>
      </c>
      <c r="X568" s="17">
        <f t="shared" si="261"/>
        <v>0.33333333333333331</v>
      </c>
      <c r="Y568" s="14">
        <f t="shared" si="262"/>
        <v>0</v>
      </c>
      <c r="Z568" s="12">
        <v>1</v>
      </c>
      <c r="AA568" s="12">
        <v>2</v>
      </c>
      <c r="AB568" s="17">
        <f t="shared" si="263"/>
        <v>0.33333333333333331</v>
      </c>
      <c r="AC568" s="17">
        <f t="shared" si="264"/>
        <v>0.66666666666666663</v>
      </c>
      <c r="AD568" s="14">
        <f t="shared" si="265"/>
        <v>0.5</v>
      </c>
      <c r="AE568" s="12">
        <v>4</v>
      </c>
      <c r="AF568" s="17">
        <f t="shared" si="266"/>
        <v>1.3333333333333333</v>
      </c>
      <c r="AG568" s="12">
        <v>3</v>
      </c>
      <c r="AH568" s="17">
        <f t="shared" si="267"/>
        <v>1</v>
      </c>
      <c r="AI568" s="12">
        <v>1</v>
      </c>
      <c r="AJ568" s="17">
        <f t="shared" si="268"/>
        <v>0.33333333333333331</v>
      </c>
      <c r="AK568" s="12">
        <v>0</v>
      </c>
      <c r="AL568" s="17">
        <f t="shared" si="269"/>
        <v>0</v>
      </c>
      <c r="AM568" s="12">
        <v>3</v>
      </c>
      <c r="AN568" s="17">
        <f t="shared" si="270"/>
        <v>1</v>
      </c>
      <c r="AO568" s="12">
        <v>0</v>
      </c>
      <c r="AP568" s="17">
        <f t="shared" si="271"/>
        <v>0</v>
      </c>
      <c r="AQ568" s="12">
        <v>2</v>
      </c>
      <c r="AR568" s="17">
        <f t="shared" si="272"/>
        <v>0.66666666666666663</v>
      </c>
      <c r="AS568" s="12">
        <v>4</v>
      </c>
      <c r="AT568" s="17">
        <f t="shared" si="273"/>
        <v>1.3333333333333333</v>
      </c>
      <c r="AU568" s="13"/>
      <c r="AV568" s="13"/>
      <c r="AW568" s="13"/>
      <c r="AX568" s="13"/>
      <c r="AY568" s="13"/>
      <c r="AZ568" s="13"/>
      <c r="BA568" s="13"/>
      <c r="BB568" s="13"/>
      <c r="BC568" s="13"/>
      <c r="BD568" s="35">
        <f t="shared" si="274"/>
        <v>17.361111111111111</v>
      </c>
      <c r="BE568" s="35">
        <f t="shared" si="275"/>
        <v>0</v>
      </c>
      <c r="BF568" s="37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4.3965053188254659</v>
      </c>
      <c r="BG568" s="14">
        <f t="shared" si="276"/>
        <v>0.5</v>
      </c>
      <c r="BH568" s="14">
        <f t="shared" si="277"/>
        <v>1</v>
      </c>
      <c r="BI568" s="13">
        <f>IFERROR(((AG568*(12000/5))/((F568*60+G568)*(SUMIFS(팀공격력!X:X,팀공격력!A:A,B568,팀공격력!B:B,D568)+SUMIFS(팀수비력!X:X,팀수비력!A:A,B568,팀수비력!B:B,D568))))*100,"")</f>
        <v>3.5695694206886293</v>
      </c>
      <c r="BJ568" s="13">
        <f>IFERROR(((AI568*(12000/5))/((F568*60+G568)*(SUMIFS(팀공격력!V:V,팀공격력!A:A,B568,팀공격력!B:B,D568)+SUMIFS(팀수비력!W:W,팀수비력!A:A,B568,팀수비력!B:B,D568))))*100,"")</f>
        <v>2.4182334804425367</v>
      </c>
      <c r="BK568" s="13">
        <f>IFERROR(((AE568*(12000/5))/((F568*60+G568)*(SUMIFS(팀공격력!X:X,팀공격력!A:A,B568,팀공격력!B:B,D568)+SUMIFS(팀수비력!X:X,팀수비력!A:A,B568,팀수비력!B:B,D568))))*100,"")</f>
        <v>4.759425894251506</v>
      </c>
      <c r="BL568" s="13">
        <f>IFERROR(100*AK568/(((((F568*60+G568)/(12000/5))*SUMIFS(팀공격력!P:P,팀공격력!A:A,B568,팀공격력!B:B,D568))-K568)),"")</f>
        <v>0</v>
      </c>
      <c r="BM568" s="13">
        <f>IFERROR(100*((AM568/E568*(2400))/((F568*60+G568)*SUMIFS(팀공격력!AR:AR,팀공격력!A:A,B568,팀공격력!B:B,D568))),"")</f>
        <v>9.3154769783324625</v>
      </c>
      <c r="BN568" s="13">
        <f>IFERROR((AO568*40)/(((F568*60+G568)/60)*(SUMIFS(팀수비력!Q:Q,팀수비력!A:A,B568,팀수비력!B:B,D568)-SUMIFS(팀수비력!N:N,팀수비력!A:A,B568,팀수비력!B:B,D568)))*100,"")</f>
        <v>0</v>
      </c>
      <c r="BO568" s="13">
        <f t="shared" si="278"/>
        <v>40.983606557377051</v>
      </c>
      <c r="BP568" s="13">
        <v>0</v>
      </c>
      <c r="BQ568" s="13">
        <v>0</v>
      </c>
      <c r="BR568" s="13">
        <v>0</v>
      </c>
      <c r="BS568" s="13">
        <v>0</v>
      </c>
      <c r="BT568" s="15" t="s">
        <v>88</v>
      </c>
      <c r="BU568" s="15"/>
      <c r="BV568" s="12" t="s">
        <v>96</v>
      </c>
      <c r="BW568" s="26"/>
      <c r="BX568" s="28"/>
      <c r="BY568" s="28"/>
      <c r="BZ568" s="26"/>
      <c r="CA568" s="26"/>
      <c r="CB568" s="26"/>
      <c r="CC568" s="31"/>
      <c r="CD568" s="31"/>
      <c r="CE568" s="31"/>
      <c r="CF568" s="33">
        <v>1</v>
      </c>
      <c r="CG568" s="33">
        <v>2</v>
      </c>
    </row>
    <row r="569" spans="1:85" ht="18" customHeight="1" thickBot="1" x14ac:dyDescent="0.45">
      <c r="A569" s="12" t="s">
        <v>84</v>
      </c>
      <c r="B569" s="12" t="s">
        <v>192</v>
      </c>
      <c r="C569" s="4" t="s">
        <v>199</v>
      </c>
      <c r="D569" s="4" t="s">
        <v>297</v>
      </c>
      <c r="E569" s="23">
        <v>8</v>
      </c>
      <c r="F569" s="24">
        <v>22</v>
      </c>
      <c r="G569" s="24">
        <v>52</v>
      </c>
      <c r="H569" s="10">
        <f t="shared" si="252"/>
        <v>10976</v>
      </c>
      <c r="I569" s="5">
        <v>48</v>
      </c>
      <c r="J569" s="17">
        <f t="shared" si="253"/>
        <v>6</v>
      </c>
      <c r="K569" s="7">
        <v>15</v>
      </c>
      <c r="L569" s="7">
        <v>46</v>
      </c>
      <c r="M569" s="17">
        <f t="shared" si="254"/>
        <v>1.875</v>
      </c>
      <c r="N569" s="17">
        <f t="shared" si="255"/>
        <v>5.75</v>
      </c>
      <c r="O569" s="14">
        <f t="shared" si="256"/>
        <v>0.32608695652173914</v>
      </c>
      <c r="P569" s="12">
        <v>12</v>
      </c>
      <c r="Q569" s="12">
        <v>27</v>
      </c>
      <c r="R569" s="17">
        <f t="shared" si="257"/>
        <v>1.5</v>
      </c>
      <c r="S569" s="17">
        <f t="shared" si="258"/>
        <v>3.375</v>
      </c>
      <c r="T569" s="14">
        <f t="shared" si="259"/>
        <v>0.44444444444444442</v>
      </c>
      <c r="U569" s="12">
        <v>3</v>
      </c>
      <c r="V569" s="12">
        <v>19</v>
      </c>
      <c r="W569" s="17">
        <f t="shared" si="260"/>
        <v>0.375</v>
      </c>
      <c r="X569" s="17">
        <f t="shared" si="261"/>
        <v>2.375</v>
      </c>
      <c r="Y569" s="14">
        <f t="shared" si="262"/>
        <v>0.15789473684210525</v>
      </c>
      <c r="Z569" s="12">
        <v>15</v>
      </c>
      <c r="AA569" s="12">
        <v>16</v>
      </c>
      <c r="AB569" s="17">
        <f t="shared" si="263"/>
        <v>1.875</v>
      </c>
      <c r="AC569" s="17">
        <f t="shared" si="264"/>
        <v>2</v>
      </c>
      <c r="AD569" s="14">
        <f t="shared" si="265"/>
        <v>0.9375</v>
      </c>
      <c r="AE569" s="12">
        <v>38</v>
      </c>
      <c r="AF569" s="17">
        <f t="shared" si="266"/>
        <v>4.75</v>
      </c>
      <c r="AG569" s="12">
        <v>8</v>
      </c>
      <c r="AH569" s="17">
        <f t="shared" si="267"/>
        <v>1</v>
      </c>
      <c r="AI569" s="12">
        <v>30</v>
      </c>
      <c r="AJ569" s="17">
        <f t="shared" si="268"/>
        <v>3.75</v>
      </c>
      <c r="AK569" s="12">
        <v>11</v>
      </c>
      <c r="AL569" s="17">
        <f t="shared" si="269"/>
        <v>1.375</v>
      </c>
      <c r="AM569" s="12">
        <v>8</v>
      </c>
      <c r="AN569" s="17">
        <f t="shared" si="270"/>
        <v>1</v>
      </c>
      <c r="AO569" s="12">
        <v>1</v>
      </c>
      <c r="AP569" s="17">
        <f t="shared" si="271"/>
        <v>0.125</v>
      </c>
      <c r="AQ569" s="12">
        <v>6</v>
      </c>
      <c r="AR569" s="17">
        <f t="shared" si="272"/>
        <v>0.75</v>
      </c>
      <c r="AS569" s="12">
        <v>14</v>
      </c>
      <c r="AT569" s="17">
        <f t="shared" si="273"/>
        <v>1.75</v>
      </c>
      <c r="AU569" s="13"/>
      <c r="AV569" s="13"/>
      <c r="AW569" s="13"/>
      <c r="AX569" s="13"/>
      <c r="AY569" s="13"/>
      <c r="AZ569" s="13"/>
      <c r="BA569" s="13"/>
      <c r="BB569" s="13"/>
      <c r="BC569" s="13"/>
      <c r="BD569" s="35">
        <f t="shared" si="274"/>
        <v>45.248868778280546</v>
      </c>
      <c r="BE569" s="35">
        <f t="shared" si="275"/>
        <v>35.869565217391305</v>
      </c>
      <c r="BF569" s="37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13.840387018229583</v>
      </c>
      <c r="BG569" s="14">
        <f t="shared" si="276"/>
        <v>0.41304347826086957</v>
      </c>
      <c r="BH569" s="14">
        <f t="shared" si="277"/>
        <v>0.34782608695652173</v>
      </c>
      <c r="BI569" s="13">
        <f>IFERROR(((AG569*(12000/5))/((F569*60+G569)*(SUMIFS(팀공격력!X:X,팀공격력!A:A,B569,팀공격력!B:B,D569)+SUMIFS(팀수비력!X:X,팀수비력!A:A,B569,팀수비력!B:B,D569))))*100,"")</f>
        <v>2.4768440878247633</v>
      </c>
      <c r="BJ569" s="13">
        <f>IFERROR(((AI569*(12000/5))/((F569*60+G569)*(SUMIFS(팀공격력!V:V,팀공격력!A:A,B569,팀공격력!B:B,D569)+SUMIFS(팀수비력!W:W,팀수비력!A:A,B569,팀수비력!B:B,D569))))*100,"")</f>
        <v>18.877026658556538</v>
      </c>
      <c r="BK569" s="13">
        <f>IFERROR(((AE569*(12000/5))/((F569*60+G569)*(SUMIFS(팀공격력!X:X,팀공격력!A:A,B569,팀공격력!B:B,D569)+SUMIFS(팀수비력!X:X,팀수비력!A:A,B569,팀수비력!B:B,D569))))*100,"")</f>
        <v>11.765009417167626</v>
      </c>
      <c r="BL569" s="13">
        <f>IFERROR(100*AK569/(((((F569*60+G569)/(12000/5))*SUMIFS(팀공격력!P:P,팀공격력!A:A,B569,팀공격력!B:B,D569))-K569)),"")</f>
        <v>7.6127201633274506</v>
      </c>
      <c r="BM569" s="13">
        <f>IFERROR(100*((AM569/E569*(2400))/((F569*60+G569)*SUMIFS(팀공격력!AR:AR,팀공격력!A:A,B569,팀공격력!B:B,D569))),"")</f>
        <v>2.4239251321171205</v>
      </c>
      <c r="BN569" s="13">
        <f>IFERROR((AO569*40)/(((F569*60+G569)/60)*(SUMIFS(팀수비력!Q:Q,팀수비력!A:A,B569,팀수비력!B:B,D569)-SUMIFS(팀수비력!N:N,팀수비력!A:A,B569,팀수비력!B:B,D569)))*100,"")</f>
        <v>0.51907155401372074</v>
      </c>
      <c r="BO569" s="13">
        <f t="shared" si="278"/>
        <v>10.16260162601626</v>
      </c>
      <c r="BP569" s="13">
        <v>33.3333333333333</v>
      </c>
      <c r="BQ569" s="13">
        <v>0.25</v>
      </c>
      <c r="BR569" s="13">
        <v>0.25</v>
      </c>
      <c r="BS569" s="13">
        <v>1</v>
      </c>
      <c r="BT569" s="15" t="s">
        <v>88</v>
      </c>
      <c r="BU569" s="15"/>
      <c r="BV569" s="12" t="s">
        <v>96</v>
      </c>
      <c r="BW569" s="26"/>
      <c r="BX569" s="28"/>
      <c r="BY569" s="28"/>
      <c r="BZ569" s="26"/>
      <c r="CA569" s="26"/>
      <c r="CB569" s="26"/>
      <c r="CC569" s="31"/>
      <c r="CD569" s="31"/>
      <c r="CE569" s="31"/>
      <c r="CF569" s="33">
        <v>4</v>
      </c>
      <c r="CG569" s="33">
        <v>4</v>
      </c>
    </row>
    <row r="570" spans="1:85" ht="18" customHeight="1" thickBot="1" x14ac:dyDescent="0.45">
      <c r="A570" s="12" t="s">
        <v>84</v>
      </c>
      <c r="B570" s="12" t="s">
        <v>192</v>
      </c>
      <c r="C570" s="4" t="s">
        <v>200</v>
      </c>
      <c r="D570" s="4" t="s">
        <v>297</v>
      </c>
      <c r="E570" s="23">
        <v>5</v>
      </c>
      <c r="F570" s="24">
        <v>7</v>
      </c>
      <c r="G570" s="24">
        <v>4</v>
      </c>
      <c r="H570" s="10">
        <f t="shared" si="252"/>
        <v>2120</v>
      </c>
      <c r="I570" s="5">
        <v>5</v>
      </c>
      <c r="J570" s="17">
        <f t="shared" si="253"/>
        <v>1</v>
      </c>
      <c r="K570" s="7">
        <v>2</v>
      </c>
      <c r="L570" s="7">
        <v>5</v>
      </c>
      <c r="M570" s="17">
        <f t="shared" si="254"/>
        <v>0.4</v>
      </c>
      <c r="N570" s="17">
        <f t="shared" si="255"/>
        <v>1</v>
      </c>
      <c r="O570" s="14">
        <f t="shared" si="256"/>
        <v>0.4</v>
      </c>
      <c r="P570" s="12">
        <v>1</v>
      </c>
      <c r="Q570" s="12">
        <v>1</v>
      </c>
      <c r="R570" s="17">
        <f t="shared" si="257"/>
        <v>0.2</v>
      </c>
      <c r="S570" s="17">
        <f t="shared" si="258"/>
        <v>0.2</v>
      </c>
      <c r="T570" s="14">
        <f t="shared" si="259"/>
        <v>1</v>
      </c>
      <c r="U570" s="12">
        <v>1</v>
      </c>
      <c r="V570" s="12">
        <v>4</v>
      </c>
      <c r="W570" s="17">
        <f t="shared" si="260"/>
        <v>0.2</v>
      </c>
      <c r="X570" s="17">
        <f t="shared" si="261"/>
        <v>0.8</v>
      </c>
      <c r="Y570" s="14">
        <f t="shared" si="262"/>
        <v>0.25</v>
      </c>
      <c r="Z570" s="12">
        <v>0</v>
      </c>
      <c r="AA570" s="12">
        <v>0</v>
      </c>
      <c r="AB570" s="17">
        <f t="shared" si="263"/>
        <v>0</v>
      </c>
      <c r="AC570" s="17">
        <f t="shared" si="264"/>
        <v>0</v>
      </c>
      <c r="AD570" s="14" t="e">
        <f t="shared" si="265"/>
        <v>#DIV/0!</v>
      </c>
      <c r="AE570" s="12">
        <v>4</v>
      </c>
      <c r="AF570" s="17">
        <f t="shared" si="266"/>
        <v>0.8</v>
      </c>
      <c r="AG570" s="12">
        <v>1</v>
      </c>
      <c r="AH570" s="17">
        <f t="shared" si="267"/>
        <v>0.2</v>
      </c>
      <c r="AI570" s="12">
        <v>3</v>
      </c>
      <c r="AJ570" s="17">
        <f t="shared" si="268"/>
        <v>0.6</v>
      </c>
      <c r="AK570" s="12">
        <v>1</v>
      </c>
      <c r="AL570" s="17">
        <f t="shared" si="269"/>
        <v>0.2</v>
      </c>
      <c r="AM570" s="12">
        <v>1</v>
      </c>
      <c r="AN570" s="17">
        <f t="shared" si="270"/>
        <v>0.2</v>
      </c>
      <c r="AO570" s="12">
        <v>1</v>
      </c>
      <c r="AP570" s="17">
        <f t="shared" si="271"/>
        <v>0.2</v>
      </c>
      <c r="AQ570" s="12">
        <v>1</v>
      </c>
      <c r="AR570" s="17">
        <f t="shared" si="272"/>
        <v>0.2</v>
      </c>
      <c r="AS570" s="12">
        <v>2</v>
      </c>
      <c r="AT570" s="17">
        <f t="shared" si="273"/>
        <v>0.4</v>
      </c>
      <c r="AU570" s="13"/>
      <c r="AV570" s="13"/>
      <c r="AW570" s="13"/>
      <c r="AX570" s="13"/>
      <c r="AY570" s="13"/>
      <c r="AZ570" s="13"/>
      <c r="BA570" s="13"/>
      <c r="BB570" s="13"/>
      <c r="BC570" s="13"/>
      <c r="BD570" s="35">
        <f t="shared" si="274"/>
        <v>50</v>
      </c>
      <c r="BE570" s="35">
        <f t="shared" si="275"/>
        <v>50</v>
      </c>
      <c r="BF570" s="37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4.5513621215415965</v>
      </c>
      <c r="BG570" s="14">
        <f t="shared" si="276"/>
        <v>0.8</v>
      </c>
      <c r="BH570" s="14">
        <f t="shared" si="277"/>
        <v>0</v>
      </c>
      <c r="BI570" s="13">
        <f>IFERROR(((AG570*(12000/5))/((F570*60+G570)*(SUMIFS(팀공격력!X:X,팀공격력!A:A,B570,팀공격력!B:B,D570)+SUMIFS(팀수비력!X:X,팀수비력!A:A,B570,팀수비력!B:B,D570))))*100,"")</f>
        <v>1.0018367006177993</v>
      </c>
      <c r="BJ570" s="13">
        <f>IFERROR(((AI570*(12000/5))/((F570*60+G570)*(SUMIFS(팀공격력!V:V,팀공격력!A:A,B570,팀공격력!B:B,D570)+SUMIFS(팀수비력!W:W,팀수비력!A:A,B570,팀수비력!B:B,D570))))*100,"")</f>
        <v>6.1083208904574455</v>
      </c>
      <c r="BK570" s="13">
        <f>IFERROR(((AE570*(12000/5))/((F570*60+G570)*(SUMIFS(팀공격력!X:X,팀공격력!A:A,B570,팀공격력!B:B,D570)+SUMIFS(팀수비력!X:X,팀수비력!A:A,B570,팀수비력!B:B,D570))))*100,"")</f>
        <v>4.0073468024711971</v>
      </c>
      <c r="BL570" s="13">
        <f>IFERROR(100*AK570/(((((F570*60+G570)/(12000/5))*SUMIFS(팀공격력!P:P,팀공격력!A:A,B570,팀공격력!B:B,D570))-K570)),"")</f>
        <v>2.114611968703743</v>
      </c>
      <c r="BM570" s="13">
        <f>IFERROR(100*((AM570/E570*(2400))/((F570*60+G570)*SUMIFS(팀공격력!AR:AR,팀공격력!A:A,B570,팀공격력!B:B,D570))),"")</f>
        <v>1.5686911704078723</v>
      </c>
      <c r="BN570" s="13">
        <f>IFERROR((AO570*40)/(((F570*60+G570)/60)*(SUMIFS(팀수비력!Q:Q,팀수비력!A:A,B570,팀수비력!B:B,D570)-SUMIFS(팀수비력!N:N,팀수비력!A:A,B570,팀수비력!B:B,D570)))*100,"")</f>
        <v>1.6796371983651532</v>
      </c>
      <c r="BO570" s="13">
        <f t="shared" si="278"/>
        <v>16.666666666666668</v>
      </c>
      <c r="BP570" s="13">
        <v>0</v>
      </c>
      <c r="BQ570" s="13">
        <v>0</v>
      </c>
      <c r="BR570" s="13">
        <v>0</v>
      </c>
      <c r="BS570" s="13">
        <v>0</v>
      </c>
      <c r="BT570" s="15" t="s">
        <v>88</v>
      </c>
      <c r="BU570" s="15"/>
      <c r="BV570" s="12" t="s">
        <v>96</v>
      </c>
      <c r="BW570" s="26"/>
      <c r="BX570" s="28"/>
      <c r="BY570" s="28"/>
      <c r="BZ570" s="26"/>
      <c r="CA570" s="26"/>
      <c r="CB570" s="26"/>
      <c r="CC570" s="31"/>
      <c r="CD570" s="31"/>
      <c r="CE570" s="31"/>
      <c r="CF570" s="33">
        <v>1</v>
      </c>
      <c r="CG570" s="33">
        <v>4</v>
      </c>
    </row>
    <row r="571" spans="1:85" ht="18" customHeight="1" thickBot="1" x14ac:dyDescent="0.45">
      <c r="A571" s="12" t="s">
        <v>84</v>
      </c>
      <c r="B571" s="12" t="s">
        <v>192</v>
      </c>
      <c r="C571" s="4" t="s">
        <v>201</v>
      </c>
      <c r="D571" s="4" t="s">
        <v>297</v>
      </c>
      <c r="E571" s="23">
        <v>1</v>
      </c>
      <c r="F571" s="24">
        <v>1</v>
      </c>
      <c r="G571" s="24">
        <v>48</v>
      </c>
      <c r="H571" s="10">
        <f t="shared" si="252"/>
        <v>108</v>
      </c>
      <c r="I571" s="5">
        <v>0</v>
      </c>
      <c r="J571" s="17">
        <f t="shared" si="253"/>
        <v>0</v>
      </c>
      <c r="K571" s="7">
        <v>0</v>
      </c>
      <c r="L571" s="7">
        <v>0</v>
      </c>
      <c r="M571" s="17">
        <f t="shared" si="254"/>
        <v>0</v>
      </c>
      <c r="N571" s="17">
        <f t="shared" si="255"/>
        <v>0</v>
      </c>
      <c r="O571" s="14" t="e">
        <f t="shared" si="256"/>
        <v>#DIV/0!</v>
      </c>
      <c r="P571" s="12">
        <v>0</v>
      </c>
      <c r="Q571" s="12">
        <v>0</v>
      </c>
      <c r="R571" s="17">
        <f t="shared" si="257"/>
        <v>0</v>
      </c>
      <c r="S571" s="17">
        <f t="shared" si="258"/>
        <v>0</v>
      </c>
      <c r="T571" s="14" t="e">
        <f t="shared" si="259"/>
        <v>#DIV/0!</v>
      </c>
      <c r="U571" s="12">
        <v>0</v>
      </c>
      <c r="V571" s="12">
        <v>0</v>
      </c>
      <c r="W571" s="17">
        <f t="shared" si="260"/>
        <v>0</v>
      </c>
      <c r="X571" s="17">
        <f t="shared" si="261"/>
        <v>0</v>
      </c>
      <c r="Y571" s="14" t="e">
        <f t="shared" si="262"/>
        <v>#DIV/0!</v>
      </c>
      <c r="Z571" s="12">
        <v>0</v>
      </c>
      <c r="AA571" s="12">
        <v>0</v>
      </c>
      <c r="AB571" s="17">
        <f t="shared" si="263"/>
        <v>0</v>
      </c>
      <c r="AC571" s="17">
        <f t="shared" si="264"/>
        <v>0</v>
      </c>
      <c r="AD571" s="14" t="e">
        <f t="shared" si="265"/>
        <v>#DIV/0!</v>
      </c>
      <c r="AE571" s="12">
        <v>0</v>
      </c>
      <c r="AF571" s="17">
        <f t="shared" si="266"/>
        <v>0</v>
      </c>
      <c r="AG571" s="12">
        <v>0</v>
      </c>
      <c r="AH571" s="17">
        <f t="shared" si="267"/>
        <v>0</v>
      </c>
      <c r="AI571" s="12">
        <v>0</v>
      </c>
      <c r="AJ571" s="17">
        <f t="shared" si="268"/>
        <v>0</v>
      </c>
      <c r="AK571" s="12">
        <v>0</v>
      </c>
      <c r="AL571" s="17">
        <f t="shared" si="269"/>
        <v>0</v>
      </c>
      <c r="AM571" s="12">
        <v>0</v>
      </c>
      <c r="AN571" s="17">
        <f t="shared" si="270"/>
        <v>0</v>
      </c>
      <c r="AO571" s="12">
        <v>0</v>
      </c>
      <c r="AP571" s="17">
        <f t="shared" si="271"/>
        <v>0</v>
      </c>
      <c r="AQ571" s="12">
        <v>1</v>
      </c>
      <c r="AR571" s="17">
        <f t="shared" si="272"/>
        <v>1</v>
      </c>
      <c r="AS571" s="12">
        <v>0</v>
      </c>
      <c r="AT571" s="17">
        <f t="shared" si="273"/>
        <v>0</v>
      </c>
      <c r="AU571" s="13"/>
      <c r="AV571" s="13"/>
      <c r="AW571" s="13"/>
      <c r="AX571" s="13"/>
      <c r="AY571" s="13"/>
      <c r="AZ571" s="13"/>
      <c r="BA571" s="13"/>
      <c r="BB571" s="13"/>
      <c r="BC571" s="13"/>
      <c r="BD571" s="35" t="str">
        <f t="shared" si="274"/>
        <v/>
      </c>
      <c r="BE571" s="35" t="str">
        <f t="shared" si="275"/>
        <v/>
      </c>
      <c r="BF571" s="37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2.9780517585395634</v>
      </c>
      <c r="BG571" s="14" t="str">
        <f t="shared" si="276"/>
        <v/>
      </c>
      <c r="BH571" s="14" t="str">
        <f t="shared" si="277"/>
        <v/>
      </c>
      <c r="BI571" s="13">
        <f>IFERROR(((AG571*(12000/5))/((F571*60+G571)*(SUMIFS(팀공격력!X:X,팀공격력!A:A,B571,팀공격력!B:B,D571)+SUMIFS(팀수비력!X:X,팀수비력!A:A,B571,팀수비력!B:B,D571))))*100,"")</f>
        <v>0</v>
      </c>
      <c r="BJ571" s="13">
        <f>IFERROR(((AI571*(12000/5))/((F571*60+G571)*(SUMIFS(팀공격력!V:V,팀공격력!A:A,B571,팀공격력!B:B,D571)+SUMIFS(팀수비력!W:W,팀수비력!A:A,B571,팀수비력!B:B,D571))))*100,"")</f>
        <v>0</v>
      </c>
      <c r="BK571" s="13">
        <f>IFERROR(((AE571*(12000/5))/((F571*60+G571)*(SUMIFS(팀공격력!X:X,팀공격력!A:A,B571,팀공격력!B:B,D571)+SUMIFS(팀수비력!X:X,팀수비력!A:A,B571,팀수비력!B:B,D571))))*100,"")</f>
        <v>0</v>
      </c>
      <c r="BL571" s="13">
        <f>IFERROR(100*AK571/(((((F571*60+G571)/(12000/5))*SUMIFS(팀공격력!P:P,팀공격력!A:A,B571,팀공격력!B:B,D571))-K571)),"")</f>
        <v>0</v>
      </c>
      <c r="BM571" s="13">
        <f>IFERROR(100*((AM571/E571*(2400))/((F571*60+G571)*SUMIFS(팀공격력!AR:AR,팀공격력!A:A,B571,팀공격력!B:B,D571))),"")</f>
        <v>0</v>
      </c>
      <c r="BN571" s="13">
        <f>IFERROR((AO571*40)/(((F571*60+G571)/60)*(SUMIFS(팀수비력!Q:Q,팀수비력!A:A,B571,팀수비력!B:B,D571)-SUMIFS(팀수비력!N:N,팀수비력!A:A,B571,팀수비력!B:B,D571)))*100,"")</f>
        <v>0</v>
      </c>
      <c r="BO571" s="13">
        <f t="shared" si="278"/>
        <v>100</v>
      </c>
      <c r="BP571" s="13">
        <v>0</v>
      </c>
      <c r="BQ571" s="13">
        <v>0</v>
      </c>
      <c r="BR571" s="13">
        <v>0</v>
      </c>
      <c r="BS571" s="13">
        <v>0</v>
      </c>
      <c r="BT571" s="15" t="s">
        <v>88</v>
      </c>
      <c r="BU571" s="15"/>
      <c r="BV571" s="12" t="s">
        <v>91</v>
      </c>
      <c r="BW571" s="26"/>
      <c r="BX571" s="28"/>
      <c r="BY571" s="28"/>
      <c r="BZ571" s="26"/>
      <c r="CA571" s="26"/>
      <c r="CB571" s="26"/>
      <c r="CC571" s="31"/>
      <c r="CD571" s="31"/>
      <c r="CE571" s="31"/>
      <c r="CF571" s="33">
        <v>0</v>
      </c>
      <c r="CG571" s="33">
        <v>1</v>
      </c>
    </row>
    <row r="572" spans="1:85" ht="18" customHeight="1" thickBot="1" x14ac:dyDescent="0.45">
      <c r="A572" s="12" t="s">
        <v>84</v>
      </c>
      <c r="B572" s="12" t="s">
        <v>192</v>
      </c>
      <c r="C572" s="4" t="s">
        <v>202</v>
      </c>
      <c r="D572" s="4" t="s">
        <v>297</v>
      </c>
      <c r="E572" s="23">
        <v>9</v>
      </c>
      <c r="F572" s="24">
        <v>27</v>
      </c>
      <c r="G572" s="24">
        <v>46</v>
      </c>
      <c r="H572" s="10">
        <f t="shared" si="252"/>
        <v>14994</v>
      </c>
      <c r="I572" s="5">
        <v>105</v>
      </c>
      <c r="J572" s="17">
        <f t="shared" si="253"/>
        <v>11.666666666666666</v>
      </c>
      <c r="K572" s="7">
        <v>42</v>
      </c>
      <c r="L572" s="7">
        <v>72</v>
      </c>
      <c r="M572" s="17">
        <f t="shared" si="254"/>
        <v>4.666666666666667</v>
      </c>
      <c r="N572" s="17">
        <f t="shared" si="255"/>
        <v>8</v>
      </c>
      <c r="O572" s="14">
        <f t="shared" si="256"/>
        <v>0.58333333333333337</v>
      </c>
      <c r="P572" s="12">
        <v>29</v>
      </c>
      <c r="Q572" s="12">
        <v>44</v>
      </c>
      <c r="R572" s="17">
        <f t="shared" si="257"/>
        <v>3.2222222222222223</v>
      </c>
      <c r="S572" s="17">
        <f t="shared" si="258"/>
        <v>4.8888888888888893</v>
      </c>
      <c r="T572" s="14">
        <f t="shared" si="259"/>
        <v>0.65909090909090906</v>
      </c>
      <c r="U572" s="12">
        <v>13</v>
      </c>
      <c r="V572" s="12">
        <v>28</v>
      </c>
      <c r="W572" s="17">
        <f t="shared" si="260"/>
        <v>1.4444444444444444</v>
      </c>
      <c r="X572" s="17">
        <f t="shared" si="261"/>
        <v>3.1111111111111112</v>
      </c>
      <c r="Y572" s="14">
        <f t="shared" si="262"/>
        <v>0.4642857142857143</v>
      </c>
      <c r="Z572" s="12">
        <v>8</v>
      </c>
      <c r="AA572" s="12">
        <v>14</v>
      </c>
      <c r="AB572" s="17">
        <f t="shared" si="263"/>
        <v>0.88888888888888884</v>
      </c>
      <c r="AC572" s="17">
        <f t="shared" si="264"/>
        <v>1.5555555555555556</v>
      </c>
      <c r="AD572" s="14">
        <f t="shared" si="265"/>
        <v>0.5714285714285714</v>
      </c>
      <c r="AE572" s="12">
        <v>36</v>
      </c>
      <c r="AF572" s="17">
        <f t="shared" si="266"/>
        <v>4</v>
      </c>
      <c r="AG572" s="12">
        <v>18</v>
      </c>
      <c r="AH572" s="17">
        <f t="shared" si="267"/>
        <v>2</v>
      </c>
      <c r="AI572" s="12">
        <v>18</v>
      </c>
      <c r="AJ572" s="17">
        <f t="shared" si="268"/>
        <v>2</v>
      </c>
      <c r="AK572" s="12">
        <v>24</v>
      </c>
      <c r="AL572" s="17">
        <f t="shared" si="269"/>
        <v>2.6666666666666665</v>
      </c>
      <c r="AM572" s="12">
        <v>5</v>
      </c>
      <c r="AN572" s="17">
        <f t="shared" si="270"/>
        <v>0.55555555555555558</v>
      </c>
      <c r="AO572" s="12">
        <v>1</v>
      </c>
      <c r="AP572" s="17">
        <f t="shared" si="271"/>
        <v>0.1111111111111111</v>
      </c>
      <c r="AQ572" s="12">
        <v>13</v>
      </c>
      <c r="AR572" s="17">
        <f t="shared" si="272"/>
        <v>1.4444444444444444</v>
      </c>
      <c r="AS572" s="12">
        <v>25</v>
      </c>
      <c r="AT572" s="17">
        <f t="shared" si="273"/>
        <v>2.7777777777777777</v>
      </c>
      <c r="AU572" s="13"/>
      <c r="AV572" s="13"/>
      <c r="AW572" s="13"/>
      <c r="AX572" s="13"/>
      <c r="AY572" s="13"/>
      <c r="AZ572" s="13"/>
      <c r="BA572" s="13"/>
      <c r="BB572" s="13"/>
      <c r="BC572" s="13"/>
      <c r="BD572" s="35">
        <f t="shared" si="274"/>
        <v>67.169907881269197</v>
      </c>
      <c r="BE572" s="35">
        <f t="shared" si="275"/>
        <v>67.361111111111114</v>
      </c>
      <c r="BF572" s="37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17.598891607031447</v>
      </c>
      <c r="BG572" s="14">
        <f t="shared" si="276"/>
        <v>0.3888888888888889</v>
      </c>
      <c r="BH572" s="14">
        <f t="shared" si="277"/>
        <v>0.19444444444444445</v>
      </c>
      <c r="BI572" s="13">
        <f>IFERROR(((AG572*(12000/5))/((F572*60+G572)*(SUMIFS(팀공격력!X:X,팀공격력!A:A,B572,팀공격력!B:B,D572)+SUMIFS(팀수비력!X:X,팀수비력!A:A,B572,팀수비력!B:B,D572))))*100,"")</f>
        <v>4.5894463980282376</v>
      </c>
      <c r="BJ572" s="13">
        <f>IFERROR(((AI572*(12000/5))/((F572*60+G572)*(SUMIFS(팀공격력!V:V,팀공격력!A:A,B572,팀공격력!B:B,D572)+SUMIFS(팀수비력!W:W,팀수비력!A:A,B572,팀수비력!B:B,D572))))*100,"")</f>
        <v>9.3274719959926422</v>
      </c>
      <c r="BK572" s="13">
        <f>IFERROR(((AE572*(12000/5))/((F572*60+G572)*(SUMIFS(팀공격력!X:X,팀공격력!A:A,B572,팀공격력!B:B,D572)+SUMIFS(팀수비력!X:X,팀수비력!A:A,B572,팀수비력!B:B,D572))))*100,"")</f>
        <v>9.1788927960564752</v>
      </c>
      <c r="BL572" s="13">
        <f>IFERROR(100*AK572/(((((F572*60+G572)/(12000/5))*SUMIFS(팀공격력!P:P,팀공격력!A:A,B572,팀공격력!B:B,D572))-K572)),"")</f>
        <v>15.823567225436383</v>
      </c>
      <c r="BM572" s="13">
        <f>IFERROR(100*((AM572/E572*(2400))/((F572*60+G572)*SUMIFS(팀공격력!AR:AR,팀공격력!A:A,B572,팀공격력!B:B,D572))),"")</f>
        <v>1.1089853545633885</v>
      </c>
      <c r="BN572" s="13">
        <f>IFERROR((AO572*40)/(((F572*60+G572)/60)*(SUMIFS(팀수비력!Q:Q,팀수비력!A:A,B572,팀수비력!B:B,D572)-SUMIFS(팀수비력!N:N,팀수비력!A:A,B572,팀수비력!B:B,D572)))*100,"")</f>
        <v>0.42747069154071127</v>
      </c>
      <c r="BO572" s="13">
        <f t="shared" si="278"/>
        <v>14.260640631856077</v>
      </c>
      <c r="BP572" s="13">
        <v>0</v>
      </c>
      <c r="BQ572" s="13">
        <v>0</v>
      </c>
      <c r="BR572" s="13">
        <v>0.22222222222222199</v>
      </c>
      <c r="BS572" s="13">
        <v>0.22222222222222199</v>
      </c>
      <c r="BT572" s="15" t="s">
        <v>88</v>
      </c>
      <c r="BU572" s="15"/>
      <c r="BV572" s="12" t="s">
        <v>96</v>
      </c>
      <c r="BW572" s="26"/>
      <c r="BX572" s="28"/>
      <c r="BY572" s="28"/>
      <c r="BZ572" s="26"/>
      <c r="CA572" s="26"/>
      <c r="CB572" s="26"/>
      <c r="CC572" s="31"/>
      <c r="CD572" s="31"/>
      <c r="CE572" s="31"/>
      <c r="CF572" s="33">
        <v>4</v>
      </c>
      <c r="CG572" s="33">
        <v>5</v>
      </c>
    </row>
    <row r="573" spans="1:85" ht="18" customHeight="1" thickBot="1" x14ac:dyDescent="0.45">
      <c r="A573" s="12" t="s">
        <v>84</v>
      </c>
      <c r="B573" s="12" t="s">
        <v>192</v>
      </c>
      <c r="C573" s="4" t="s">
        <v>203</v>
      </c>
      <c r="D573" s="4" t="s">
        <v>297</v>
      </c>
      <c r="E573" s="23">
        <v>2</v>
      </c>
      <c r="F573" s="24">
        <v>6</v>
      </c>
      <c r="G573" s="24">
        <v>56</v>
      </c>
      <c r="H573" s="10">
        <f t="shared" si="252"/>
        <v>832</v>
      </c>
      <c r="I573" s="5">
        <v>3</v>
      </c>
      <c r="J573" s="17">
        <f t="shared" si="253"/>
        <v>1.5</v>
      </c>
      <c r="K573" s="7">
        <v>1</v>
      </c>
      <c r="L573" s="7">
        <v>1</v>
      </c>
      <c r="M573" s="17">
        <f t="shared" si="254"/>
        <v>0.5</v>
      </c>
      <c r="N573" s="17">
        <f t="shared" si="255"/>
        <v>0.5</v>
      </c>
      <c r="O573" s="14">
        <f t="shared" si="256"/>
        <v>1</v>
      </c>
      <c r="P573" s="12">
        <v>1</v>
      </c>
      <c r="Q573" s="12">
        <v>1</v>
      </c>
      <c r="R573" s="17">
        <f t="shared" si="257"/>
        <v>0.5</v>
      </c>
      <c r="S573" s="17">
        <f t="shared" si="258"/>
        <v>0.5</v>
      </c>
      <c r="T573" s="14">
        <f t="shared" si="259"/>
        <v>1</v>
      </c>
      <c r="U573" s="12">
        <v>0</v>
      </c>
      <c r="V573" s="12">
        <v>0</v>
      </c>
      <c r="W573" s="17">
        <f t="shared" si="260"/>
        <v>0</v>
      </c>
      <c r="X573" s="17">
        <f t="shared" si="261"/>
        <v>0</v>
      </c>
      <c r="Y573" s="14" t="e">
        <f t="shared" si="262"/>
        <v>#DIV/0!</v>
      </c>
      <c r="Z573" s="12">
        <v>1</v>
      </c>
      <c r="AA573" s="12">
        <v>2</v>
      </c>
      <c r="AB573" s="17">
        <f t="shared" si="263"/>
        <v>0.5</v>
      </c>
      <c r="AC573" s="17">
        <f t="shared" si="264"/>
        <v>1</v>
      </c>
      <c r="AD573" s="14">
        <f t="shared" si="265"/>
        <v>0.5</v>
      </c>
      <c r="AE573" s="12">
        <v>4</v>
      </c>
      <c r="AF573" s="17">
        <f t="shared" si="266"/>
        <v>2</v>
      </c>
      <c r="AG573" s="12">
        <v>2</v>
      </c>
      <c r="AH573" s="17">
        <f t="shared" si="267"/>
        <v>1</v>
      </c>
      <c r="AI573" s="12">
        <v>2</v>
      </c>
      <c r="AJ573" s="17">
        <f t="shared" si="268"/>
        <v>1</v>
      </c>
      <c r="AK573" s="12">
        <v>2</v>
      </c>
      <c r="AL573" s="17">
        <f t="shared" si="269"/>
        <v>1</v>
      </c>
      <c r="AM573" s="12">
        <v>0</v>
      </c>
      <c r="AN573" s="17">
        <f t="shared" si="270"/>
        <v>0</v>
      </c>
      <c r="AO573" s="12">
        <v>0</v>
      </c>
      <c r="AP573" s="17">
        <f t="shared" si="271"/>
        <v>0</v>
      </c>
      <c r="AQ573" s="12">
        <v>0</v>
      </c>
      <c r="AR573" s="17">
        <f t="shared" si="272"/>
        <v>0</v>
      </c>
      <c r="AS573" s="12">
        <v>3</v>
      </c>
      <c r="AT573" s="17">
        <f t="shared" si="273"/>
        <v>1.5</v>
      </c>
      <c r="AU573" s="13"/>
      <c r="AV573" s="13"/>
      <c r="AW573" s="13"/>
      <c r="AX573" s="13"/>
      <c r="AY573" s="13"/>
      <c r="AZ573" s="13"/>
      <c r="BA573" s="13"/>
      <c r="BB573" s="13"/>
      <c r="BC573" s="13"/>
      <c r="BD573" s="35">
        <f t="shared" si="274"/>
        <v>79.787234042553195</v>
      </c>
      <c r="BE573" s="35">
        <f t="shared" si="275"/>
        <v>100</v>
      </c>
      <c r="BF573" s="37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1.4535183390718098</v>
      </c>
      <c r="BG573" s="14">
        <f t="shared" si="276"/>
        <v>0</v>
      </c>
      <c r="BH573" s="14">
        <f t="shared" si="277"/>
        <v>2</v>
      </c>
      <c r="BI573" s="13">
        <f>IFERROR(((AG573*(12000/5))/((F573*60+G573)*(SUMIFS(팀공격력!X:X,팀공격력!A:A,B573,팀공격력!B:B,D573)+SUMIFS(팀수비력!X:X,팀수비력!A:A,B573,팀수비력!B:B,D573))))*100,"")</f>
        <v>2.0422055820285911</v>
      </c>
      <c r="BJ573" s="13">
        <f>IFERROR(((AI573*(12000/5))/((F573*60+G573)*(SUMIFS(팀공격력!V:V,팀공격력!A:A,B573,팀공격력!B:B,D573)+SUMIFS(팀수비력!W:W,팀수비력!A:A,B573,팀수비력!B:B,D573))))*100,"")</f>
        <v>4.1505257332595464</v>
      </c>
      <c r="BK573" s="13">
        <f>IFERROR(((AE573*(12000/5))/((F573*60+G573)*(SUMIFS(팀공격력!X:X,팀공격력!A:A,B573,팀공격력!B:B,D573)+SUMIFS(팀수비력!X:X,팀수비력!A:A,B573,팀수비력!B:B,D573))))*100,"")</f>
        <v>4.0844111640571823</v>
      </c>
      <c r="BL573" s="13">
        <f>IFERROR(100*AK573/(((((F573*60+G573)/(12000/5))*SUMIFS(팀공격력!P:P,팀공격력!A:A,B573,팀공격력!B:B,D573))-K573)),"")</f>
        <v>4.2229729729729728</v>
      </c>
      <c r="BM573" s="13">
        <f>IFERROR(100*((AM573/E573*(2400))/((F573*60+G573)*SUMIFS(팀공격력!AR:AR,팀공격력!A:A,B573,팀공격력!B:B,D573))),"")</f>
        <v>0</v>
      </c>
      <c r="BN573" s="13">
        <f>IFERROR((AO573*40)/(((F573*60+G573)/60)*(SUMIFS(팀수비력!Q:Q,팀수비력!A:A,B573,팀수비력!B:B,D573)-SUMIFS(팀수비력!N:N,팀수비력!A:A,B573,팀수비력!B:B,D573)))*100,"")</f>
        <v>0</v>
      </c>
      <c r="BO573" s="13">
        <f t="shared" si="278"/>
        <v>0</v>
      </c>
      <c r="BP573" s="13">
        <v>0</v>
      </c>
      <c r="BQ573" s="13">
        <v>0</v>
      </c>
      <c r="BR573" s="13">
        <v>0</v>
      </c>
      <c r="BS573" s="13">
        <v>0.5</v>
      </c>
      <c r="BT573" s="15" t="s">
        <v>88</v>
      </c>
      <c r="BU573" s="15"/>
      <c r="BV573" s="12" t="s">
        <v>91</v>
      </c>
      <c r="BW573" s="26"/>
      <c r="BX573" s="28"/>
      <c r="BY573" s="28"/>
      <c r="BZ573" s="26"/>
      <c r="CA573" s="26"/>
      <c r="CB573" s="26"/>
      <c r="CC573" s="31"/>
      <c r="CD573" s="31"/>
      <c r="CE573" s="31"/>
      <c r="CF573" s="33">
        <v>1</v>
      </c>
      <c r="CG573" s="33">
        <v>1</v>
      </c>
    </row>
    <row r="574" spans="1:85" ht="18" customHeight="1" thickBot="1" x14ac:dyDescent="0.45">
      <c r="A574" s="12" t="s">
        <v>84</v>
      </c>
      <c r="B574" s="12" t="s">
        <v>192</v>
      </c>
      <c r="C574" s="4" t="s">
        <v>204</v>
      </c>
      <c r="D574" s="4" t="s">
        <v>297</v>
      </c>
      <c r="E574" s="23">
        <v>8</v>
      </c>
      <c r="F574" s="24">
        <v>17</v>
      </c>
      <c r="G574" s="24">
        <v>46</v>
      </c>
      <c r="H574" s="10">
        <f t="shared" si="252"/>
        <v>8528</v>
      </c>
      <c r="I574" s="5">
        <v>117</v>
      </c>
      <c r="J574" s="17">
        <f t="shared" si="253"/>
        <v>14.625</v>
      </c>
      <c r="K574" s="7">
        <v>44</v>
      </c>
      <c r="L574" s="7">
        <v>74</v>
      </c>
      <c r="M574" s="17">
        <f t="shared" si="254"/>
        <v>5.5</v>
      </c>
      <c r="N574" s="17">
        <f t="shared" si="255"/>
        <v>9.25</v>
      </c>
      <c r="O574" s="14">
        <f t="shared" si="256"/>
        <v>0.59459459459459463</v>
      </c>
      <c r="P574" s="12">
        <v>38</v>
      </c>
      <c r="Q574" s="12">
        <v>59</v>
      </c>
      <c r="R574" s="17">
        <f t="shared" si="257"/>
        <v>4.75</v>
      </c>
      <c r="S574" s="17">
        <f t="shared" si="258"/>
        <v>7.375</v>
      </c>
      <c r="T574" s="14">
        <f t="shared" si="259"/>
        <v>0.64406779661016944</v>
      </c>
      <c r="U574" s="12">
        <v>6</v>
      </c>
      <c r="V574" s="12">
        <v>15</v>
      </c>
      <c r="W574" s="17">
        <f t="shared" si="260"/>
        <v>0.75</v>
      </c>
      <c r="X574" s="17">
        <f t="shared" si="261"/>
        <v>1.875</v>
      </c>
      <c r="Y574" s="14">
        <f t="shared" si="262"/>
        <v>0.4</v>
      </c>
      <c r="Z574" s="12">
        <v>23</v>
      </c>
      <c r="AA574" s="12">
        <v>33</v>
      </c>
      <c r="AB574" s="17">
        <f t="shared" si="263"/>
        <v>2.875</v>
      </c>
      <c r="AC574" s="17">
        <f t="shared" si="264"/>
        <v>4.125</v>
      </c>
      <c r="AD574" s="14">
        <f t="shared" si="265"/>
        <v>0.69696969696969702</v>
      </c>
      <c r="AE574" s="12">
        <v>39</v>
      </c>
      <c r="AF574" s="17">
        <f t="shared" si="266"/>
        <v>4.875</v>
      </c>
      <c r="AG574" s="12">
        <v>7</v>
      </c>
      <c r="AH574" s="17">
        <f t="shared" si="267"/>
        <v>0.875</v>
      </c>
      <c r="AI574" s="12">
        <v>32</v>
      </c>
      <c r="AJ574" s="17">
        <f t="shared" si="268"/>
        <v>4</v>
      </c>
      <c r="AK574" s="12">
        <v>11</v>
      </c>
      <c r="AL574" s="17">
        <f t="shared" si="269"/>
        <v>1.375</v>
      </c>
      <c r="AM574" s="12">
        <v>4</v>
      </c>
      <c r="AN574" s="17">
        <f t="shared" si="270"/>
        <v>0.5</v>
      </c>
      <c r="AO574" s="12">
        <v>5</v>
      </c>
      <c r="AP574" s="17">
        <f t="shared" si="271"/>
        <v>0.625</v>
      </c>
      <c r="AQ574" s="12">
        <v>13</v>
      </c>
      <c r="AR574" s="17">
        <f t="shared" si="272"/>
        <v>1.625</v>
      </c>
      <c r="AS574" s="12">
        <v>15</v>
      </c>
      <c r="AT574" s="17">
        <f t="shared" si="273"/>
        <v>1.875</v>
      </c>
      <c r="AU574" s="13"/>
      <c r="AV574" s="13"/>
      <c r="AW574" s="13"/>
      <c r="AX574" s="13"/>
      <c r="AY574" s="13"/>
      <c r="AZ574" s="13"/>
      <c r="BA574" s="13"/>
      <c r="BB574" s="13"/>
      <c r="BC574" s="13"/>
      <c r="BD574" s="35">
        <f t="shared" si="274"/>
        <v>66.086760054225039</v>
      </c>
      <c r="BE574" s="35">
        <f t="shared" si="275"/>
        <v>63.513513513513509</v>
      </c>
      <c r="BF574" s="37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30.630240120927894</v>
      </c>
      <c r="BG574" s="14">
        <f t="shared" si="276"/>
        <v>0.20270270270270271</v>
      </c>
      <c r="BH574" s="14">
        <f t="shared" si="277"/>
        <v>0.44594594594594594</v>
      </c>
      <c r="BI574" s="13">
        <f>IFERROR(((AG574*(12000/5))/((F574*60+G574)*(SUMIFS(팀공격력!X:X,팀공격력!A:A,B574,팀공격력!B:B,D574)+SUMIFS(팀수비력!X:X,팀수비력!A:A,B574,팀수비력!B:B,D574))))*100,"")</f>
        <v>2.7893539656975874</v>
      </c>
      <c r="BJ574" s="13">
        <f>IFERROR(((AI574*(12000/5))/((F574*60+G574)*(SUMIFS(팀공격력!V:V,팀공격력!A:A,B574,팀공격력!B:B,D574)+SUMIFS(팀수비력!W:W,팀수비력!A:A,B574,팀수비력!B:B,D574))))*100,"")</f>
        <v>25.915477749132776</v>
      </c>
      <c r="BK574" s="13">
        <f>IFERROR(((AE574*(12000/5))/((F574*60+G574)*(SUMIFS(팀공격력!X:X,팀공격력!A:A,B574,팀공격력!B:B,D574)+SUMIFS(팀수비력!X:X,팀수비력!A:A,B574,팀수비력!B:B,D574))))*100,"")</f>
        <v>15.54068638031513</v>
      </c>
      <c r="BL574" s="13">
        <f>IFERROR(100*AK574/(((((F574*60+G574)/(12000/5))*SUMIFS(팀공격력!P:P,팀공격력!A:A,B574,팀공격력!B:B,D574))-K574)),"")</f>
        <v>13.763333229065658</v>
      </c>
      <c r="BM574" s="13">
        <f>IFERROR(100*((AM574/E574*(2400))/((F574*60+G574)*SUMIFS(팀공격력!AR:AR,팀공격력!A:A,B574,팀공격력!B:B,D574))),"")</f>
        <v>1.5598617641954453</v>
      </c>
      <c r="BN574" s="13">
        <f>IFERROR((AO574*40)/(((F574*60+G574)/60)*(SUMIFS(팀수비력!Q:Q,팀수비력!A:A,B574,팀수비력!B:B,D574)-SUMIFS(팀수비력!N:N,팀수비력!A:A,B574,팀수비력!B:B,D574)))*100,"")</f>
        <v>3.340366660913813</v>
      </c>
      <c r="BO574" s="13">
        <f t="shared" si="278"/>
        <v>12.805358550039402</v>
      </c>
      <c r="BP574" s="13">
        <v>50</v>
      </c>
      <c r="BQ574" s="13">
        <v>0.25</v>
      </c>
      <c r="BR574" s="13">
        <v>0.25</v>
      </c>
      <c r="BS574" s="13">
        <v>0.625</v>
      </c>
      <c r="BT574" s="15" t="s">
        <v>93</v>
      </c>
      <c r="BU574" s="15"/>
      <c r="BV574" s="12" t="s">
        <v>89</v>
      </c>
      <c r="BW574" s="26"/>
      <c r="BX574" s="28"/>
      <c r="BY574" s="28"/>
      <c r="BZ574" s="26"/>
      <c r="CA574" s="26"/>
      <c r="CB574" s="26"/>
      <c r="CC574" s="31"/>
      <c r="CD574" s="31"/>
      <c r="CE574" s="31"/>
      <c r="CF574" s="33">
        <v>4</v>
      </c>
      <c r="CG574" s="33">
        <v>4</v>
      </c>
    </row>
    <row r="575" spans="1:85" ht="18" customHeight="1" thickBot="1" x14ac:dyDescent="0.45">
      <c r="A575" s="12" t="s">
        <v>84</v>
      </c>
      <c r="B575" s="12" t="s">
        <v>192</v>
      </c>
      <c r="C575" s="4" t="s">
        <v>205</v>
      </c>
      <c r="D575" s="4" t="s">
        <v>297</v>
      </c>
      <c r="E575" s="23">
        <v>6</v>
      </c>
      <c r="F575" s="24">
        <v>5</v>
      </c>
      <c r="G575" s="24">
        <v>36</v>
      </c>
      <c r="H575" s="10">
        <f t="shared" si="252"/>
        <v>2016</v>
      </c>
      <c r="I575" s="5">
        <v>9</v>
      </c>
      <c r="J575" s="17">
        <f t="shared" si="253"/>
        <v>1.5</v>
      </c>
      <c r="K575" s="7">
        <v>4</v>
      </c>
      <c r="L575" s="7">
        <v>8</v>
      </c>
      <c r="M575" s="17">
        <f t="shared" si="254"/>
        <v>0.66666666666666663</v>
      </c>
      <c r="N575" s="17">
        <f t="shared" si="255"/>
        <v>1.3333333333333333</v>
      </c>
      <c r="O575" s="14">
        <f t="shared" si="256"/>
        <v>0.5</v>
      </c>
      <c r="P575" s="12">
        <v>3</v>
      </c>
      <c r="Q575" s="12">
        <v>5</v>
      </c>
      <c r="R575" s="17">
        <f t="shared" si="257"/>
        <v>0.5</v>
      </c>
      <c r="S575" s="17">
        <f t="shared" si="258"/>
        <v>0.83333333333333337</v>
      </c>
      <c r="T575" s="14">
        <f t="shared" si="259"/>
        <v>0.6</v>
      </c>
      <c r="U575" s="12">
        <v>1</v>
      </c>
      <c r="V575" s="12">
        <v>3</v>
      </c>
      <c r="W575" s="17">
        <f t="shared" si="260"/>
        <v>0.16666666666666666</v>
      </c>
      <c r="X575" s="17">
        <f t="shared" si="261"/>
        <v>0.5</v>
      </c>
      <c r="Y575" s="14">
        <f t="shared" si="262"/>
        <v>0.33333333333333331</v>
      </c>
      <c r="Z575" s="12">
        <v>0</v>
      </c>
      <c r="AA575" s="12">
        <v>0</v>
      </c>
      <c r="AB575" s="17">
        <f t="shared" si="263"/>
        <v>0</v>
      </c>
      <c r="AC575" s="17">
        <f t="shared" si="264"/>
        <v>0</v>
      </c>
      <c r="AD575" s="14" t="e">
        <f t="shared" si="265"/>
        <v>#DIV/0!</v>
      </c>
      <c r="AE575" s="12">
        <v>3</v>
      </c>
      <c r="AF575" s="17">
        <f t="shared" si="266"/>
        <v>0.5</v>
      </c>
      <c r="AG575" s="12">
        <v>1</v>
      </c>
      <c r="AH575" s="17">
        <f t="shared" si="267"/>
        <v>0.16666666666666666</v>
      </c>
      <c r="AI575" s="12">
        <v>2</v>
      </c>
      <c r="AJ575" s="17">
        <f t="shared" si="268"/>
        <v>0.33333333333333331</v>
      </c>
      <c r="AK575" s="12">
        <v>1</v>
      </c>
      <c r="AL575" s="17">
        <f t="shared" si="269"/>
        <v>0.16666666666666666</v>
      </c>
      <c r="AM575" s="12">
        <v>0</v>
      </c>
      <c r="AN575" s="17">
        <f t="shared" si="270"/>
        <v>0</v>
      </c>
      <c r="AO575" s="12">
        <v>0</v>
      </c>
      <c r="AP575" s="17">
        <f t="shared" si="271"/>
        <v>0</v>
      </c>
      <c r="AQ575" s="12">
        <v>3</v>
      </c>
      <c r="AR575" s="17">
        <f t="shared" si="272"/>
        <v>0.5</v>
      </c>
      <c r="AS575" s="12">
        <v>3</v>
      </c>
      <c r="AT575" s="17">
        <f t="shared" si="273"/>
        <v>0.5</v>
      </c>
      <c r="AU575" s="13"/>
      <c r="AV575" s="13"/>
      <c r="AW575" s="13"/>
      <c r="AX575" s="13"/>
      <c r="AY575" s="13"/>
      <c r="AZ575" s="13"/>
      <c r="BA575" s="13"/>
      <c r="BB575" s="13"/>
      <c r="BC575" s="13"/>
      <c r="BD575" s="35">
        <f t="shared" si="274"/>
        <v>56.25</v>
      </c>
      <c r="BE575" s="35">
        <f t="shared" si="275"/>
        <v>56.25</v>
      </c>
      <c r="BF575" s="37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10.529540146264884</v>
      </c>
      <c r="BG575" s="14">
        <f t="shared" si="276"/>
        <v>0.375</v>
      </c>
      <c r="BH575" s="14">
        <f t="shared" si="277"/>
        <v>0</v>
      </c>
      <c r="BI575" s="13">
        <f>IFERROR(((AG575*(12000/5))/((F575*60+G575)*(SUMIFS(팀공격력!X:X,팀공격력!A:A,B575,팀공격력!B:B,D575)+SUMIFS(팀수비력!X:X,팀수비력!A:A,B575,팀수비력!B:B,D575))))*100,"")</f>
        <v>1.2642225031605563</v>
      </c>
      <c r="BJ575" s="13">
        <f>IFERROR(((AI575*(12000/5))/((F575*60+G575)*(SUMIFS(팀공격력!V:V,팀공격력!A:A,B575,팀공격력!B:B,D575)+SUMIFS(팀수비력!W:W,팀수비력!A:A,B575,팀수비력!B:B,D575))))*100,"")</f>
        <v>5.1387461459403907</v>
      </c>
      <c r="BK575" s="13">
        <f>IFERROR(((AE575*(12000/5))/((F575*60+G575)*(SUMIFS(팀공격력!X:X,팀공격력!A:A,B575,팀공격력!B:B,D575)+SUMIFS(팀수비력!X:X,팀수비력!A:A,B575,팀수비력!B:B,D575))))*100,"")</f>
        <v>3.7926675094816691</v>
      </c>
      <c r="BL575" s="13">
        <f>IFERROR(100*AK575/(((((F575*60+G575)/(12000/5))*SUMIFS(팀공격력!P:P,팀공격력!A:A,B575,팀공격력!B:B,D575))-K575)),"")</f>
        <v>2.8522532800912721</v>
      </c>
      <c r="BM575" s="13">
        <f>IFERROR(100*((AM575/E575*(2400))/((F575*60+G575)*SUMIFS(팀공격력!AR:AR,팀공격력!A:A,B575,팀공격력!B:B,D575))),"")</f>
        <v>0</v>
      </c>
      <c r="BN575" s="13">
        <f>IFERROR((AO575*40)/(((F575*60+G575)/60)*(SUMIFS(팀수비력!Q:Q,팀수비력!A:A,B575,팀수비력!B:B,D575)-SUMIFS(팀수비력!N:N,팀수비력!A:A,B575,팀수비력!B:B,D575)))*100,"")</f>
        <v>0</v>
      </c>
      <c r="BO575" s="13">
        <f t="shared" si="278"/>
        <v>27.272727272727273</v>
      </c>
      <c r="BP575" s="13">
        <v>50</v>
      </c>
      <c r="BQ575" s="13">
        <v>0.16666666666666599</v>
      </c>
      <c r="BR575" s="13">
        <v>0</v>
      </c>
      <c r="BS575" s="13">
        <v>0.16666666666666599</v>
      </c>
      <c r="BT575" s="15" t="s">
        <v>88</v>
      </c>
      <c r="BU575" s="15"/>
      <c r="BV575" s="12" t="s">
        <v>89</v>
      </c>
      <c r="BW575" s="26"/>
      <c r="BX575" s="28"/>
      <c r="BY575" s="28"/>
      <c r="BZ575" s="26"/>
      <c r="CA575" s="26"/>
      <c r="CB575" s="26"/>
      <c r="CC575" s="31"/>
      <c r="CD575" s="31"/>
      <c r="CE575" s="31"/>
      <c r="CF575" s="33">
        <v>4</v>
      </c>
      <c r="CG575" s="33">
        <v>2</v>
      </c>
    </row>
    <row r="576" spans="1:85" ht="18" customHeight="1" thickBot="1" x14ac:dyDescent="0.45">
      <c r="A576" s="12" t="s">
        <v>84</v>
      </c>
      <c r="B576" s="12" t="s">
        <v>192</v>
      </c>
      <c r="C576" s="4" t="s">
        <v>206</v>
      </c>
      <c r="D576" s="4" t="s">
        <v>297</v>
      </c>
      <c r="E576" s="23">
        <v>1</v>
      </c>
      <c r="F576" s="24">
        <v>0</v>
      </c>
      <c r="G576" s="24">
        <v>41</v>
      </c>
      <c r="H576" s="10">
        <f t="shared" si="252"/>
        <v>41</v>
      </c>
      <c r="I576" s="5">
        <v>0</v>
      </c>
      <c r="J576" s="17">
        <f t="shared" si="253"/>
        <v>0</v>
      </c>
      <c r="K576" s="7">
        <v>0</v>
      </c>
      <c r="L576" s="7">
        <v>1</v>
      </c>
      <c r="M576" s="17">
        <f t="shared" si="254"/>
        <v>0</v>
      </c>
      <c r="N576" s="17">
        <f t="shared" si="255"/>
        <v>1</v>
      </c>
      <c r="O576" s="14">
        <f t="shared" si="256"/>
        <v>0</v>
      </c>
      <c r="P576" s="12">
        <v>0</v>
      </c>
      <c r="Q576" s="12">
        <v>0</v>
      </c>
      <c r="R576" s="17">
        <f t="shared" si="257"/>
        <v>0</v>
      </c>
      <c r="S576" s="17">
        <f t="shared" si="258"/>
        <v>0</v>
      </c>
      <c r="T576" s="14" t="e">
        <f t="shared" si="259"/>
        <v>#DIV/0!</v>
      </c>
      <c r="U576" s="12">
        <v>0</v>
      </c>
      <c r="V576" s="12">
        <v>1</v>
      </c>
      <c r="W576" s="17">
        <f t="shared" si="260"/>
        <v>0</v>
      </c>
      <c r="X576" s="17">
        <f t="shared" si="261"/>
        <v>1</v>
      </c>
      <c r="Y576" s="14">
        <f t="shared" si="262"/>
        <v>0</v>
      </c>
      <c r="Z576" s="12">
        <v>0</v>
      </c>
      <c r="AA576" s="12">
        <v>0</v>
      </c>
      <c r="AB576" s="17">
        <f t="shared" si="263"/>
        <v>0</v>
      </c>
      <c r="AC576" s="17">
        <f t="shared" si="264"/>
        <v>0</v>
      </c>
      <c r="AD576" s="14" t="e">
        <f t="shared" si="265"/>
        <v>#DIV/0!</v>
      </c>
      <c r="AE576" s="12">
        <v>1</v>
      </c>
      <c r="AF576" s="17">
        <f t="shared" si="266"/>
        <v>1</v>
      </c>
      <c r="AG576" s="12">
        <v>1</v>
      </c>
      <c r="AH576" s="17">
        <f t="shared" si="267"/>
        <v>1</v>
      </c>
      <c r="AI576" s="12">
        <v>0</v>
      </c>
      <c r="AJ576" s="17">
        <f t="shared" si="268"/>
        <v>0</v>
      </c>
      <c r="AK576" s="12">
        <v>0</v>
      </c>
      <c r="AL576" s="17">
        <f t="shared" si="269"/>
        <v>0</v>
      </c>
      <c r="AM576" s="12">
        <v>0</v>
      </c>
      <c r="AN576" s="17">
        <f t="shared" si="270"/>
        <v>0</v>
      </c>
      <c r="AO576" s="12">
        <v>0</v>
      </c>
      <c r="AP576" s="17">
        <f t="shared" si="271"/>
        <v>0</v>
      </c>
      <c r="AQ576" s="12">
        <v>0</v>
      </c>
      <c r="AR576" s="17">
        <f t="shared" si="272"/>
        <v>0</v>
      </c>
      <c r="AS576" s="12">
        <v>0</v>
      </c>
      <c r="AT576" s="17">
        <f t="shared" si="273"/>
        <v>0</v>
      </c>
      <c r="AU576" s="13"/>
      <c r="AV576" s="13"/>
      <c r="AW576" s="13"/>
      <c r="AX576" s="13"/>
      <c r="AY576" s="13"/>
      <c r="AZ576" s="13"/>
      <c r="BA576" s="13"/>
      <c r="BB576" s="13"/>
      <c r="BC576" s="13"/>
      <c r="BD576" s="35">
        <f t="shared" si="274"/>
        <v>0</v>
      </c>
      <c r="BE576" s="35">
        <f t="shared" si="275"/>
        <v>0</v>
      </c>
      <c r="BF576" s="37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7.844624144445679</v>
      </c>
      <c r="BG576" s="14">
        <f t="shared" si="276"/>
        <v>1</v>
      </c>
      <c r="BH576" s="14">
        <f t="shared" si="277"/>
        <v>0</v>
      </c>
      <c r="BI576" s="13">
        <f>IFERROR(((AG576*(12000/5))/((F576*60+G576)*(SUMIFS(팀공격력!X:X,팀공격력!A:A,B576,팀공격력!B:B,D576)+SUMIFS(팀수비력!X:X,팀수비력!A:A,B576,팀수비력!B:B,D576))))*100,"")</f>
        <v>10.360457586876754</v>
      </c>
      <c r="BJ576" s="13">
        <f>IFERROR(((AI576*(12000/5))/((F576*60+G576)*(SUMIFS(팀공격력!V:V,팀공격력!A:A,B576,팀공격력!B:B,D576)+SUMIFS(팀수비력!W:W,팀수비력!A:A,B576,팀수비력!B:B,D576))))*100,"")</f>
        <v>0</v>
      </c>
      <c r="BK576" s="13">
        <f>IFERROR(((AE576*(12000/5))/((F576*60+G576)*(SUMIFS(팀공격력!X:X,팀공격력!A:A,B576,팀공격력!B:B,D576)+SUMIFS(팀수비력!X:X,팀수비력!A:A,B576,팀수비력!B:B,D576))))*100,"")</f>
        <v>10.360457586876754</v>
      </c>
      <c r="BL576" s="13">
        <f>IFERROR(100*AK576/(((((F576*60+G576)/(12000/5))*SUMIFS(팀공격력!P:P,팀공격력!A:A,B576,팀공격력!B:B,D576))-K576)),"")</f>
        <v>0</v>
      </c>
      <c r="BM576" s="13">
        <f>IFERROR(100*((AM576/E576*(2400))/((F576*60+G576)*SUMIFS(팀공격력!AR:AR,팀공격력!A:A,B576,팀공격력!B:B,D576))),"")</f>
        <v>0</v>
      </c>
      <c r="BN576" s="13">
        <f>IFERROR((AO576*40)/(((F576*60+G576)/60)*(SUMIFS(팀수비력!Q:Q,팀수비력!A:A,B576,팀수비력!B:B,D576)-SUMIFS(팀수비력!N:N,팀수비력!A:A,B576,팀수비력!B:B,D576)))*100,"")</f>
        <v>0</v>
      </c>
      <c r="BO576" s="13">
        <f t="shared" si="278"/>
        <v>0</v>
      </c>
      <c r="BP576" s="13">
        <v>0</v>
      </c>
      <c r="BQ576" s="13">
        <v>0</v>
      </c>
      <c r="BR576" s="13">
        <v>0</v>
      </c>
      <c r="BS576" s="13">
        <v>0</v>
      </c>
      <c r="BT576" s="15" t="s">
        <v>88</v>
      </c>
      <c r="BU576" s="15"/>
      <c r="BV576" s="12" t="s">
        <v>96</v>
      </c>
      <c r="BW576" s="26"/>
      <c r="BX576" s="28"/>
      <c r="BY576" s="28"/>
      <c r="BZ576" s="26"/>
      <c r="CA576" s="26"/>
      <c r="CB576" s="26"/>
      <c r="CC576" s="31"/>
      <c r="CD576" s="31"/>
      <c r="CE576" s="31"/>
      <c r="CF576" s="33">
        <v>0</v>
      </c>
      <c r="CG576" s="33">
        <v>1</v>
      </c>
    </row>
    <row r="577" spans="1:85" ht="18" customHeight="1" thickBot="1" x14ac:dyDescent="0.45">
      <c r="A577" s="12" t="s">
        <v>84</v>
      </c>
      <c r="B577" s="12" t="s">
        <v>192</v>
      </c>
      <c r="C577" s="4" t="s">
        <v>208</v>
      </c>
      <c r="D577" s="4" t="s">
        <v>297</v>
      </c>
      <c r="E577" s="23">
        <v>9</v>
      </c>
      <c r="F577" s="24">
        <v>16</v>
      </c>
      <c r="G577" s="24">
        <v>32</v>
      </c>
      <c r="H577" s="10">
        <f t="shared" si="252"/>
        <v>8928</v>
      </c>
      <c r="I577" s="5">
        <v>35</v>
      </c>
      <c r="J577" s="17">
        <f t="shared" si="253"/>
        <v>3.8888888888888888</v>
      </c>
      <c r="K577" s="7">
        <v>11</v>
      </c>
      <c r="L577" s="7">
        <v>26</v>
      </c>
      <c r="M577" s="17">
        <f t="shared" si="254"/>
        <v>1.2222222222222223</v>
      </c>
      <c r="N577" s="17">
        <f t="shared" si="255"/>
        <v>2.8888888888888888</v>
      </c>
      <c r="O577" s="14">
        <f t="shared" si="256"/>
        <v>0.42307692307692307</v>
      </c>
      <c r="P577" s="12">
        <v>9</v>
      </c>
      <c r="Q577" s="12">
        <v>17</v>
      </c>
      <c r="R577" s="17">
        <f t="shared" si="257"/>
        <v>1</v>
      </c>
      <c r="S577" s="17">
        <f t="shared" si="258"/>
        <v>1.8888888888888888</v>
      </c>
      <c r="T577" s="14">
        <f t="shared" si="259"/>
        <v>0.52941176470588236</v>
      </c>
      <c r="U577" s="12">
        <v>2</v>
      </c>
      <c r="V577" s="12">
        <v>9</v>
      </c>
      <c r="W577" s="17">
        <f t="shared" si="260"/>
        <v>0.22222222222222221</v>
      </c>
      <c r="X577" s="17">
        <f t="shared" si="261"/>
        <v>1</v>
      </c>
      <c r="Y577" s="14">
        <f t="shared" si="262"/>
        <v>0.22222222222222221</v>
      </c>
      <c r="Z577" s="12">
        <v>11</v>
      </c>
      <c r="AA577" s="12">
        <v>15</v>
      </c>
      <c r="AB577" s="17">
        <f t="shared" si="263"/>
        <v>1.2222222222222223</v>
      </c>
      <c r="AC577" s="17">
        <f t="shared" si="264"/>
        <v>1.6666666666666667</v>
      </c>
      <c r="AD577" s="14">
        <f t="shared" si="265"/>
        <v>0.73333333333333328</v>
      </c>
      <c r="AE577" s="12">
        <v>7</v>
      </c>
      <c r="AF577" s="17">
        <f t="shared" si="266"/>
        <v>0.77777777777777779</v>
      </c>
      <c r="AG577" s="12">
        <v>3</v>
      </c>
      <c r="AH577" s="17">
        <f t="shared" si="267"/>
        <v>0.33333333333333331</v>
      </c>
      <c r="AI577" s="12">
        <v>4</v>
      </c>
      <c r="AJ577" s="17">
        <f t="shared" si="268"/>
        <v>0.44444444444444442</v>
      </c>
      <c r="AK577" s="12">
        <v>11</v>
      </c>
      <c r="AL577" s="17">
        <f t="shared" si="269"/>
        <v>1.2222222222222223</v>
      </c>
      <c r="AM577" s="12">
        <v>9</v>
      </c>
      <c r="AN577" s="17">
        <f t="shared" si="270"/>
        <v>1</v>
      </c>
      <c r="AO577" s="12">
        <v>1</v>
      </c>
      <c r="AP577" s="17">
        <f t="shared" si="271"/>
        <v>0.1111111111111111</v>
      </c>
      <c r="AQ577" s="12">
        <v>5</v>
      </c>
      <c r="AR577" s="17">
        <f t="shared" si="272"/>
        <v>0.55555555555555558</v>
      </c>
      <c r="AS577" s="12">
        <v>16</v>
      </c>
      <c r="AT577" s="17">
        <f t="shared" si="273"/>
        <v>1.7777777777777777</v>
      </c>
      <c r="AU577" s="13"/>
      <c r="AV577" s="13"/>
      <c r="AW577" s="13"/>
      <c r="AX577" s="13"/>
      <c r="AY577" s="13"/>
      <c r="AZ577" s="13"/>
      <c r="BA577" s="13"/>
      <c r="BB577" s="13"/>
      <c r="BC577" s="13"/>
      <c r="BD577" s="35">
        <f t="shared" si="274"/>
        <v>53.680981595092028</v>
      </c>
      <c r="BE577" s="35">
        <f t="shared" si="275"/>
        <v>46.153846153846153</v>
      </c>
      <c r="BF577" s="37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12.190798972860341</v>
      </c>
      <c r="BG577" s="14">
        <f t="shared" si="276"/>
        <v>0.34615384615384615</v>
      </c>
      <c r="BH577" s="14">
        <f t="shared" si="277"/>
        <v>0.57692307692307687</v>
      </c>
      <c r="BI577" s="13">
        <f>IFERROR(((AG577*(12000/5))/((F577*60+G577)*(SUMIFS(팀공격력!X:X,팀공격력!A:A,B577,팀공격력!B:B,D577)+SUMIFS(팀수비력!X:X,팀수비력!A:A,B577,팀수비력!B:B,D577))))*100,"")</f>
        <v>1.284613188695404</v>
      </c>
      <c r="BJ577" s="13">
        <f>IFERROR(((AI577*(12000/5))/((F577*60+G577)*(SUMIFS(팀공격력!V:V,팀공격력!A:A,B577,팀공격력!B:B,D577)+SUMIFS(팀수비력!W:W,팀수비력!A:A,B577,팀수비력!B:B,D577))))*100,"")</f>
        <v>3.4810860988628449</v>
      </c>
      <c r="BK577" s="13">
        <f>IFERROR(((AE577*(12000/5))/((F577*60+G577)*(SUMIFS(팀공격력!X:X,팀공격력!A:A,B577,팀공격력!B:B,D577)+SUMIFS(팀수비력!X:X,팀수비력!A:A,B577,팀수비력!B:B,D577))))*100,"")</f>
        <v>2.9974307736226091</v>
      </c>
      <c r="BL577" s="13">
        <f>IFERROR(100*AK577/(((((F577*60+G577)/(12000/5))*SUMIFS(팀공격력!P:P,팀공격력!A:A,B577,팀공격력!B:B,D577))-K577)),"")</f>
        <v>10.544478527607362</v>
      </c>
      <c r="BM577" s="13">
        <f>IFERROR(100*((AM577/E577*(2400))/((F577*60+G577)*SUMIFS(팀공격력!AR:AR,팀공격력!A:A,B577,팀공격력!B:B,D577))),"")</f>
        <v>3.3524448399845661</v>
      </c>
      <c r="BN577" s="13">
        <f>IFERROR((AO577*40)/(((F577*60+G577)/60)*(SUMIFS(팀수비력!Q:Q,팀수비력!A:A,B577,팀수비력!B:B,D577)-SUMIFS(팀수비력!N:N,팀수비력!A:A,B577,팀수비력!B:B,D577)))*100,"")</f>
        <v>0.71790944768833154</v>
      </c>
      <c r="BO577" s="13">
        <f t="shared" si="278"/>
        <v>13.297872340425531</v>
      </c>
      <c r="BP577" s="13">
        <v>33.3333333333333</v>
      </c>
      <c r="BQ577" s="13">
        <v>0.11111111111111099</v>
      </c>
      <c r="BR577" s="13">
        <v>0</v>
      </c>
      <c r="BS577" s="13">
        <v>0.33333333333333298</v>
      </c>
      <c r="BT577" s="15" t="s">
        <v>88</v>
      </c>
      <c r="BU577" s="15"/>
      <c r="BV577" s="12" t="s">
        <v>91</v>
      </c>
      <c r="BW577" s="26"/>
      <c r="BX577" s="28"/>
      <c r="BY577" s="28"/>
      <c r="BZ577" s="26"/>
      <c r="CA577" s="26"/>
      <c r="CB577" s="26"/>
      <c r="CC577" s="31"/>
      <c r="CD577" s="31"/>
      <c r="CE577" s="31"/>
      <c r="CF577" s="33">
        <v>4</v>
      </c>
      <c r="CG577" s="33">
        <v>5</v>
      </c>
    </row>
    <row r="578" spans="1:85" ht="18" customHeight="1" thickBot="1" x14ac:dyDescent="0.45">
      <c r="A578" s="12" t="s">
        <v>84</v>
      </c>
      <c r="B578" s="12" t="s">
        <v>192</v>
      </c>
      <c r="C578" s="4" t="s">
        <v>210</v>
      </c>
      <c r="D578" s="4" t="s">
        <v>297</v>
      </c>
      <c r="E578" s="23">
        <v>9</v>
      </c>
      <c r="F578" s="24">
        <v>22</v>
      </c>
      <c r="G578" s="24">
        <v>6</v>
      </c>
      <c r="H578" s="10">
        <f t="shared" ref="H578:H641" si="279">(F578*60+G578)*E578</f>
        <v>11934</v>
      </c>
      <c r="I578" s="5">
        <v>63</v>
      </c>
      <c r="J578" s="17">
        <f t="shared" ref="J578:J641" si="280">I578/$E578</f>
        <v>7</v>
      </c>
      <c r="K578" s="7">
        <v>24</v>
      </c>
      <c r="L578" s="7">
        <v>58</v>
      </c>
      <c r="M578" s="17">
        <f t="shared" ref="M578:M641" si="281">K578/$E578</f>
        <v>2.6666666666666665</v>
      </c>
      <c r="N578" s="17">
        <f t="shared" ref="N578:N641" si="282">L578/$E578</f>
        <v>6.4444444444444446</v>
      </c>
      <c r="O578" s="14">
        <f t="shared" ref="O578:O641" si="283">K578/L578</f>
        <v>0.41379310344827586</v>
      </c>
      <c r="P578" s="12">
        <v>19</v>
      </c>
      <c r="Q578" s="12">
        <v>36</v>
      </c>
      <c r="R578" s="17">
        <f t="shared" ref="R578:R641" si="284">P578/$E578</f>
        <v>2.1111111111111112</v>
      </c>
      <c r="S578" s="17">
        <f t="shared" ref="S578:S641" si="285">Q578/$E578</f>
        <v>4</v>
      </c>
      <c r="T578" s="14">
        <f t="shared" ref="T578:T641" si="286">P578/Q578</f>
        <v>0.52777777777777779</v>
      </c>
      <c r="U578" s="12">
        <v>5</v>
      </c>
      <c r="V578" s="12">
        <v>22</v>
      </c>
      <c r="W578" s="17">
        <f t="shared" ref="W578:W641" si="287">U578/$E578</f>
        <v>0.55555555555555558</v>
      </c>
      <c r="X578" s="17">
        <f t="shared" ref="X578:X641" si="288">V578/$E578</f>
        <v>2.4444444444444446</v>
      </c>
      <c r="Y578" s="14">
        <f t="shared" ref="Y578:Y641" si="289">U578/V578</f>
        <v>0.22727272727272727</v>
      </c>
      <c r="Z578" s="12">
        <v>10</v>
      </c>
      <c r="AA578" s="12">
        <v>13</v>
      </c>
      <c r="AB578" s="17">
        <f t="shared" ref="AB578:AB641" si="290">Z578/$E578</f>
        <v>1.1111111111111112</v>
      </c>
      <c r="AC578" s="17">
        <f t="shared" ref="AC578:AC641" si="291">AA578/$E578</f>
        <v>1.4444444444444444</v>
      </c>
      <c r="AD578" s="14">
        <f t="shared" ref="AD578:AD641" si="292">Z578/AA578</f>
        <v>0.76923076923076927</v>
      </c>
      <c r="AE578" s="12">
        <v>16</v>
      </c>
      <c r="AF578" s="17">
        <f t="shared" ref="AF578:AF641" si="293">AE578/$E578</f>
        <v>1.7777777777777777</v>
      </c>
      <c r="AG578" s="12">
        <v>4</v>
      </c>
      <c r="AH578" s="17">
        <f t="shared" ref="AH578:AH641" si="294">AG578/$E578</f>
        <v>0.44444444444444442</v>
      </c>
      <c r="AI578" s="12">
        <v>12</v>
      </c>
      <c r="AJ578" s="17">
        <f t="shared" ref="AJ578:AJ641" si="295">AI578/$E578</f>
        <v>1.3333333333333333</v>
      </c>
      <c r="AK578" s="12">
        <v>31</v>
      </c>
      <c r="AL578" s="17">
        <f t="shared" ref="AL578:AL641" si="296">AK578/$E578</f>
        <v>3.4444444444444446</v>
      </c>
      <c r="AM578" s="12">
        <v>13</v>
      </c>
      <c r="AN578" s="17">
        <f t="shared" ref="AN578:AN641" si="297">AM578/$E578</f>
        <v>1.4444444444444444</v>
      </c>
      <c r="AO578" s="12">
        <v>1</v>
      </c>
      <c r="AP578" s="17">
        <f t="shared" ref="AP578:AP641" si="298">AO578/$E578</f>
        <v>0.1111111111111111</v>
      </c>
      <c r="AQ578" s="12">
        <v>12</v>
      </c>
      <c r="AR578" s="17">
        <f t="shared" ref="AR578:AR641" si="299">AQ578/$E578</f>
        <v>1.3333333333333333</v>
      </c>
      <c r="AS578" s="12">
        <v>16</v>
      </c>
      <c r="AT578" s="17">
        <f t="shared" ref="AT578:AT641" si="300">AS578/$E578</f>
        <v>1.7777777777777777</v>
      </c>
      <c r="AU578" s="13"/>
      <c r="AV578" s="13"/>
      <c r="AW578" s="13"/>
      <c r="AX578" s="13"/>
      <c r="AY578" s="13"/>
      <c r="AZ578" s="13"/>
      <c r="BA578" s="13"/>
      <c r="BB578" s="13"/>
      <c r="BC578" s="13"/>
      <c r="BD578" s="35">
        <f t="shared" ref="BD578:BD641" si="301">IFERROR((I578/(2*(L578+(0.44*AA578))))*100,"")</f>
        <v>49.435028248587571</v>
      </c>
      <c r="BE578" s="35">
        <f t="shared" ref="BE578:BE641" si="302">IFERROR(((P578+(1.5*U578))/L578)*100,"")</f>
        <v>45.689655172413794</v>
      </c>
      <c r="BF578" s="37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18.366359388321644</v>
      </c>
      <c r="BG578" s="14">
        <f t="shared" ref="BG578:BG641" si="303">IFERROR(V578/L578,"")</f>
        <v>0.37931034482758619</v>
      </c>
      <c r="BH578" s="14">
        <f t="shared" ref="BH578:BH641" si="304">IFERROR(AA578/L578,"")</f>
        <v>0.22413793103448276</v>
      </c>
      <c r="BI578" s="13">
        <f>IFERROR(((AG578*(12000/5))/((F578*60+G578)*(SUMIFS(팀공격력!X:X,팀공격력!A:A,B578,팀공격력!B:B,D578)+SUMIFS(팀수비력!X:X,팀수비력!A:A,B578,팀수비력!B:B,D578))))*100,"")</f>
        <v>1.2813838946061746</v>
      </c>
      <c r="BJ578" s="13">
        <f>IFERROR(((AI578*(12000/5))/((F578*60+G578)*(SUMIFS(팀공격력!V:V,팀공격력!A:A,B578,팀공격력!B:B,D578)+SUMIFS(팀수비력!W:W,팀수비력!A:A,B578,팀수비력!B:B,D578))))*100,"")</f>
        <v>7.8127543214297335</v>
      </c>
      <c r="BK578" s="13">
        <f>IFERROR(((AE578*(12000/5))/((F578*60+G578)*(SUMIFS(팀공격력!X:X,팀공격력!A:A,B578,팀공격력!B:B,D578)+SUMIFS(팀수비력!X:X,팀수비력!A:A,B578,팀수비력!B:B,D578))))*100,"")</f>
        <v>5.1255355784246985</v>
      </c>
      <c r="BL578" s="13">
        <f>IFERROR(100*AK578/(((((F578*60+G578)/(12000/5))*SUMIFS(팀공격력!P:P,팀공격력!A:A,B578,팀공격력!B:B,D578))-K578)),"")</f>
        <v>23.819128296740235</v>
      </c>
      <c r="BM578" s="13">
        <f>IFERROR(100*((AM578/E578*(2400))/((F578*60+G578)*SUMIFS(팀공격력!AR:AR,팀공격력!A:A,B578,팀공격력!B:B,D578))),"")</f>
        <v>3.6226854915737356</v>
      </c>
      <c r="BN578" s="13">
        <f>IFERROR((AO578*40)/(((F578*60+G578)/60)*(SUMIFS(팀수비력!Q:Q,팀수비력!A:A,B578,팀수비력!B:B,D578)-SUMIFS(팀수비력!N:N,팀수비력!A:A,B578,팀수비력!B:B,D578)))*100,"")</f>
        <v>0.53707856116653452</v>
      </c>
      <c r="BO578" s="13">
        <f t="shared" ref="BO578:BO641" si="305">IFERROR(100*AQ578/(L578+0.44*AA578+AQ578),"")</f>
        <v>15.847860538827259</v>
      </c>
      <c r="BP578" s="13">
        <v>0</v>
      </c>
      <c r="BQ578" s="13">
        <v>0</v>
      </c>
      <c r="BR578" s="13">
        <v>0.33333333333333298</v>
      </c>
      <c r="BS578" s="13">
        <v>0.22222222222222199</v>
      </c>
      <c r="BT578" s="15" t="s">
        <v>110</v>
      </c>
      <c r="BU578" s="15"/>
      <c r="BV578" s="12" t="s">
        <v>91</v>
      </c>
      <c r="BW578" s="26"/>
      <c r="BX578" s="28"/>
      <c r="BY578" s="28"/>
      <c r="BZ578" s="26"/>
      <c r="CA578" s="26"/>
      <c r="CB578" s="26"/>
      <c r="CC578" s="31"/>
      <c r="CD578" s="31"/>
      <c r="CE578" s="31"/>
      <c r="CF578" s="33">
        <v>4</v>
      </c>
      <c r="CG578" s="33">
        <v>5</v>
      </c>
    </row>
    <row r="579" spans="1:85" ht="18" customHeight="1" thickBot="1" x14ac:dyDescent="0.45">
      <c r="A579" s="12" t="s">
        <v>84</v>
      </c>
      <c r="B579" s="12" t="s">
        <v>192</v>
      </c>
      <c r="C579" s="4" t="s">
        <v>211</v>
      </c>
      <c r="D579" s="4" t="s">
        <v>297</v>
      </c>
      <c r="E579" s="23">
        <v>8</v>
      </c>
      <c r="F579" s="24">
        <v>30</v>
      </c>
      <c r="G579" s="24">
        <v>28</v>
      </c>
      <c r="H579" s="10">
        <f t="shared" si="279"/>
        <v>14624</v>
      </c>
      <c r="I579" s="5">
        <v>66</v>
      </c>
      <c r="J579" s="17">
        <f t="shared" si="280"/>
        <v>8.25</v>
      </c>
      <c r="K579" s="7">
        <v>27</v>
      </c>
      <c r="L579" s="7">
        <v>48</v>
      </c>
      <c r="M579" s="17">
        <f t="shared" si="281"/>
        <v>3.375</v>
      </c>
      <c r="N579" s="17">
        <f t="shared" si="282"/>
        <v>6</v>
      </c>
      <c r="O579" s="14">
        <f t="shared" si="283"/>
        <v>0.5625</v>
      </c>
      <c r="P579" s="12">
        <v>27</v>
      </c>
      <c r="Q579" s="12">
        <v>47</v>
      </c>
      <c r="R579" s="17">
        <f t="shared" si="284"/>
        <v>3.375</v>
      </c>
      <c r="S579" s="17">
        <f t="shared" si="285"/>
        <v>5.875</v>
      </c>
      <c r="T579" s="14">
        <f t="shared" si="286"/>
        <v>0.57446808510638303</v>
      </c>
      <c r="U579" s="12">
        <v>0</v>
      </c>
      <c r="V579" s="12">
        <v>1</v>
      </c>
      <c r="W579" s="17">
        <f t="shared" si="287"/>
        <v>0</v>
      </c>
      <c r="X579" s="17">
        <f t="shared" si="288"/>
        <v>0.125</v>
      </c>
      <c r="Y579" s="14">
        <f t="shared" si="289"/>
        <v>0</v>
      </c>
      <c r="Z579" s="12">
        <v>12</v>
      </c>
      <c r="AA579" s="12">
        <v>15</v>
      </c>
      <c r="AB579" s="17">
        <f t="shared" si="290"/>
        <v>1.5</v>
      </c>
      <c r="AC579" s="17">
        <f t="shared" si="291"/>
        <v>1.875</v>
      </c>
      <c r="AD579" s="14">
        <f t="shared" si="292"/>
        <v>0.8</v>
      </c>
      <c r="AE579" s="12">
        <v>24</v>
      </c>
      <c r="AF579" s="17">
        <f t="shared" si="293"/>
        <v>3</v>
      </c>
      <c r="AG579" s="12">
        <v>12</v>
      </c>
      <c r="AH579" s="17">
        <f t="shared" si="294"/>
        <v>1.5</v>
      </c>
      <c r="AI579" s="12">
        <v>12</v>
      </c>
      <c r="AJ579" s="17">
        <f t="shared" si="295"/>
        <v>1.5</v>
      </c>
      <c r="AK579" s="12">
        <v>20</v>
      </c>
      <c r="AL579" s="17">
        <f t="shared" si="296"/>
        <v>2.5</v>
      </c>
      <c r="AM579" s="12">
        <v>4</v>
      </c>
      <c r="AN579" s="17">
        <f t="shared" si="297"/>
        <v>0.5</v>
      </c>
      <c r="AO579" s="12">
        <v>5</v>
      </c>
      <c r="AP579" s="17">
        <f t="shared" si="298"/>
        <v>0.625</v>
      </c>
      <c r="AQ579" s="12">
        <v>9</v>
      </c>
      <c r="AR579" s="17">
        <f t="shared" si="299"/>
        <v>1.125</v>
      </c>
      <c r="AS579" s="12">
        <v>25</v>
      </c>
      <c r="AT579" s="17">
        <f t="shared" si="300"/>
        <v>3.125</v>
      </c>
      <c r="AU579" s="13"/>
      <c r="AV579" s="13"/>
      <c r="AW579" s="13"/>
      <c r="AX579" s="13"/>
      <c r="AY579" s="13"/>
      <c r="AZ579" s="13"/>
      <c r="BA579" s="13"/>
      <c r="BB579" s="13"/>
      <c r="BC579" s="13"/>
      <c r="BD579" s="35">
        <f t="shared" si="301"/>
        <v>60.439560439560438</v>
      </c>
      <c r="BE579" s="35">
        <f t="shared" si="302"/>
        <v>56.25</v>
      </c>
      <c r="BF579" s="37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11.190176104516713</v>
      </c>
      <c r="BG579" s="14">
        <f t="shared" si="303"/>
        <v>2.0833333333333332E-2</v>
      </c>
      <c r="BH579" s="14">
        <f t="shared" si="304"/>
        <v>0.3125</v>
      </c>
      <c r="BI579" s="13">
        <f>IFERROR(((AG579*(12000/5))/((F579*60+G579)*(SUMIFS(팀공격력!X:X,팀공격력!A:A,B579,팀공격력!B:B,D579)+SUMIFS(팀수비력!X:X,팀수비력!A:A,B579,팀수비력!B:B,D579))))*100,"")</f>
        <v>2.7884820201003082</v>
      </c>
      <c r="BJ579" s="13">
        <f>IFERROR(((AI579*(12000/5))/((F579*60+G579)*(SUMIFS(팀공격력!V:V,팀공격력!A:A,B579,팀공격력!B:B,D579)+SUMIFS(팀수비력!W:W,팀수비력!A:A,B579,팀수비력!B:B,D579))))*100,"")</f>
        <v>5.6672386379736475</v>
      </c>
      <c r="BK579" s="13">
        <f>IFERROR(((AE579*(12000/5))/((F579*60+G579)*(SUMIFS(팀공격력!X:X,팀공격력!A:A,B579,팀공격력!B:B,D579)+SUMIFS(팀수비력!X:X,팀수비력!A:A,B579,팀수비력!B:B,D579))))*100,"")</f>
        <v>5.5769640402006164</v>
      </c>
      <c r="BL579" s="13">
        <f>IFERROR(100*AK579/(((((F579*60+G579)/(12000/5))*SUMIFS(팀공격력!P:P,팀공격력!A:A,B579,팀공격력!B:B,D579))-K579)),"")</f>
        <v>10.781380555780165</v>
      </c>
      <c r="BM579" s="13">
        <f>IFERROR(100*((AM579/E579*(2400))/((F579*60+G579)*SUMIFS(팀공격력!AR:AR,팀공격력!A:A,B579,팀공격력!B:B,D579))),"")</f>
        <v>0.90963492375948829</v>
      </c>
      <c r="BN579" s="13">
        <f>IFERROR((AO579*40)/(((F579*60+G579)/60)*(SUMIFS(팀수비력!Q:Q,팀수비력!A:A,B579,팀수비력!B:B,D579)-SUMIFS(팀수비력!N:N,팀수비력!A:A,B579,팀수비력!B:B,D579)))*100,"")</f>
        <v>1.9479381075131974</v>
      </c>
      <c r="BO579" s="13">
        <f t="shared" si="305"/>
        <v>14.150943396226415</v>
      </c>
      <c r="BP579" s="13">
        <v>85.714285714285694</v>
      </c>
      <c r="BQ579" s="13">
        <v>0.75</v>
      </c>
      <c r="BR579" s="13">
        <v>0</v>
      </c>
      <c r="BS579" s="13">
        <v>0.625</v>
      </c>
      <c r="BT579" s="15" t="s">
        <v>88</v>
      </c>
      <c r="BU579" s="15"/>
      <c r="BV579" s="12" t="s">
        <v>89</v>
      </c>
      <c r="BW579" s="26"/>
      <c r="BX579" s="28"/>
      <c r="BY579" s="28"/>
      <c r="BZ579" s="26"/>
      <c r="CA579" s="26"/>
      <c r="CB579" s="26"/>
      <c r="CC579" s="31"/>
      <c r="CD579" s="31"/>
      <c r="CE579" s="31"/>
      <c r="CF579" s="33">
        <v>4</v>
      </c>
      <c r="CG579" s="33">
        <v>4</v>
      </c>
    </row>
    <row r="580" spans="1:85" ht="18" customHeight="1" thickBot="1" x14ac:dyDescent="0.45">
      <c r="A580" s="12" t="s">
        <v>84</v>
      </c>
      <c r="B580" s="12" t="s">
        <v>192</v>
      </c>
      <c r="C580" s="4" t="s">
        <v>212</v>
      </c>
      <c r="D580" s="4" t="s">
        <v>297</v>
      </c>
      <c r="E580" s="23">
        <v>9</v>
      </c>
      <c r="F580" s="24">
        <v>13</v>
      </c>
      <c r="G580" s="24">
        <v>11</v>
      </c>
      <c r="H580" s="10">
        <f t="shared" si="279"/>
        <v>7119</v>
      </c>
      <c r="I580" s="5">
        <v>37</v>
      </c>
      <c r="J580" s="17">
        <f t="shared" si="280"/>
        <v>4.1111111111111107</v>
      </c>
      <c r="K580" s="7">
        <v>14</v>
      </c>
      <c r="L580" s="7">
        <v>26</v>
      </c>
      <c r="M580" s="17">
        <f t="shared" si="281"/>
        <v>1.5555555555555556</v>
      </c>
      <c r="N580" s="17">
        <f t="shared" si="282"/>
        <v>2.8888888888888888</v>
      </c>
      <c r="O580" s="14">
        <f t="shared" si="283"/>
        <v>0.53846153846153844</v>
      </c>
      <c r="P580" s="12">
        <v>7</v>
      </c>
      <c r="Q580" s="12">
        <v>12</v>
      </c>
      <c r="R580" s="17">
        <f t="shared" si="284"/>
        <v>0.77777777777777779</v>
      </c>
      <c r="S580" s="17">
        <f t="shared" si="285"/>
        <v>1.3333333333333333</v>
      </c>
      <c r="T580" s="14">
        <f t="shared" si="286"/>
        <v>0.58333333333333337</v>
      </c>
      <c r="U580" s="12">
        <v>7</v>
      </c>
      <c r="V580" s="12">
        <v>14</v>
      </c>
      <c r="W580" s="17">
        <f t="shared" si="287"/>
        <v>0.77777777777777779</v>
      </c>
      <c r="X580" s="17">
        <f t="shared" si="288"/>
        <v>1.5555555555555556</v>
      </c>
      <c r="Y580" s="14">
        <f t="shared" si="289"/>
        <v>0.5</v>
      </c>
      <c r="Z580" s="12">
        <v>2</v>
      </c>
      <c r="AA580" s="12">
        <v>4</v>
      </c>
      <c r="AB580" s="17">
        <f t="shared" si="290"/>
        <v>0.22222222222222221</v>
      </c>
      <c r="AC580" s="17">
        <f t="shared" si="291"/>
        <v>0.44444444444444442</v>
      </c>
      <c r="AD580" s="14">
        <f t="shared" si="292"/>
        <v>0.5</v>
      </c>
      <c r="AE580" s="12">
        <v>14</v>
      </c>
      <c r="AF580" s="17">
        <f t="shared" si="293"/>
        <v>1.5555555555555556</v>
      </c>
      <c r="AG580" s="12">
        <v>3</v>
      </c>
      <c r="AH580" s="17">
        <f t="shared" si="294"/>
        <v>0.33333333333333331</v>
      </c>
      <c r="AI580" s="12">
        <v>11</v>
      </c>
      <c r="AJ580" s="17">
        <f t="shared" si="295"/>
        <v>1.2222222222222223</v>
      </c>
      <c r="AK580" s="12">
        <v>5</v>
      </c>
      <c r="AL580" s="17">
        <f t="shared" si="296"/>
        <v>0.55555555555555558</v>
      </c>
      <c r="AM580" s="12">
        <v>2</v>
      </c>
      <c r="AN580" s="17">
        <f t="shared" si="297"/>
        <v>0.22222222222222221</v>
      </c>
      <c r="AO580" s="12">
        <v>2</v>
      </c>
      <c r="AP580" s="17">
        <f t="shared" si="298"/>
        <v>0.22222222222222221</v>
      </c>
      <c r="AQ580" s="12">
        <v>4</v>
      </c>
      <c r="AR580" s="17">
        <f t="shared" si="299"/>
        <v>0.44444444444444442</v>
      </c>
      <c r="AS580" s="12">
        <v>16</v>
      </c>
      <c r="AT580" s="17">
        <f t="shared" si="300"/>
        <v>1.7777777777777777</v>
      </c>
      <c r="AU580" s="13"/>
      <c r="AV580" s="13"/>
      <c r="AW580" s="13"/>
      <c r="AX580" s="13"/>
      <c r="AY580" s="13"/>
      <c r="AZ580" s="13"/>
      <c r="BA580" s="13"/>
      <c r="BB580" s="13"/>
      <c r="BC580" s="13"/>
      <c r="BD580" s="35">
        <f t="shared" si="301"/>
        <v>66.642651296829968</v>
      </c>
      <c r="BE580" s="35">
        <f t="shared" si="302"/>
        <v>67.307692307692307</v>
      </c>
      <c r="BF580" s="37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12.913976960722357</v>
      </c>
      <c r="BG580" s="14">
        <f t="shared" si="303"/>
        <v>0.53846153846153844</v>
      </c>
      <c r="BH580" s="14">
        <f t="shared" si="304"/>
        <v>0.15384615384615385</v>
      </c>
      <c r="BI580" s="13">
        <f>IFERROR(((AG580*(12000/5))/((F580*60+G580)*(SUMIFS(팀공격력!X:X,팀공격력!A:A,B580,팀공격력!B:B,D580)+SUMIFS(팀수비력!X:X,팀수비력!A:A,B580,팀수비력!B:B,D580))))*100,"")</f>
        <v>1.611044605797523</v>
      </c>
      <c r="BJ580" s="13">
        <f>IFERROR(((AI580*(12000/5))/((F580*60+G580)*(SUMIFS(팀공격력!V:V,팀공격력!A:A,B580,팀공격력!B:B,D580)+SUMIFS(팀수비력!W:W,팀수비력!A:A,B580,팀수비력!B:B,D580))))*100,"")</f>
        <v>12.005566217064276</v>
      </c>
      <c r="BK580" s="13">
        <f>IFERROR(((AE580*(12000/5))/((F580*60+G580)*(SUMIFS(팀공격력!X:X,팀공격력!A:A,B580,팀공격력!B:B,D580)+SUMIFS(팀수비력!X:X,팀수비력!A:A,B580,팀수비력!B:B,D580))))*100,"")</f>
        <v>7.5182081603884416</v>
      </c>
      <c r="BL580" s="13">
        <f>IFERROR(100*AK580/(((((F580*60+G580)/(12000/5))*SUMIFS(팀공격력!P:P,팀공격력!A:A,B580,팀공격력!B:B,D580))-K580)),"")</f>
        <v>6.4140596186841554</v>
      </c>
      <c r="BM580" s="13">
        <f>IFERROR(100*((AM580/E580*(2400))/((F580*60+G580)*SUMIFS(팀공격력!AR:AR,팀공격력!A:A,B580,팀공격력!B:B,D580))),"")</f>
        <v>0.93429562614543871</v>
      </c>
      <c r="BN580" s="13">
        <f>IFERROR((AO580*40)/(((F580*60+G580)/60)*(SUMIFS(팀수비력!Q:Q,팀수비력!A:A,B580,팀수비력!B:B,D580)-SUMIFS(팀수비력!N:N,팀수비력!A:A,B580,팀수비력!B:B,D580)))*100,"")</f>
        <v>1.8006730015343233</v>
      </c>
      <c r="BO580" s="13">
        <f t="shared" si="305"/>
        <v>12.594458438287154</v>
      </c>
      <c r="BP580" s="13">
        <v>0</v>
      </c>
      <c r="BQ580" s="13">
        <v>0</v>
      </c>
      <c r="BR580" s="13">
        <v>0.33333333333333298</v>
      </c>
      <c r="BS580" s="13">
        <v>0.22222222222222199</v>
      </c>
      <c r="BT580" s="15" t="s">
        <v>88</v>
      </c>
      <c r="BU580" s="15"/>
      <c r="BV580" s="12" t="s">
        <v>96</v>
      </c>
      <c r="BW580" s="26"/>
      <c r="BX580" s="28"/>
      <c r="BY580" s="28"/>
      <c r="BZ580" s="26"/>
      <c r="CA580" s="26"/>
      <c r="CB580" s="26"/>
      <c r="CC580" s="31"/>
      <c r="CD580" s="31"/>
      <c r="CE580" s="31"/>
      <c r="CF580" s="33">
        <v>4</v>
      </c>
      <c r="CG580" s="33">
        <v>5</v>
      </c>
    </row>
    <row r="581" spans="1:85" ht="18" customHeight="1" thickBot="1" x14ac:dyDescent="0.45">
      <c r="A581" s="12" t="s">
        <v>84</v>
      </c>
      <c r="B581" s="12" t="s">
        <v>213</v>
      </c>
      <c r="C581" s="4" t="s">
        <v>214</v>
      </c>
      <c r="D581" s="4" t="s">
        <v>297</v>
      </c>
      <c r="E581" s="23">
        <v>9</v>
      </c>
      <c r="F581" s="24">
        <v>10</v>
      </c>
      <c r="G581" s="24">
        <v>20</v>
      </c>
      <c r="H581" s="10">
        <f t="shared" si="279"/>
        <v>5580</v>
      </c>
      <c r="I581" s="5">
        <v>24</v>
      </c>
      <c r="J581" s="17">
        <f t="shared" si="280"/>
        <v>2.6666666666666665</v>
      </c>
      <c r="K581" s="7">
        <v>9</v>
      </c>
      <c r="L581" s="7">
        <v>26</v>
      </c>
      <c r="M581" s="17">
        <f t="shared" si="281"/>
        <v>1</v>
      </c>
      <c r="N581" s="17">
        <f t="shared" si="282"/>
        <v>2.8888888888888888</v>
      </c>
      <c r="O581" s="14">
        <f t="shared" si="283"/>
        <v>0.34615384615384615</v>
      </c>
      <c r="P581" s="12">
        <v>8</v>
      </c>
      <c r="Q581" s="12">
        <v>20</v>
      </c>
      <c r="R581" s="17">
        <f t="shared" si="284"/>
        <v>0.88888888888888884</v>
      </c>
      <c r="S581" s="17">
        <f t="shared" si="285"/>
        <v>2.2222222222222223</v>
      </c>
      <c r="T581" s="14">
        <f t="shared" si="286"/>
        <v>0.4</v>
      </c>
      <c r="U581" s="12">
        <v>1</v>
      </c>
      <c r="V581" s="12">
        <v>6</v>
      </c>
      <c r="W581" s="17">
        <f t="shared" si="287"/>
        <v>0.1111111111111111</v>
      </c>
      <c r="X581" s="17">
        <f t="shared" si="288"/>
        <v>0.66666666666666663</v>
      </c>
      <c r="Y581" s="14">
        <f t="shared" si="289"/>
        <v>0.16666666666666666</v>
      </c>
      <c r="Z581" s="12">
        <v>5</v>
      </c>
      <c r="AA581" s="12">
        <v>6</v>
      </c>
      <c r="AB581" s="17">
        <f t="shared" si="290"/>
        <v>0.55555555555555558</v>
      </c>
      <c r="AC581" s="17">
        <f t="shared" si="291"/>
        <v>0.66666666666666663</v>
      </c>
      <c r="AD581" s="14">
        <f t="shared" si="292"/>
        <v>0.83333333333333337</v>
      </c>
      <c r="AE581" s="12">
        <v>23</v>
      </c>
      <c r="AF581" s="17">
        <f t="shared" si="293"/>
        <v>2.5555555555555554</v>
      </c>
      <c r="AG581" s="12">
        <v>11</v>
      </c>
      <c r="AH581" s="17">
        <f t="shared" si="294"/>
        <v>1.2222222222222223</v>
      </c>
      <c r="AI581" s="12">
        <v>12</v>
      </c>
      <c r="AJ581" s="17">
        <f t="shared" si="295"/>
        <v>1.3333333333333333</v>
      </c>
      <c r="AK581" s="12">
        <v>4</v>
      </c>
      <c r="AL581" s="17">
        <f t="shared" si="296"/>
        <v>0.44444444444444442</v>
      </c>
      <c r="AM581" s="12">
        <v>3</v>
      </c>
      <c r="AN581" s="17">
        <f t="shared" si="297"/>
        <v>0.33333333333333331</v>
      </c>
      <c r="AO581" s="12">
        <v>0</v>
      </c>
      <c r="AP581" s="17">
        <f t="shared" si="298"/>
        <v>0</v>
      </c>
      <c r="AQ581" s="12">
        <v>2</v>
      </c>
      <c r="AR581" s="17">
        <f t="shared" si="299"/>
        <v>0.22222222222222221</v>
      </c>
      <c r="AS581" s="12">
        <v>15</v>
      </c>
      <c r="AT581" s="17">
        <f t="shared" si="300"/>
        <v>1.6666666666666667</v>
      </c>
      <c r="AU581" s="13"/>
      <c r="AV581" s="13"/>
      <c r="AW581" s="13"/>
      <c r="AX581" s="13"/>
      <c r="AY581" s="13"/>
      <c r="AZ581" s="13"/>
      <c r="BA581" s="13"/>
      <c r="BB581" s="13"/>
      <c r="BC581" s="13"/>
      <c r="BD581" s="35">
        <f t="shared" si="301"/>
        <v>41.899441340782126</v>
      </c>
      <c r="BE581" s="35">
        <f t="shared" si="302"/>
        <v>36.538461538461533</v>
      </c>
      <c r="BF581" s="37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15.781368302318276</v>
      </c>
      <c r="BG581" s="14">
        <f t="shared" si="303"/>
        <v>0.23076923076923078</v>
      </c>
      <c r="BH581" s="14">
        <f t="shared" si="304"/>
        <v>0.23076923076923078</v>
      </c>
      <c r="BI581" s="13">
        <f>IFERROR(((AG581*(12000/5))/((F581*60+G581)*(SUMIFS(팀공격력!X:X,팀공격력!A:A,B581,팀공격력!B:B,D581)+SUMIFS(팀수비력!X:X,팀수비력!A:A,B581,팀수비력!B:B,D581))))*100,"")</f>
        <v>7.1205092242960397</v>
      </c>
      <c r="BJ581" s="13">
        <f>IFERROR(((AI581*(12000/5))/((F581*60+G581)*(SUMIFS(팀공격력!V:V,팀공격력!A:A,B581,팀공격력!B:B,D581)+SUMIFS(팀수비력!W:W,팀수비력!A:A,B581,팀수비력!B:B,D581))))*100,"")</f>
        <v>14.984391259105099</v>
      </c>
      <c r="BK581" s="13">
        <f>IFERROR(((AE581*(12000/5))/((F581*60+G581)*(SUMIFS(팀공격력!X:X,팀공격력!A:A,B581,팀공격력!B:B,D581)+SUMIFS(팀수비력!X:X,팀수비력!A:A,B581,팀수비력!B:B,D581))))*100,"")</f>
        <v>14.888337468982629</v>
      </c>
      <c r="BL581" s="13">
        <f>IFERROR(100*AK581/(((((F581*60+G581)/(12000/5))*SUMIFS(팀공격력!P:P,팀공격력!A:A,B581,팀공격력!B:B,D581))-K581)),"")</f>
        <v>7.2639225181598048</v>
      </c>
      <c r="BM581" s="13">
        <f>IFERROR(100*((AM581/E581*(2400))/((F581*60+G581)*SUMIFS(팀공격력!AR:AR,팀공격력!A:A,B581,팀공격력!B:B,D581))),"")</f>
        <v>1.8375595314722357</v>
      </c>
      <c r="BN581" s="13">
        <f>IFERROR((AO581*40)/(((F581*60+G581)/60)*(SUMIFS(팀수비력!Q:Q,팀수비력!A:A,B581,팀수비력!B:B,D581)-SUMIFS(팀수비력!N:N,팀수비력!A:A,B581,팀수비력!B:B,D581)))*100,"")</f>
        <v>0</v>
      </c>
      <c r="BO581" s="13">
        <f t="shared" si="305"/>
        <v>6.5274151436031334</v>
      </c>
      <c r="BP581" s="13">
        <v>40</v>
      </c>
      <c r="BQ581" s="13">
        <v>0.22222222222222199</v>
      </c>
      <c r="BR581" s="13">
        <v>0</v>
      </c>
      <c r="BS581" s="13">
        <v>0.22222222222222199</v>
      </c>
      <c r="BT581" s="15" t="s">
        <v>88</v>
      </c>
      <c r="BU581" s="15"/>
      <c r="BV581" s="12" t="s">
        <v>89</v>
      </c>
      <c r="BW581" s="26"/>
      <c r="BX581" s="28"/>
      <c r="BY581" s="28"/>
      <c r="BZ581" s="26"/>
      <c r="CA581" s="26"/>
      <c r="CB581" s="26"/>
      <c r="CC581" s="31"/>
      <c r="CD581" s="31"/>
      <c r="CE581" s="31"/>
      <c r="CF581" s="33">
        <v>6</v>
      </c>
      <c r="CG581" s="33">
        <v>3</v>
      </c>
    </row>
    <row r="582" spans="1:85" ht="18" customHeight="1" thickBot="1" x14ac:dyDescent="0.45">
      <c r="A582" s="12" t="s">
        <v>84</v>
      </c>
      <c r="B582" s="12" t="s">
        <v>213</v>
      </c>
      <c r="C582" s="4" t="s">
        <v>215</v>
      </c>
      <c r="D582" s="4" t="s">
        <v>297</v>
      </c>
      <c r="E582" s="23">
        <v>1</v>
      </c>
      <c r="F582" s="24">
        <v>13</v>
      </c>
      <c r="G582" s="24">
        <v>29</v>
      </c>
      <c r="H582" s="10">
        <f t="shared" si="279"/>
        <v>809</v>
      </c>
      <c r="I582" s="5">
        <v>3</v>
      </c>
      <c r="J582" s="17">
        <f t="shared" si="280"/>
        <v>3</v>
      </c>
      <c r="K582" s="7">
        <v>1</v>
      </c>
      <c r="L582" s="7">
        <v>5</v>
      </c>
      <c r="M582" s="17">
        <f t="shared" si="281"/>
        <v>1</v>
      </c>
      <c r="N582" s="17">
        <f t="shared" si="282"/>
        <v>5</v>
      </c>
      <c r="O582" s="14">
        <f t="shared" si="283"/>
        <v>0.2</v>
      </c>
      <c r="P582" s="12">
        <v>0</v>
      </c>
      <c r="Q582" s="12">
        <v>1</v>
      </c>
      <c r="R582" s="17">
        <f t="shared" si="284"/>
        <v>0</v>
      </c>
      <c r="S582" s="17">
        <f t="shared" si="285"/>
        <v>1</v>
      </c>
      <c r="T582" s="14">
        <f t="shared" si="286"/>
        <v>0</v>
      </c>
      <c r="U582" s="12">
        <v>1</v>
      </c>
      <c r="V582" s="12">
        <v>4</v>
      </c>
      <c r="W582" s="17">
        <f t="shared" si="287"/>
        <v>1</v>
      </c>
      <c r="X582" s="17">
        <f t="shared" si="288"/>
        <v>4</v>
      </c>
      <c r="Y582" s="14">
        <f t="shared" si="289"/>
        <v>0.25</v>
      </c>
      <c r="Z582" s="12">
        <v>0</v>
      </c>
      <c r="AA582" s="12">
        <v>0</v>
      </c>
      <c r="AB582" s="17">
        <f t="shared" si="290"/>
        <v>0</v>
      </c>
      <c r="AC582" s="17">
        <f t="shared" si="291"/>
        <v>0</v>
      </c>
      <c r="AD582" s="14" t="e">
        <f t="shared" si="292"/>
        <v>#DIV/0!</v>
      </c>
      <c r="AE582" s="12">
        <v>2</v>
      </c>
      <c r="AF582" s="17">
        <f t="shared" si="293"/>
        <v>2</v>
      </c>
      <c r="AG582" s="12">
        <v>2</v>
      </c>
      <c r="AH582" s="17">
        <f t="shared" si="294"/>
        <v>2</v>
      </c>
      <c r="AI582" s="12">
        <v>0</v>
      </c>
      <c r="AJ582" s="17">
        <f t="shared" si="295"/>
        <v>0</v>
      </c>
      <c r="AK582" s="12">
        <v>1</v>
      </c>
      <c r="AL582" s="17">
        <f t="shared" si="296"/>
        <v>1</v>
      </c>
      <c r="AM582" s="12">
        <v>0</v>
      </c>
      <c r="AN582" s="17">
        <f t="shared" si="297"/>
        <v>0</v>
      </c>
      <c r="AO582" s="12">
        <v>0</v>
      </c>
      <c r="AP582" s="17">
        <f t="shared" si="298"/>
        <v>0</v>
      </c>
      <c r="AQ582" s="12">
        <v>1</v>
      </c>
      <c r="AR582" s="17">
        <f t="shared" si="299"/>
        <v>1</v>
      </c>
      <c r="AS582" s="12">
        <v>2</v>
      </c>
      <c r="AT582" s="17">
        <f t="shared" si="300"/>
        <v>2</v>
      </c>
      <c r="AU582" s="13"/>
      <c r="AV582" s="13"/>
      <c r="AW582" s="13"/>
      <c r="AX582" s="13"/>
      <c r="AY582" s="13"/>
      <c r="AZ582" s="13"/>
      <c r="BA582" s="13"/>
      <c r="BB582" s="13"/>
      <c r="BC582" s="13"/>
      <c r="BD582" s="35">
        <f t="shared" si="301"/>
        <v>30</v>
      </c>
      <c r="BE582" s="35">
        <f t="shared" si="302"/>
        <v>30</v>
      </c>
      <c r="BF582" s="37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2.3683741525907944</v>
      </c>
      <c r="BG582" s="14">
        <f t="shared" si="303"/>
        <v>0.8</v>
      </c>
      <c r="BH582" s="14">
        <f t="shared" si="304"/>
        <v>0</v>
      </c>
      <c r="BI582" s="13">
        <f>IFERROR(((AG582*(12000/5))/((F582*60+G582)*(SUMIFS(팀공격력!X:X,팀공격력!A:A,B582,팀공격력!B:B,D582)+SUMIFS(팀수비력!X:X,팀수비력!A:A,B582,팀수비력!B:B,D582))))*100,"")</f>
        <v>0.99218242927599609</v>
      </c>
      <c r="BJ582" s="13">
        <f>IFERROR(((AI582*(12000/5))/((F582*60+G582)*(SUMIFS(팀공격력!V:V,팀공격력!A:A,B582,팀공격력!B:B,D582)+SUMIFS(팀수비력!W:W,팀수비력!A:A,B582,팀수비력!B:B,D582))))*100,"")</f>
        <v>0</v>
      </c>
      <c r="BK582" s="13">
        <f>IFERROR(((AE582*(12000/5))/((F582*60+G582)*(SUMIFS(팀공격력!X:X,팀공격력!A:A,B582,팀공격력!B:B,D582)+SUMIFS(팀수비력!X:X,팀수비력!A:A,B582,팀수비력!B:B,D582))))*100,"")</f>
        <v>0.99218242927599609</v>
      </c>
      <c r="BL582" s="13">
        <f>IFERROR(100*AK582/(((((F582*60+G582)/(12000/5))*SUMIFS(팀공격력!P:P,팀공격력!A:A,B582,팀공격력!B:B,D582))-K582)),"")</f>
        <v>1.2107026110819645</v>
      </c>
      <c r="BM582" s="13">
        <f>IFERROR(100*((AM582/E582*(2400))/((F582*60+G582)*SUMIFS(팀공격력!AR:AR,팀공격력!A:A,B582,팀공격력!B:B,D582))),"")</f>
        <v>0</v>
      </c>
      <c r="BN582" s="13">
        <f>IFERROR((AO582*40)/(((F582*60+G582)/60)*(SUMIFS(팀수비력!Q:Q,팀수비력!A:A,B582,팀수비력!B:B,D582)-SUMIFS(팀수비력!N:N,팀수비력!A:A,B582,팀수비력!B:B,D582)))*100,"")</f>
        <v>0</v>
      </c>
      <c r="BO582" s="13">
        <f t="shared" si="305"/>
        <v>16.666666666666668</v>
      </c>
      <c r="BP582" s="13">
        <v>0</v>
      </c>
      <c r="BQ582" s="13">
        <v>0</v>
      </c>
      <c r="BR582" s="13">
        <v>0</v>
      </c>
      <c r="BS582" s="13">
        <v>0</v>
      </c>
      <c r="BT582" s="15" t="s">
        <v>88</v>
      </c>
      <c r="BU582" s="15"/>
      <c r="BV582" s="12" t="s">
        <v>91</v>
      </c>
      <c r="BW582" s="26"/>
      <c r="BX582" s="28"/>
      <c r="BY582" s="28"/>
      <c r="BZ582" s="26"/>
      <c r="CA582" s="26"/>
      <c r="CB582" s="26"/>
      <c r="CC582" s="31"/>
      <c r="CD582" s="31"/>
      <c r="CE582" s="31"/>
      <c r="CF582" s="33">
        <v>0</v>
      </c>
      <c r="CG582" s="33">
        <v>1</v>
      </c>
    </row>
    <row r="583" spans="1:85" ht="18" customHeight="1" thickBot="1" x14ac:dyDescent="0.45">
      <c r="A583" s="12" t="s">
        <v>84</v>
      </c>
      <c r="B583" s="12" t="s">
        <v>213</v>
      </c>
      <c r="C583" s="4" t="s">
        <v>216</v>
      </c>
      <c r="D583" s="4" t="s">
        <v>297</v>
      </c>
      <c r="E583" s="23">
        <v>9</v>
      </c>
      <c r="F583" s="24">
        <v>14</v>
      </c>
      <c r="G583" s="24">
        <v>58</v>
      </c>
      <c r="H583" s="10">
        <f t="shared" si="279"/>
        <v>8082</v>
      </c>
      <c r="I583" s="5">
        <v>41</v>
      </c>
      <c r="J583" s="17">
        <f t="shared" si="280"/>
        <v>4.5555555555555554</v>
      </c>
      <c r="K583" s="7">
        <v>14</v>
      </c>
      <c r="L583" s="7">
        <v>33</v>
      </c>
      <c r="M583" s="17">
        <f t="shared" si="281"/>
        <v>1.5555555555555556</v>
      </c>
      <c r="N583" s="17">
        <f t="shared" si="282"/>
        <v>3.6666666666666665</v>
      </c>
      <c r="O583" s="14">
        <f t="shared" si="283"/>
        <v>0.42424242424242425</v>
      </c>
      <c r="P583" s="12">
        <v>1</v>
      </c>
      <c r="Q583" s="12">
        <v>3</v>
      </c>
      <c r="R583" s="17">
        <f t="shared" si="284"/>
        <v>0.1111111111111111</v>
      </c>
      <c r="S583" s="17">
        <f t="shared" si="285"/>
        <v>0.33333333333333331</v>
      </c>
      <c r="T583" s="14">
        <f t="shared" si="286"/>
        <v>0.33333333333333331</v>
      </c>
      <c r="U583" s="12">
        <v>13</v>
      </c>
      <c r="V583" s="12">
        <v>30</v>
      </c>
      <c r="W583" s="17">
        <f t="shared" si="287"/>
        <v>1.4444444444444444</v>
      </c>
      <c r="X583" s="17">
        <f t="shared" si="288"/>
        <v>3.3333333333333335</v>
      </c>
      <c r="Y583" s="14">
        <f t="shared" si="289"/>
        <v>0.43333333333333335</v>
      </c>
      <c r="Z583" s="12">
        <v>0</v>
      </c>
      <c r="AA583" s="12">
        <v>0</v>
      </c>
      <c r="AB583" s="17">
        <f t="shared" si="290"/>
        <v>0</v>
      </c>
      <c r="AC583" s="17">
        <f t="shared" si="291"/>
        <v>0</v>
      </c>
      <c r="AD583" s="14" t="e">
        <f t="shared" si="292"/>
        <v>#DIV/0!</v>
      </c>
      <c r="AE583" s="12">
        <v>15</v>
      </c>
      <c r="AF583" s="17">
        <f t="shared" si="293"/>
        <v>1.6666666666666667</v>
      </c>
      <c r="AG583" s="12">
        <v>8</v>
      </c>
      <c r="AH583" s="17">
        <f t="shared" si="294"/>
        <v>0.88888888888888884</v>
      </c>
      <c r="AI583" s="12">
        <v>7</v>
      </c>
      <c r="AJ583" s="17">
        <f t="shared" si="295"/>
        <v>0.77777777777777779</v>
      </c>
      <c r="AK583" s="12">
        <v>7</v>
      </c>
      <c r="AL583" s="17">
        <f t="shared" si="296"/>
        <v>0.77777777777777779</v>
      </c>
      <c r="AM583" s="12">
        <v>5</v>
      </c>
      <c r="AN583" s="17">
        <f t="shared" si="297"/>
        <v>0.55555555555555558</v>
      </c>
      <c r="AO583" s="12">
        <v>1</v>
      </c>
      <c r="AP583" s="17">
        <f t="shared" si="298"/>
        <v>0.1111111111111111</v>
      </c>
      <c r="AQ583" s="12">
        <v>3</v>
      </c>
      <c r="AR583" s="17">
        <f t="shared" si="299"/>
        <v>0.33333333333333331</v>
      </c>
      <c r="AS583" s="12">
        <v>21</v>
      </c>
      <c r="AT583" s="17">
        <f t="shared" si="300"/>
        <v>2.3333333333333335</v>
      </c>
      <c r="AU583" s="13"/>
      <c r="AV583" s="13"/>
      <c r="AW583" s="13"/>
      <c r="AX583" s="13"/>
      <c r="AY583" s="13"/>
      <c r="AZ583" s="13"/>
      <c r="BA583" s="13"/>
      <c r="BB583" s="13"/>
      <c r="BC583" s="13"/>
      <c r="BD583" s="35">
        <f t="shared" si="301"/>
        <v>62.121212121212125</v>
      </c>
      <c r="BE583" s="35">
        <f t="shared" si="302"/>
        <v>62.121212121212125</v>
      </c>
      <c r="BF583" s="37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12.801879884939549</v>
      </c>
      <c r="BG583" s="14">
        <f t="shared" si="303"/>
        <v>0.90909090909090906</v>
      </c>
      <c r="BH583" s="14">
        <f t="shared" si="304"/>
        <v>0</v>
      </c>
      <c r="BI583" s="13">
        <f>IFERROR(((AG583*(12000/5))/((F583*60+G583)*(SUMIFS(팀공격력!X:X,팀공격력!A:A,B583,팀공격력!B:B,D583)+SUMIFS(팀수비력!X:X,팀수비력!A:A,B583,팀수비력!B:B,D583))))*100,"")</f>
        <v>3.5753923620680665</v>
      </c>
      <c r="BJ583" s="13">
        <f>IFERROR(((AI583*(12000/5))/((F583*60+G583)*(SUMIFS(팀공격력!V:V,팀공격력!A:A,B583,팀공격력!B:B,D583)+SUMIFS(팀수비력!W:W,팀수비력!A:A,B583,팀수비력!B:B,D583))))*100,"")</f>
        <v>6.0349163014584377</v>
      </c>
      <c r="BK583" s="13">
        <f>IFERROR(((AE583*(12000/5))/((F583*60+G583)*(SUMIFS(팀공격력!X:X,팀공격력!A:A,B583,팀공격력!B:B,D583)+SUMIFS(팀수비력!X:X,팀수비력!A:A,B583,팀수비력!B:B,D583))))*100,"")</f>
        <v>6.7038606788776249</v>
      </c>
      <c r="BL583" s="13">
        <f>IFERROR(100*AK583/(((((F583*60+G583)/(12000/5))*SUMIFS(팀공격력!P:P,팀공격력!A:A,B583,팀공격력!B:B,D583))-K583)),"")</f>
        <v>8.8840003384381099</v>
      </c>
      <c r="BM583" s="13">
        <f>IFERROR(100*((AM583/E583*(2400))/((F583*60+G583)*SUMIFS(팀공격력!AR:AR,팀공격력!A:A,B583,팀공격력!B:B,D583))),"")</f>
        <v>2.1144894385909172</v>
      </c>
      <c r="BN583" s="13">
        <f>IFERROR((AO583*40)/(((F583*60+G583)/60)*(SUMIFS(팀수비력!Q:Q,팀수비력!A:A,B583,팀수비력!B:B,D583)-SUMIFS(팀수비력!N:N,팀수비력!A:A,B583,팀수비력!B:B,D583)))*100,"")</f>
        <v>0.78837928927607082</v>
      </c>
      <c r="BO583" s="13">
        <f t="shared" si="305"/>
        <v>8.3333333333333339</v>
      </c>
      <c r="BP583" s="13">
        <v>14.285714285714199</v>
      </c>
      <c r="BQ583" s="13">
        <v>0.11111111111111099</v>
      </c>
      <c r="BR583" s="13">
        <v>0</v>
      </c>
      <c r="BS583" s="13">
        <v>0.55555555555555503</v>
      </c>
      <c r="BT583" s="15" t="s">
        <v>88</v>
      </c>
      <c r="BU583" s="15"/>
      <c r="BV583" s="12" t="s">
        <v>91</v>
      </c>
      <c r="BW583" s="26"/>
      <c r="BX583" s="28"/>
      <c r="BY583" s="28"/>
      <c r="BZ583" s="26"/>
      <c r="CA583" s="26"/>
      <c r="CB583" s="26"/>
      <c r="CC583" s="31"/>
      <c r="CD583" s="31"/>
      <c r="CE583" s="31"/>
      <c r="CF583" s="33">
        <v>6</v>
      </c>
      <c r="CG583" s="33">
        <v>3</v>
      </c>
    </row>
    <row r="584" spans="1:85" ht="18" customHeight="1" thickBot="1" x14ac:dyDescent="0.45">
      <c r="A584" s="12" t="s">
        <v>84</v>
      </c>
      <c r="B584" s="12" t="s">
        <v>213</v>
      </c>
      <c r="C584" s="4" t="s">
        <v>217</v>
      </c>
      <c r="D584" s="4" t="s">
        <v>297</v>
      </c>
      <c r="E584" s="23">
        <v>5</v>
      </c>
      <c r="F584" s="24">
        <v>13</v>
      </c>
      <c r="G584" s="24">
        <v>36</v>
      </c>
      <c r="H584" s="10">
        <f t="shared" si="279"/>
        <v>4080</v>
      </c>
      <c r="I584" s="5">
        <v>20</v>
      </c>
      <c r="J584" s="17">
        <f t="shared" si="280"/>
        <v>4</v>
      </c>
      <c r="K584" s="7">
        <v>9</v>
      </c>
      <c r="L584" s="7">
        <v>18</v>
      </c>
      <c r="M584" s="17">
        <f t="shared" si="281"/>
        <v>1.8</v>
      </c>
      <c r="N584" s="17">
        <f t="shared" si="282"/>
        <v>3.6</v>
      </c>
      <c r="O584" s="14">
        <f t="shared" si="283"/>
        <v>0.5</v>
      </c>
      <c r="P584" s="12">
        <v>9</v>
      </c>
      <c r="Q584" s="12">
        <v>18</v>
      </c>
      <c r="R584" s="17">
        <f t="shared" si="284"/>
        <v>1.8</v>
      </c>
      <c r="S584" s="17">
        <f t="shared" si="285"/>
        <v>3.6</v>
      </c>
      <c r="T584" s="14">
        <f t="shared" si="286"/>
        <v>0.5</v>
      </c>
      <c r="U584" s="12">
        <v>0</v>
      </c>
      <c r="V584" s="12">
        <v>0</v>
      </c>
      <c r="W584" s="17">
        <f t="shared" si="287"/>
        <v>0</v>
      </c>
      <c r="X584" s="17">
        <f t="shared" si="288"/>
        <v>0</v>
      </c>
      <c r="Y584" s="14" t="e">
        <f t="shared" si="289"/>
        <v>#DIV/0!</v>
      </c>
      <c r="Z584" s="12">
        <v>2</v>
      </c>
      <c r="AA584" s="12">
        <v>4</v>
      </c>
      <c r="AB584" s="17">
        <f t="shared" si="290"/>
        <v>0.4</v>
      </c>
      <c r="AC584" s="17">
        <f t="shared" si="291"/>
        <v>0.8</v>
      </c>
      <c r="AD584" s="14">
        <f t="shared" si="292"/>
        <v>0.5</v>
      </c>
      <c r="AE584" s="12">
        <v>18</v>
      </c>
      <c r="AF584" s="17">
        <f t="shared" si="293"/>
        <v>3.6</v>
      </c>
      <c r="AG584" s="12">
        <v>8</v>
      </c>
      <c r="AH584" s="17">
        <f t="shared" si="294"/>
        <v>1.6</v>
      </c>
      <c r="AI584" s="12">
        <v>10</v>
      </c>
      <c r="AJ584" s="17">
        <f t="shared" si="295"/>
        <v>2</v>
      </c>
      <c r="AK584" s="12">
        <v>4</v>
      </c>
      <c r="AL584" s="17">
        <f t="shared" si="296"/>
        <v>0.8</v>
      </c>
      <c r="AM584" s="12">
        <v>2</v>
      </c>
      <c r="AN584" s="17">
        <f t="shared" si="297"/>
        <v>0.4</v>
      </c>
      <c r="AO584" s="12">
        <v>2</v>
      </c>
      <c r="AP584" s="17">
        <f t="shared" si="298"/>
        <v>0.4</v>
      </c>
      <c r="AQ584" s="12">
        <v>1</v>
      </c>
      <c r="AR584" s="17">
        <f t="shared" si="299"/>
        <v>0.2</v>
      </c>
      <c r="AS584" s="12">
        <v>5</v>
      </c>
      <c r="AT584" s="17">
        <f t="shared" si="300"/>
        <v>1</v>
      </c>
      <c r="AU584" s="13"/>
      <c r="AV584" s="13"/>
      <c r="AW584" s="13"/>
      <c r="AX584" s="13"/>
      <c r="AY584" s="13"/>
      <c r="AZ584" s="13"/>
      <c r="BA584" s="13"/>
      <c r="BB584" s="13"/>
      <c r="BC584" s="13"/>
      <c r="BD584" s="35">
        <f t="shared" si="301"/>
        <v>50.607287449392715</v>
      </c>
      <c r="BE584" s="35">
        <f t="shared" si="302"/>
        <v>50</v>
      </c>
      <c r="BF584" s="37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8.1242779724056344</v>
      </c>
      <c r="BG584" s="14">
        <f t="shared" si="303"/>
        <v>0</v>
      </c>
      <c r="BH584" s="14">
        <f t="shared" si="304"/>
        <v>0.22222222222222221</v>
      </c>
      <c r="BI584" s="13">
        <f>IFERROR(((AG584*(12000/5))/((F584*60+G584)*(SUMIFS(팀공격력!X:X,팀공격력!A:A,B584,팀공격력!B:B,D584)+SUMIFS(팀수비력!X:X,팀수비력!A:A,B584,팀수비력!B:B,D584))))*100,"")</f>
        <v>3.9346842415896122</v>
      </c>
      <c r="BJ584" s="13">
        <f>IFERROR(((AI584*(12000/5))/((F584*60+G584)*(SUMIFS(팀공격력!V:V,팀공격력!A:A,B584,팀공격력!B:B,D584)+SUMIFS(팀수비력!W:W,팀수비력!A:A,B584,팀수비력!B:B,D584))))*100,"")</f>
        <v>9.4876660341555983</v>
      </c>
      <c r="BK584" s="13">
        <f>IFERROR(((AE584*(12000/5))/((F584*60+G584)*(SUMIFS(팀공격력!X:X,팀공격력!A:A,B584,팀공격력!B:B,D584)+SUMIFS(팀수비력!X:X,팀수비력!A:A,B584,팀수비력!B:B,D584))))*100,"")</f>
        <v>8.853039543576628</v>
      </c>
      <c r="BL584" s="13">
        <f>IFERROR(100*AK584/(((((F584*60+G584)/(12000/5))*SUMIFS(팀공격력!P:P,팀공격력!A:A,B584,팀공격력!B:B,D584))-K584)),"")</f>
        <v>5.3106744556558674</v>
      </c>
      <c r="BM584" s="13">
        <f>IFERROR(100*((AM584/E584*(2400))/((F584*60+G584)*SUMIFS(팀공격력!AR:AR,팀공격력!A:A,B584,팀공격력!B:B,D584))),"")</f>
        <v>1.6754219257540972</v>
      </c>
      <c r="BN584" s="13">
        <f>IFERROR((AO584*40)/(((F584*60+G584)/60)*(SUMIFS(팀수비력!Q:Q,팀수비력!A:A,B584,팀수비력!B:B,D584)-SUMIFS(팀수비력!N:N,팀수비력!A:A,B584,팀수비력!B:B,D584)))*100,"")</f>
        <v>1.7352073572791948</v>
      </c>
      <c r="BO584" s="13">
        <f t="shared" si="305"/>
        <v>4.8169556840077066</v>
      </c>
      <c r="BP584" s="13">
        <v>25</v>
      </c>
      <c r="BQ584" s="13">
        <v>0.2</v>
      </c>
      <c r="BR584" s="13">
        <v>0</v>
      </c>
      <c r="BS584" s="13">
        <v>0.2</v>
      </c>
      <c r="BT584" s="15" t="s">
        <v>88</v>
      </c>
      <c r="BU584" s="15"/>
      <c r="BV584" s="12" t="s">
        <v>89</v>
      </c>
      <c r="BW584" s="26"/>
      <c r="BX584" s="28"/>
      <c r="BY584" s="28"/>
      <c r="BZ584" s="26"/>
      <c r="CA584" s="26"/>
      <c r="CB584" s="26"/>
      <c r="CC584" s="31"/>
      <c r="CD584" s="31"/>
      <c r="CE584" s="31"/>
      <c r="CF584" s="33">
        <v>4</v>
      </c>
      <c r="CG584" s="33">
        <v>1</v>
      </c>
    </row>
    <row r="585" spans="1:85" ht="18" customHeight="1" thickBot="1" x14ac:dyDescent="0.45">
      <c r="A585" s="12" t="s">
        <v>84</v>
      </c>
      <c r="B585" s="12" t="s">
        <v>213</v>
      </c>
      <c r="C585" s="4" t="s">
        <v>219</v>
      </c>
      <c r="D585" s="4" t="s">
        <v>297</v>
      </c>
      <c r="E585" s="23">
        <v>9</v>
      </c>
      <c r="F585" s="24">
        <v>25</v>
      </c>
      <c r="G585" s="24">
        <v>19</v>
      </c>
      <c r="H585" s="10">
        <f t="shared" si="279"/>
        <v>13671</v>
      </c>
      <c r="I585" s="5">
        <v>68</v>
      </c>
      <c r="J585" s="17">
        <f t="shared" si="280"/>
        <v>7.5555555555555554</v>
      </c>
      <c r="K585" s="7">
        <v>25</v>
      </c>
      <c r="L585" s="7">
        <v>64</v>
      </c>
      <c r="M585" s="17">
        <f t="shared" si="281"/>
        <v>2.7777777777777777</v>
      </c>
      <c r="N585" s="17">
        <f t="shared" si="282"/>
        <v>7.1111111111111107</v>
      </c>
      <c r="O585" s="14">
        <f t="shared" si="283"/>
        <v>0.390625</v>
      </c>
      <c r="P585" s="12">
        <v>18</v>
      </c>
      <c r="Q585" s="12">
        <v>35</v>
      </c>
      <c r="R585" s="17">
        <f t="shared" si="284"/>
        <v>2</v>
      </c>
      <c r="S585" s="17">
        <f t="shared" si="285"/>
        <v>3.8888888888888888</v>
      </c>
      <c r="T585" s="14">
        <f t="shared" si="286"/>
        <v>0.51428571428571423</v>
      </c>
      <c r="U585" s="12">
        <v>7</v>
      </c>
      <c r="V585" s="12">
        <v>29</v>
      </c>
      <c r="W585" s="17">
        <f t="shared" si="287"/>
        <v>0.77777777777777779</v>
      </c>
      <c r="X585" s="17">
        <f t="shared" si="288"/>
        <v>3.2222222222222223</v>
      </c>
      <c r="Y585" s="14">
        <f t="shared" si="289"/>
        <v>0.2413793103448276</v>
      </c>
      <c r="Z585" s="12">
        <v>11</v>
      </c>
      <c r="AA585" s="12">
        <v>16</v>
      </c>
      <c r="AB585" s="17">
        <f t="shared" si="290"/>
        <v>1.2222222222222223</v>
      </c>
      <c r="AC585" s="17">
        <f t="shared" si="291"/>
        <v>1.7777777777777777</v>
      </c>
      <c r="AD585" s="14">
        <f t="shared" si="292"/>
        <v>0.6875</v>
      </c>
      <c r="AE585" s="12">
        <v>40</v>
      </c>
      <c r="AF585" s="17">
        <f t="shared" si="293"/>
        <v>4.4444444444444446</v>
      </c>
      <c r="AG585" s="12">
        <v>13</v>
      </c>
      <c r="AH585" s="17">
        <f t="shared" si="294"/>
        <v>1.4444444444444444</v>
      </c>
      <c r="AI585" s="12">
        <v>27</v>
      </c>
      <c r="AJ585" s="17">
        <f t="shared" si="295"/>
        <v>3</v>
      </c>
      <c r="AK585" s="12">
        <v>7</v>
      </c>
      <c r="AL585" s="17">
        <f t="shared" si="296"/>
        <v>0.77777777777777779</v>
      </c>
      <c r="AM585" s="12">
        <v>8</v>
      </c>
      <c r="AN585" s="17">
        <f t="shared" si="297"/>
        <v>0.88888888888888884</v>
      </c>
      <c r="AO585" s="12">
        <v>7</v>
      </c>
      <c r="AP585" s="17">
        <f t="shared" si="298"/>
        <v>0.77777777777777779</v>
      </c>
      <c r="AQ585" s="12">
        <v>14</v>
      </c>
      <c r="AR585" s="17">
        <f t="shared" si="299"/>
        <v>1.5555555555555556</v>
      </c>
      <c r="AS585" s="12">
        <v>9</v>
      </c>
      <c r="AT585" s="17">
        <f t="shared" si="300"/>
        <v>1</v>
      </c>
      <c r="AU585" s="13"/>
      <c r="AV585" s="13"/>
      <c r="AW585" s="13"/>
      <c r="AX585" s="13"/>
      <c r="AY585" s="13"/>
      <c r="AZ585" s="13"/>
      <c r="BA585" s="13"/>
      <c r="BB585" s="13"/>
      <c r="BC585" s="13"/>
      <c r="BD585" s="35">
        <f t="shared" si="301"/>
        <v>47.860360360360353</v>
      </c>
      <c r="BE585" s="35">
        <f t="shared" si="302"/>
        <v>44.53125</v>
      </c>
      <c r="BF585" s="37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17.87775830485888</v>
      </c>
      <c r="BG585" s="14">
        <f t="shared" si="303"/>
        <v>0.453125</v>
      </c>
      <c r="BH585" s="14">
        <f t="shared" si="304"/>
        <v>0.25</v>
      </c>
      <c r="BI585" s="13">
        <f>IFERROR(((AG585*(12000/5))/((F585*60+G585)*(SUMIFS(팀공격력!X:X,팀공격력!A:A,B585,팀공격력!B:B,D585)+SUMIFS(팀수비력!X:X,팀수비력!A:A,B585,팀수비력!B:B,D585))))*100,"")</f>
        <v>3.4347539857457714</v>
      </c>
      <c r="BJ585" s="13">
        <f>IFERROR(((AI585*(12000/5))/((F585*60+G585)*(SUMIFS(팀공격력!V:V,팀공격력!A:A,B585,팀공격력!B:B,D585)+SUMIFS(팀수비력!W:W,팀수비력!A:A,B585,팀수비력!B:B,D585))))*100,"")</f>
        <v>13.761175646116927</v>
      </c>
      <c r="BK585" s="13">
        <f>IFERROR(((AE585*(12000/5))/((F585*60+G585)*(SUMIFS(팀공격력!X:X,팀공격력!A:A,B585,팀공격력!B:B,D585)+SUMIFS(팀수비력!X:X,팀수비력!A:A,B585,팀수비력!B:B,D585))))*100,"")</f>
        <v>10.56847380229468</v>
      </c>
      <c r="BL585" s="13">
        <f>IFERROR(100*AK585/(((((F585*60+G585)/(12000/5))*SUMIFS(팀공격력!P:P,팀공격력!A:A,B585,팀공격력!B:B,D585))-K585)),"")</f>
        <v>5.3045037763014973</v>
      </c>
      <c r="BM585" s="13">
        <f>IFERROR(100*((AM585/E585*(2400))/((F585*60+G585)*SUMIFS(팀공격력!AR:AR,팀공격력!A:A,B585,팀공격력!B:B,D585))),"")</f>
        <v>2.000064796160256</v>
      </c>
      <c r="BN585" s="13">
        <f>IFERROR((AO585*40)/(((F585*60+G585)/60)*(SUMIFS(팀수비력!Q:Q,팀수비력!A:A,B585,팀수비력!B:B,D585)-SUMIFS(팀수비력!N:N,팀수비력!A:A,B585,팀수비력!B:B,D585)))*100,"")</f>
        <v>3.2625096855756293</v>
      </c>
      <c r="BO585" s="13">
        <f t="shared" si="305"/>
        <v>16.462841015992474</v>
      </c>
      <c r="BP585" s="13">
        <v>0</v>
      </c>
      <c r="BQ585" s="13">
        <v>0</v>
      </c>
      <c r="BR585" s="13">
        <v>0.55555555555555503</v>
      </c>
      <c r="BS585" s="13">
        <v>0.44444444444444398</v>
      </c>
      <c r="BT585" s="15" t="s">
        <v>110</v>
      </c>
      <c r="BU585" s="15"/>
      <c r="BV585" s="12" t="s">
        <v>91</v>
      </c>
      <c r="BW585" s="26"/>
      <c r="BX585" s="28"/>
      <c r="BY585" s="28"/>
      <c r="BZ585" s="26"/>
      <c r="CA585" s="26"/>
      <c r="CB585" s="26"/>
      <c r="CC585" s="31"/>
      <c r="CD585" s="31"/>
      <c r="CE585" s="31"/>
      <c r="CF585" s="33">
        <v>6</v>
      </c>
      <c r="CG585" s="33">
        <v>3</v>
      </c>
    </row>
    <row r="586" spans="1:85" ht="18" customHeight="1" thickBot="1" x14ac:dyDescent="0.45">
      <c r="A586" s="12" t="s">
        <v>84</v>
      </c>
      <c r="B586" s="12" t="s">
        <v>213</v>
      </c>
      <c r="C586" s="4" t="s">
        <v>220</v>
      </c>
      <c r="D586" s="4" t="s">
        <v>297</v>
      </c>
      <c r="E586" s="23">
        <v>1</v>
      </c>
      <c r="F586" s="24">
        <v>20</v>
      </c>
      <c r="G586" s="24">
        <v>44</v>
      </c>
      <c r="H586" s="10">
        <f t="shared" si="279"/>
        <v>1244</v>
      </c>
      <c r="I586" s="5">
        <v>8</v>
      </c>
      <c r="J586" s="17">
        <f t="shared" si="280"/>
        <v>8</v>
      </c>
      <c r="K586" s="7">
        <v>2</v>
      </c>
      <c r="L586" s="7">
        <v>7</v>
      </c>
      <c r="M586" s="17">
        <f t="shared" si="281"/>
        <v>2</v>
      </c>
      <c r="N586" s="17">
        <f t="shared" si="282"/>
        <v>7</v>
      </c>
      <c r="O586" s="14">
        <f t="shared" si="283"/>
        <v>0.2857142857142857</v>
      </c>
      <c r="P586" s="12">
        <v>2</v>
      </c>
      <c r="Q586" s="12">
        <v>6</v>
      </c>
      <c r="R586" s="17">
        <f t="shared" si="284"/>
        <v>2</v>
      </c>
      <c r="S586" s="17">
        <f t="shared" si="285"/>
        <v>6</v>
      </c>
      <c r="T586" s="14">
        <f t="shared" si="286"/>
        <v>0.33333333333333331</v>
      </c>
      <c r="U586" s="12">
        <v>0</v>
      </c>
      <c r="V586" s="12">
        <v>1</v>
      </c>
      <c r="W586" s="17">
        <f t="shared" si="287"/>
        <v>0</v>
      </c>
      <c r="X586" s="17">
        <f t="shared" si="288"/>
        <v>1</v>
      </c>
      <c r="Y586" s="14">
        <f t="shared" si="289"/>
        <v>0</v>
      </c>
      <c r="Z586" s="12">
        <v>4</v>
      </c>
      <c r="AA586" s="12">
        <v>5</v>
      </c>
      <c r="AB586" s="17">
        <f t="shared" si="290"/>
        <v>4</v>
      </c>
      <c r="AC586" s="17">
        <f t="shared" si="291"/>
        <v>5</v>
      </c>
      <c r="AD586" s="14">
        <f t="shared" si="292"/>
        <v>0.8</v>
      </c>
      <c r="AE586" s="12">
        <v>3</v>
      </c>
      <c r="AF586" s="17">
        <f t="shared" si="293"/>
        <v>3</v>
      </c>
      <c r="AG586" s="12">
        <v>1</v>
      </c>
      <c r="AH586" s="17">
        <f t="shared" si="294"/>
        <v>1</v>
      </c>
      <c r="AI586" s="12">
        <v>2</v>
      </c>
      <c r="AJ586" s="17">
        <f t="shared" si="295"/>
        <v>2</v>
      </c>
      <c r="AK586" s="12">
        <v>6</v>
      </c>
      <c r="AL586" s="17">
        <f t="shared" si="296"/>
        <v>6</v>
      </c>
      <c r="AM586" s="12">
        <v>2</v>
      </c>
      <c r="AN586" s="17">
        <f t="shared" si="297"/>
        <v>2</v>
      </c>
      <c r="AO586" s="12">
        <v>0</v>
      </c>
      <c r="AP586" s="17">
        <f t="shared" si="298"/>
        <v>0</v>
      </c>
      <c r="AQ586" s="12">
        <v>0</v>
      </c>
      <c r="AR586" s="17">
        <f t="shared" si="299"/>
        <v>0</v>
      </c>
      <c r="AS586" s="12">
        <v>2</v>
      </c>
      <c r="AT586" s="17">
        <f t="shared" si="300"/>
        <v>2</v>
      </c>
      <c r="AU586" s="13"/>
      <c r="AV586" s="13"/>
      <c r="AW586" s="13"/>
      <c r="AX586" s="13"/>
      <c r="AY586" s="13"/>
      <c r="AZ586" s="13"/>
      <c r="BA586" s="13"/>
      <c r="BB586" s="13"/>
      <c r="BC586" s="13"/>
      <c r="BD586" s="35">
        <f t="shared" si="301"/>
        <v>43.478260869565219</v>
      </c>
      <c r="BE586" s="35">
        <f t="shared" si="302"/>
        <v>28.571428571428569</v>
      </c>
      <c r="BF586" s="37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2.3616472592313458</v>
      </c>
      <c r="BG586" s="14">
        <f t="shared" si="303"/>
        <v>0.14285714285714285</v>
      </c>
      <c r="BH586" s="14">
        <f t="shared" si="304"/>
        <v>0.7142857142857143</v>
      </c>
      <c r="BI586" s="13">
        <f>IFERROR(((AG586*(12000/5))/((F586*60+G586)*(SUMIFS(팀공격력!X:X,팀공격력!A:A,B586,팀공격력!B:B,D586)+SUMIFS(팀수비력!X:X,팀수비력!A:A,B586,팀수비력!B:B,D586))))*100,"")</f>
        <v>0.32261880437471097</v>
      </c>
      <c r="BJ586" s="13">
        <f>IFERROR(((AI586*(12000/5))/((F586*60+G586)*(SUMIFS(팀공격력!V:V,팀공격력!A:A,B586,팀공격력!B:B,D586)+SUMIFS(팀수비력!W:W,팀수비력!A:A,B586,팀수비력!B:B,D586))))*100,"")</f>
        <v>1.2446841613940463</v>
      </c>
      <c r="BK586" s="13">
        <f>IFERROR(((AE586*(12000/5))/((F586*60+G586)*(SUMIFS(팀공격력!X:X,팀공격력!A:A,B586,팀공격력!B:B,D586)+SUMIFS(팀수비력!X:X,팀수비력!A:A,B586,팀수비력!B:B,D586))))*100,"")</f>
        <v>0.96785641312413295</v>
      </c>
      <c r="BL586" s="13">
        <f>IFERROR(100*AK586/(((((F586*60+G586)/(12000/5))*SUMIFS(팀공격력!P:P,팀공격력!A:A,B586,팀공격력!B:B,D586))-K586)),"")</f>
        <v>4.7413338952692028</v>
      </c>
      <c r="BM586" s="13">
        <f>IFERROR(100*((AM586/E586*(2400))/((F586*60+G586)*SUMIFS(팀공격력!AR:AR,팀공격력!A:A,B586,팀공격력!B:B,D586))),"")</f>
        <v>5.4949529397722801</v>
      </c>
      <c r="BN586" s="13">
        <f>IFERROR((AO586*40)/(((F586*60+G586)/60)*(SUMIFS(팀수비력!Q:Q,팀수비력!A:A,B586,팀수비력!B:B,D586)-SUMIFS(팀수비력!N:N,팀수비력!A:A,B586,팀수비력!B:B,D586)))*100,"")</f>
        <v>0</v>
      </c>
      <c r="BO586" s="13">
        <f t="shared" si="305"/>
        <v>0</v>
      </c>
      <c r="BP586" s="13">
        <v>0</v>
      </c>
      <c r="BQ586" s="13">
        <v>0</v>
      </c>
      <c r="BR586" s="13">
        <v>0</v>
      </c>
      <c r="BS586" s="13">
        <v>1</v>
      </c>
      <c r="BT586" s="15" t="s">
        <v>88</v>
      </c>
      <c r="BU586" s="15"/>
      <c r="BV586" s="12" t="s">
        <v>91</v>
      </c>
      <c r="BW586" s="26"/>
      <c r="BX586" s="28"/>
      <c r="BY586" s="28"/>
      <c r="BZ586" s="26"/>
      <c r="CA586" s="26"/>
      <c r="CB586" s="26"/>
      <c r="CC586" s="31"/>
      <c r="CD586" s="31"/>
      <c r="CE586" s="31"/>
      <c r="CF586" s="33">
        <v>1</v>
      </c>
      <c r="CG586" s="33">
        <v>0</v>
      </c>
    </row>
    <row r="587" spans="1:85" ht="18" customHeight="1" thickBot="1" x14ac:dyDescent="0.45">
      <c r="A587" s="12" t="s">
        <v>84</v>
      </c>
      <c r="B587" s="12" t="s">
        <v>213</v>
      </c>
      <c r="C587" s="4" t="s">
        <v>221</v>
      </c>
      <c r="D587" s="4" t="s">
        <v>297</v>
      </c>
      <c r="E587" s="23">
        <v>9</v>
      </c>
      <c r="F587" s="24">
        <v>19</v>
      </c>
      <c r="G587" s="24">
        <v>1</v>
      </c>
      <c r="H587" s="10">
        <f t="shared" si="279"/>
        <v>10269</v>
      </c>
      <c r="I587" s="5">
        <v>40</v>
      </c>
      <c r="J587" s="17">
        <f t="shared" si="280"/>
        <v>4.4444444444444446</v>
      </c>
      <c r="K587" s="7">
        <v>17</v>
      </c>
      <c r="L587" s="7">
        <v>47</v>
      </c>
      <c r="M587" s="17">
        <f t="shared" si="281"/>
        <v>1.8888888888888888</v>
      </c>
      <c r="N587" s="17">
        <f t="shared" si="282"/>
        <v>5.2222222222222223</v>
      </c>
      <c r="O587" s="14">
        <f t="shared" si="283"/>
        <v>0.36170212765957449</v>
      </c>
      <c r="P587" s="12">
        <v>11</v>
      </c>
      <c r="Q587" s="12">
        <v>21</v>
      </c>
      <c r="R587" s="17">
        <f t="shared" si="284"/>
        <v>1.2222222222222223</v>
      </c>
      <c r="S587" s="17">
        <f t="shared" si="285"/>
        <v>2.3333333333333335</v>
      </c>
      <c r="T587" s="14">
        <f t="shared" si="286"/>
        <v>0.52380952380952384</v>
      </c>
      <c r="U587" s="12">
        <v>6</v>
      </c>
      <c r="V587" s="12">
        <v>26</v>
      </c>
      <c r="W587" s="17">
        <f t="shared" si="287"/>
        <v>0.66666666666666663</v>
      </c>
      <c r="X587" s="17">
        <f t="shared" si="288"/>
        <v>2.8888888888888888</v>
      </c>
      <c r="Y587" s="14">
        <f t="shared" si="289"/>
        <v>0.23076923076923078</v>
      </c>
      <c r="Z587" s="12">
        <v>0</v>
      </c>
      <c r="AA587" s="12">
        <v>1</v>
      </c>
      <c r="AB587" s="17">
        <f t="shared" si="290"/>
        <v>0</v>
      </c>
      <c r="AC587" s="17">
        <f t="shared" si="291"/>
        <v>0.1111111111111111</v>
      </c>
      <c r="AD587" s="14">
        <f t="shared" si="292"/>
        <v>0</v>
      </c>
      <c r="AE587" s="12">
        <v>16</v>
      </c>
      <c r="AF587" s="17">
        <f t="shared" si="293"/>
        <v>1.7777777777777777</v>
      </c>
      <c r="AG587" s="12">
        <v>3</v>
      </c>
      <c r="AH587" s="17">
        <f t="shared" si="294"/>
        <v>0.33333333333333331</v>
      </c>
      <c r="AI587" s="12">
        <v>13</v>
      </c>
      <c r="AJ587" s="17">
        <f t="shared" si="295"/>
        <v>1.4444444444444444</v>
      </c>
      <c r="AK587" s="12">
        <v>15</v>
      </c>
      <c r="AL587" s="17">
        <f t="shared" si="296"/>
        <v>1.6666666666666667</v>
      </c>
      <c r="AM587" s="12">
        <v>8</v>
      </c>
      <c r="AN587" s="17">
        <f t="shared" si="297"/>
        <v>0.88888888888888884</v>
      </c>
      <c r="AO587" s="12">
        <v>1</v>
      </c>
      <c r="AP587" s="17">
        <f t="shared" si="298"/>
        <v>0.1111111111111111</v>
      </c>
      <c r="AQ587" s="12">
        <v>5</v>
      </c>
      <c r="AR587" s="17">
        <f t="shared" si="299"/>
        <v>0.55555555555555558</v>
      </c>
      <c r="AS587" s="12">
        <v>14</v>
      </c>
      <c r="AT587" s="17">
        <f t="shared" si="300"/>
        <v>1.5555555555555556</v>
      </c>
      <c r="AU587" s="13"/>
      <c r="AV587" s="13"/>
      <c r="AW587" s="13"/>
      <c r="AX587" s="13"/>
      <c r="AY587" s="13"/>
      <c r="AZ587" s="13"/>
      <c r="BA587" s="13"/>
      <c r="BB587" s="13"/>
      <c r="BC587" s="13"/>
      <c r="BD587" s="35">
        <f t="shared" si="301"/>
        <v>42.158516020236092</v>
      </c>
      <c r="BE587" s="35">
        <f t="shared" si="302"/>
        <v>42.553191489361701</v>
      </c>
      <c r="BF587" s="37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14.676571766658743</v>
      </c>
      <c r="BG587" s="14">
        <f t="shared" si="303"/>
        <v>0.55319148936170215</v>
      </c>
      <c r="BH587" s="14">
        <f t="shared" si="304"/>
        <v>2.1276595744680851E-2</v>
      </c>
      <c r="BI587" s="13">
        <f>IFERROR(((AG587*(12000/5))/((F587*60+G587)*(SUMIFS(팀공격력!X:X,팀공격력!A:A,B587,팀공격력!B:B,D587)+SUMIFS(팀수비력!X:X,팀수비력!A:A,B587,팀수비력!B:B,D587))))*100,"")</f>
        <v>1.0552264486646989</v>
      </c>
      <c r="BJ587" s="13">
        <f>IFERROR(((AI587*(12000/5))/((F587*60+G587)*(SUMIFS(팀공격력!V:V,팀공격력!A:A,B587,팀공격력!B:B,D587)+SUMIFS(팀수비력!W:W,팀수비력!A:A,B587,팀수비력!B:B,D587))))*100,"")</f>
        <v>8.8207853891606103</v>
      </c>
      <c r="BK587" s="13">
        <f>IFERROR(((AE587*(12000/5))/((F587*60+G587)*(SUMIFS(팀공격력!X:X,팀공격력!A:A,B587,팀공격력!B:B,D587)+SUMIFS(팀수비력!X:X,팀수비력!A:A,B587,팀수비력!B:B,D587))))*100,"")</f>
        <v>5.6278743928783941</v>
      </c>
      <c r="BL587" s="13">
        <f>IFERROR(100*AK587/(((((F587*60+G587)/(12000/5))*SUMIFS(팀공격력!P:P,팀공격력!A:A,B587,팀공격력!B:B,D587))-K587)),"")</f>
        <v>14.865713058703049</v>
      </c>
      <c r="BM587" s="13">
        <f>IFERROR(100*((AM587/E587*(2400))/((F587*60+G587)*SUMIFS(팀공격력!AR:AR,팀공격력!A:A,B587,팀공격력!B:B,D587))),"")</f>
        <v>2.6626629494894209</v>
      </c>
      <c r="BN587" s="13">
        <f>IFERROR((AO587*40)/(((F587*60+G587)/60)*(SUMIFS(팀수비력!Q:Q,팀수비력!A:A,B587,팀수비력!B:B,D587)-SUMIFS(팀수비력!N:N,팀수비력!A:A,B587,팀수비력!B:B,D587)))*100,"")</f>
        <v>0.62047730216469021</v>
      </c>
      <c r="BO587" s="13">
        <f t="shared" si="305"/>
        <v>9.5347063310450046</v>
      </c>
      <c r="BP587" s="13">
        <v>0</v>
      </c>
      <c r="BQ587" s="13">
        <v>0</v>
      </c>
      <c r="BR587" s="13">
        <v>0.44444444444444398</v>
      </c>
      <c r="BS587" s="13">
        <v>0.33333333333333298</v>
      </c>
      <c r="BT587" s="15" t="s">
        <v>88</v>
      </c>
      <c r="BU587" s="15"/>
      <c r="BV587" s="12" t="s">
        <v>91</v>
      </c>
      <c r="BW587" s="26"/>
      <c r="BX587" s="28"/>
      <c r="BY587" s="28"/>
      <c r="BZ587" s="26"/>
      <c r="CA587" s="26"/>
      <c r="CB587" s="26"/>
      <c r="CC587" s="31"/>
      <c r="CD587" s="31"/>
      <c r="CE587" s="31"/>
      <c r="CF587" s="33">
        <v>6</v>
      </c>
      <c r="CG587" s="33">
        <v>3</v>
      </c>
    </row>
    <row r="588" spans="1:85" ht="18" customHeight="1" thickBot="1" x14ac:dyDescent="0.45">
      <c r="A588" s="12" t="s">
        <v>84</v>
      </c>
      <c r="B588" s="12" t="s">
        <v>213</v>
      </c>
      <c r="C588" s="4" t="s">
        <v>222</v>
      </c>
      <c r="D588" s="4" t="s">
        <v>297</v>
      </c>
      <c r="E588" s="23">
        <v>9</v>
      </c>
      <c r="F588" s="24">
        <v>30</v>
      </c>
      <c r="G588" s="24">
        <v>49</v>
      </c>
      <c r="H588" s="10">
        <f t="shared" si="279"/>
        <v>16641</v>
      </c>
      <c r="I588" s="5">
        <v>145</v>
      </c>
      <c r="J588" s="17">
        <f t="shared" si="280"/>
        <v>16.111111111111111</v>
      </c>
      <c r="K588" s="7">
        <v>53</v>
      </c>
      <c r="L588" s="7">
        <v>111</v>
      </c>
      <c r="M588" s="17">
        <f t="shared" si="281"/>
        <v>5.8888888888888893</v>
      </c>
      <c r="N588" s="17">
        <f t="shared" si="282"/>
        <v>12.333333333333334</v>
      </c>
      <c r="O588" s="14">
        <f t="shared" si="283"/>
        <v>0.47747747747747749</v>
      </c>
      <c r="P588" s="12">
        <v>42</v>
      </c>
      <c r="Q588" s="12">
        <v>76</v>
      </c>
      <c r="R588" s="17">
        <f t="shared" si="284"/>
        <v>4.666666666666667</v>
      </c>
      <c r="S588" s="17">
        <f t="shared" si="285"/>
        <v>8.4444444444444446</v>
      </c>
      <c r="T588" s="14">
        <f t="shared" si="286"/>
        <v>0.55263157894736847</v>
      </c>
      <c r="U588" s="12">
        <v>11</v>
      </c>
      <c r="V588" s="12">
        <v>35</v>
      </c>
      <c r="W588" s="17">
        <f t="shared" si="287"/>
        <v>1.2222222222222223</v>
      </c>
      <c r="X588" s="17">
        <f t="shared" si="288"/>
        <v>3.8888888888888888</v>
      </c>
      <c r="Y588" s="14">
        <f t="shared" si="289"/>
        <v>0.31428571428571428</v>
      </c>
      <c r="Z588" s="12">
        <v>28</v>
      </c>
      <c r="AA588" s="12">
        <v>38</v>
      </c>
      <c r="AB588" s="17">
        <f t="shared" si="290"/>
        <v>3.1111111111111112</v>
      </c>
      <c r="AC588" s="17">
        <f t="shared" si="291"/>
        <v>4.2222222222222223</v>
      </c>
      <c r="AD588" s="14">
        <f t="shared" si="292"/>
        <v>0.73684210526315785</v>
      </c>
      <c r="AE588" s="12">
        <v>29</v>
      </c>
      <c r="AF588" s="17">
        <f t="shared" si="293"/>
        <v>3.2222222222222223</v>
      </c>
      <c r="AG588" s="12">
        <v>10</v>
      </c>
      <c r="AH588" s="17">
        <f t="shared" si="294"/>
        <v>1.1111111111111112</v>
      </c>
      <c r="AI588" s="12">
        <v>19</v>
      </c>
      <c r="AJ588" s="17">
        <f t="shared" si="295"/>
        <v>2.1111111111111112</v>
      </c>
      <c r="AK588" s="12">
        <v>44</v>
      </c>
      <c r="AL588" s="17">
        <f t="shared" si="296"/>
        <v>4.8888888888888893</v>
      </c>
      <c r="AM588" s="12">
        <v>16</v>
      </c>
      <c r="AN588" s="17">
        <f t="shared" si="297"/>
        <v>1.7777777777777777</v>
      </c>
      <c r="AO588" s="12">
        <v>0</v>
      </c>
      <c r="AP588" s="17">
        <f t="shared" si="298"/>
        <v>0</v>
      </c>
      <c r="AQ588" s="12">
        <v>18</v>
      </c>
      <c r="AR588" s="17">
        <f t="shared" si="299"/>
        <v>2</v>
      </c>
      <c r="AS588" s="12">
        <v>27</v>
      </c>
      <c r="AT588" s="17">
        <f t="shared" si="300"/>
        <v>3</v>
      </c>
      <c r="AU588" s="13"/>
      <c r="AV588" s="13"/>
      <c r="AW588" s="13"/>
      <c r="AX588" s="13"/>
      <c r="AY588" s="13"/>
      <c r="AZ588" s="13"/>
      <c r="BA588" s="13"/>
      <c r="BB588" s="13"/>
      <c r="BC588" s="13"/>
      <c r="BD588" s="35">
        <f t="shared" si="301"/>
        <v>56.76479799561541</v>
      </c>
      <c r="BE588" s="35">
        <f t="shared" si="302"/>
        <v>52.702702702702695</v>
      </c>
      <c r="BF588" s="37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25.166906485132884</v>
      </c>
      <c r="BG588" s="14">
        <f t="shared" si="303"/>
        <v>0.31531531531531531</v>
      </c>
      <c r="BH588" s="14">
        <f t="shared" si="304"/>
        <v>0.34234234234234234</v>
      </c>
      <c r="BI588" s="13">
        <f>IFERROR(((AG588*(12000/5))/((F588*60+G588)*(SUMIFS(팀공격력!X:X,팀공격력!A:A,B588,팀공격력!B:B,D588)+SUMIFS(팀수비력!X:X,팀수비력!A:A,B588,팀수비력!B:B,D588))))*100,"")</f>
        <v>2.1705667530672823</v>
      </c>
      <c r="BJ588" s="13">
        <f>IFERROR(((AI588*(12000/5))/((F588*60+G588)*(SUMIFS(팀공격력!V:V,팀공격력!A:A,B588,팀공격력!B:B,D588)+SUMIFS(팀수비력!W:W,팀수비력!A:A,B588,팀수비력!B:B,D588))))*100,"")</f>
        <v>7.9554772414033748</v>
      </c>
      <c r="BK588" s="13">
        <f>IFERROR(((AE588*(12000/5))/((F588*60+G588)*(SUMIFS(팀공격력!X:X,팀공격력!A:A,B588,팀공격력!B:B,D588)+SUMIFS(팀수비력!X:X,팀수비력!A:A,B588,팀수비력!B:B,D588))))*100,"")</f>
        <v>6.2946435838951178</v>
      </c>
      <c r="BL588" s="13">
        <f>IFERROR(100*AK588/(((((F588*60+G588)/(12000/5))*SUMIFS(팀공격력!P:P,팀공격력!A:A,B588,팀공격력!B:B,D588))-K588)),"")</f>
        <v>31.869431903232815</v>
      </c>
      <c r="BM588" s="13">
        <f>IFERROR(100*((AM588/E588*(2400))/((F588*60+G588)*SUMIFS(팀공격력!AR:AR,팀공격력!A:A,B588,팀공격력!B:B,D588))),"")</f>
        <v>3.2862070582665539</v>
      </c>
      <c r="BN588" s="13">
        <f>IFERROR((AO588*40)/(((F588*60+G588)/60)*(SUMIFS(팀수비력!Q:Q,팀수비력!A:A,B588,팀수비력!B:B,D588)-SUMIFS(팀수비력!N:N,팀수비력!A:A,B588,팀수비력!B:B,D588)))*100,"")</f>
        <v>0</v>
      </c>
      <c r="BO588" s="13">
        <f t="shared" si="305"/>
        <v>12.352456766401318</v>
      </c>
      <c r="BP588" s="13">
        <v>5.55555555555555</v>
      </c>
      <c r="BQ588" s="13">
        <v>0.11111111111111099</v>
      </c>
      <c r="BR588" s="13">
        <v>2.4444444444444402</v>
      </c>
      <c r="BS588" s="13">
        <v>0.88888888888888795</v>
      </c>
      <c r="BT588" s="15" t="s">
        <v>88</v>
      </c>
      <c r="BU588" s="15"/>
      <c r="BV588" s="12" t="s">
        <v>91</v>
      </c>
      <c r="BW588" s="26"/>
      <c r="BX588" s="28"/>
      <c r="BY588" s="28"/>
      <c r="BZ588" s="26"/>
      <c r="CA588" s="26"/>
      <c r="CB588" s="26"/>
      <c r="CC588" s="31"/>
      <c r="CD588" s="31"/>
      <c r="CE588" s="31"/>
      <c r="CF588" s="33">
        <v>6</v>
      </c>
      <c r="CG588" s="33">
        <v>3</v>
      </c>
    </row>
    <row r="589" spans="1:85" ht="18" customHeight="1" thickBot="1" x14ac:dyDescent="0.45">
      <c r="A589" s="12" t="s">
        <v>84</v>
      </c>
      <c r="B589" s="12" t="s">
        <v>213</v>
      </c>
      <c r="C589" s="4" t="s">
        <v>224</v>
      </c>
      <c r="D589" s="4" t="s">
        <v>297</v>
      </c>
      <c r="E589" s="23">
        <v>5</v>
      </c>
      <c r="F589" s="24">
        <v>26</v>
      </c>
      <c r="G589" s="24">
        <v>41</v>
      </c>
      <c r="H589" s="10">
        <f t="shared" si="279"/>
        <v>8005</v>
      </c>
      <c r="I589" s="5">
        <v>52</v>
      </c>
      <c r="J589" s="17">
        <f t="shared" si="280"/>
        <v>10.4</v>
      </c>
      <c r="K589" s="7">
        <v>19</v>
      </c>
      <c r="L589" s="7">
        <v>41</v>
      </c>
      <c r="M589" s="17">
        <f t="shared" si="281"/>
        <v>3.8</v>
      </c>
      <c r="N589" s="17">
        <f t="shared" si="282"/>
        <v>8.1999999999999993</v>
      </c>
      <c r="O589" s="14">
        <f t="shared" si="283"/>
        <v>0.46341463414634149</v>
      </c>
      <c r="P589" s="12">
        <v>11</v>
      </c>
      <c r="Q589" s="12">
        <v>19</v>
      </c>
      <c r="R589" s="17">
        <f t="shared" si="284"/>
        <v>2.2000000000000002</v>
      </c>
      <c r="S589" s="17">
        <f t="shared" si="285"/>
        <v>3.8</v>
      </c>
      <c r="T589" s="14">
        <f t="shared" si="286"/>
        <v>0.57894736842105265</v>
      </c>
      <c r="U589" s="12">
        <v>8</v>
      </c>
      <c r="V589" s="12">
        <v>22</v>
      </c>
      <c r="W589" s="17">
        <f t="shared" si="287"/>
        <v>1.6</v>
      </c>
      <c r="X589" s="17">
        <f t="shared" si="288"/>
        <v>4.4000000000000004</v>
      </c>
      <c r="Y589" s="14">
        <f t="shared" si="289"/>
        <v>0.36363636363636365</v>
      </c>
      <c r="Z589" s="12">
        <v>6</v>
      </c>
      <c r="AA589" s="12">
        <v>8</v>
      </c>
      <c r="AB589" s="17">
        <f t="shared" si="290"/>
        <v>1.2</v>
      </c>
      <c r="AC589" s="17">
        <f t="shared" si="291"/>
        <v>1.6</v>
      </c>
      <c r="AD589" s="14">
        <f t="shared" si="292"/>
        <v>0.75</v>
      </c>
      <c r="AE589" s="12">
        <v>14</v>
      </c>
      <c r="AF589" s="17">
        <f t="shared" si="293"/>
        <v>2.8</v>
      </c>
      <c r="AG589" s="12">
        <v>3</v>
      </c>
      <c r="AH589" s="17">
        <f t="shared" si="294"/>
        <v>0.6</v>
      </c>
      <c r="AI589" s="12">
        <v>11</v>
      </c>
      <c r="AJ589" s="17">
        <f t="shared" si="295"/>
        <v>2.2000000000000002</v>
      </c>
      <c r="AK589" s="12">
        <v>15</v>
      </c>
      <c r="AL589" s="17">
        <f t="shared" si="296"/>
        <v>3</v>
      </c>
      <c r="AM589" s="12">
        <v>3</v>
      </c>
      <c r="AN589" s="17">
        <f t="shared" si="297"/>
        <v>0.6</v>
      </c>
      <c r="AO589" s="12">
        <v>0</v>
      </c>
      <c r="AP589" s="17">
        <f t="shared" si="298"/>
        <v>0</v>
      </c>
      <c r="AQ589" s="12">
        <v>14</v>
      </c>
      <c r="AR589" s="17">
        <f t="shared" si="299"/>
        <v>2.8</v>
      </c>
      <c r="AS589" s="12">
        <v>12</v>
      </c>
      <c r="AT589" s="17">
        <f t="shared" si="300"/>
        <v>2.4</v>
      </c>
      <c r="AU589" s="13"/>
      <c r="AV589" s="13"/>
      <c r="AW589" s="13"/>
      <c r="AX589" s="13"/>
      <c r="AY589" s="13"/>
      <c r="AZ589" s="13"/>
      <c r="BA589" s="13"/>
      <c r="BB589" s="13"/>
      <c r="BC589" s="13"/>
      <c r="BD589" s="35">
        <f t="shared" si="301"/>
        <v>58.400718778077263</v>
      </c>
      <c r="BE589" s="35">
        <f t="shared" si="302"/>
        <v>56.09756097560976</v>
      </c>
      <c r="BF589" s="37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11.672410954234557</v>
      </c>
      <c r="BG589" s="14">
        <f t="shared" si="303"/>
        <v>0.53658536585365857</v>
      </c>
      <c r="BH589" s="14">
        <f t="shared" si="304"/>
        <v>0.1951219512195122</v>
      </c>
      <c r="BI589" s="13">
        <f>IFERROR(((AG589*(12000/5))/((F589*60+G589)*(SUMIFS(팀공격력!X:X,팀공격력!A:A,B589,팀공격력!B:B,D589)+SUMIFS(팀수비력!X:X,팀수비력!A:A,B589,팀수비력!B:B,D589))))*100,"")</f>
        <v>0.75203833724323643</v>
      </c>
      <c r="BJ589" s="13">
        <f>IFERROR(((AI589*(12000/5))/((F589*60+G589)*(SUMIFS(팀공격력!V:V,팀공격력!A:A,B589,팀공격력!B:B,D589)+SUMIFS(팀수비력!W:W,팀수비력!A:A,B589,팀수비력!B:B,D589))))*100,"")</f>
        <v>5.319256110092482</v>
      </c>
      <c r="BK589" s="13">
        <f>IFERROR(((AE589*(12000/5))/((F589*60+G589)*(SUMIFS(팀공격력!X:X,팀공격력!A:A,B589,팀공격력!B:B,D589)+SUMIFS(팀수비력!X:X,팀수비력!A:A,B589,팀수비력!B:B,D589))))*100,"")</f>
        <v>3.5095122404684362</v>
      </c>
      <c r="BL589" s="13">
        <f>IFERROR(100*AK589/(((((F589*60+G589)/(12000/5))*SUMIFS(팀공격력!P:P,팀공격력!A:A,B589,팀공격력!B:B,D589))-K589)),"")</f>
        <v>10.243336140766202</v>
      </c>
      <c r="BM589" s="13">
        <f>IFERROR(100*((AM589/E589*(2400))/((F589*60+G589)*SUMIFS(팀공격력!AR:AR,팀공격력!A:A,B589,팀공격력!B:B,D589))),"")</f>
        <v>1.2808972124441069</v>
      </c>
      <c r="BN589" s="13">
        <f>IFERROR((AO589*40)/(((F589*60+G589)/60)*(SUMIFS(팀수비력!Q:Q,팀수비력!A:A,B589,팀수비력!B:B,D589)-SUMIFS(팀수비력!N:N,팀수비력!A:A,B589,팀수비력!B:B,D589)))*100,"")</f>
        <v>0</v>
      </c>
      <c r="BO589" s="13">
        <f t="shared" si="305"/>
        <v>23.923444976076553</v>
      </c>
      <c r="BP589" s="13">
        <v>0</v>
      </c>
      <c r="BQ589" s="13">
        <v>0</v>
      </c>
      <c r="BR589" s="13">
        <v>1.4</v>
      </c>
      <c r="BS589" s="13">
        <v>0.4</v>
      </c>
      <c r="BT589" s="15" t="s">
        <v>88</v>
      </c>
      <c r="BU589" s="15"/>
      <c r="BV589" s="12" t="s">
        <v>91</v>
      </c>
      <c r="BW589" s="26"/>
      <c r="BX589" s="28"/>
      <c r="BY589" s="28"/>
      <c r="BZ589" s="26"/>
      <c r="CA589" s="26"/>
      <c r="CB589" s="26"/>
      <c r="CC589" s="31"/>
      <c r="CD589" s="31"/>
      <c r="CE589" s="31"/>
      <c r="CF589" s="33">
        <v>3</v>
      </c>
      <c r="CG589" s="33">
        <v>2</v>
      </c>
    </row>
    <row r="590" spans="1:85" ht="18" customHeight="1" thickBot="1" x14ac:dyDescent="0.45">
      <c r="A590" s="12" t="s">
        <v>84</v>
      </c>
      <c r="B590" s="12" t="s">
        <v>213</v>
      </c>
      <c r="C590" s="4" t="s">
        <v>225</v>
      </c>
      <c r="D590" s="4" t="s">
        <v>297</v>
      </c>
      <c r="E590" s="23">
        <v>9</v>
      </c>
      <c r="F590" s="24">
        <v>13</v>
      </c>
      <c r="G590" s="24">
        <v>38</v>
      </c>
      <c r="H590" s="10">
        <f t="shared" si="279"/>
        <v>7362</v>
      </c>
      <c r="I590" s="5">
        <v>43</v>
      </c>
      <c r="J590" s="17">
        <f t="shared" si="280"/>
        <v>4.7777777777777777</v>
      </c>
      <c r="K590" s="7">
        <v>16</v>
      </c>
      <c r="L590" s="7">
        <v>47</v>
      </c>
      <c r="M590" s="17">
        <f t="shared" si="281"/>
        <v>1.7777777777777777</v>
      </c>
      <c r="N590" s="17">
        <f t="shared" si="282"/>
        <v>5.2222222222222223</v>
      </c>
      <c r="O590" s="14">
        <f t="shared" si="283"/>
        <v>0.34042553191489361</v>
      </c>
      <c r="P590" s="12">
        <v>10</v>
      </c>
      <c r="Q590" s="12">
        <v>31</v>
      </c>
      <c r="R590" s="17">
        <f t="shared" si="284"/>
        <v>1.1111111111111112</v>
      </c>
      <c r="S590" s="17">
        <f t="shared" si="285"/>
        <v>3.4444444444444446</v>
      </c>
      <c r="T590" s="14">
        <f t="shared" si="286"/>
        <v>0.32258064516129031</v>
      </c>
      <c r="U590" s="12">
        <v>6</v>
      </c>
      <c r="V590" s="12">
        <v>16</v>
      </c>
      <c r="W590" s="17">
        <f t="shared" si="287"/>
        <v>0.66666666666666663</v>
      </c>
      <c r="X590" s="17">
        <f t="shared" si="288"/>
        <v>1.7777777777777777</v>
      </c>
      <c r="Y590" s="14">
        <f t="shared" si="289"/>
        <v>0.375</v>
      </c>
      <c r="Z590" s="12">
        <v>5</v>
      </c>
      <c r="AA590" s="12">
        <v>5</v>
      </c>
      <c r="AB590" s="17">
        <f t="shared" si="290"/>
        <v>0.55555555555555558</v>
      </c>
      <c r="AC590" s="17">
        <f t="shared" si="291"/>
        <v>0.55555555555555558</v>
      </c>
      <c r="AD590" s="14">
        <f t="shared" si="292"/>
        <v>1</v>
      </c>
      <c r="AE590" s="12">
        <v>24</v>
      </c>
      <c r="AF590" s="17">
        <f t="shared" si="293"/>
        <v>2.6666666666666665</v>
      </c>
      <c r="AG590" s="12">
        <v>8</v>
      </c>
      <c r="AH590" s="17">
        <f t="shared" si="294"/>
        <v>0.88888888888888884</v>
      </c>
      <c r="AI590" s="12">
        <v>16</v>
      </c>
      <c r="AJ590" s="17">
        <f t="shared" si="295"/>
        <v>1.7777777777777777</v>
      </c>
      <c r="AK590" s="12">
        <v>8</v>
      </c>
      <c r="AL590" s="17">
        <f t="shared" si="296"/>
        <v>0.88888888888888884</v>
      </c>
      <c r="AM590" s="12">
        <v>9</v>
      </c>
      <c r="AN590" s="17">
        <f t="shared" si="297"/>
        <v>1</v>
      </c>
      <c r="AO590" s="12">
        <v>1</v>
      </c>
      <c r="AP590" s="17">
        <f t="shared" si="298"/>
        <v>0.1111111111111111</v>
      </c>
      <c r="AQ590" s="12">
        <v>7</v>
      </c>
      <c r="AR590" s="17">
        <f t="shared" si="299"/>
        <v>0.77777777777777779</v>
      </c>
      <c r="AS590" s="12">
        <v>18</v>
      </c>
      <c r="AT590" s="17">
        <f t="shared" si="300"/>
        <v>2</v>
      </c>
      <c r="AU590" s="13"/>
      <c r="AV590" s="13"/>
      <c r="AW590" s="13"/>
      <c r="AX590" s="13"/>
      <c r="AY590" s="13"/>
      <c r="AZ590" s="13"/>
      <c r="BA590" s="13"/>
      <c r="BB590" s="13"/>
      <c r="BC590" s="13"/>
      <c r="BD590" s="35">
        <f t="shared" si="301"/>
        <v>43.699186991869915</v>
      </c>
      <c r="BE590" s="35">
        <f t="shared" si="302"/>
        <v>40.425531914893611</v>
      </c>
      <c r="BF590" s="37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21.939695506695706</v>
      </c>
      <c r="BG590" s="14">
        <f t="shared" si="303"/>
        <v>0.34042553191489361</v>
      </c>
      <c r="BH590" s="14">
        <f t="shared" si="304"/>
        <v>0.10638297872340426</v>
      </c>
      <c r="BI590" s="13">
        <f>IFERROR(((AG590*(12000/5))/((F590*60+G590)*(SUMIFS(팀공격력!X:X,팀공격력!A:A,B590,팀공격력!B:B,D590)+SUMIFS(팀수비력!X:X,팀수비력!A:A,B590,팀수비력!B:B,D590))))*100,"")</f>
        <v>3.9250639867202</v>
      </c>
      <c r="BJ590" s="13">
        <f>IFERROR(((AI590*(12000/5))/((F590*60+G590)*(SUMIFS(팀공격력!V:V,팀공격력!A:A,B590,팀공격력!B:B,D590)+SUMIFS(팀수비력!W:W,팀수비력!A:A,B590,팀수비력!B:B,D590))))*100,"")</f>
        <v>15.143150090701161</v>
      </c>
      <c r="BK590" s="13">
        <f>IFERROR(((AE590*(12000/5))/((F590*60+G590)*(SUMIFS(팀공격력!X:X,팀공격력!A:A,B590,팀공격력!B:B,D590)+SUMIFS(팀수비력!X:X,팀수비력!A:A,B590,팀수비력!B:B,D590))))*100,"")</f>
        <v>11.775191960160601</v>
      </c>
      <c r="BL590" s="13">
        <f>IFERROR(100*AK590/(((((F590*60+G590)/(12000/5))*SUMIFS(팀공격력!P:P,팀공격력!A:A,B590,팀공격력!B:B,D590))-K590)),"")</f>
        <v>11.674287382041054</v>
      </c>
      <c r="BM590" s="13">
        <f>IFERROR(100*((AM590/E590*(2400))/((F590*60+G590)*SUMIFS(팀공격력!AR:AR,팀공격력!A:A,B590,팀공격력!B:B,D590))),"")</f>
        <v>4.1783138490688971</v>
      </c>
      <c r="BN590" s="13">
        <f>IFERROR((AO590*40)/(((F590*60+G590)/60)*(SUMIFS(팀수비력!Q:Q,팀수비력!A:A,B590,팀수비력!B:B,D590)-SUMIFS(팀수비력!N:N,팀수비력!A:A,B590,팀수비력!B:B,D590)))*100,"")</f>
        <v>0.86548239825172557</v>
      </c>
      <c r="BO590" s="13">
        <f t="shared" si="305"/>
        <v>12.455516014234874</v>
      </c>
      <c r="BP590" s="13">
        <v>88.8888888888888</v>
      </c>
      <c r="BQ590" s="13">
        <v>0.88888888888888795</v>
      </c>
      <c r="BR590" s="13">
        <v>0</v>
      </c>
      <c r="BS590" s="13">
        <v>0.22222222222222199</v>
      </c>
      <c r="BT590" s="15" t="s">
        <v>93</v>
      </c>
      <c r="BU590" s="15"/>
      <c r="BV590" s="12" t="s">
        <v>96</v>
      </c>
      <c r="BW590" s="26"/>
      <c r="BX590" s="28"/>
      <c r="BY590" s="28"/>
      <c r="BZ590" s="26"/>
      <c r="CA590" s="26"/>
      <c r="CB590" s="26"/>
      <c r="CC590" s="31"/>
      <c r="CD590" s="31"/>
      <c r="CE590" s="31"/>
      <c r="CF590" s="33">
        <v>6</v>
      </c>
      <c r="CG590" s="33">
        <v>3</v>
      </c>
    </row>
    <row r="591" spans="1:85" ht="18" customHeight="1" thickBot="1" x14ac:dyDescent="0.45">
      <c r="A591" s="12" t="s">
        <v>84</v>
      </c>
      <c r="B591" s="12" t="s">
        <v>213</v>
      </c>
      <c r="C591" s="4" t="s">
        <v>226</v>
      </c>
      <c r="D591" s="4" t="s">
        <v>297</v>
      </c>
      <c r="E591" s="23">
        <v>6</v>
      </c>
      <c r="F591" s="24">
        <v>7</v>
      </c>
      <c r="G591" s="24">
        <v>46</v>
      </c>
      <c r="H591" s="10">
        <f t="shared" si="279"/>
        <v>2796</v>
      </c>
      <c r="I591" s="5">
        <v>13</v>
      </c>
      <c r="J591" s="17">
        <f t="shared" si="280"/>
        <v>2.1666666666666665</v>
      </c>
      <c r="K591" s="7">
        <v>5</v>
      </c>
      <c r="L591" s="7">
        <v>8</v>
      </c>
      <c r="M591" s="17">
        <f t="shared" si="281"/>
        <v>0.83333333333333337</v>
      </c>
      <c r="N591" s="17">
        <f t="shared" si="282"/>
        <v>1.3333333333333333</v>
      </c>
      <c r="O591" s="14">
        <f t="shared" si="283"/>
        <v>0.625</v>
      </c>
      <c r="P591" s="12">
        <v>3</v>
      </c>
      <c r="Q591" s="12">
        <v>4</v>
      </c>
      <c r="R591" s="17">
        <f t="shared" si="284"/>
        <v>0.5</v>
      </c>
      <c r="S591" s="17">
        <f t="shared" si="285"/>
        <v>0.66666666666666663</v>
      </c>
      <c r="T591" s="14">
        <f t="shared" si="286"/>
        <v>0.75</v>
      </c>
      <c r="U591" s="12">
        <v>2</v>
      </c>
      <c r="V591" s="12">
        <v>4</v>
      </c>
      <c r="W591" s="17">
        <f t="shared" si="287"/>
        <v>0.33333333333333331</v>
      </c>
      <c r="X591" s="17">
        <f t="shared" si="288"/>
        <v>0.66666666666666663</v>
      </c>
      <c r="Y591" s="14">
        <f t="shared" si="289"/>
        <v>0.5</v>
      </c>
      <c r="Z591" s="12">
        <v>1</v>
      </c>
      <c r="AA591" s="12">
        <v>2</v>
      </c>
      <c r="AB591" s="17">
        <f t="shared" si="290"/>
        <v>0.16666666666666666</v>
      </c>
      <c r="AC591" s="17">
        <f t="shared" si="291"/>
        <v>0.33333333333333331</v>
      </c>
      <c r="AD591" s="14">
        <f t="shared" si="292"/>
        <v>0.5</v>
      </c>
      <c r="AE591" s="12">
        <v>3</v>
      </c>
      <c r="AF591" s="17">
        <f t="shared" si="293"/>
        <v>0.5</v>
      </c>
      <c r="AG591" s="12">
        <v>0</v>
      </c>
      <c r="AH591" s="17">
        <f t="shared" si="294"/>
        <v>0</v>
      </c>
      <c r="AI591" s="12">
        <v>3</v>
      </c>
      <c r="AJ591" s="17">
        <f t="shared" si="295"/>
        <v>0.5</v>
      </c>
      <c r="AK591" s="12">
        <v>2</v>
      </c>
      <c r="AL591" s="17">
        <f t="shared" si="296"/>
        <v>0.33333333333333331</v>
      </c>
      <c r="AM591" s="12">
        <v>3</v>
      </c>
      <c r="AN591" s="17">
        <f t="shared" si="297"/>
        <v>0.5</v>
      </c>
      <c r="AO591" s="12">
        <v>0</v>
      </c>
      <c r="AP591" s="17">
        <f t="shared" si="298"/>
        <v>0</v>
      </c>
      <c r="AQ591" s="12">
        <v>2</v>
      </c>
      <c r="AR591" s="17">
        <f t="shared" si="299"/>
        <v>0.33333333333333331</v>
      </c>
      <c r="AS591" s="12">
        <v>5</v>
      </c>
      <c r="AT591" s="17">
        <f t="shared" si="300"/>
        <v>0.83333333333333337</v>
      </c>
      <c r="AU591" s="13"/>
      <c r="AV591" s="13"/>
      <c r="AW591" s="13"/>
      <c r="AX591" s="13"/>
      <c r="AY591" s="13"/>
      <c r="AZ591" s="13"/>
      <c r="BA591" s="13"/>
      <c r="BB591" s="13"/>
      <c r="BC591" s="13"/>
      <c r="BD591" s="35">
        <f t="shared" si="301"/>
        <v>73.198198198198199</v>
      </c>
      <c r="BE591" s="35">
        <f t="shared" si="302"/>
        <v>75</v>
      </c>
      <c r="BF591" s="37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7.4557367028512047</v>
      </c>
      <c r="BG591" s="14">
        <f t="shared" si="303"/>
        <v>0.5</v>
      </c>
      <c r="BH591" s="14">
        <f t="shared" si="304"/>
        <v>0.25</v>
      </c>
      <c r="BI591" s="13">
        <f>IFERROR(((AG591*(12000/5))/((F591*60+G591)*(SUMIFS(팀공격력!X:X,팀공격력!A:A,B591,팀공격력!B:B,D591)+SUMIFS(팀수비력!X:X,팀수비력!A:A,B591,팀수비력!B:B,D591))))*100,"")</f>
        <v>0</v>
      </c>
      <c r="BJ591" s="13">
        <f>IFERROR(((AI591*(12000/5))/((F591*60+G591)*(SUMIFS(팀공격력!V:V,팀공격력!A:A,B591,팀공격력!B:B,D591)+SUMIFS(팀수비력!W:W,팀수비력!A:A,B591,팀수비력!B:B,D591))))*100,"")</f>
        <v>4.9840786376851725</v>
      </c>
      <c r="BK591" s="13">
        <f>IFERROR(((AE591*(12000/5))/((F591*60+G591)*(SUMIFS(팀공격력!X:X,팀공격력!A:A,B591,팀공격력!B:B,D591)+SUMIFS(팀수비력!X:X,팀수비력!A:A,B591,팀수비력!B:B,D591))))*100,"")</f>
        <v>2.5837196951210761</v>
      </c>
      <c r="BL591" s="13">
        <f>IFERROR(100*AK591/(((((F591*60+G591)/(12000/5))*SUMIFS(팀공격력!P:P,팀공격력!A:A,B591,팀공격력!B:B,D591))-K591)),"")</f>
        <v>4.6346361810597871</v>
      </c>
      <c r="BM591" s="13">
        <f>IFERROR(100*((AM591/E591*(2400))/((F591*60+G591)*SUMIFS(팀공격력!AR:AR,팀공격력!A:A,B591,팀공격력!B:B,D591))),"")</f>
        <v>3.6672325413501698</v>
      </c>
      <c r="BN591" s="13">
        <f>IFERROR((AO591*40)/(((F591*60+G591)/60)*(SUMIFS(팀수비력!Q:Q,팀수비력!A:A,B591,팀수비력!B:B,D591)-SUMIFS(팀수비력!N:N,팀수비력!A:A,B591,팀수비력!B:B,D591)))*100,"")</f>
        <v>0</v>
      </c>
      <c r="BO591" s="13">
        <f t="shared" si="305"/>
        <v>18.382352941176471</v>
      </c>
      <c r="BP591" s="13">
        <v>0</v>
      </c>
      <c r="BQ591" s="13">
        <v>0</v>
      </c>
      <c r="BR591" s="13">
        <v>0</v>
      </c>
      <c r="BS591" s="13">
        <v>0.33333333333333298</v>
      </c>
      <c r="BT591" s="15" t="s">
        <v>88</v>
      </c>
      <c r="BU591" s="15"/>
      <c r="BV591" s="12" t="s">
        <v>91</v>
      </c>
      <c r="BW591" s="26"/>
      <c r="BX591" s="28"/>
      <c r="BY591" s="28"/>
      <c r="BZ591" s="26"/>
      <c r="CA591" s="26"/>
      <c r="CB591" s="26"/>
      <c r="CC591" s="31"/>
      <c r="CD591" s="31"/>
      <c r="CE591" s="31"/>
      <c r="CF591" s="33">
        <v>3</v>
      </c>
      <c r="CG591" s="33">
        <v>3</v>
      </c>
    </row>
    <row r="592" spans="1:85" ht="18" customHeight="1" thickBot="1" x14ac:dyDescent="0.45">
      <c r="A592" s="12" t="s">
        <v>84</v>
      </c>
      <c r="B592" s="12" t="s">
        <v>213</v>
      </c>
      <c r="C592" s="4" t="s">
        <v>228</v>
      </c>
      <c r="D592" s="4" t="s">
        <v>297</v>
      </c>
      <c r="E592" s="23">
        <v>5</v>
      </c>
      <c r="F592" s="24">
        <v>9</v>
      </c>
      <c r="G592" s="24">
        <v>56</v>
      </c>
      <c r="H592" s="10">
        <f t="shared" si="279"/>
        <v>2980</v>
      </c>
      <c r="I592" s="5">
        <v>7</v>
      </c>
      <c r="J592" s="17">
        <f t="shared" si="280"/>
        <v>1.4</v>
      </c>
      <c r="K592" s="7">
        <v>2</v>
      </c>
      <c r="L592" s="7">
        <v>11</v>
      </c>
      <c r="M592" s="17">
        <f t="shared" si="281"/>
        <v>0.4</v>
      </c>
      <c r="N592" s="17">
        <f t="shared" si="282"/>
        <v>2.2000000000000002</v>
      </c>
      <c r="O592" s="14">
        <f t="shared" si="283"/>
        <v>0.18181818181818182</v>
      </c>
      <c r="P592" s="12">
        <v>1</v>
      </c>
      <c r="Q592" s="12">
        <v>3</v>
      </c>
      <c r="R592" s="17">
        <f t="shared" si="284"/>
        <v>0.2</v>
      </c>
      <c r="S592" s="17">
        <f t="shared" si="285"/>
        <v>0.6</v>
      </c>
      <c r="T592" s="14">
        <f t="shared" si="286"/>
        <v>0.33333333333333331</v>
      </c>
      <c r="U592" s="12">
        <v>1</v>
      </c>
      <c r="V592" s="12">
        <v>8</v>
      </c>
      <c r="W592" s="17">
        <f t="shared" si="287"/>
        <v>0.2</v>
      </c>
      <c r="X592" s="17">
        <f t="shared" si="288"/>
        <v>1.6</v>
      </c>
      <c r="Y592" s="14">
        <f t="shared" si="289"/>
        <v>0.125</v>
      </c>
      <c r="Z592" s="12">
        <v>2</v>
      </c>
      <c r="AA592" s="12">
        <v>3</v>
      </c>
      <c r="AB592" s="17">
        <f t="shared" si="290"/>
        <v>0.4</v>
      </c>
      <c r="AC592" s="17">
        <f t="shared" si="291"/>
        <v>0.6</v>
      </c>
      <c r="AD592" s="14">
        <f t="shared" si="292"/>
        <v>0.66666666666666663</v>
      </c>
      <c r="AE592" s="12">
        <v>1</v>
      </c>
      <c r="AF592" s="17">
        <f t="shared" si="293"/>
        <v>0.2</v>
      </c>
      <c r="AG592" s="12">
        <v>0</v>
      </c>
      <c r="AH592" s="17">
        <f t="shared" si="294"/>
        <v>0</v>
      </c>
      <c r="AI592" s="12">
        <v>1</v>
      </c>
      <c r="AJ592" s="17">
        <f t="shared" si="295"/>
        <v>0.2</v>
      </c>
      <c r="AK592" s="12">
        <v>3</v>
      </c>
      <c r="AL592" s="17">
        <f t="shared" si="296"/>
        <v>0.6</v>
      </c>
      <c r="AM592" s="12">
        <v>1</v>
      </c>
      <c r="AN592" s="17">
        <f t="shared" si="297"/>
        <v>0.2</v>
      </c>
      <c r="AO592" s="12">
        <v>0</v>
      </c>
      <c r="AP592" s="17">
        <f t="shared" si="298"/>
        <v>0</v>
      </c>
      <c r="AQ592" s="12">
        <v>4</v>
      </c>
      <c r="AR592" s="17">
        <f t="shared" si="299"/>
        <v>0.8</v>
      </c>
      <c r="AS592" s="12">
        <v>1</v>
      </c>
      <c r="AT592" s="17">
        <f t="shared" si="300"/>
        <v>0.2</v>
      </c>
      <c r="AU592" s="13"/>
      <c r="AV592" s="13"/>
      <c r="AW592" s="13"/>
      <c r="AX592" s="13"/>
      <c r="AY592" s="13"/>
      <c r="AZ592" s="13"/>
      <c r="BA592" s="13"/>
      <c r="BB592" s="13"/>
      <c r="BC592" s="13"/>
      <c r="BD592" s="35">
        <f t="shared" si="301"/>
        <v>28.409090909090907</v>
      </c>
      <c r="BE592" s="35">
        <f t="shared" si="302"/>
        <v>22.727272727272727</v>
      </c>
      <c r="BF592" s="37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8.7442281129077024</v>
      </c>
      <c r="BG592" s="14">
        <f t="shared" si="303"/>
        <v>0.72727272727272729</v>
      </c>
      <c r="BH592" s="14">
        <f t="shared" si="304"/>
        <v>0.27272727272727271</v>
      </c>
      <c r="BI592" s="13">
        <f>IFERROR(((AG592*(12000/5))/((F592*60+G592)*(SUMIFS(팀공격력!X:X,팀공격력!A:A,B592,팀공격력!B:B,D592)+SUMIFS(팀수비력!X:X,팀수비력!A:A,B592,팀수비력!B:B,D592))))*100,"")</f>
        <v>0</v>
      </c>
      <c r="BJ592" s="13">
        <f>IFERROR(((AI592*(12000/5))/((F592*60+G592)*(SUMIFS(팀공격력!V:V,팀공격력!A:A,B592,팀공격력!B:B,D592)+SUMIFS(팀수비력!W:W,팀수비력!A:A,B592,팀수비력!B:B,D592))))*100,"")</f>
        <v>1.2989824637367395</v>
      </c>
      <c r="BK592" s="13">
        <f>IFERROR(((AE592*(12000/5))/((F592*60+G592)*(SUMIFS(팀공격력!X:X,팀공격력!A:A,B592,팀공격력!B:B,D592)+SUMIFS(팀수비력!X:X,팀수비력!A:A,B592,팀수비력!B:B,D592))))*100,"")</f>
        <v>0.67338555812439671</v>
      </c>
      <c r="BL592" s="13">
        <f>IFERROR(100*AK592/(((((F592*60+G592)/(12000/5))*SUMIFS(팀공격력!P:P,팀공격력!A:A,B592,팀공격력!B:B,D592))-K592)),"")</f>
        <v>5.0346833743566792</v>
      </c>
      <c r="BM592" s="13">
        <f>IFERROR(100*((AM592/E592*(2400))/((F592*60+G592)*SUMIFS(팀공격력!AR:AR,팀공격력!A:A,B592,팀공격력!B:B,D592))),"")</f>
        <v>1.1469331303819992</v>
      </c>
      <c r="BN592" s="13">
        <f>IFERROR((AO592*40)/(((F592*60+G592)/60)*(SUMIFS(팀수비력!Q:Q,팀수비력!A:A,B592,팀수비력!B:B,D592)-SUMIFS(팀수비력!N:N,팀수비력!A:A,B592,팀수비력!B:B,D592)))*100,"")</f>
        <v>0</v>
      </c>
      <c r="BO592" s="13">
        <f t="shared" si="305"/>
        <v>24.509803921568626</v>
      </c>
      <c r="BP592" s="13">
        <v>0</v>
      </c>
      <c r="BQ592" s="13">
        <v>0</v>
      </c>
      <c r="BR592" s="13">
        <v>0.4</v>
      </c>
      <c r="BS592" s="13">
        <v>0</v>
      </c>
      <c r="BT592" s="15" t="s">
        <v>88</v>
      </c>
      <c r="BU592" s="15"/>
      <c r="BV592" s="12" t="s">
        <v>96</v>
      </c>
      <c r="BW592" s="26"/>
      <c r="BX592" s="28"/>
      <c r="BY592" s="28"/>
      <c r="BZ592" s="26"/>
      <c r="CA592" s="26"/>
      <c r="CB592" s="26"/>
      <c r="CC592" s="31"/>
      <c r="CD592" s="31"/>
      <c r="CE592" s="31"/>
      <c r="CF592" s="33">
        <v>4</v>
      </c>
      <c r="CG592" s="33">
        <v>1</v>
      </c>
    </row>
    <row r="593" spans="1:85" ht="18" customHeight="1" thickBot="1" x14ac:dyDescent="0.45">
      <c r="A593" s="12" t="s">
        <v>84</v>
      </c>
      <c r="B593" s="12" t="s">
        <v>213</v>
      </c>
      <c r="C593" s="4" t="s">
        <v>229</v>
      </c>
      <c r="D593" s="4" t="s">
        <v>297</v>
      </c>
      <c r="E593" s="23">
        <v>8</v>
      </c>
      <c r="F593" s="24">
        <v>28</v>
      </c>
      <c r="G593" s="24">
        <v>48</v>
      </c>
      <c r="H593" s="10">
        <f t="shared" si="279"/>
        <v>13824</v>
      </c>
      <c r="I593" s="5">
        <v>136</v>
      </c>
      <c r="J593" s="17">
        <f t="shared" si="280"/>
        <v>17</v>
      </c>
      <c r="K593" s="7">
        <v>50</v>
      </c>
      <c r="L593" s="7">
        <v>129</v>
      </c>
      <c r="M593" s="17">
        <f t="shared" si="281"/>
        <v>6.25</v>
      </c>
      <c r="N593" s="17">
        <f t="shared" si="282"/>
        <v>16.125</v>
      </c>
      <c r="O593" s="14">
        <f t="shared" si="283"/>
        <v>0.38759689922480622</v>
      </c>
      <c r="P593" s="12">
        <v>34</v>
      </c>
      <c r="Q593" s="12">
        <v>78</v>
      </c>
      <c r="R593" s="17">
        <f t="shared" si="284"/>
        <v>4.25</v>
      </c>
      <c r="S593" s="17">
        <f t="shared" si="285"/>
        <v>9.75</v>
      </c>
      <c r="T593" s="14">
        <f t="shared" si="286"/>
        <v>0.4358974358974359</v>
      </c>
      <c r="U593" s="12">
        <v>16</v>
      </c>
      <c r="V593" s="12">
        <v>51</v>
      </c>
      <c r="W593" s="17">
        <f t="shared" si="287"/>
        <v>2</v>
      </c>
      <c r="X593" s="17">
        <f t="shared" si="288"/>
        <v>6.375</v>
      </c>
      <c r="Y593" s="14">
        <f t="shared" si="289"/>
        <v>0.31372549019607843</v>
      </c>
      <c r="Z593" s="12">
        <v>20</v>
      </c>
      <c r="AA593" s="12">
        <v>28</v>
      </c>
      <c r="AB593" s="17">
        <f t="shared" si="290"/>
        <v>2.5</v>
      </c>
      <c r="AC593" s="17">
        <f t="shared" si="291"/>
        <v>3.5</v>
      </c>
      <c r="AD593" s="14">
        <f t="shared" si="292"/>
        <v>0.7142857142857143</v>
      </c>
      <c r="AE593" s="12">
        <v>62</v>
      </c>
      <c r="AF593" s="17">
        <f t="shared" si="293"/>
        <v>7.75</v>
      </c>
      <c r="AG593" s="12">
        <v>17</v>
      </c>
      <c r="AH593" s="17">
        <f t="shared" si="294"/>
        <v>2.125</v>
      </c>
      <c r="AI593" s="12">
        <v>45</v>
      </c>
      <c r="AJ593" s="17">
        <f t="shared" si="295"/>
        <v>5.625</v>
      </c>
      <c r="AK593" s="12">
        <v>24</v>
      </c>
      <c r="AL593" s="17">
        <f t="shared" si="296"/>
        <v>3</v>
      </c>
      <c r="AM593" s="12">
        <v>13</v>
      </c>
      <c r="AN593" s="17">
        <f t="shared" si="297"/>
        <v>1.625</v>
      </c>
      <c r="AO593" s="12">
        <v>4</v>
      </c>
      <c r="AP593" s="17">
        <f t="shared" si="298"/>
        <v>0.5</v>
      </c>
      <c r="AQ593" s="12">
        <v>15</v>
      </c>
      <c r="AR593" s="17">
        <f t="shared" si="299"/>
        <v>1.875</v>
      </c>
      <c r="AS593" s="12">
        <v>26</v>
      </c>
      <c r="AT593" s="17">
        <f t="shared" si="300"/>
        <v>3.25</v>
      </c>
      <c r="AU593" s="13"/>
      <c r="AV593" s="13"/>
      <c r="AW593" s="13"/>
      <c r="AX593" s="13"/>
      <c r="AY593" s="13"/>
      <c r="AZ593" s="13"/>
      <c r="BA593" s="13"/>
      <c r="BB593" s="13"/>
      <c r="BC593" s="13"/>
      <c r="BD593" s="35">
        <f t="shared" si="301"/>
        <v>48.117746957260124</v>
      </c>
      <c r="BE593" s="35">
        <f t="shared" si="302"/>
        <v>44.961240310077521</v>
      </c>
      <c r="BF593" s="37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28.888060981307031</v>
      </c>
      <c r="BG593" s="14">
        <f t="shared" si="303"/>
        <v>0.39534883720930231</v>
      </c>
      <c r="BH593" s="14">
        <f t="shared" si="304"/>
        <v>0.21705426356589147</v>
      </c>
      <c r="BI593" s="13">
        <f>IFERROR(((AG593*(12000/5))/((F593*60+G593)*(SUMIFS(팀공격력!X:X,팀공격력!A:A,B593,팀공격력!B:B,D593)+SUMIFS(팀수비력!X:X,팀수비력!A:A,B593,팀수비력!B:B,D593))))*100,"")</f>
        <v>3.948346339650687</v>
      </c>
      <c r="BJ593" s="13">
        <f>IFERROR(((AI593*(12000/5))/((F593*60+G593)*(SUMIFS(팀공격력!V:V,팀공격력!A:A,B593,팀공격력!B:B,D593)+SUMIFS(팀수비력!W:W,팀수비력!A:A,B593,팀수비력!B:B,D593))))*100,"")</f>
        <v>20.161290322580644</v>
      </c>
      <c r="BK593" s="13">
        <f>IFERROR(((AE593*(12000/5))/((F593*60+G593)*(SUMIFS(팀공격력!X:X,팀공격력!A:A,B593,팀공격력!B:B,D593)+SUMIFS(팀수비력!X:X,팀수비력!A:A,B593,팀수비력!B:B,D593))))*100,"")</f>
        <v>14.399851356373095</v>
      </c>
      <c r="BL593" s="13">
        <f>IFERROR(100*AK593/(((((F593*60+G593)/(12000/5))*SUMIFS(팀공격력!P:P,팀공격력!A:A,B593,팀공격력!B:B,D593))-K593)),"")</f>
        <v>18.668326073428748</v>
      </c>
      <c r="BM593" s="13">
        <f>IFERROR(100*((AM593/E593*(2400))/((F593*60+G593)*SUMIFS(팀공격력!AR:AR,팀공격력!A:A,B593,팀공격력!B:B,D593))),"")</f>
        <v>3.2141340763164536</v>
      </c>
      <c r="BN593" s="13">
        <f>IFERROR((AO593*40)/(((F593*60+G593)/60)*(SUMIFS(팀수비력!Q:Q,팀수비력!A:A,B593,팀수비력!B:B,D593)-SUMIFS(팀수비력!N:N,팀수비력!A:A,B593,팀수비력!B:B,D593)))*100,"")</f>
        <v>1.6388069485414616</v>
      </c>
      <c r="BO593" s="13">
        <f t="shared" si="305"/>
        <v>9.5957011258955998</v>
      </c>
      <c r="BP593" s="13">
        <v>54.545454545454497</v>
      </c>
      <c r="BQ593" s="13">
        <v>0.75</v>
      </c>
      <c r="BR593" s="13">
        <v>0.25</v>
      </c>
      <c r="BS593" s="13">
        <v>1</v>
      </c>
      <c r="BT593" s="15" t="s">
        <v>93</v>
      </c>
      <c r="BU593" s="15"/>
      <c r="BV593" s="12" t="s">
        <v>89</v>
      </c>
      <c r="BW593" s="26"/>
      <c r="BX593" s="28"/>
      <c r="BY593" s="28"/>
      <c r="BZ593" s="26"/>
      <c r="CA593" s="26"/>
      <c r="CB593" s="26"/>
      <c r="CC593" s="31"/>
      <c r="CD593" s="31"/>
      <c r="CE593" s="31"/>
      <c r="CF593" s="33">
        <v>5</v>
      </c>
      <c r="CG593" s="33">
        <v>3</v>
      </c>
    </row>
    <row r="594" spans="1:85" ht="18" customHeight="1" thickBot="1" x14ac:dyDescent="0.45">
      <c r="A594" s="12" t="s">
        <v>84</v>
      </c>
      <c r="B594" s="12" t="s">
        <v>213</v>
      </c>
      <c r="C594" s="4" t="s">
        <v>231</v>
      </c>
      <c r="D594" s="4" t="s">
        <v>297</v>
      </c>
      <c r="E594" s="23">
        <v>5</v>
      </c>
      <c r="F594" s="24">
        <v>5</v>
      </c>
      <c r="G594" s="24">
        <v>31</v>
      </c>
      <c r="H594" s="10">
        <f t="shared" si="279"/>
        <v>1655</v>
      </c>
      <c r="I594" s="5">
        <v>0</v>
      </c>
      <c r="J594" s="17">
        <f t="shared" si="280"/>
        <v>0</v>
      </c>
      <c r="K594" s="7">
        <v>0</v>
      </c>
      <c r="L594" s="7">
        <v>4</v>
      </c>
      <c r="M594" s="17">
        <f t="shared" si="281"/>
        <v>0</v>
      </c>
      <c r="N594" s="17">
        <f t="shared" si="282"/>
        <v>0.8</v>
      </c>
      <c r="O594" s="14">
        <f t="shared" si="283"/>
        <v>0</v>
      </c>
      <c r="P594" s="12">
        <v>0</v>
      </c>
      <c r="Q594" s="12">
        <v>0</v>
      </c>
      <c r="R594" s="17">
        <f t="shared" si="284"/>
        <v>0</v>
      </c>
      <c r="S594" s="17">
        <f t="shared" si="285"/>
        <v>0</v>
      </c>
      <c r="T594" s="14" t="e">
        <f t="shared" si="286"/>
        <v>#DIV/0!</v>
      </c>
      <c r="U594" s="12">
        <v>0</v>
      </c>
      <c r="V594" s="12">
        <v>4</v>
      </c>
      <c r="W594" s="17">
        <f t="shared" si="287"/>
        <v>0</v>
      </c>
      <c r="X594" s="17">
        <f t="shared" si="288"/>
        <v>0.8</v>
      </c>
      <c r="Y594" s="14">
        <f t="shared" si="289"/>
        <v>0</v>
      </c>
      <c r="Z594" s="12">
        <v>0</v>
      </c>
      <c r="AA594" s="12">
        <v>0</v>
      </c>
      <c r="AB594" s="17">
        <f t="shared" si="290"/>
        <v>0</v>
      </c>
      <c r="AC594" s="17">
        <f t="shared" si="291"/>
        <v>0</v>
      </c>
      <c r="AD594" s="14" t="e">
        <f t="shared" si="292"/>
        <v>#DIV/0!</v>
      </c>
      <c r="AE594" s="12">
        <v>2</v>
      </c>
      <c r="AF594" s="17">
        <f t="shared" si="293"/>
        <v>0.4</v>
      </c>
      <c r="AG594" s="12">
        <v>0</v>
      </c>
      <c r="AH594" s="17">
        <f t="shared" si="294"/>
        <v>0</v>
      </c>
      <c r="AI594" s="12">
        <v>2</v>
      </c>
      <c r="AJ594" s="17">
        <f t="shared" si="295"/>
        <v>0.4</v>
      </c>
      <c r="AK594" s="12">
        <v>1</v>
      </c>
      <c r="AL594" s="17">
        <f t="shared" si="296"/>
        <v>0.2</v>
      </c>
      <c r="AM594" s="12">
        <v>1</v>
      </c>
      <c r="AN594" s="17">
        <f t="shared" si="297"/>
        <v>0.2</v>
      </c>
      <c r="AO594" s="12">
        <v>0</v>
      </c>
      <c r="AP594" s="17">
        <f t="shared" si="298"/>
        <v>0</v>
      </c>
      <c r="AQ594" s="12">
        <v>0</v>
      </c>
      <c r="AR594" s="17">
        <f t="shared" si="299"/>
        <v>0</v>
      </c>
      <c r="AS594" s="12">
        <v>3</v>
      </c>
      <c r="AT594" s="17">
        <f t="shared" si="300"/>
        <v>0.6</v>
      </c>
      <c r="AU594" s="13"/>
      <c r="AV594" s="13"/>
      <c r="AW594" s="13"/>
      <c r="AX594" s="13"/>
      <c r="AY594" s="13"/>
      <c r="AZ594" s="13"/>
      <c r="BA594" s="13"/>
      <c r="BB594" s="13"/>
      <c r="BC594" s="13"/>
      <c r="BD594" s="35">
        <f t="shared" si="301"/>
        <v>0</v>
      </c>
      <c r="BE594" s="35">
        <f t="shared" si="302"/>
        <v>0</v>
      </c>
      <c r="BF594" s="37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3.8590426776353524</v>
      </c>
      <c r="BG594" s="14">
        <f t="shared" si="303"/>
        <v>1</v>
      </c>
      <c r="BH594" s="14">
        <f t="shared" si="304"/>
        <v>0</v>
      </c>
      <c r="BI594" s="13">
        <f>IFERROR(((AG594*(12000/5))/((F594*60+G594)*(SUMIFS(팀공격력!X:X,팀공격력!A:A,B594,팀공격력!B:B,D594)+SUMIFS(팀수비력!X:X,팀수비력!A:A,B594,팀수비력!B:B,D594))))*100,"")</f>
        <v>0</v>
      </c>
      <c r="BJ594" s="13">
        <f>IFERROR(((AI594*(12000/5))/((F594*60+G594)*(SUMIFS(팀공격력!V:V,팀공격력!A:A,B594,팀공격력!B:B,D594)+SUMIFS(팀수비력!W:W,팀수비력!A:A,B594,팀수비력!B:B,D594))))*100,"")</f>
        <v>4.6779066367800413</v>
      </c>
      <c r="BK594" s="13">
        <f>IFERROR(((AE594*(12000/5))/((F594*60+G594)*(SUMIFS(팀공격력!X:X,팀공격력!A:A,B594,팀공격력!B:B,D594)+SUMIFS(팀수비력!X:X,팀수비력!A:A,B594,팀수비력!B:B,D594))))*100,"")</f>
        <v>2.4250017682304561</v>
      </c>
      <c r="BL594" s="13">
        <f>IFERROR(100*AK594/(((((F594*60+G594)/(12000/5))*SUMIFS(팀공격력!P:P,팀공격력!A:A,B594,팀공격력!B:B,D594))-K594)),"")</f>
        <v>2.9236916479875257</v>
      </c>
      <c r="BM594" s="13">
        <f>IFERROR(100*((AM594/E594*(2400))/((F594*60+G594)*SUMIFS(팀공격력!AR:AR,팀공격력!A:A,B594,팀공격력!B:B,D594))),"")</f>
        <v>2.0651726456425124</v>
      </c>
      <c r="BN594" s="13">
        <f>IFERROR((AO594*40)/(((F594*60+G594)/60)*(SUMIFS(팀수비력!Q:Q,팀수비력!A:A,B594,팀수비력!B:B,D594)-SUMIFS(팀수비력!N:N,팀수비력!A:A,B594,팀수비력!B:B,D594)))*100,"")</f>
        <v>0</v>
      </c>
      <c r="BO594" s="13">
        <f t="shared" si="305"/>
        <v>0</v>
      </c>
      <c r="BP594" s="13">
        <v>0</v>
      </c>
      <c r="BQ594" s="13">
        <v>0</v>
      </c>
      <c r="BR594" s="13">
        <v>0</v>
      </c>
      <c r="BS594" s="13">
        <v>0</v>
      </c>
      <c r="BT594" s="15" t="s">
        <v>88</v>
      </c>
      <c r="BU594" s="15"/>
      <c r="BV594" s="12" t="s">
        <v>96</v>
      </c>
      <c r="BW594" s="26"/>
      <c r="BX594" s="28"/>
      <c r="BY594" s="28"/>
      <c r="BZ594" s="26"/>
      <c r="CA594" s="26"/>
      <c r="CB594" s="26"/>
      <c r="CC594" s="31"/>
      <c r="CD594" s="31"/>
      <c r="CE594" s="31"/>
      <c r="CF594" s="33">
        <v>3</v>
      </c>
      <c r="CG594" s="33">
        <v>2</v>
      </c>
    </row>
    <row r="595" spans="1:85" ht="18" customHeight="1" thickBot="1" x14ac:dyDescent="0.45">
      <c r="A595" s="12" t="s">
        <v>84</v>
      </c>
      <c r="B595" s="12" t="s">
        <v>213</v>
      </c>
      <c r="C595" s="4" t="s">
        <v>232</v>
      </c>
      <c r="D595" s="4" t="s">
        <v>297</v>
      </c>
      <c r="E595" s="23">
        <v>9</v>
      </c>
      <c r="F595" s="24">
        <v>23</v>
      </c>
      <c r="G595" s="24">
        <v>8</v>
      </c>
      <c r="H595" s="10">
        <f t="shared" si="279"/>
        <v>12492</v>
      </c>
      <c r="I595" s="5">
        <v>65</v>
      </c>
      <c r="J595" s="17">
        <f t="shared" si="280"/>
        <v>7.2222222222222223</v>
      </c>
      <c r="K595" s="7">
        <v>26</v>
      </c>
      <c r="L595" s="7">
        <v>54</v>
      </c>
      <c r="M595" s="17">
        <f t="shared" si="281"/>
        <v>2.8888888888888888</v>
      </c>
      <c r="N595" s="17">
        <f t="shared" si="282"/>
        <v>6</v>
      </c>
      <c r="O595" s="14">
        <f t="shared" si="283"/>
        <v>0.48148148148148145</v>
      </c>
      <c r="P595" s="12">
        <v>20</v>
      </c>
      <c r="Q595" s="12">
        <v>40</v>
      </c>
      <c r="R595" s="17">
        <f t="shared" si="284"/>
        <v>2.2222222222222223</v>
      </c>
      <c r="S595" s="17">
        <f t="shared" si="285"/>
        <v>4.4444444444444446</v>
      </c>
      <c r="T595" s="14">
        <f t="shared" si="286"/>
        <v>0.5</v>
      </c>
      <c r="U595" s="12">
        <v>6</v>
      </c>
      <c r="V595" s="12">
        <v>14</v>
      </c>
      <c r="W595" s="17">
        <f t="shared" si="287"/>
        <v>0.66666666666666663</v>
      </c>
      <c r="X595" s="17">
        <f t="shared" si="288"/>
        <v>1.5555555555555556</v>
      </c>
      <c r="Y595" s="14">
        <f t="shared" si="289"/>
        <v>0.42857142857142855</v>
      </c>
      <c r="Z595" s="12">
        <v>7</v>
      </c>
      <c r="AA595" s="12">
        <v>8</v>
      </c>
      <c r="AB595" s="17">
        <f t="shared" si="290"/>
        <v>0.77777777777777779</v>
      </c>
      <c r="AC595" s="17">
        <f t="shared" si="291"/>
        <v>0.88888888888888884</v>
      </c>
      <c r="AD595" s="14">
        <f t="shared" si="292"/>
        <v>0.875</v>
      </c>
      <c r="AE595" s="12">
        <v>39</v>
      </c>
      <c r="AF595" s="17">
        <f t="shared" si="293"/>
        <v>4.333333333333333</v>
      </c>
      <c r="AG595" s="12">
        <v>10</v>
      </c>
      <c r="AH595" s="17">
        <f t="shared" si="294"/>
        <v>1.1111111111111112</v>
      </c>
      <c r="AI595" s="12">
        <v>29</v>
      </c>
      <c r="AJ595" s="17">
        <f t="shared" si="295"/>
        <v>3.2222222222222223</v>
      </c>
      <c r="AK595" s="12">
        <v>8</v>
      </c>
      <c r="AL595" s="17">
        <f t="shared" si="296"/>
        <v>0.88888888888888884</v>
      </c>
      <c r="AM595" s="12">
        <v>6</v>
      </c>
      <c r="AN595" s="17">
        <f t="shared" si="297"/>
        <v>0.66666666666666663</v>
      </c>
      <c r="AO595" s="12">
        <v>1</v>
      </c>
      <c r="AP595" s="17">
        <f t="shared" si="298"/>
        <v>0.1111111111111111</v>
      </c>
      <c r="AQ595" s="12">
        <v>6</v>
      </c>
      <c r="AR595" s="17">
        <f t="shared" si="299"/>
        <v>0.66666666666666663</v>
      </c>
      <c r="AS595" s="12">
        <v>31</v>
      </c>
      <c r="AT595" s="17">
        <f t="shared" si="300"/>
        <v>3.4444444444444446</v>
      </c>
      <c r="AU595" s="13"/>
      <c r="AV595" s="13"/>
      <c r="AW595" s="13"/>
      <c r="AX595" s="13"/>
      <c r="AY595" s="13"/>
      <c r="AZ595" s="13"/>
      <c r="BA595" s="13"/>
      <c r="BB595" s="13"/>
      <c r="BC595" s="13"/>
      <c r="BD595" s="35">
        <f t="shared" si="301"/>
        <v>56.502086230876216</v>
      </c>
      <c r="BE595" s="35">
        <f t="shared" si="302"/>
        <v>53.703703703703709</v>
      </c>
      <c r="BF595" s="37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14.61398331815645</v>
      </c>
      <c r="BG595" s="14">
        <f t="shared" si="303"/>
        <v>0.25925925925925924</v>
      </c>
      <c r="BH595" s="14">
        <f t="shared" si="304"/>
        <v>0.14814814814814814</v>
      </c>
      <c r="BI595" s="13">
        <f>IFERROR(((AG595*(12000/5))/((F595*60+G595)*(SUMIFS(팀공격력!X:X,팀공격력!A:A,B595,팀공격력!B:B,D595)+SUMIFS(팀수비력!X:X,팀수비력!A:A,B595,팀수비력!B:B,D595))))*100,"")</f>
        <v>2.8914826559232023</v>
      </c>
      <c r="BJ595" s="13">
        <f>IFERROR(((AI595*(12000/5))/((F595*60+G595)*(SUMIFS(팀공격력!V:V,팀공격력!A:A,B595,팀공격력!B:B,D595)+SUMIFS(팀수비력!W:W,팀수비력!A:A,B595,팀수비력!B:B,D595))))*100,"")</f>
        <v>16.175513619038764</v>
      </c>
      <c r="BK595" s="13">
        <f>IFERROR(((AE595*(12000/5))/((F595*60+G595)*(SUMIFS(팀공격력!X:X,팀공격력!A:A,B595,팀공격력!B:B,D595)+SUMIFS(팀수비력!X:X,팀수비력!A:A,B595,팀수비력!B:B,D595))))*100,"")</f>
        <v>11.276782358100489</v>
      </c>
      <c r="BL595" s="13">
        <f>IFERROR(100*AK595/(((((F595*60+G595)/(12000/5))*SUMIFS(팀공격력!P:P,팀공격력!A:A,B595,팀공격력!B:B,D595))-K595)),"")</f>
        <v>6.8127625752242524</v>
      </c>
      <c r="BM595" s="13">
        <f>IFERROR(100*((AM595/E595*(2400))/((F595*60+G595)*SUMIFS(팀공격력!AR:AR,팀공격력!A:A,B595,팀공격력!B:B,D595))),"")</f>
        <v>1.6416237889233229</v>
      </c>
      <c r="BN595" s="13">
        <f>IFERROR((AO595*40)/(((F595*60+G595)/60)*(SUMIFS(팀수비력!Q:Q,팀수비력!A:A,B595,팀수비력!B:B,D595)-SUMIFS(팀수비력!N:N,팀수비력!A:A,B595,팀수비력!B:B,D595)))*100,"")</f>
        <v>0.51006095228379789</v>
      </c>
      <c r="BO595" s="13">
        <f t="shared" si="305"/>
        <v>9.4458438287153648</v>
      </c>
      <c r="BP595" s="13">
        <v>16.6666666666666</v>
      </c>
      <c r="BQ595" s="13">
        <v>0.22222222222222199</v>
      </c>
      <c r="BR595" s="13">
        <v>0.22222222222222199</v>
      </c>
      <c r="BS595" s="13">
        <v>0.44444444444444398</v>
      </c>
      <c r="BT595" s="15" t="s">
        <v>88</v>
      </c>
      <c r="BU595" s="15"/>
      <c r="BV595" s="12" t="s">
        <v>96</v>
      </c>
      <c r="BW595" s="26"/>
      <c r="BX595" s="28"/>
      <c r="BY595" s="28"/>
      <c r="BZ595" s="26"/>
      <c r="CA595" s="26"/>
      <c r="CB595" s="26"/>
      <c r="CC595" s="31"/>
      <c r="CD595" s="31"/>
      <c r="CE595" s="31"/>
      <c r="CF595" s="33">
        <v>6</v>
      </c>
      <c r="CG595" s="33">
        <v>3</v>
      </c>
    </row>
    <row r="596" spans="1:85" ht="18" customHeight="1" thickBot="1" x14ac:dyDescent="0.45">
      <c r="A596" s="12" t="s">
        <v>84</v>
      </c>
      <c r="B596" s="12" t="s">
        <v>233</v>
      </c>
      <c r="C596" s="4" t="s">
        <v>234</v>
      </c>
      <c r="D596" s="4" t="s">
        <v>297</v>
      </c>
      <c r="E596" s="23">
        <v>9</v>
      </c>
      <c r="F596" s="24">
        <v>20</v>
      </c>
      <c r="G596" s="24">
        <v>23</v>
      </c>
      <c r="H596" s="10">
        <f t="shared" si="279"/>
        <v>11007</v>
      </c>
      <c r="I596" s="5">
        <v>45</v>
      </c>
      <c r="J596" s="17">
        <f t="shared" si="280"/>
        <v>5</v>
      </c>
      <c r="K596" s="7">
        <v>15</v>
      </c>
      <c r="L596" s="7">
        <v>51</v>
      </c>
      <c r="M596" s="17">
        <f t="shared" si="281"/>
        <v>1.6666666666666667</v>
      </c>
      <c r="N596" s="17">
        <f t="shared" si="282"/>
        <v>5.666666666666667</v>
      </c>
      <c r="O596" s="14">
        <f t="shared" si="283"/>
        <v>0.29411764705882354</v>
      </c>
      <c r="P596" s="12">
        <v>10</v>
      </c>
      <c r="Q596" s="12">
        <v>32</v>
      </c>
      <c r="R596" s="17">
        <f t="shared" si="284"/>
        <v>1.1111111111111112</v>
      </c>
      <c r="S596" s="17">
        <f t="shared" si="285"/>
        <v>3.5555555555555554</v>
      </c>
      <c r="T596" s="14">
        <f t="shared" si="286"/>
        <v>0.3125</v>
      </c>
      <c r="U596" s="12">
        <v>5</v>
      </c>
      <c r="V596" s="12">
        <v>19</v>
      </c>
      <c r="W596" s="17">
        <f t="shared" si="287"/>
        <v>0.55555555555555558</v>
      </c>
      <c r="X596" s="17">
        <f t="shared" si="288"/>
        <v>2.1111111111111112</v>
      </c>
      <c r="Y596" s="14">
        <f t="shared" si="289"/>
        <v>0.26315789473684209</v>
      </c>
      <c r="Z596" s="12">
        <v>10</v>
      </c>
      <c r="AA596" s="12">
        <v>10</v>
      </c>
      <c r="AB596" s="17">
        <f t="shared" si="290"/>
        <v>1.1111111111111112</v>
      </c>
      <c r="AC596" s="17">
        <f t="shared" si="291"/>
        <v>1.1111111111111112</v>
      </c>
      <c r="AD596" s="14">
        <f t="shared" si="292"/>
        <v>1</v>
      </c>
      <c r="AE596" s="12">
        <v>10</v>
      </c>
      <c r="AF596" s="17">
        <f t="shared" si="293"/>
        <v>1.1111111111111112</v>
      </c>
      <c r="AG596" s="12">
        <v>1</v>
      </c>
      <c r="AH596" s="17">
        <f t="shared" si="294"/>
        <v>0.1111111111111111</v>
      </c>
      <c r="AI596" s="12">
        <v>9</v>
      </c>
      <c r="AJ596" s="17">
        <f t="shared" si="295"/>
        <v>1</v>
      </c>
      <c r="AK596" s="12">
        <v>30</v>
      </c>
      <c r="AL596" s="17">
        <f t="shared" si="296"/>
        <v>3.3333333333333335</v>
      </c>
      <c r="AM596" s="12">
        <v>6</v>
      </c>
      <c r="AN596" s="17">
        <f t="shared" si="297"/>
        <v>0.66666666666666663</v>
      </c>
      <c r="AO596" s="12">
        <v>0</v>
      </c>
      <c r="AP596" s="17">
        <f t="shared" si="298"/>
        <v>0</v>
      </c>
      <c r="AQ596" s="12">
        <v>16</v>
      </c>
      <c r="AR596" s="17">
        <f t="shared" si="299"/>
        <v>1.7777777777777777</v>
      </c>
      <c r="AS596" s="12">
        <v>20</v>
      </c>
      <c r="AT596" s="17">
        <f t="shared" si="300"/>
        <v>2.2222222222222223</v>
      </c>
      <c r="AU596" s="13"/>
      <c r="AV596" s="13"/>
      <c r="AW596" s="13"/>
      <c r="AX596" s="13"/>
      <c r="AY596" s="13"/>
      <c r="AZ596" s="13"/>
      <c r="BA596" s="13"/>
      <c r="BB596" s="13"/>
      <c r="BC596" s="13"/>
      <c r="BD596" s="35">
        <f t="shared" si="301"/>
        <v>40.613718411552348</v>
      </c>
      <c r="BE596" s="35">
        <f t="shared" si="302"/>
        <v>34.313725490196077</v>
      </c>
      <c r="BF596" s="37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19.302704663076561</v>
      </c>
      <c r="BG596" s="14">
        <f t="shared" si="303"/>
        <v>0.37254901960784315</v>
      </c>
      <c r="BH596" s="14">
        <f t="shared" si="304"/>
        <v>0.19607843137254902</v>
      </c>
      <c r="BI596" s="13">
        <f>IFERROR(((AG596*(12000/5))/((F596*60+G596)*(SUMIFS(팀공격력!X:X,팀공격력!A:A,B596,팀공격력!B:B,D596)+SUMIFS(팀수비력!X:X,팀수비력!A:A,B596,팀수비력!B:B,D596))))*100,"")</f>
        <v>0.32382633193818156</v>
      </c>
      <c r="BJ596" s="13">
        <f>IFERROR(((AI596*(12000/5))/((F596*60+G596)*(SUMIFS(팀공격력!V:V,팀공격력!A:A,B596,팀공격력!B:B,D596)+SUMIFS(팀수비력!W:W,팀수비력!A:A,B596,팀수비력!B:B,D596))))*100,"")</f>
        <v>5.7342493973728637</v>
      </c>
      <c r="BK596" s="13">
        <f>IFERROR(((AE596*(12000/5))/((F596*60+G596)*(SUMIFS(팀공격력!X:X,팀공격력!A:A,B596,팀공격력!B:B,D596)+SUMIFS(팀수비력!X:X,팀수비력!A:A,B596,팀수비력!B:B,D596))))*100,"")</f>
        <v>3.2382633193818156</v>
      </c>
      <c r="BL596" s="13">
        <f>IFERROR(100*AK596/(((((F596*60+G596)/(12000/5))*SUMIFS(팀공격력!P:P,팀공격력!A:A,B596,팀공격력!B:B,D596))-K596)),"")</f>
        <v>28.092408416797696</v>
      </c>
      <c r="BM596" s="13">
        <f>IFERROR(100*((AM596/E596*(2400))/((F596*60+G596)*SUMIFS(팀공격력!AR:AR,팀공격력!A:A,B596,팀공격력!B:B,D596))),"")</f>
        <v>1.8732859140719722</v>
      </c>
      <c r="BN596" s="13">
        <f>IFERROR((AO596*40)/(((F596*60+G596)/60)*(SUMIFS(팀수비력!Q:Q,팀수비력!A:A,B596,팀수비력!B:B,D596)-SUMIFS(팀수비력!N:N,팀수비력!A:A,B596,팀수비력!B:B,D596)))*100,"")</f>
        <v>0</v>
      </c>
      <c r="BO596" s="13">
        <f t="shared" si="305"/>
        <v>22.408963585434172</v>
      </c>
      <c r="BP596" s="13">
        <v>0</v>
      </c>
      <c r="BQ596" s="13">
        <v>0</v>
      </c>
      <c r="BR596" s="13">
        <v>1</v>
      </c>
      <c r="BS596" s="13">
        <v>0.22222222222222199</v>
      </c>
      <c r="BT596" s="15" t="s">
        <v>88</v>
      </c>
      <c r="BU596" s="15"/>
      <c r="BV596" s="12" t="s">
        <v>91</v>
      </c>
      <c r="BW596" s="26"/>
      <c r="BX596" s="28"/>
      <c r="BY596" s="28"/>
      <c r="BZ596" s="26"/>
      <c r="CA596" s="26"/>
      <c r="CB596" s="26"/>
      <c r="CC596" s="31"/>
      <c r="CD596" s="31"/>
      <c r="CE596" s="31"/>
      <c r="CF596" s="33">
        <v>3</v>
      </c>
      <c r="CG596" s="33">
        <v>6</v>
      </c>
    </row>
    <row r="597" spans="1:85" ht="18" customHeight="1" thickBot="1" x14ac:dyDescent="0.45">
      <c r="A597" s="12" t="s">
        <v>84</v>
      </c>
      <c r="B597" s="12" t="s">
        <v>233</v>
      </c>
      <c r="C597" s="4" t="s">
        <v>237</v>
      </c>
      <c r="D597" s="4" t="s">
        <v>297</v>
      </c>
      <c r="E597" s="23">
        <v>9</v>
      </c>
      <c r="F597" s="24">
        <v>34</v>
      </c>
      <c r="G597" s="24">
        <v>15</v>
      </c>
      <c r="H597" s="10">
        <f t="shared" si="279"/>
        <v>18495</v>
      </c>
      <c r="I597" s="5">
        <v>203</v>
      </c>
      <c r="J597" s="17">
        <f t="shared" si="280"/>
        <v>22.555555555555557</v>
      </c>
      <c r="K597" s="7">
        <v>74</v>
      </c>
      <c r="L597" s="7">
        <v>164</v>
      </c>
      <c r="M597" s="17">
        <f t="shared" si="281"/>
        <v>8.2222222222222214</v>
      </c>
      <c r="N597" s="17">
        <f t="shared" si="282"/>
        <v>18.222222222222221</v>
      </c>
      <c r="O597" s="14">
        <f t="shared" si="283"/>
        <v>0.45121951219512196</v>
      </c>
      <c r="P597" s="12">
        <v>58</v>
      </c>
      <c r="Q597" s="12">
        <v>110</v>
      </c>
      <c r="R597" s="17">
        <f t="shared" si="284"/>
        <v>6.4444444444444446</v>
      </c>
      <c r="S597" s="17">
        <f t="shared" si="285"/>
        <v>12.222222222222221</v>
      </c>
      <c r="T597" s="14">
        <f t="shared" si="286"/>
        <v>0.52727272727272723</v>
      </c>
      <c r="U597" s="12">
        <v>16</v>
      </c>
      <c r="V597" s="12">
        <v>54</v>
      </c>
      <c r="W597" s="17">
        <f t="shared" si="287"/>
        <v>1.7777777777777777</v>
      </c>
      <c r="X597" s="17">
        <f t="shared" si="288"/>
        <v>6</v>
      </c>
      <c r="Y597" s="14">
        <f t="shared" si="289"/>
        <v>0.29629629629629628</v>
      </c>
      <c r="Z597" s="12">
        <v>39</v>
      </c>
      <c r="AA597" s="12">
        <v>50</v>
      </c>
      <c r="AB597" s="17">
        <f t="shared" si="290"/>
        <v>4.333333333333333</v>
      </c>
      <c r="AC597" s="17">
        <f t="shared" si="291"/>
        <v>5.5555555555555554</v>
      </c>
      <c r="AD597" s="14">
        <f t="shared" si="292"/>
        <v>0.78</v>
      </c>
      <c r="AE597" s="12">
        <v>103</v>
      </c>
      <c r="AF597" s="17">
        <f t="shared" si="293"/>
        <v>11.444444444444445</v>
      </c>
      <c r="AG597" s="12">
        <v>27</v>
      </c>
      <c r="AH597" s="17">
        <f t="shared" si="294"/>
        <v>3</v>
      </c>
      <c r="AI597" s="12">
        <v>76</v>
      </c>
      <c r="AJ597" s="17">
        <f t="shared" si="295"/>
        <v>8.4444444444444446</v>
      </c>
      <c r="AK597" s="12">
        <v>28</v>
      </c>
      <c r="AL597" s="17">
        <f t="shared" si="296"/>
        <v>3.1111111111111112</v>
      </c>
      <c r="AM597" s="12">
        <v>17</v>
      </c>
      <c r="AN597" s="17">
        <f t="shared" si="297"/>
        <v>1.8888888888888888</v>
      </c>
      <c r="AO597" s="12">
        <v>2</v>
      </c>
      <c r="AP597" s="17">
        <f t="shared" si="298"/>
        <v>0.22222222222222221</v>
      </c>
      <c r="AQ597" s="12">
        <v>12</v>
      </c>
      <c r="AR597" s="17">
        <f t="shared" si="299"/>
        <v>1.3333333333333333</v>
      </c>
      <c r="AS597" s="12">
        <v>28</v>
      </c>
      <c r="AT597" s="17">
        <f t="shared" si="300"/>
        <v>3.1111111111111112</v>
      </c>
      <c r="AU597" s="13"/>
      <c r="AV597" s="13"/>
      <c r="AW597" s="13"/>
      <c r="AX597" s="13"/>
      <c r="AY597" s="13"/>
      <c r="AZ597" s="13"/>
      <c r="BA597" s="13"/>
      <c r="BB597" s="13"/>
      <c r="BC597" s="13"/>
      <c r="BD597" s="35">
        <f t="shared" si="301"/>
        <v>54.569892473118273</v>
      </c>
      <c r="BE597" s="35">
        <f t="shared" si="302"/>
        <v>50</v>
      </c>
      <c r="BF597" s="37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31.856625876509721</v>
      </c>
      <c r="BG597" s="14">
        <f t="shared" si="303"/>
        <v>0.32926829268292684</v>
      </c>
      <c r="BH597" s="14">
        <f t="shared" si="304"/>
        <v>0.3048780487804878</v>
      </c>
      <c r="BI597" s="13">
        <f>IFERROR(((AG597*(12000/5))/((F597*60+G597)*(SUMIFS(팀공격력!X:X,팀공격력!A:A,B597,팀공격력!B:B,D597)+SUMIFS(팀수비력!X:X,팀수비력!A:A,B597,팀수비력!B:B,D597))))*100,"")</f>
        <v>5.2034400520344004</v>
      </c>
      <c r="BJ597" s="13">
        <f>IFERROR(((AI597*(12000/5))/((F597*60+G597)*(SUMIFS(팀공격력!V:V,팀공격력!A:A,B597,팀공격력!B:B,D597)+SUMIFS(팀수비력!W:W,팀수비력!A:A,B597,팀수비력!B:B,D597))))*100,"")</f>
        <v>28.817897431036116</v>
      </c>
      <c r="BK597" s="13">
        <f>IFERROR(((AE597*(12000/5))/((F597*60+G597)*(SUMIFS(팀공격력!X:X,팀공격력!A:A,B597,팀공격력!B:B,D597)+SUMIFS(팀수비력!X:X,팀수비력!A:A,B597,팀수비력!B:B,D597))))*100,"")</f>
        <v>19.850160198501602</v>
      </c>
      <c r="BL597" s="13">
        <f>IFERROR(100*AK597/(((((F597*60+G597)/(12000/5))*SUMIFS(팀공격력!P:P,팀공격력!A:A,B597,팀공격력!B:B,D597))-K597)),"")</f>
        <v>21.432330287518539</v>
      </c>
      <c r="BM597" s="13">
        <f>IFERROR(100*((AM597/E597*(2400))/((F597*60+G597)*SUMIFS(팀공격력!AR:AR,팀공격력!A:A,B597,팀공격력!B:B,D597))),"")</f>
        <v>3.1587581053909473</v>
      </c>
      <c r="BN597" s="13">
        <f>IFERROR((AO597*40)/(((F597*60+G597)/60)*(SUMIFS(팀수비력!Q:Q,팀수비력!A:A,B597,팀수비력!B:B,D597)-SUMIFS(팀수비력!N:N,팀수비력!A:A,B597,팀수비력!B:B,D597)))*100,"")</f>
        <v>0.60355721533789775</v>
      </c>
      <c r="BO597" s="13">
        <f t="shared" si="305"/>
        <v>6.0606060606060606</v>
      </c>
      <c r="BP597" s="13">
        <v>66.6666666666666</v>
      </c>
      <c r="BQ597" s="13">
        <v>1.3333333333333299</v>
      </c>
      <c r="BR597" s="13">
        <v>0.33333333333333298</v>
      </c>
      <c r="BS597" s="13">
        <v>0.66666666666666596</v>
      </c>
      <c r="BT597" s="15" t="s">
        <v>93</v>
      </c>
      <c r="BU597" s="15"/>
      <c r="BV597" s="12" t="s">
        <v>96</v>
      </c>
      <c r="BW597" s="26"/>
      <c r="BX597" s="28"/>
      <c r="BY597" s="28"/>
      <c r="BZ597" s="26"/>
      <c r="CA597" s="26"/>
      <c r="CB597" s="26"/>
      <c r="CC597" s="31"/>
      <c r="CD597" s="31"/>
      <c r="CE597" s="31"/>
      <c r="CF597" s="33">
        <v>3</v>
      </c>
      <c r="CG597" s="33">
        <v>6</v>
      </c>
    </row>
    <row r="598" spans="1:85" ht="18" customHeight="1" thickBot="1" x14ac:dyDescent="0.45">
      <c r="A598" s="12" t="s">
        <v>84</v>
      </c>
      <c r="B598" s="12" t="s">
        <v>233</v>
      </c>
      <c r="C598" s="4" t="s">
        <v>239</v>
      </c>
      <c r="D598" s="4" t="s">
        <v>297</v>
      </c>
      <c r="E598" s="23">
        <v>6</v>
      </c>
      <c r="F598" s="24">
        <v>22</v>
      </c>
      <c r="G598" s="24">
        <v>54</v>
      </c>
      <c r="H598" s="10">
        <f t="shared" si="279"/>
        <v>8244</v>
      </c>
      <c r="I598" s="5">
        <v>38</v>
      </c>
      <c r="J598" s="17">
        <f t="shared" si="280"/>
        <v>6.333333333333333</v>
      </c>
      <c r="K598" s="7">
        <v>12</v>
      </c>
      <c r="L598" s="7">
        <v>34</v>
      </c>
      <c r="M598" s="17">
        <f t="shared" si="281"/>
        <v>2</v>
      </c>
      <c r="N598" s="17">
        <f t="shared" si="282"/>
        <v>5.666666666666667</v>
      </c>
      <c r="O598" s="14">
        <f t="shared" si="283"/>
        <v>0.35294117647058826</v>
      </c>
      <c r="P598" s="12">
        <v>8</v>
      </c>
      <c r="Q598" s="12">
        <v>17</v>
      </c>
      <c r="R598" s="17">
        <f t="shared" si="284"/>
        <v>1.3333333333333333</v>
      </c>
      <c r="S598" s="17">
        <f t="shared" si="285"/>
        <v>2.8333333333333335</v>
      </c>
      <c r="T598" s="14">
        <f t="shared" si="286"/>
        <v>0.47058823529411764</v>
      </c>
      <c r="U598" s="12">
        <v>4</v>
      </c>
      <c r="V598" s="12">
        <v>17</v>
      </c>
      <c r="W598" s="17">
        <f t="shared" si="287"/>
        <v>0.66666666666666663</v>
      </c>
      <c r="X598" s="17">
        <f t="shared" si="288"/>
        <v>2.8333333333333335</v>
      </c>
      <c r="Y598" s="14">
        <f t="shared" si="289"/>
        <v>0.23529411764705882</v>
      </c>
      <c r="Z598" s="12">
        <v>10</v>
      </c>
      <c r="AA598" s="12">
        <v>10</v>
      </c>
      <c r="AB598" s="17">
        <f t="shared" si="290"/>
        <v>1.6666666666666667</v>
      </c>
      <c r="AC598" s="17">
        <f t="shared" si="291"/>
        <v>1.6666666666666667</v>
      </c>
      <c r="AD598" s="14">
        <f t="shared" si="292"/>
        <v>1</v>
      </c>
      <c r="AE598" s="12">
        <v>15</v>
      </c>
      <c r="AF598" s="17">
        <f t="shared" si="293"/>
        <v>2.5</v>
      </c>
      <c r="AG598" s="12">
        <v>7</v>
      </c>
      <c r="AH598" s="17">
        <f t="shared" si="294"/>
        <v>1.1666666666666667</v>
      </c>
      <c r="AI598" s="12">
        <v>8</v>
      </c>
      <c r="AJ598" s="17">
        <f t="shared" si="295"/>
        <v>1.3333333333333333</v>
      </c>
      <c r="AK598" s="12">
        <v>28</v>
      </c>
      <c r="AL598" s="17">
        <f t="shared" si="296"/>
        <v>4.666666666666667</v>
      </c>
      <c r="AM598" s="12">
        <v>9</v>
      </c>
      <c r="AN598" s="17">
        <f t="shared" si="297"/>
        <v>1.5</v>
      </c>
      <c r="AO598" s="12">
        <v>0</v>
      </c>
      <c r="AP598" s="17">
        <f t="shared" si="298"/>
        <v>0</v>
      </c>
      <c r="AQ598" s="12">
        <v>8</v>
      </c>
      <c r="AR598" s="17">
        <f t="shared" si="299"/>
        <v>1.3333333333333333</v>
      </c>
      <c r="AS598" s="12">
        <v>15</v>
      </c>
      <c r="AT598" s="17">
        <f t="shared" si="300"/>
        <v>2.5</v>
      </c>
      <c r="AU598" s="13"/>
      <c r="AV598" s="13"/>
      <c r="AW598" s="13"/>
      <c r="AX598" s="13"/>
      <c r="AY598" s="13"/>
      <c r="AZ598" s="13"/>
      <c r="BA598" s="13"/>
      <c r="BB598" s="13"/>
      <c r="BC598" s="13"/>
      <c r="BD598" s="35">
        <f t="shared" si="301"/>
        <v>49.479166666666671</v>
      </c>
      <c r="BE598" s="35">
        <f t="shared" si="302"/>
        <v>41.17647058823529</v>
      </c>
      <c r="BF598" s="37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11.165486710544142</v>
      </c>
      <c r="BG598" s="14">
        <f t="shared" si="303"/>
        <v>0.5</v>
      </c>
      <c r="BH598" s="14">
        <f t="shared" si="304"/>
        <v>0.29411764705882354</v>
      </c>
      <c r="BI598" s="13">
        <f>IFERROR(((AG598*(12000/5))/((F598*60+G598)*(SUMIFS(팀공격력!X:X,팀공격력!A:A,B598,팀공격력!B:B,D598)+SUMIFS(팀수비력!X:X,팀수비력!A:A,B598,팀수비력!B:B,D598))))*100,"")</f>
        <v>2.0176690158098776</v>
      </c>
      <c r="BJ598" s="13">
        <f>IFERROR(((AI598*(12000/5))/((F598*60+G598)*(SUMIFS(팀공격력!V:V,팀공격력!A:A,B598,팀공격력!B:B,D598)+SUMIFS(팀수비력!W:W,팀수비력!A:A,B598,팀수비력!B:B,D598))))*100,"")</f>
        <v>4.5369477683888171</v>
      </c>
      <c r="BK598" s="13">
        <f>IFERROR(((AE598*(12000/5))/((F598*60+G598)*(SUMIFS(팀공격력!X:X,팀공격력!A:A,B598,팀공격력!B:B,D598)+SUMIFS(팀수비력!X:X,팀수비력!A:A,B598,팀수비력!B:B,D598))))*100,"")</f>
        <v>4.323576462449739</v>
      </c>
      <c r="BL598" s="13">
        <f>IFERROR(100*AK598/(((((F598*60+G598)/(12000/5))*SUMIFS(팀공격력!P:P,팀공격력!A:A,B598,팀공격력!B:B,D598))-K598)),"")</f>
        <v>22.430954717510161</v>
      </c>
      <c r="BM598" s="13">
        <f>IFERROR(100*((AM598/E598*(2400))/((F598*60+G598)*SUMIFS(팀공격력!AR:AR,팀공격력!A:A,B598,팀공격력!B:B,D598))),"")</f>
        <v>3.7516845080404293</v>
      </c>
      <c r="BN598" s="13">
        <f>IFERROR((AO598*40)/(((F598*60+G598)/60)*(SUMIFS(팀수비력!Q:Q,팀수비력!A:A,B598,팀수비력!B:B,D598)-SUMIFS(팀수비력!N:N,팀수비력!A:A,B598,팀수비력!B:B,D598)))*100,"")</f>
        <v>0</v>
      </c>
      <c r="BO598" s="13">
        <f t="shared" si="305"/>
        <v>17.241379310344829</v>
      </c>
      <c r="BP598" s="13">
        <v>0</v>
      </c>
      <c r="BQ598" s="13">
        <v>0</v>
      </c>
      <c r="BR598" s="13">
        <v>1</v>
      </c>
      <c r="BS598" s="13">
        <v>1</v>
      </c>
      <c r="BT598" s="15" t="s">
        <v>88</v>
      </c>
      <c r="BU598" s="15"/>
      <c r="BV598" s="12" t="s">
        <v>91</v>
      </c>
      <c r="BW598" s="26"/>
      <c r="BX598" s="28"/>
      <c r="BY598" s="28"/>
      <c r="BZ598" s="26"/>
      <c r="CA598" s="26"/>
      <c r="CB598" s="26"/>
      <c r="CC598" s="31"/>
      <c r="CD598" s="31"/>
      <c r="CE598" s="31"/>
      <c r="CF598" s="33">
        <v>1</v>
      </c>
      <c r="CG598" s="33">
        <v>5</v>
      </c>
    </row>
    <row r="599" spans="1:85" ht="18" customHeight="1" thickBot="1" x14ac:dyDescent="0.45">
      <c r="A599" s="12" t="s">
        <v>84</v>
      </c>
      <c r="B599" s="12" t="s">
        <v>233</v>
      </c>
      <c r="C599" s="4" t="s">
        <v>240</v>
      </c>
      <c r="D599" s="4" t="s">
        <v>297</v>
      </c>
      <c r="E599" s="23">
        <v>1</v>
      </c>
      <c r="F599" s="24">
        <v>1</v>
      </c>
      <c r="G599" s="24">
        <v>34</v>
      </c>
      <c r="H599" s="10">
        <f t="shared" si="279"/>
        <v>94</v>
      </c>
      <c r="I599" s="5">
        <v>2</v>
      </c>
      <c r="J599" s="17">
        <f t="shared" si="280"/>
        <v>2</v>
      </c>
      <c r="K599" s="7">
        <v>0</v>
      </c>
      <c r="L599" s="7">
        <v>0</v>
      </c>
      <c r="M599" s="17">
        <f t="shared" si="281"/>
        <v>0</v>
      </c>
      <c r="N599" s="17">
        <f t="shared" si="282"/>
        <v>0</v>
      </c>
      <c r="O599" s="14" t="e">
        <f t="shared" si="283"/>
        <v>#DIV/0!</v>
      </c>
      <c r="P599" s="12">
        <v>0</v>
      </c>
      <c r="Q599" s="12">
        <v>0</v>
      </c>
      <c r="R599" s="17">
        <f t="shared" si="284"/>
        <v>0</v>
      </c>
      <c r="S599" s="17">
        <f t="shared" si="285"/>
        <v>0</v>
      </c>
      <c r="T599" s="14" t="e">
        <f t="shared" si="286"/>
        <v>#DIV/0!</v>
      </c>
      <c r="U599" s="12">
        <v>0</v>
      </c>
      <c r="V599" s="12">
        <v>0</v>
      </c>
      <c r="W599" s="17">
        <f t="shared" si="287"/>
        <v>0</v>
      </c>
      <c r="X599" s="17">
        <f t="shared" si="288"/>
        <v>0</v>
      </c>
      <c r="Y599" s="14" t="e">
        <f t="shared" si="289"/>
        <v>#DIV/0!</v>
      </c>
      <c r="Z599" s="12">
        <v>2</v>
      </c>
      <c r="AA599" s="12">
        <v>2</v>
      </c>
      <c r="AB599" s="17">
        <f t="shared" si="290"/>
        <v>2</v>
      </c>
      <c r="AC599" s="17">
        <f t="shared" si="291"/>
        <v>2</v>
      </c>
      <c r="AD599" s="14">
        <f t="shared" si="292"/>
        <v>1</v>
      </c>
      <c r="AE599" s="12">
        <v>0</v>
      </c>
      <c r="AF599" s="17">
        <f t="shared" si="293"/>
        <v>0</v>
      </c>
      <c r="AG599" s="12">
        <v>0</v>
      </c>
      <c r="AH599" s="17">
        <f t="shared" si="294"/>
        <v>0</v>
      </c>
      <c r="AI599" s="12">
        <v>0</v>
      </c>
      <c r="AJ599" s="17">
        <f t="shared" si="295"/>
        <v>0</v>
      </c>
      <c r="AK599" s="12">
        <v>0</v>
      </c>
      <c r="AL599" s="17">
        <f t="shared" si="296"/>
        <v>0</v>
      </c>
      <c r="AM599" s="12">
        <v>0</v>
      </c>
      <c r="AN599" s="17">
        <f t="shared" si="297"/>
        <v>0</v>
      </c>
      <c r="AO599" s="12">
        <v>0</v>
      </c>
      <c r="AP599" s="17">
        <f t="shared" si="298"/>
        <v>0</v>
      </c>
      <c r="AQ599" s="12">
        <v>0</v>
      </c>
      <c r="AR599" s="17">
        <f t="shared" si="299"/>
        <v>0</v>
      </c>
      <c r="AS599" s="12">
        <v>0</v>
      </c>
      <c r="AT599" s="17">
        <f t="shared" si="300"/>
        <v>0</v>
      </c>
      <c r="AU599" s="13"/>
      <c r="AV599" s="13"/>
      <c r="AW599" s="13"/>
      <c r="AX599" s="13"/>
      <c r="AY599" s="13"/>
      <c r="AZ599" s="13"/>
      <c r="BA599" s="13"/>
      <c r="BB599" s="13"/>
      <c r="BC599" s="13"/>
      <c r="BD599" s="35">
        <f t="shared" si="301"/>
        <v>113.63636363636364</v>
      </c>
      <c r="BE599" s="35" t="str">
        <f t="shared" si="302"/>
        <v/>
      </c>
      <c r="BF599" s="37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3.0952891809091003</v>
      </c>
      <c r="BG599" s="14" t="str">
        <f t="shared" si="303"/>
        <v/>
      </c>
      <c r="BH599" s="14" t="str">
        <f t="shared" si="304"/>
        <v/>
      </c>
      <c r="BI599" s="13">
        <f>IFERROR(((AG599*(12000/5))/((F599*60+G599)*(SUMIFS(팀공격력!X:X,팀공격력!A:A,B599,팀공격력!B:B,D599)+SUMIFS(팀수비력!X:X,팀수비력!A:A,B599,팀수비력!B:B,D599))))*100,"")</f>
        <v>0</v>
      </c>
      <c r="BJ599" s="13">
        <f>IFERROR(((AI599*(12000/5))/((F599*60+G599)*(SUMIFS(팀공격력!V:V,팀공격력!A:A,B599,팀공격력!B:B,D599)+SUMIFS(팀수비력!W:W,팀수비력!A:A,B599,팀수비력!B:B,D599))))*100,"")</f>
        <v>0</v>
      </c>
      <c r="BK599" s="13">
        <f>IFERROR(((AE599*(12000/5))/((F599*60+G599)*(SUMIFS(팀공격력!X:X,팀공격력!A:A,B599,팀공격력!B:B,D599)+SUMIFS(팀수비력!X:X,팀수비력!A:A,B599,팀수비력!B:B,D599))))*100,"")</f>
        <v>0</v>
      </c>
      <c r="BL599" s="13">
        <f>IFERROR(100*AK599/(((((F599*60+G599)/(12000/5))*SUMIFS(팀공격력!P:P,팀공격력!A:A,B599,팀공격력!B:B,D599))-K599)),"")</f>
        <v>0</v>
      </c>
      <c r="BM599" s="13">
        <f>IFERROR(100*((AM599/E599*(2400))/((F599*60+G599)*SUMIFS(팀공격력!AR:AR,팀공격력!A:A,B599,팀공격력!B:B,D599))),"")</f>
        <v>0</v>
      </c>
      <c r="BN599" s="13">
        <f>IFERROR((AO599*40)/(((F599*60+G599)/60)*(SUMIFS(팀수비력!Q:Q,팀수비력!A:A,B599,팀수비력!B:B,D599)-SUMIFS(팀수비력!N:N,팀수비력!A:A,B599,팀수비력!B:B,D599)))*100,"")</f>
        <v>0</v>
      </c>
      <c r="BO599" s="13">
        <f t="shared" si="305"/>
        <v>0</v>
      </c>
      <c r="BP599" s="13">
        <v>0</v>
      </c>
      <c r="BQ599" s="13">
        <v>0</v>
      </c>
      <c r="BR599" s="13">
        <v>0</v>
      </c>
      <c r="BS599" s="13">
        <v>0</v>
      </c>
      <c r="BT599" s="15" t="s">
        <v>88</v>
      </c>
      <c r="BU599" s="15"/>
      <c r="BV599" s="12" t="s">
        <v>91</v>
      </c>
      <c r="BW599" s="26"/>
      <c r="BX599" s="28"/>
      <c r="BY599" s="28"/>
      <c r="BZ599" s="26"/>
      <c r="CA599" s="26"/>
      <c r="CB599" s="26"/>
      <c r="CC599" s="31"/>
      <c r="CD599" s="31"/>
      <c r="CE599" s="31"/>
      <c r="CF599" s="33">
        <v>0</v>
      </c>
      <c r="CG599" s="33">
        <v>1</v>
      </c>
    </row>
    <row r="600" spans="1:85" ht="18" customHeight="1" thickBot="1" x14ac:dyDescent="0.45">
      <c r="A600" s="12" t="s">
        <v>84</v>
      </c>
      <c r="B600" s="12" t="s">
        <v>233</v>
      </c>
      <c r="C600" s="4" t="s">
        <v>242</v>
      </c>
      <c r="D600" s="4" t="s">
        <v>297</v>
      </c>
      <c r="E600" s="23">
        <v>9</v>
      </c>
      <c r="F600" s="24">
        <v>33</v>
      </c>
      <c r="G600" s="24">
        <v>7</v>
      </c>
      <c r="H600" s="10">
        <f t="shared" si="279"/>
        <v>17883</v>
      </c>
      <c r="I600" s="5">
        <v>140</v>
      </c>
      <c r="J600" s="17">
        <f t="shared" si="280"/>
        <v>15.555555555555555</v>
      </c>
      <c r="K600" s="7">
        <v>49</v>
      </c>
      <c r="L600" s="7">
        <v>109</v>
      </c>
      <c r="M600" s="17">
        <f t="shared" si="281"/>
        <v>5.4444444444444446</v>
      </c>
      <c r="N600" s="17">
        <f t="shared" si="282"/>
        <v>12.111111111111111</v>
      </c>
      <c r="O600" s="14">
        <f t="shared" si="283"/>
        <v>0.44954128440366975</v>
      </c>
      <c r="P600" s="12">
        <v>24</v>
      </c>
      <c r="Q600" s="12">
        <v>51</v>
      </c>
      <c r="R600" s="17">
        <f t="shared" si="284"/>
        <v>2.6666666666666665</v>
      </c>
      <c r="S600" s="17">
        <f t="shared" si="285"/>
        <v>5.666666666666667</v>
      </c>
      <c r="T600" s="14">
        <f t="shared" si="286"/>
        <v>0.47058823529411764</v>
      </c>
      <c r="U600" s="12">
        <v>25</v>
      </c>
      <c r="V600" s="12">
        <v>58</v>
      </c>
      <c r="W600" s="17">
        <f t="shared" si="287"/>
        <v>2.7777777777777777</v>
      </c>
      <c r="X600" s="17">
        <f t="shared" si="288"/>
        <v>6.4444444444444446</v>
      </c>
      <c r="Y600" s="14">
        <f t="shared" si="289"/>
        <v>0.43103448275862066</v>
      </c>
      <c r="Z600" s="12">
        <v>17</v>
      </c>
      <c r="AA600" s="12">
        <v>17</v>
      </c>
      <c r="AB600" s="17">
        <f t="shared" si="290"/>
        <v>1.8888888888888888</v>
      </c>
      <c r="AC600" s="17">
        <f t="shared" si="291"/>
        <v>1.8888888888888888</v>
      </c>
      <c r="AD600" s="14">
        <f t="shared" si="292"/>
        <v>1</v>
      </c>
      <c r="AE600" s="12">
        <v>19</v>
      </c>
      <c r="AF600" s="17">
        <f t="shared" si="293"/>
        <v>2.1111111111111112</v>
      </c>
      <c r="AG600" s="12">
        <v>5</v>
      </c>
      <c r="AH600" s="17">
        <f t="shared" si="294"/>
        <v>0.55555555555555558</v>
      </c>
      <c r="AI600" s="12">
        <v>14</v>
      </c>
      <c r="AJ600" s="17">
        <f t="shared" si="295"/>
        <v>1.5555555555555556</v>
      </c>
      <c r="AK600" s="12">
        <v>41</v>
      </c>
      <c r="AL600" s="17">
        <f t="shared" si="296"/>
        <v>4.5555555555555554</v>
      </c>
      <c r="AM600" s="12">
        <v>7</v>
      </c>
      <c r="AN600" s="17">
        <f t="shared" si="297"/>
        <v>0.77777777777777779</v>
      </c>
      <c r="AO600" s="12">
        <v>0</v>
      </c>
      <c r="AP600" s="17">
        <f t="shared" si="298"/>
        <v>0</v>
      </c>
      <c r="AQ600" s="12">
        <v>20</v>
      </c>
      <c r="AR600" s="17">
        <f t="shared" si="299"/>
        <v>2.2222222222222223</v>
      </c>
      <c r="AS600" s="12">
        <v>25</v>
      </c>
      <c r="AT600" s="17">
        <f t="shared" si="300"/>
        <v>2.7777777777777777</v>
      </c>
      <c r="AU600" s="13"/>
      <c r="AV600" s="13"/>
      <c r="AW600" s="13"/>
      <c r="AX600" s="13"/>
      <c r="AY600" s="13"/>
      <c r="AZ600" s="13"/>
      <c r="BA600" s="13"/>
      <c r="BB600" s="13"/>
      <c r="BC600" s="13"/>
      <c r="BD600" s="35">
        <f t="shared" si="301"/>
        <v>60.096153846153847</v>
      </c>
      <c r="BE600" s="35">
        <f t="shared" si="302"/>
        <v>56.422018348623851</v>
      </c>
      <c r="BF600" s="37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22.71002215342028</v>
      </c>
      <c r="BG600" s="14">
        <f t="shared" si="303"/>
        <v>0.5321100917431193</v>
      </c>
      <c r="BH600" s="14">
        <f t="shared" si="304"/>
        <v>0.15596330275229359</v>
      </c>
      <c r="BI600" s="13">
        <f>IFERROR(((AG600*(12000/5))/((F600*60+G600)*(SUMIFS(팀공격력!X:X,팀공격력!A:A,B600,팀공격력!B:B,D600)+SUMIFS(팀수비력!X:X,팀수비력!A:A,B600,팀수비력!B:B,D600))))*100,"")</f>
        <v>0.99657675883340724</v>
      </c>
      <c r="BJ600" s="13">
        <f>IFERROR(((AI600*(12000/5))/((F600*60+G600)*(SUMIFS(팀공격력!V:V,팀공격력!A:A,B600,팀공격력!B:B,D600)+SUMIFS(팀수비력!W:W,팀수비력!A:A,B600,팀수비력!B:B,D600))))*100,"")</f>
        <v>5.490231962300407</v>
      </c>
      <c r="BK600" s="13">
        <f>IFERROR(((AE600*(12000/5))/((F600*60+G600)*(SUMIFS(팀공격력!X:X,팀공격력!A:A,B600,팀공격력!B:B,D600)+SUMIFS(팀수비력!X:X,팀수비력!A:A,B600,팀수비력!B:B,D600))))*100,"")</f>
        <v>3.7869916835669475</v>
      </c>
      <c r="BL600" s="13">
        <f>IFERROR(100*AK600/(((((F600*60+G600)/(12000/5))*SUMIFS(팀공격력!P:P,팀공격력!A:A,B600,팀공격력!B:B,D600))-K600)),"")</f>
        <v>27.540422006588429</v>
      </c>
      <c r="BM600" s="13">
        <f>IFERROR(100*((AM600/E600*(2400))/((F600*60+G600)*SUMIFS(팀공격력!AR:AR,팀공격력!A:A,B600,팀공격력!B:B,D600))),"")</f>
        <v>1.3451770433123769</v>
      </c>
      <c r="BN600" s="13">
        <f>IFERROR((AO600*40)/(((F600*60+G600)/60)*(SUMIFS(팀수비력!Q:Q,팀수비력!A:A,B600,팀수비력!B:B,D600)-SUMIFS(팀수비력!N:N,팀수비력!A:A,B600,팀수비력!B:B,D600)))*100,"")</f>
        <v>0</v>
      </c>
      <c r="BO600" s="13">
        <f t="shared" si="305"/>
        <v>14.654161781946071</v>
      </c>
      <c r="BP600" s="13">
        <v>0</v>
      </c>
      <c r="BQ600" s="13">
        <v>0</v>
      </c>
      <c r="BR600" s="13">
        <v>1.7777777777777699</v>
      </c>
      <c r="BS600" s="13">
        <v>0.55555555555555503</v>
      </c>
      <c r="BT600" s="15" t="s">
        <v>88</v>
      </c>
      <c r="BU600" s="15"/>
      <c r="BV600" s="12" t="s">
        <v>91</v>
      </c>
      <c r="BW600" s="26"/>
      <c r="BX600" s="28"/>
      <c r="BY600" s="28"/>
      <c r="BZ600" s="26"/>
      <c r="CA600" s="26"/>
      <c r="CB600" s="26"/>
      <c r="CC600" s="31"/>
      <c r="CD600" s="31"/>
      <c r="CE600" s="31"/>
      <c r="CF600" s="33">
        <v>3</v>
      </c>
      <c r="CG600" s="33">
        <v>6</v>
      </c>
    </row>
    <row r="601" spans="1:85" ht="18" customHeight="1" thickBot="1" x14ac:dyDescent="0.45">
      <c r="A601" s="12" t="s">
        <v>84</v>
      </c>
      <c r="B601" s="12" t="s">
        <v>233</v>
      </c>
      <c r="C601" s="4" t="s">
        <v>244</v>
      </c>
      <c r="D601" s="4" t="s">
        <v>297</v>
      </c>
      <c r="E601" s="23">
        <v>3</v>
      </c>
      <c r="F601" s="24">
        <v>2</v>
      </c>
      <c r="G601" s="24">
        <v>31</v>
      </c>
      <c r="H601" s="10">
        <f t="shared" si="279"/>
        <v>453</v>
      </c>
      <c r="I601" s="5">
        <v>0</v>
      </c>
      <c r="J601" s="17">
        <f t="shared" si="280"/>
        <v>0</v>
      </c>
      <c r="K601" s="7">
        <v>0</v>
      </c>
      <c r="L601" s="7">
        <v>0</v>
      </c>
      <c r="M601" s="17">
        <f t="shared" si="281"/>
        <v>0</v>
      </c>
      <c r="N601" s="17">
        <f t="shared" si="282"/>
        <v>0</v>
      </c>
      <c r="O601" s="14" t="e">
        <f t="shared" si="283"/>
        <v>#DIV/0!</v>
      </c>
      <c r="P601" s="12">
        <v>0</v>
      </c>
      <c r="Q601" s="12">
        <v>0</v>
      </c>
      <c r="R601" s="17">
        <f t="shared" si="284"/>
        <v>0</v>
      </c>
      <c r="S601" s="17">
        <f t="shared" si="285"/>
        <v>0</v>
      </c>
      <c r="T601" s="14" t="e">
        <f t="shared" si="286"/>
        <v>#DIV/0!</v>
      </c>
      <c r="U601" s="12">
        <v>0</v>
      </c>
      <c r="V601" s="12">
        <v>0</v>
      </c>
      <c r="W601" s="17">
        <f t="shared" si="287"/>
        <v>0</v>
      </c>
      <c r="X601" s="17">
        <f t="shared" si="288"/>
        <v>0</v>
      </c>
      <c r="Y601" s="14" t="e">
        <f t="shared" si="289"/>
        <v>#DIV/0!</v>
      </c>
      <c r="Z601" s="12">
        <v>0</v>
      </c>
      <c r="AA601" s="12">
        <v>0</v>
      </c>
      <c r="AB601" s="17">
        <f t="shared" si="290"/>
        <v>0</v>
      </c>
      <c r="AC601" s="17">
        <f t="shared" si="291"/>
        <v>0</v>
      </c>
      <c r="AD601" s="14" t="e">
        <f t="shared" si="292"/>
        <v>#DIV/0!</v>
      </c>
      <c r="AE601" s="12">
        <v>0</v>
      </c>
      <c r="AF601" s="17">
        <f t="shared" si="293"/>
        <v>0</v>
      </c>
      <c r="AG601" s="12">
        <v>0</v>
      </c>
      <c r="AH601" s="17">
        <f t="shared" si="294"/>
        <v>0</v>
      </c>
      <c r="AI601" s="12">
        <v>0</v>
      </c>
      <c r="AJ601" s="17">
        <f t="shared" si="295"/>
        <v>0</v>
      </c>
      <c r="AK601" s="12">
        <v>0</v>
      </c>
      <c r="AL601" s="17">
        <f t="shared" si="296"/>
        <v>0</v>
      </c>
      <c r="AM601" s="12">
        <v>0</v>
      </c>
      <c r="AN601" s="17">
        <f t="shared" si="297"/>
        <v>0</v>
      </c>
      <c r="AO601" s="12">
        <v>0</v>
      </c>
      <c r="AP601" s="17">
        <f t="shared" si="298"/>
        <v>0</v>
      </c>
      <c r="AQ601" s="12">
        <v>0</v>
      </c>
      <c r="AR601" s="17">
        <f t="shared" si="299"/>
        <v>0</v>
      </c>
      <c r="AS601" s="12">
        <v>0</v>
      </c>
      <c r="AT601" s="17">
        <f t="shared" si="300"/>
        <v>0</v>
      </c>
      <c r="AU601" s="13"/>
      <c r="AV601" s="13"/>
      <c r="AW601" s="13"/>
      <c r="AX601" s="13"/>
      <c r="AY601" s="13"/>
      <c r="AZ601" s="13"/>
      <c r="BA601" s="13"/>
      <c r="BB601" s="13"/>
      <c r="BC601" s="13"/>
      <c r="BD601" s="35" t="str">
        <f t="shared" si="301"/>
        <v/>
      </c>
      <c r="BE601" s="35" t="str">
        <f t="shared" si="302"/>
        <v/>
      </c>
      <c r="BF601" s="37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0</v>
      </c>
      <c r="BG601" s="14" t="str">
        <f t="shared" si="303"/>
        <v/>
      </c>
      <c r="BH601" s="14" t="str">
        <f t="shared" si="304"/>
        <v/>
      </c>
      <c r="BI601" s="13">
        <f>IFERROR(((AG601*(12000/5))/((F601*60+G601)*(SUMIFS(팀공격력!X:X,팀공격력!A:A,B601,팀공격력!B:B,D601)+SUMIFS(팀수비력!X:X,팀수비력!A:A,B601,팀수비력!B:B,D601))))*100,"")</f>
        <v>0</v>
      </c>
      <c r="BJ601" s="13">
        <f>IFERROR(((AI601*(12000/5))/((F601*60+G601)*(SUMIFS(팀공격력!V:V,팀공격력!A:A,B601,팀공격력!B:B,D601)+SUMIFS(팀수비력!W:W,팀수비력!A:A,B601,팀수비력!B:B,D601))))*100,"")</f>
        <v>0</v>
      </c>
      <c r="BK601" s="13">
        <f>IFERROR(((AE601*(12000/5))/((F601*60+G601)*(SUMIFS(팀공격력!X:X,팀공격력!A:A,B601,팀공격력!B:B,D601)+SUMIFS(팀수비력!X:X,팀수비력!A:A,B601,팀수비력!B:B,D601))))*100,"")</f>
        <v>0</v>
      </c>
      <c r="BL601" s="13">
        <f>IFERROR(100*AK601/(((((F601*60+G601)/(12000/5))*SUMIFS(팀공격력!P:P,팀공격력!A:A,B601,팀공격력!B:B,D601))-K601)),"")</f>
        <v>0</v>
      </c>
      <c r="BM601" s="13">
        <f>IFERROR(100*((AM601/E601*(2400))/((F601*60+G601)*SUMIFS(팀공격력!AR:AR,팀공격력!A:A,B601,팀공격력!B:B,D601))),"")</f>
        <v>0</v>
      </c>
      <c r="BN601" s="13">
        <f>IFERROR((AO601*40)/(((F601*60+G601)/60)*(SUMIFS(팀수비력!Q:Q,팀수비력!A:A,B601,팀수비력!B:B,D601)-SUMIFS(팀수비력!N:N,팀수비력!A:A,B601,팀수비력!B:B,D601)))*100,"")</f>
        <v>0</v>
      </c>
      <c r="BO601" s="13" t="str">
        <f t="shared" si="305"/>
        <v/>
      </c>
      <c r="BP601" s="13">
        <v>0</v>
      </c>
      <c r="BQ601" s="13">
        <v>0</v>
      </c>
      <c r="BR601" s="13">
        <v>0</v>
      </c>
      <c r="BS601" s="13">
        <v>0</v>
      </c>
      <c r="BT601" s="15" t="s">
        <v>88</v>
      </c>
      <c r="BU601" s="15"/>
      <c r="BV601" s="12" t="s">
        <v>96</v>
      </c>
      <c r="BW601" s="26"/>
      <c r="BX601" s="28"/>
      <c r="BY601" s="28"/>
      <c r="BZ601" s="26"/>
      <c r="CA601" s="26"/>
      <c r="CB601" s="26"/>
      <c r="CC601" s="31"/>
      <c r="CD601" s="31"/>
      <c r="CE601" s="31"/>
      <c r="CF601" s="33">
        <v>0</v>
      </c>
      <c r="CG601" s="33">
        <v>3</v>
      </c>
    </row>
    <row r="602" spans="1:85" ht="18" customHeight="1" thickBot="1" x14ac:dyDescent="0.45">
      <c r="A602" s="12" t="s">
        <v>84</v>
      </c>
      <c r="B602" s="12" t="s">
        <v>233</v>
      </c>
      <c r="C602" s="4" t="s">
        <v>246</v>
      </c>
      <c r="D602" s="4" t="s">
        <v>297</v>
      </c>
      <c r="E602" s="23">
        <v>9</v>
      </c>
      <c r="F602" s="24">
        <v>2</v>
      </c>
      <c r="G602" s="24">
        <v>52</v>
      </c>
      <c r="H602" s="10">
        <f t="shared" si="279"/>
        <v>1548</v>
      </c>
      <c r="I602" s="5">
        <v>7</v>
      </c>
      <c r="J602" s="17">
        <f t="shared" si="280"/>
        <v>0.77777777777777779</v>
      </c>
      <c r="K602" s="7">
        <v>3</v>
      </c>
      <c r="L602" s="7">
        <v>3</v>
      </c>
      <c r="M602" s="17">
        <f t="shared" si="281"/>
        <v>0.33333333333333331</v>
      </c>
      <c r="N602" s="17">
        <f t="shared" si="282"/>
        <v>0.33333333333333331</v>
      </c>
      <c r="O602" s="14">
        <f t="shared" si="283"/>
        <v>1</v>
      </c>
      <c r="P602" s="12">
        <v>3</v>
      </c>
      <c r="Q602" s="12">
        <v>3</v>
      </c>
      <c r="R602" s="17">
        <f t="shared" si="284"/>
        <v>0.33333333333333331</v>
      </c>
      <c r="S602" s="17">
        <f t="shared" si="285"/>
        <v>0.33333333333333331</v>
      </c>
      <c r="T602" s="14">
        <f t="shared" si="286"/>
        <v>1</v>
      </c>
      <c r="U602" s="12">
        <v>0</v>
      </c>
      <c r="V602" s="12">
        <v>0</v>
      </c>
      <c r="W602" s="17">
        <f t="shared" si="287"/>
        <v>0</v>
      </c>
      <c r="X602" s="17">
        <f t="shared" si="288"/>
        <v>0</v>
      </c>
      <c r="Y602" s="14" t="e">
        <f t="shared" si="289"/>
        <v>#DIV/0!</v>
      </c>
      <c r="Z602" s="12">
        <v>1</v>
      </c>
      <c r="AA602" s="12">
        <v>2</v>
      </c>
      <c r="AB602" s="17">
        <f t="shared" si="290"/>
        <v>0.1111111111111111</v>
      </c>
      <c r="AC602" s="17">
        <f t="shared" si="291"/>
        <v>0.22222222222222221</v>
      </c>
      <c r="AD602" s="14">
        <f t="shared" si="292"/>
        <v>0.5</v>
      </c>
      <c r="AE602" s="12">
        <v>2</v>
      </c>
      <c r="AF602" s="17">
        <f t="shared" si="293"/>
        <v>0.22222222222222221</v>
      </c>
      <c r="AG602" s="12">
        <v>0</v>
      </c>
      <c r="AH602" s="17">
        <f t="shared" si="294"/>
        <v>0</v>
      </c>
      <c r="AI602" s="12">
        <v>2</v>
      </c>
      <c r="AJ602" s="17">
        <f t="shared" si="295"/>
        <v>0.22222222222222221</v>
      </c>
      <c r="AK602" s="12">
        <v>0</v>
      </c>
      <c r="AL602" s="17">
        <f t="shared" si="296"/>
        <v>0</v>
      </c>
      <c r="AM602" s="12">
        <v>1</v>
      </c>
      <c r="AN602" s="17">
        <f t="shared" si="297"/>
        <v>0.1111111111111111</v>
      </c>
      <c r="AO602" s="12">
        <v>0</v>
      </c>
      <c r="AP602" s="17">
        <f t="shared" si="298"/>
        <v>0</v>
      </c>
      <c r="AQ602" s="12">
        <v>0</v>
      </c>
      <c r="AR602" s="17">
        <f t="shared" si="299"/>
        <v>0</v>
      </c>
      <c r="AS602" s="12">
        <v>3</v>
      </c>
      <c r="AT602" s="17">
        <f t="shared" si="300"/>
        <v>0.33333333333333331</v>
      </c>
      <c r="AU602" s="13"/>
      <c r="AV602" s="13"/>
      <c r="AW602" s="13"/>
      <c r="AX602" s="13"/>
      <c r="AY602" s="13"/>
      <c r="AZ602" s="13"/>
      <c r="BA602" s="13"/>
      <c r="BB602" s="13"/>
      <c r="BC602" s="13"/>
      <c r="BD602" s="35">
        <f t="shared" si="301"/>
        <v>90.206185567010309</v>
      </c>
      <c r="BE602" s="35">
        <f t="shared" si="302"/>
        <v>100</v>
      </c>
      <c r="BF602" s="37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7.4584690146747299</v>
      </c>
      <c r="BG602" s="14">
        <f t="shared" si="303"/>
        <v>0</v>
      </c>
      <c r="BH602" s="14">
        <f t="shared" si="304"/>
        <v>0.66666666666666663</v>
      </c>
      <c r="BI602" s="13">
        <f>IFERROR(((AG602*(12000/5))/((F602*60+G602)*(SUMIFS(팀공격력!X:X,팀공격력!A:A,B602,팀공격력!B:B,D602)+SUMIFS(팀수비력!X:X,팀수비력!A:A,B602,팀수비력!B:B,D602))))*100,"")</f>
        <v>0</v>
      </c>
      <c r="BJ602" s="13">
        <f>IFERROR(((AI602*(12000/5))/((F602*60+G602)*(SUMIFS(팀공격력!V:V,팀공격력!A:A,B602,팀공격력!B:B,D602)+SUMIFS(팀수비력!W:W,팀수비력!A:A,B602,팀수비력!B:B,D602))))*100,"")</f>
        <v>9.0607067351253399</v>
      </c>
      <c r="BK602" s="13">
        <f>IFERROR(((AE602*(12000/5))/((F602*60+G602)*(SUMIFS(팀공격력!X:X,팀공격력!A:A,B602,팀공격력!B:B,D602)+SUMIFS(팀수비력!X:X,팀수비력!A:A,B602,팀수비력!B:B,D602))))*100,"")</f>
        <v>4.6051116739580937</v>
      </c>
      <c r="BL602" s="13">
        <f>IFERROR(100*AK602/(((((F602*60+G602)/(12000/5))*SUMIFS(팀공격력!P:P,팀공격력!A:A,B602,팀공격력!B:B,D602))-K602)),"")</f>
        <v>0</v>
      </c>
      <c r="BM602" s="13">
        <f>IFERROR(100*((AM602/E602*(2400))/((F602*60+G602)*SUMIFS(팀공격력!AR:AR,팀공격력!A:A,B602,팀공격력!B:B,D602))),"")</f>
        <v>2.2199890241376181</v>
      </c>
      <c r="BN602" s="13">
        <f>IFERROR((AO602*40)/(((F602*60+G602)/60)*(SUMIFS(팀수비력!Q:Q,팀수비력!A:A,B602,팀수비력!B:B,D602)-SUMIFS(팀수비력!N:N,팀수비력!A:A,B602,팀수비력!B:B,D602)))*100,"")</f>
        <v>0</v>
      </c>
      <c r="BO602" s="13">
        <f t="shared" si="305"/>
        <v>0</v>
      </c>
      <c r="BP602" s="13">
        <v>0</v>
      </c>
      <c r="BQ602" s="13">
        <v>0</v>
      </c>
      <c r="BR602" s="13">
        <v>0</v>
      </c>
      <c r="BS602" s="13">
        <v>0.22222222222222199</v>
      </c>
      <c r="BT602" s="15" t="s">
        <v>88</v>
      </c>
      <c r="BU602" s="15"/>
      <c r="BV602" s="12" t="s">
        <v>91</v>
      </c>
      <c r="BW602" s="26"/>
      <c r="BX602" s="28"/>
      <c r="BY602" s="28"/>
      <c r="BZ602" s="26"/>
      <c r="CA602" s="26"/>
      <c r="CB602" s="26"/>
      <c r="CC602" s="31"/>
      <c r="CD602" s="31"/>
      <c r="CE602" s="31"/>
      <c r="CF602" s="33">
        <v>3</v>
      </c>
      <c r="CG602" s="33">
        <v>6</v>
      </c>
    </row>
    <row r="603" spans="1:85" ht="18" customHeight="1" thickBot="1" x14ac:dyDescent="0.45">
      <c r="A603" s="12" t="s">
        <v>84</v>
      </c>
      <c r="B603" s="12" t="s">
        <v>233</v>
      </c>
      <c r="C603" s="4" t="s">
        <v>248</v>
      </c>
      <c r="D603" s="4" t="s">
        <v>297</v>
      </c>
      <c r="E603" s="23">
        <v>9</v>
      </c>
      <c r="F603" s="24">
        <v>28</v>
      </c>
      <c r="G603" s="24">
        <v>42</v>
      </c>
      <c r="H603" s="10">
        <f t="shared" si="279"/>
        <v>15498</v>
      </c>
      <c r="I603" s="5">
        <v>68</v>
      </c>
      <c r="J603" s="17">
        <f t="shared" si="280"/>
        <v>7.5555555555555554</v>
      </c>
      <c r="K603" s="7">
        <v>30</v>
      </c>
      <c r="L603" s="7">
        <v>77</v>
      </c>
      <c r="M603" s="17">
        <f t="shared" si="281"/>
        <v>3.3333333333333335</v>
      </c>
      <c r="N603" s="17">
        <f t="shared" si="282"/>
        <v>8.5555555555555554</v>
      </c>
      <c r="O603" s="14">
        <f t="shared" si="283"/>
        <v>0.38961038961038963</v>
      </c>
      <c r="P603" s="12">
        <v>29</v>
      </c>
      <c r="Q603" s="12">
        <v>73</v>
      </c>
      <c r="R603" s="17">
        <f t="shared" si="284"/>
        <v>3.2222222222222223</v>
      </c>
      <c r="S603" s="17">
        <f t="shared" si="285"/>
        <v>8.1111111111111107</v>
      </c>
      <c r="T603" s="14">
        <f t="shared" si="286"/>
        <v>0.39726027397260272</v>
      </c>
      <c r="U603" s="12">
        <v>1</v>
      </c>
      <c r="V603" s="12">
        <v>4</v>
      </c>
      <c r="W603" s="17">
        <f t="shared" si="287"/>
        <v>0.1111111111111111</v>
      </c>
      <c r="X603" s="17">
        <f t="shared" si="288"/>
        <v>0.44444444444444442</v>
      </c>
      <c r="Y603" s="14">
        <f t="shared" si="289"/>
        <v>0.25</v>
      </c>
      <c r="Z603" s="12">
        <v>7</v>
      </c>
      <c r="AA603" s="12">
        <v>8</v>
      </c>
      <c r="AB603" s="17">
        <f t="shared" si="290"/>
        <v>0.77777777777777779</v>
      </c>
      <c r="AC603" s="17">
        <f t="shared" si="291"/>
        <v>0.88888888888888884</v>
      </c>
      <c r="AD603" s="14">
        <f t="shared" si="292"/>
        <v>0.875</v>
      </c>
      <c r="AE603" s="12">
        <v>48</v>
      </c>
      <c r="AF603" s="17">
        <f t="shared" si="293"/>
        <v>5.333333333333333</v>
      </c>
      <c r="AG603" s="12">
        <v>19</v>
      </c>
      <c r="AH603" s="17">
        <f t="shared" si="294"/>
        <v>2.1111111111111112</v>
      </c>
      <c r="AI603" s="12">
        <v>29</v>
      </c>
      <c r="AJ603" s="17">
        <f t="shared" si="295"/>
        <v>3.2222222222222223</v>
      </c>
      <c r="AK603" s="12">
        <v>24</v>
      </c>
      <c r="AL603" s="17">
        <f t="shared" si="296"/>
        <v>2.6666666666666665</v>
      </c>
      <c r="AM603" s="12">
        <v>5</v>
      </c>
      <c r="AN603" s="17">
        <f t="shared" si="297"/>
        <v>0.55555555555555558</v>
      </c>
      <c r="AO603" s="12">
        <v>7</v>
      </c>
      <c r="AP603" s="17">
        <f t="shared" si="298"/>
        <v>0.77777777777777779</v>
      </c>
      <c r="AQ603" s="12">
        <v>7</v>
      </c>
      <c r="AR603" s="17">
        <f t="shared" si="299"/>
        <v>0.77777777777777779</v>
      </c>
      <c r="AS603" s="12">
        <v>19</v>
      </c>
      <c r="AT603" s="17">
        <f t="shared" si="300"/>
        <v>2.1111111111111112</v>
      </c>
      <c r="AU603" s="13"/>
      <c r="AV603" s="13"/>
      <c r="AW603" s="13"/>
      <c r="AX603" s="13"/>
      <c r="AY603" s="13"/>
      <c r="AZ603" s="13"/>
      <c r="BA603" s="13"/>
      <c r="BB603" s="13"/>
      <c r="BC603" s="13"/>
      <c r="BD603" s="35">
        <f t="shared" si="301"/>
        <v>42.225534028812717</v>
      </c>
      <c r="BE603" s="35">
        <f t="shared" si="302"/>
        <v>39.61038961038961</v>
      </c>
      <c r="BF603" s="37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16.804305680919029</v>
      </c>
      <c r="BG603" s="14">
        <f t="shared" si="303"/>
        <v>5.1948051948051951E-2</v>
      </c>
      <c r="BH603" s="14">
        <f t="shared" si="304"/>
        <v>0.1038961038961039</v>
      </c>
      <c r="BI603" s="13">
        <f>IFERROR(((AG603*(12000/5))/((F603*60+G603)*(SUMIFS(팀공격력!X:X,팀공격력!A:A,B603,팀공격력!B:B,D603)+SUMIFS(팀수비력!X:X,팀수비력!A:A,B603,팀수비력!B:B,D603))))*100,"")</f>
        <v>4.3697749565897359</v>
      </c>
      <c r="BJ603" s="13">
        <f>IFERROR(((AI603*(12000/5))/((F603*60+G603)*(SUMIFS(팀공격력!V:V,팀공격력!A:A,B603,팀공격력!B:B,D603)+SUMIFS(팀수비력!W:W,팀수비력!A:A,B603,팀수비력!B:B,D603))))*100,"")</f>
        <v>13.122765736006153</v>
      </c>
      <c r="BK603" s="13">
        <f>IFERROR(((AE603*(12000/5))/((F603*60+G603)*(SUMIFS(팀공격력!X:X,팀공격력!A:A,B603,팀공격력!B:B,D603)+SUMIFS(팀수비력!X:X,팀수비력!A:A,B603,팀수비력!B:B,D603))))*100,"")</f>
        <v>11.039431469279332</v>
      </c>
      <c r="BL603" s="13">
        <f>IFERROR(100*AK603/(((((F603*60+G603)/(12000/5))*SUMIFS(팀공격력!P:P,팀공격력!A:A,B603,팀공격력!B:B,D603))-K603)),"")</f>
        <v>16.963228667856448</v>
      </c>
      <c r="BM603" s="13">
        <f>IFERROR(100*((AM603/E603*(2400))/((F603*60+G603)*SUMIFS(팀공격력!AR:AR,팀공격력!A:A,B603,팀공격력!B:B,D603))),"")</f>
        <v>1.1087053198364414</v>
      </c>
      <c r="BN603" s="13">
        <f>IFERROR((AO603*40)/(((F603*60+G603)/60)*(SUMIFS(팀수비력!Q:Q,팀수비력!A:A,B603,팀수비력!B:B,D603)-SUMIFS(팀수비력!N:N,팀수비력!A:A,B603,팀수비력!B:B,D603)))*100,"")</f>
        <v>2.5209554421125611</v>
      </c>
      <c r="BO603" s="13">
        <f t="shared" si="305"/>
        <v>7.9981718464351008</v>
      </c>
      <c r="BP603" s="13">
        <v>38.461538461538403</v>
      </c>
      <c r="BQ603" s="13">
        <v>0.55555555555555503</v>
      </c>
      <c r="BR603" s="13">
        <v>0</v>
      </c>
      <c r="BS603" s="13">
        <v>0.44444444444444398</v>
      </c>
      <c r="BT603" s="15" t="s">
        <v>88</v>
      </c>
      <c r="BU603" s="15"/>
      <c r="BV603" s="12" t="s">
        <v>96</v>
      </c>
      <c r="BW603" s="26"/>
      <c r="BX603" s="28"/>
      <c r="BY603" s="28"/>
      <c r="BZ603" s="26"/>
      <c r="CA603" s="26"/>
      <c r="CB603" s="26"/>
      <c r="CC603" s="31"/>
      <c r="CD603" s="31"/>
      <c r="CE603" s="31"/>
      <c r="CF603" s="33">
        <v>3</v>
      </c>
      <c r="CG603" s="33">
        <v>6</v>
      </c>
    </row>
    <row r="604" spans="1:85" ht="18" customHeight="1" thickBot="1" x14ac:dyDescent="0.45">
      <c r="A604" s="12" t="s">
        <v>84</v>
      </c>
      <c r="B604" s="12" t="s">
        <v>233</v>
      </c>
      <c r="C604" s="4" t="s">
        <v>249</v>
      </c>
      <c r="D604" s="4" t="s">
        <v>297</v>
      </c>
      <c r="E604" s="23">
        <v>3</v>
      </c>
      <c r="F604" s="24">
        <v>5</v>
      </c>
      <c r="G604" s="24">
        <v>55</v>
      </c>
      <c r="H604" s="10">
        <f t="shared" si="279"/>
        <v>1065</v>
      </c>
      <c r="I604" s="5">
        <v>5</v>
      </c>
      <c r="J604" s="17">
        <f t="shared" si="280"/>
        <v>1.6666666666666667</v>
      </c>
      <c r="K604" s="7">
        <v>1</v>
      </c>
      <c r="L604" s="7">
        <v>2</v>
      </c>
      <c r="M604" s="17">
        <f t="shared" si="281"/>
        <v>0.33333333333333331</v>
      </c>
      <c r="N604" s="17">
        <f t="shared" si="282"/>
        <v>0.66666666666666663</v>
      </c>
      <c r="O604" s="14">
        <f t="shared" si="283"/>
        <v>0.5</v>
      </c>
      <c r="P604" s="12">
        <v>0</v>
      </c>
      <c r="Q604" s="12">
        <v>0</v>
      </c>
      <c r="R604" s="17">
        <f t="shared" si="284"/>
        <v>0</v>
      </c>
      <c r="S604" s="17">
        <f t="shared" si="285"/>
        <v>0</v>
      </c>
      <c r="T604" s="14" t="e">
        <f t="shared" si="286"/>
        <v>#DIV/0!</v>
      </c>
      <c r="U604" s="12">
        <v>1</v>
      </c>
      <c r="V604" s="12">
        <v>2</v>
      </c>
      <c r="W604" s="17">
        <f t="shared" si="287"/>
        <v>0.33333333333333331</v>
      </c>
      <c r="X604" s="17">
        <f t="shared" si="288"/>
        <v>0.66666666666666663</v>
      </c>
      <c r="Y604" s="14">
        <f t="shared" si="289"/>
        <v>0.5</v>
      </c>
      <c r="Z604" s="12">
        <v>2</v>
      </c>
      <c r="AA604" s="12">
        <v>2</v>
      </c>
      <c r="AB604" s="17">
        <f t="shared" si="290"/>
        <v>0.66666666666666663</v>
      </c>
      <c r="AC604" s="17">
        <f t="shared" si="291"/>
        <v>0.66666666666666663</v>
      </c>
      <c r="AD604" s="14">
        <f t="shared" si="292"/>
        <v>1</v>
      </c>
      <c r="AE604" s="12">
        <v>0</v>
      </c>
      <c r="AF604" s="17">
        <f t="shared" si="293"/>
        <v>0</v>
      </c>
      <c r="AG604" s="12">
        <v>0</v>
      </c>
      <c r="AH604" s="17">
        <f t="shared" si="294"/>
        <v>0</v>
      </c>
      <c r="AI604" s="12">
        <v>0</v>
      </c>
      <c r="AJ604" s="17">
        <f t="shared" si="295"/>
        <v>0</v>
      </c>
      <c r="AK604" s="12">
        <v>0</v>
      </c>
      <c r="AL604" s="17">
        <f t="shared" si="296"/>
        <v>0</v>
      </c>
      <c r="AM604" s="12">
        <v>0</v>
      </c>
      <c r="AN604" s="17">
        <f t="shared" si="297"/>
        <v>0</v>
      </c>
      <c r="AO604" s="12">
        <v>0</v>
      </c>
      <c r="AP604" s="17">
        <f t="shared" si="298"/>
        <v>0</v>
      </c>
      <c r="AQ604" s="12">
        <v>1</v>
      </c>
      <c r="AR604" s="17">
        <f t="shared" si="299"/>
        <v>0.33333333333333331</v>
      </c>
      <c r="AS604" s="12">
        <v>1</v>
      </c>
      <c r="AT604" s="17">
        <f t="shared" si="300"/>
        <v>0.33333333333333331</v>
      </c>
      <c r="AU604" s="13"/>
      <c r="AV604" s="13"/>
      <c r="AW604" s="13"/>
      <c r="AX604" s="13"/>
      <c r="AY604" s="13"/>
      <c r="AZ604" s="13"/>
      <c r="BA604" s="13"/>
      <c r="BB604" s="13"/>
      <c r="BC604" s="13"/>
      <c r="BD604" s="35">
        <f t="shared" si="301"/>
        <v>86.805555555555557</v>
      </c>
      <c r="BE604" s="35">
        <f t="shared" si="302"/>
        <v>75</v>
      </c>
      <c r="BF604" s="37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3.6136807620395874</v>
      </c>
      <c r="BG604" s="14">
        <f t="shared" si="303"/>
        <v>1</v>
      </c>
      <c r="BH604" s="14">
        <f t="shared" si="304"/>
        <v>1</v>
      </c>
      <c r="BI604" s="13">
        <f>IFERROR(((AG604*(12000/5))/((F604*60+G604)*(SUMIFS(팀공격력!X:X,팀공격력!A:A,B604,팀공격력!B:B,D604)+SUMIFS(팀수비력!X:X,팀수비력!A:A,B604,팀수비력!B:B,D604))))*100,"")</f>
        <v>0</v>
      </c>
      <c r="BJ604" s="13">
        <f>IFERROR(((AI604*(12000/5))/((F604*60+G604)*(SUMIFS(팀공격력!V:V,팀공격력!A:A,B604,팀공격력!B:B,D604)+SUMIFS(팀수비력!W:W,팀수비력!A:A,B604,팀수비력!B:B,D604))))*100,"")</f>
        <v>0</v>
      </c>
      <c r="BK604" s="13">
        <f>IFERROR(((AE604*(12000/5))/((F604*60+G604)*(SUMIFS(팀공격력!X:X,팀공격력!A:A,B604,팀공격력!B:B,D604)+SUMIFS(팀수비력!X:X,팀수비력!A:A,B604,팀수비력!B:B,D604))))*100,"")</f>
        <v>0</v>
      </c>
      <c r="BL604" s="13">
        <f>IFERROR(100*AK604/(((((F604*60+G604)/(12000/5))*SUMIFS(팀공격력!P:P,팀공격력!A:A,B604,팀공격력!B:B,D604))-K604)),"")</f>
        <v>0</v>
      </c>
      <c r="BM604" s="13">
        <f>IFERROR(100*((AM604/E604*(2400))/((F604*60+G604)*SUMIFS(팀공격력!AR:AR,팀공격력!A:A,B604,팀공격력!B:B,D604))),"")</f>
        <v>0</v>
      </c>
      <c r="BN604" s="13">
        <f>IFERROR((AO604*40)/(((F604*60+G604)/60)*(SUMIFS(팀수비력!Q:Q,팀수비력!A:A,B604,팀수비력!B:B,D604)-SUMIFS(팀수비력!N:N,팀수비력!A:A,B604,팀수비력!B:B,D604)))*100,"")</f>
        <v>0</v>
      </c>
      <c r="BO604" s="13">
        <f t="shared" si="305"/>
        <v>25.773195876288661</v>
      </c>
      <c r="BP604" s="13">
        <v>0</v>
      </c>
      <c r="BQ604" s="13">
        <v>0</v>
      </c>
      <c r="BR604" s="13">
        <v>1</v>
      </c>
      <c r="BS604" s="13">
        <v>0</v>
      </c>
      <c r="BT604" s="15" t="s">
        <v>88</v>
      </c>
      <c r="BU604" s="15"/>
      <c r="BV604" s="12" t="s">
        <v>96</v>
      </c>
      <c r="BW604" s="26"/>
      <c r="BX604" s="28"/>
      <c r="BY604" s="28"/>
      <c r="BZ604" s="26"/>
      <c r="CA604" s="26"/>
      <c r="CB604" s="26"/>
      <c r="CC604" s="31"/>
      <c r="CD604" s="31"/>
      <c r="CE604" s="31"/>
      <c r="CF604" s="33">
        <v>1</v>
      </c>
      <c r="CG604" s="33">
        <v>2</v>
      </c>
    </row>
    <row r="605" spans="1:85" ht="18" customHeight="1" thickBot="1" x14ac:dyDescent="0.45">
      <c r="A605" s="12" t="s">
        <v>84</v>
      </c>
      <c r="B605" s="12" t="s">
        <v>233</v>
      </c>
      <c r="C605" s="4" t="s">
        <v>250</v>
      </c>
      <c r="D605" s="4" t="s">
        <v>297</v>
      </c>
      <c r="E605" s="23">
        <v>8</v>
      </c>
      <c r="F605" s="24">
        <v>7</v>
      </c>
      <c r="G605" s="24">
        <v>27</v>
      </c>
      <c r="H605" s="10">
        <f t="shared" si="279"/>
        <v>3576</v>
      </c>
      <c r="I605" s="5">
        <v>17</v>
      </c>
      <c r="J605" s="17">
        <f t="shared" si="280"/>
        <v>2.125</v>
      </c>
      <c r="K605" s="7">
        <v>8</v>
      </c>
      <c r="L605" s="7">
        <v>19</v>
      </c>
      <c r="M605" s="17">
        <f t="shared" si="281"/>
        <v>1</v>
      </c>
      <c r="N605" s="17">
        <f t="shared" si="282"/>
        <v>2.375</v>
      </c>
      <c r="O605" s="14">
        <f t="shared" si="283"/>
        <v>0.42105263157894735</v>
      </c>
      <c r="P605" s="12">
        <v>7</v>
      </c>
      <c r="Q605" s="12">
        <v>11</v>
      </c>
      <c r="R605" s="17">
        <f t="shared" si="284"/>
        <v>0.875</v>
      </c>
      <c r="S605" s="17">
        <f t="shared" si="285"/>
        <v>1.375</v>
      </c>
      <c r="T605" s="14">
        <f t="shared" si="286"/>
        <v>0.63636363636363635</v>
      </c>
      <c r="U605" s="12">
        <v>1</v>
      </c>
      <c r="V605" s="12">
        <v>8</v>
      </c>
      <c r="W605" s="17">
        <f t="shared" si="287"/>
        <v>0.125</v>
      </c>
      <c r="X605" s="17">
        <f t="shared" si="288"/>
        <v>1</v>
      </c>
      <c r="Y605" s="14">
        <f t="shared" si="289"/>
        <v>0.125</v>
      </c>
      <c r="Z605" s="12">
        <v>0</v>
      </c>
      <c r="AA605" s="12">
        <v>0</v>
      </c>
      <c r="AB605" s="17">
        <f t="shared" si="290"/>
        <v>0</v>
      </c>
      <c r="AC605" s="17">
        <f t="shared" si="291"/>
        <v>0</v>
      </c>
      <c r="AD605" s="14" t="e">
        <f t="shared" si="292"/>
        <v>#DIV/0!</v>
      </c>
      <c r="AE605" s="12">
        <v>4</v>
      </c>
      <c r="AF605" s="17">
        <f t="shared" si="293"/>
        <v>0.5</v>
      </c>
      <c r="AG605" s="12">
        <v>1</v>
      </c>
      <c r="AH605" s="17">
        <f t="shared" si="294"/>
        <v>0.125</v>
      </c>
      <c r="AI605" s="12">
        <v>3</v>
      </c>
      <c r="AJ605" s="17">
        <f t="shared" si="295"/>
        <v>0.375</v>
      </c>
      <c r="AK605" s="12">
        <v>3</v>
      </c>
      <c r="AL605" s="17">
        <f t="shared" si="296"/>
        <v>0.375</v>
      </c>
      <c r="AM605" s="12">
        <v>0</v>
      </c>
      <c r="AN605" s="17">
        <f t="shared" si="297"/>
        <v>0</v>
      </c>
      <c r="AO605" s="12">
        <v>0</v>
      </c>
      <c r="AP605" s="17">
        <f t="shared" si="298"/>
        <v>0</v>
      </c>
      <c r="AQ605" s="12">
        <v>2</v>
      </c>
      <c r="AR605" s="17">
        <f t="shared" si="299"/>
        <v>0.25</v>
      </c>
      <c r="AS605" s="12">
        <v>9</v>
      </c>
      <c r="AT605" s="17">
        <f t="shared" si="300"/>
        <v>1.125</v>
      </c>
      <c r="AU605" s="13"/>
      <c r="AV605" s="13"/>
      <c r="AW605" s="13"/>
      <c r="AX605" s="13"/>
      <c r="AY605" s="13"/>
      <c r="AZ605" s="13"/>
      <c r="BA605" s="13"/>
      <c r="BB605" s="13"/>
      <c r="BC605" s="13"/>
      <c r="BD605" s="35">
        <f t="shared" si="301"/>
        <v>44.736842105263158</v>
      </c>
      <c r="BE605" s="35">
        <f t="shared" si="302"/>
        <v>44.736842105263158</v>
      </c>
      <c r="BF605" s="37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15.533101594250978</v>
      </c>
      <c r="BG605" s="14">
        <f t="shared" si="303"/>
        <v>0.42105263157894735</v>
      </c>
      <c r="BH605" s="14">
        <f t="shared" si="304"/>
        <v>0</v>
      </c>
      <c r="BI605" s="13">
        <f>IFERROR(((AG605*(12000/5))/((F605*60+G605)*(SUMIFS(팀공격력!X:X,팀공격력!A:A,B605,팀공격력!B:B,D605)+SUMIFS(팀수비력!X:X,팀수비력!A:A,B605,팀수비력!B:B,D605))))*100,"")</f>
        <v>0.88599463973242953</v>
      </c>
      <c r="BJ605" s="13">
        <f>IFERROR(((AI605*(12000/5))/((F605*60+G605)*(SUMIFS(팀공격력!V:V,팀공격력!A:A,B605,팀공격력!B:B,D605)+SUMIFS(팀수비력!W:W,팀수비력!A:A,B605,팀수비력!B:B,D605))))*100,"")</f>
        <v>5.2296696591998604</v>
      </c>
      <c r="BK605" s="13">
        <f>IFERROR(((AE605*(12000/5))/((F605*60+G605)*(SUMIFS(팀공격력!X:X,팀공격력!A:A,B605,팀공격력!B:B,D605)+SUMIFS(팀수비력!X:X,팀수비력!A:A,B605,팀수비력!B:B,D605))))*100,"")</f>
        <v>3.5439785589297181</v>
      </c>
      <c r="BL605" s="13">
        <f>IFERROR(100*AK605/(((((F605*60+G605)/(12000/5))*SUMIFS(팀공격력!P:P,팀공격력!A:A,B605,팀공격력!B:B,D605))-K605)),"")</f>
        <v>8.2160829824381221</v>
      </c>
      <c r="BM605" s="13">
        <f>IFERROR(100*((AM605/E605*(2400))/((F605*60+G605)*SUMIFS(팀공격력!AR:AR,팀공격력!A:A,B605,팀공격력!B:B,D605))),"")</f>
        <v>0</v>
      </c>
      <c r="BN605" s="13">
        <f>IFERROR((AO605*40)/(((F605*60+G605)/60)*(SUMIFS(팀수비력!Q:Q,팀수비력!A:A,B605,팀수비력!B:B,D605)-SUMIFS(팀수비력!N:N,팀수비력!A:A,B605,팀수비력!B:B,D605)))*100,"")</f>
        <v>0</v>
      </c>
      <c r="BO605" s="13">
        <f t="shared" si="305"/>
        <v>9.5238095238095237</v>
      </c>
      <c r="BP605" s="13">
        <v>0</v>
      </c>
      <c r="BQ605" s="13">
        <v>0</v>
      </c>
      <c r="BR605" s="13">
        <v>0</v>
      </c>
      <c r="BS605" s="13">
        <v>0.125</v>
      </c>
      <c r="BT605" s="15" t="s">
        <v>88</v>
      </c>
      <c r="BU605" s="15"/>
      <c r="BV605" s="12" t="s">
        <v>96</v>
      </c>
      <c r="BW605" s="26"/>
      <c r="BX605" s="28"/>
      <c r="BY605" s="28"/>
      <c r="BZ605" s="26"/>
      <c r="CA605" s="26"/>
      <c r="CB605" s="26"/>
      <c r="CC605" s="31"/>
      <c r="CD605" s="31"/>
      <c r="CE605" s="31"/>
      <c r="CF605" s="33">
        <v>2</v>
      </c>
      <c r="CG605" s="33">
        <v>6</v>
      </c>
    </row>
    <row r="606" spans="1:85" ht="18" customHeight="1" thickBot="1" x14ac:dyDescent="0.45">
      <c r="A606" s="12" t="s">
        <v>84</v>
      </c>
      <c r="B606" s="12" t="s">
        <v>233</v>
      </c>
      <c r="C606" s="4" t="s">
        <v>251</v>
      </c>
      <c r="D606" s="4" t="s">
        <v>297</v>
      </c>
      <c r="E606" s="23">
        <v>9</v>
      </c>
      <c r="F606" s="24">
        <v>24</v>
      </c>
      <c r="G606" s="24">
        <v>4</v>
      </c>
      <c r="H606" s="10">
        <f t="shared" si="279"/>
        <v>12996</v>
      </c>
      <c r="I606" s="5">
        <v>40</v>
      </c>
      <c r="J606" s="17">
        <f t="shared" si="280"/>
        <v>4.4444444444444446</v>
      </c>
      <c r="K606" s="7">
        <v>16</v>
      </c>
      <c r="L606" s="7">
        <v>43</v>
      </c>
      <c r="M606" s="17">
        <f t="shared" si="281"/>
        <v>1.7777777777777777</v>
      </c>
      <c r="N606" s="17">
        <f t="shared" si="282"/>
        <v>4.7777777777777777</v>
      </c>
      <c r="O606" s="14">
        <f t="shared" si="283"/>
        <v>0.37209302325581395</v>
      </c>
      <c r="P606" s="12">
        <v>8</v>
      </c>
      <c r="Q606" s="12">
        <v>11</v>
      </c>
      <c r="R606" s="17">
        <f t="shared" si="284"/>
        <v>0.88888888888888884</v>
      </c>
      <c r="S606" s="17">
        <f t="shared" si="285"/>
        <v>1.2222222222222223</v>
      </c>
      <c r="T606" s="14">
        <f t="shared" si="286"/>
        <v>0.72727272727272729</v>
      </c>
      <c r="U606" s="12">
        <v>8</v>
      </c>
      <c r="V606" s="12">
        <v>32</v>
      </c>
      <c r="W606" s="17">
        <f t="shared" si="287"/>
        <v>0.88888888888888884</v>
      </c>
      <c r="X606" s="17">
        <f t="shared" si="288"/>
        <v>3.5555555555555554</v>
      </c>
      <c r="Y606" s="14">
        <f t="shared" si="289"/>
        <v>0.25</v>
      </c>
      <c r="Z606" s="12">
        <v>0</v>
      </c>
      <c r="AA606" s="12">
        <v>1</v>
      </c>
      <c r="AB606" s="17">
        <f t="shared" si="290"/>
        <v>0</v>
      </c>
      <c r="AC606" s="17">
        <f t="shared" si="291"/>
        <v>0.1111111111111111</v>
      </c>
      <c r="AD606" s="14">
        <f t="shared" si="292"/>
        <v>0</v>
      </c>
      <c r="AE606" s="12">
        <v>35</v>
      </c>
      <c r="AF606" s="17">
        <f t="shared" si="293"/>
        <v>3.8888888888888888</v>
      </c>
      <c r="AG606" s="12">
        <v>6</v>
      </c>
      <c r="AH606" s="17">
        <f t="shared" si="294"/>
        <v>0.66666666666666663</v>
      </c>
      <c r="AI606" s="12">
        <v>29</v>
      </c>
      <c r="AJ606" s="17">
        <f t="shared" si="295"/>
        <v>3.2222222222222223</v>
      </c>
      <c r="AK606" s="12">
        <v>3</v>
      </c>
      <c r="AL606" s="17">
        <f t="shared" si="296"/>
        <v>0.33333333333333331</v>
      </c>
      <c r="AM606" s="12">
        <v>12</v>
      </c>
      <c r="AN606" s="17">
        <f t="shared" si="297"/>
        <v>1.3333333333333333</v>
      </c>
      <c r="AO606" s="12">
        <v>5</v>
      </c>
      <c r="AP606" s="17">
        <f t="shared" si="298"/>
        <v>0.55555555555555558</v>
      </c>
      <c r="AQ606" s="12">
        <v>6</v>
      </c>
      <c r="AR606" s="17">
        <f t="shared" si="299"/>
        <v>0.66666666666666663</v>
      </c>
      <c r="AS606" s="12">
        <v>29</v>
      </c>
      <c r="AT606" s="17">
        <f t="shared" si="300"/>
        <v>3.2222222222222223</v>
      </c>
      <c r="AU606" s="13"/>
      <c r="AV606" s="13"/>
      <c r="AW606" s="13"/>
      <c r="AX606" s="13"/>
      <c r="AY606" s="13"/>
      <c r="AZ606" s="13"/>
      <c r="BA606" s="13"/>
      <c r="BB606" s="13"/>
      <c r="BC606" s="13"/>
      <c r="BD606" s="35">
        <f t="shared" si="301"/>
        <v>46.04051565377533</v>
      </c>
      <c r="BE606" s="35">
        <f t="shared" si="302"/>
        <v>46.511627906976742</v>
      </c>
      <c r="BF606" s="37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11.320293320156853</v>
      </c>
      <c r="BG606" s="14">
        <f t="shared" si="303"/>
        <v>0.7441860465116279</v>
      </c>
      <c r="BH606" s="14">
        <f t="shared" si="304"/>
        <v>2.3255813953488372E-2</v>
      </c>
      <c r="BI606" s="13">
        <f>IFERROR(((AG606*(12000/5))/((F606*60+G606)*(SUMIFS(팀공격력!X:X,팀공격력!A:A,B606,팀공격력!B:B,D606)+SUMIFS(팀수비력!X:X,팀수비력!A:A,B606,팀수비력!B:B,D606))))*100,"")</f>
        <v>1.6455939222731137</v>
      </c>
      <c r="BJ606" s="13">
        <f>IFERROR(((AI606*(12000/5))/((F606*60+G606)*(SUMIFS(팀공격력!V:V,팀공격력!A:A,B606,팀공격력!B:B,D606)+SUMIFS(팀수비력!W:W,팀수비력!A:A,B606,팀수비력!B:B,D606))))*100,"")</f>
        <v>15.649170773824514</v>
      </c>
      <c r="BK606" s="13">
        <f>IFERROR(((AE606*(12000/5))/((F606*60+G606)*(SUMIFS(팀공격력!X:X,팀공격력!A:A,B606,팀공격력!B:B,D606)+SUMIFS(팀수비력!X:X,팀수비력!A:A,B606,팀수비력!B:B,D606))))*100,"")</f>
        <v>9.5992978799264961</v>
      </c>
      <c r="BL606" s="13">
        <f>IFERROR(100*AK606/(((((F606*60+G606)/(12000/5))*SUMIFS(팀공격력!P:P,팀공격력!A:A,B606,팀공격력!B:B,D606))-K606)),"")</f>
        <v>2.3474484539443652</v>
      </c>
      <c r="BM606" s="13">
        <f>IFERROR(100*((AM606/E606*(2400))/((F606*60+G606)*SUMIFS(팀공격력!AR:AR,팀공격력!A:A,B606,팀공격력!B:B,D606))),"")</f>
        <v>3.1731699070775927</v>
      </c>
      <c r="BN606" s="13">
        <f>IFERROR((AO606*40)/(((F606*60+G606)/60)*(SUMIFS(팀수비력!Q:Q,팀수비력!A:A,B606,팀수비력!B:B,D606)-SUMIFS(팀수비력!N:N,팀수비력!A:A,B606,팀수비력!B:B,D606)))*100,"")</f>
        <v>2.1473512422426939</v>
      </c>
      <c r="BO606" s="13">
        <f t="shared" si="305"/>
        <v>12.135922330097088</v>
      </c>
      <c r="BP606" s="13">
        <v>0</v>
      </c>
      <c r="BQ606" s="13">
        <v>0</v>
      </c>
      <c r="BR606" s="13">
        <v>0.55555555555555503</v>
      </c>
      <c r="BS606" s="13">
        <v>1.2222222222222201</v>
      </c>
      <c r="BT606" s="15" t="s">
        <v>88</v>
      </c>
      <c r="BU606" s="15"/>
      <c r="BV606" s="12" t="s">
        <v>96</v>
      </c>
      <c r="BW606" s="26"/>
      <c r="BX606" s="28"/>
      <c r="BY606" s="28"/>
      <c r="BZ606" s="26"/>
      <c r="CA606" s="26"/>
      <c r="CB606" s="26"/>
      <c r="CC606" s="31"/>
      <c r="CD606" s="31"/>
      <c r="CE606" s="31"/>
      <c r="CF606" s="33">
        <v>3</v>
      </c>
      <c r="CG606" s="33">
        <v>6</v>
      </c>
    </row>
    <row r="607" spans="1:85" ht="18" customHeight="1" thickBot="1" x14ac:dyDescent="0.45">
      <c r="A607" s="12" t="s">
        <v>84</v>
      </c>
      <c r="B607" s="12" t="s">
        <v>233</v>
      </c>
      <c r="C607" s="4" t="s">
        <v>252</v>
      </c>
      <c r="D607" s="4" t="s">
        <v>297</v>
      </c>
      <c r="E607" s="23">
        <v>6</v>
      </c>
      <c r="F607" s="24">
        <v>6</v>
      </c>
      <c r="G607" s="24">
        <v>22</v>
      </c>
      <c r="H607" s="10">
        <f t="shared" si="279"/>
        <v>2292</v>
      </c>
      <c r="I607" s="5">
        <v>21</v>
      </c>
      <c r="J607" s="17">
        <f t="shared" si="280"/>
        <v>3.5</v>
      </c>
      <c r="K607" s="7">
        <v>7</v>
      </c>
      <c r="L607" s="7">
        <v>11</v>
      </c>
      <c r="M607" s="17">
        <f t="shared" si="281"/>
        <v>1.1666666666666667</v>
      </c>
      <c r="N607" s="17">
        <f t="shared" si="282"/>
        <v>1.8333333333333333</v>
      </c>
      <c r="O607" s="14">
        <f t="shared" si="283"/>
        <v>0.63636363636363635</v>
      </c>
      <c r="P607" s="12">
        <v>7</v>
      </c>
      <c r="Q607" s="12">
        <v>11</v>
      </c>
      <c r="R607" s="17">
        <f t="shared" si="284"/>
        <v>1.1666666666666667</v>
      </c>
      <c r="S607" s="17">
        <f t="shared" si="285"/>
        <v>1.8333333333333333</v>
      </c>
      <c r="T607" s="14">
        <f t="shared" si="286"/>
        <v>0.63636363636363635</v>
      </c>
      <c r="U607" s="12">
        <v>0</v>
      </c>
      <c r="V607" s="12">
        <v>0</v>
      </c>
      <c r="W607" s="17">
        <f t="shared" si="287"/>
        <v>0</v>
      </c>
      <c r="X607" s="17">
        <f t="shared" si="288"/>
        <v>0</v>
      </c>
      <c r="Y607" s="14" t="e">
        <f t="shared" si="289"/>
        <v>#DIV/0!</v>
      </c>
      <c r="Z607" s="12">
        <v>7</v>
      </c>
      <c r="AA607" s="12">
        <v>9</v>
      </c>
      <c r="AB607" s="17">
        <f t="shared" si="290"/>
        <v>1.1666666666666667</v>
      </c>
      <c r="AC607" s="17">
        <f t="shared" si="291"/>
        <v>1.5</v>
      </c>
      <c r="AD607" s="14">
        <f t="shared" si="292"/>
        <v>0.77777777777777779</v>
      </c>
      <c r="AE607" s="12">
        <v>11</v>
      </c>
      <c r="AF607" s="17">
        <f t="shared" si="293"/>
        <v>1.8333333333333333</v>
      </c>
      <c r="AG607" s="12">
        <v>2</v>
      </c>
      <c r="AH607" s="17">
        <f t="shared" si="294"/>
        <v>0.33333333333333331</v>
      </c>
      <c r="AI607" s="12">
        <v>9</v>
      </c>
      <c r="AJ607" s="17">
        <f t="shared" si="295"/>
        <v>1.5</v>
      </c>
      <c r="AK607" s="12">
        <v>1</v>
      </c>
      <c r="AL607" s="17">
        <f t="shared" si="296"/>
        <v>0.16666666666666666</v>
      </c>
      <c r="AM607" s="12">
        <v>4</v>
      </c>
      <c r="AN607" s="17">
        <f t="shared" si="297"/>
        <v>0.66666666666666663</v>
      </c>
      <c r="AO607" s="12">
        <v>0</v>
      </c>
      <c r="AP607" s="17">
        <f t="shared" si="298"/>
        <v>0</v>
      </c>
      <c r="AQ607" s="12">
        <v>11</v>
      </c>
      <c r="AR607" s="17">
        <f t="shared" si="299"/>
        <v>1.8333333333333333</v>
      </c>
      <c r="AS607" s="12">
        <v>4</v>
      </c>
      <c r="AT607" s="17">
        <f t="shared" si="300"/>
        <v>0.66666666666666663</v>
      </c>
      <c r="AU607" s="13"/>
      <c r="AV607" s="13"/>
      <c r="AW607" s="13"/>
      <c r="AX607" s="13"/>
      <c r="AY607" s="13"/>
      <c r="AZ607" s="13"/>
      <c r="BA607" s="13"/>
      <c r="BB607" s="13"/>
      <c r="BC607" s="13"/>
      <c r="BD607" s="35">
        <f t="shared" si="301"/>
        <v>70.187165775401056</v>
      </c>
      <c r="BE607" s="35">
        <f t="shared" si="302"/>
        <v>63.636363636363633</v>
      </c>
      <c r="BF607" s="37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22.469206540997217</v>
      </c>
      <c r="BG607" s="14">
        <f t="shared" si="303"/>
        <v>0</v>
      </c>
      <c r="BH607" s="14">
        <f t="shared" si="304"/>
        <v>0.81818181818181823</v>
      </c>
      <c r="BI607" s="13">
        <f>IFERROR(((AG607*(12000/5))/((F607*60+G607)*(SUMIFS(팀공격력!X:X,팀공격력!A:A,B607,팀공격력!B:B,D607)+SUMIFS(팀수비력!X:X,팀수비력!A:A,B607,팀수비력!B:B,D607))))*100,"")</f>
        <v>2.0735057798973613</v>
      </c>
      <c r="BJ607" s="13">
        <f>IFERROR(((AI607*(12000/5))/((F607*60+G607)*(SUMIFS(팀공격력!V:V,팀공격력!A:A,B607,팀공격력!B:B,D607)+SUMIFS(팀수비력!W:W,팀수비력!A:A,B607,팀수비력!B:B,D607))))*100,"")</f>
        <v>18.358604746039301</v>
      </c>
      <c r="BK607" s="13">
        <f>IFERROR(((AE607*(12000/5))/((F607*60+G607)*(SUMIFS(팀공격력!X:X,팀공격력!A:A,B607,팀공격력!B:B,D607)+SUMIFS(팀수비력!X:X,팀수비력!A:A,B607,팀수비력!B:B,D607))))*100,"")</f>
        <v>11.404281789435489</v>
      </c>
      <c r="BL607" s="13">
        <f>IFERROR(100*AK607/(((((F607*60+G607)/(12000/5))*SUMIFS(팀공격력!P:P,팀공격력!A:A,B607,팀공격력!B:B,D607))-K607)),"")</f>
        <v>3.2215629949797306</v>
      </c>
      <c r="BM607" s="13">
        <f>IFERROR(100*((AM607/E607*(2400))/((F607*60+G607)*SUMIFS(팀공격력!AR:AR,팀공격력!A:A,B607,팀공격력!B:B,D607))),"")</f>
        <v>5.997457258926759</v>
      </c>
      <c r="BN607" s="13">
        <f>IFERROR((AO607*40)/(((F607*60+G607)/60)*(SUMIFS(팀수비력!Q:Q,팀수비력!A:A,B607,팀수비력!B:B,D607)-SUMIFS(팀수비력!N:N,팀수비력!A:A,B607,팀수비력!B:B,D607)))*100,"")</f>
        <v>0</v>
      </c>
      <c r="BO607" s="13">
        <f t="shared" si="305"/>
        <v>42.372881355932201</v>
      </c>
      <c r="BP607" s="13">
        <v>100</v>
      </c>
      <c r="BQ607" s="13">
        <v>0.16666666666666599</v>
      </c>
      <c r="BR607" s="13">
        <v>0</v>
      </c>
      <c r="BS607" s="13">
        <v>0.16666666666666599</v>
      </c>
      <c r="BT607" s="15" t="s">
        <v>93</v>
      </c>
      <c r="BU607" s="15"/>
      <c r="BV607" s="12" t="s">
        <v>89</v>
      </c>
      <c r="BW607" s="26"/>
      <c r="BX607" s="28"/>
      <c r="BY607" s="28"/>
      <c r="BZ607" s="26"/>
      <c r="CA607" s="26"/>
      <c r="CB607" s="26"/>
      <c r="CC607" s="31"/>
      <c r="CD607" s="31"/>
      <c r="CE607" s="31"/>
      <c r="CF607" s="33">
        <v>2</v>
      </c>
      <c r="CG607" s="33">
        <v>4</v>
      </c>
    </row>
    <row r="608" spans="1:85" ht="18" customHeight="1" thickBot="1" x14ac:dyDescent="0.45">
      <c r="A608" s="12" t="s">
        <v>84</v>
      </c>
      <c r="B608" s="12" t="s">
        <v>233</v>
      </c>
      <c r="C608" s="4" t="s">
        <v>254</v>
      </c>
      <c r="D608" s="4" t="s">
        <v>297</v>
      </c>
      <c r="E608" s="23">
        <v>9</v>
      </c>
      <c r="F608" s="24">
        <v>14</v>
      </c>
      <c r="G608" s="24">
        <v>52</v>
      </c>
      <c r="H608" s="10">
        <f t="shared" si="279"/>
        <v>8028</v>
      </c>
      <c r="I608" s="5">
        <v>39</v>
      </c>
      <c r="J608" s="17">
        <f t="shared" si="280"/>
        <v>4.333333333333333</v>
      </c>
      <c r="K608" s="7">
        <v>13</v>
      </c>
      <c r="L608" s="7">
        <v>36</v>
      </c>
      <c r="M608" s="17">
        <f t="shared" si="281"/>
        <v>1.4444444444444444</v>
      </c>
      <c r="N608" s="17">
        <f t="shared" si="282"/>
        <v>4</v>
      </c>
      <c r="O608" s="14">
        <f t="shared" si="283"/>
        <v>0.3611111111111111</v>
      </c>
      <c r="P608" s="12">
        <v>4</v>
      </c>
      <c r="Q608" s="12">
        <v>5</v>
      </c>
      <c r="R608" s="17">
        <f t="shared" si="284"/>
        <v>0.44444444444444442</v>
      </c>
      <c r="S608" s="17">
        <f t="shared" si="285"/>
        <v>0.55555555555555558</v>
      </c>
      <c r="T608" s="14">
        <f t="shared" si="286"/>
        <v>0.8</v>
      </c>
      <c r="U608" s="12">
        <v>9</v>
      </c>
      <c r="V608" s="12">
        <v>31</v>
      </c>
      <c r="W608" s="17">
        <f t="shared" si="287"/>
        <v>1</v>
      </c>
      <c r="X608" s="17">
        <f t="shared" si="288"/>
        <v>3.4444444444444446</v>
      </c>
      <c r="Y608" s="14">
        <f t="shared" si="289"/>
        <v>0.29032258064516131</v>
      </c>
      <c r="Z608" s="12">
        <v>4</v>
      </c>
      <c r="AA608" s="12">
        <v>5</v>
      </c>
      <c r="AB608" s="17">
        <f t="shared" si="290"/>
        <v>0.44444444444444442</v>
      </c>
      <c r="AC608" s="17">
        <f t="shared" si="291"/>
        <v>0.55555555555555558</v>
      </c>
      <c r="AD608" s="14">
        <f t="shared" si="292"/>
        <v>0.8</v>
      </c>
      <c r="AE608" s="12">
        <v>18</v>
      </c>
      <c r="AF608" s="17">
        <f t="shared" si="293"/>
        <v>2</v>
      </c>
      <c r="AG608" s="12">
        <v>8</v>
      </c>
      <c r="AH608" s="17">
        <f t="shared" si="294"/>
        <v>0.88888888888888884</v>
      </c>
      <c r="AI608" s="12">
        <v>10</v>
      </c>
      <c r="AJ608" s="17">
        <f t="shared" si="295"/>
        <v>1.1111111111111112</v>
      </c>
      <c r="AK608" s="12">
        <v>5</v>
      </c>
      <c r="AL608" s="17">
        <f t="shared" si="296"/>
        <v>0.55555555555555558</v>
      </c>
      <c r="AM608" s="12">
        <v>5</v>
      </c>
      <c r="AN608" s="17">
        <f t="shared" si="297"/>
        <v>0.55555555555555558</v>
      </c>
      <c r="AO608" s="12">
        <v>0</v>
      </c>
      <c r="AP608" s="17">
        <f t="shared" si="298"/>
        <v>0</v>
      </c>
      <c r="AQ608" s="12">
        <v>3</v>
      </c>
      <c r="AR608" s="17">
        <f t="shared" si="299"/>
        <v>0.33333333333333331</v>
      </c>
      <c r="AS608" s="12">
        <v>18</v>
      </c>
      <c r="AT608" s="17">
        <f t="shared" si="300"/>
        <v>2</v>
      </c>
      <c r="AU608" s="13"/>
      <c r="AV608" s="13"/>
      <c r="AW608" s="13"/>
      <c r="AX608" s="13"/>
      <c r="AY608" s="13"/>
      <c r="AZ608" s="13"/>
      <c r="BA608" s="13"/>
      <c r="BB608" s="13"/>
      <c r="BC608" s="13"/>
      <c r="BD608" s="35">
        <f t="shared" si="301"/>
        <v>51.047120418848166</v>
      </c>
      <c r="BE608" s="35">
        <f t="shared" si="302"/>
        <v>48.611111111111107</v>
      </c>
      <c r="BF608" s="37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15.271397191990376</v>
      </c>
      <c r="BG608" s="14">
        <f t="shared" si="303"/>
        <v>0.86111111111111116</v>
      </c>
      <c r="BH608" s="14">
        <f t="shared" si="304"/>
        <v>0.1388888888888889</v>
      </c>
      <c r="BI608" s="13">
        <f>IFERROR(((AG608*(12000/5))/((F608*60+G608)*(SUMIFS(팀공격력!X:X,팀공격력!A:A,B608,팀공격력!B:B,D608)+SUMIFS(팀수비력!X:X,팀수비력!A:A,B608,팀수비력!B:B,D608))))*100,"")</f>
        <v>3.5519246991963773</v>
      </c>
      <c r="BJ608" s="13">
        <f>IFERROR(((AI608*(12000/5))/((F608*60+G608)*(SUMIFS(팀공격력!V:V,팀공격력!A:A,B608,팀공격력!B:B,D608)+SUMIFS(팀수비력!W:W,팀수비력!A:A,B608,팀수비력!B:B,D608))))*100,"")</f>
        <v>8.7356589598742076</v>
      </c>
      <c r="BK608" s="13">
        <f>IFERROR(((AE608*(12000/5))/((F608*60+G608)*(SUMIFS(팀공격력!X:X,팀공격력!A:A,B608,팀공격력!B:B,D608)+SUMIFS(팀수비력!X:X,팀수비력!A:A,B608,팀수비력!B:B,D608))))*100,"")</f>
        <v>7.991830573191848</v>
      </c>
      <c r="BL608" s="13">
        <f>IFERROR(100*AK608/(((((F608*60+G608)/(12000/5))*SUMIFS(팀공격력!P:P,팀공격력!A:A,B608,팀공격력!B:B,D608))-K608)),"")</f>
        <v>6.5938413521770665</v>
      </c>
      <c r="BM608" s="13">
        <f>IFERROR(100*((AM608/E608*(2400))/((F608*60+G608)*SUMIFS(팀공격력!AR:AR,팀공격력!A:A,B608,팀공격력!B:B,D608))),"")</f>
        <v>2.1403481622851479</v>
      </c>
      <c r="BN608" s="13">
        <f>IFERROR((AO608*40)/(((F608*60+G608)/60)*(SUMIFS(팀수비력!Q:Q,팀수비력!A:A,B608,팀수비력!B:B,D608)-SUMIFS(팀수비력!N:N,팀수비력!A:A,B608,팀수비력!B:B,D608)))*100,"")</f>
        <v>0</v>
      </c>
      <c r="BO608" s="13">
        <f t="shared" si="305"/>
        <v>7.2815533980582519</v>
      </c>
      <c r="BP608" s="13">
        <v>0</v>
      </c>
      <c r="BQ608" s="13">
        <v>0</v>
      </c>
      <c r="BR608" s="13">
        <v>0.33333333333333298</v>
      </c>
      <c r="BS608" s="13">
        <v>0.66666666666666596</v>
      </c>
      <c r="BT608" s="15" t="s">
        <v>88</v>
      </c>
      <c r="BU608" s="15"/>
      <c r="BV608" s="12" t="s">
        <v>91</v>
      </c>
      <c r="BW608" s="26"/>
      <c r="BX608" s="28"/>
      <c r="BY608" s="28"/>
      <c r="BZ608" s="26"/>
      <c r="CA608" s="26"/>
      <c r="CB608" s="26"/>
      <c r="CC608" s="31"/>
      <c r="CD608" s="31"/>
      <c r="CE608" s="31"/>
      <c r="CF608" s="33">
        <v>3</v>
      </c>
      <c r="CG608" s="33">
        <v>6</v>
      </c>
    </row>
    <row r="609" spans="1:85" ht="18" customHeight="1" thickBot="1" x14ac:dyDescent="0.45">
      <c r="A609" s="12" t="s">
        <v>84</v>
      </c>
      <c r="B609" s="12" t="s">
        <v>233</v>
      </c>
      <c r="C609" s="4" t="s">
        <v>255</v>
      </c>
      <c r="D609" s="4" t="s">
        <v>297</v>
      </c>
      <c r="E609" s="23">
        <v>9</v>
      </c>
      <c r="F609" s="24">
        <v>12</v>
      </c>
      <c r="G609" s="24">
        <v>38</v>
      </c>
      <c r="H609" s="10">
        <f t="shared" si="279"/>
        <v>6822</v>
      </c>
      <c r="I609" s="5">
        <v>30</v>
      </c>
      <c r="J609" s="17">
        <f t="shared" si="280"/>
        <v>3.3333333333333335</v>
      </c>
      <c r="K609" s="7">
        <v>11</v>
      </c>
      <c r="L609" s="7">
        <v>27</v>
      </c>
      <c r="M609" s="17">
        <f t="shared" si="281"/>
        <v>1.2222222222222223</v>
      </c>
      <c r="N609" s="17">
        <f t="shared" si="282"/>
        <v>3</v>
      </c>
      <c r="O609" s="14">
        <f t="shared" si="283"/>
        <v>0.40740740740740738</v>
      </c>
      <c r="P609" s="12">
        <v>10</v>
      </c>
      <c r="Q609" s="12">
        <v>18</v>
      </c>
      <c r="R609" s="17">
        <f t="shared" si="284"/>
        <v>1.1111111111111112</v>
      </c>
      <c r="S609" s="17">
        <f t="shared" si="285"/>
        <v>2</v>
      </c>
      <c r="T609" s="14">
        <f t="shared" si="286"/>
        <v>0.55555555555555558</v>
      </c>
      <c r="U609" s="12">
        <v>1</v>
      </c>
      <c r="V609" s="12">
        <v>9</v>
      </c>
      <c r="W609" s="17">
        <f t="shared" si="287"/>
        <v>0.1111111111111111</v>
      </c>
      <c r="X609" s="17">
        <f t="shared" si="288"/>
        <v>1</v>
      </c>
      <c r="Y609" s="14">
        <f t="shared" si="289"/>
        <v>0.1111111111111111</v>
      </c>
      <c r="Z609" s="12">
        <v>7</v>
      </c>
      <c r="AA609" s="12">
        <v>11</v>
      </c>
      <c r="AB609" s="17">
        <f t="shared" si="290"/>
        <v>0.77777777777777779</v>
      </c>
      <c r="AC609" s="17">
        <f t="shared" si="291"/>
        <v>1.2222222222222223</v>
      </c>
      <c r="AD609" s="14">
        <f t="shared" si="292"/>
        <v>0.63636363636363635</v>
      </c>
      <c r="AE609" s="12">
        <v>22</v>
      </c>
      <c r="AF609" s="17">
        <f t="shared" si="293"/>
        <v>2.4444444444444446</v>
      </c>
      <c r="AG609" s="12">
        <v>4</v>
      </c>
      <c r="AH609" s="17">
        <f t="shared" si="294"/>
        <v>0.44444444444444442</v>
      </c>
      <c r="AI609" s="12">
        <v>18</v>
      </c>
      <c r="AJ609" s="17">
        <f t="shared" si="295"/>
        <v>2</v>
      </c>
      <c r="AK609" s="12">
        <v>13</v>
      </c>
      <c r="AL609" s="17">
        <f t="shared" si="296"/>
        <v>1.4444444444444444</v>
      </c>
      <c r="AM609" s="12">
        <v>3</v>
      </c>
      <c r="AN609" s="17">
        <f t="shared" si="297"/>
        <v>0.33333333333333331</v>
      </c>
      <c r="AO609" s="12">
        <v>1</v>
      </c>
      <c r="AP609" s="17">
        <f t="shared" si="298"/>
        <v>0.1111111111111111</v>
      </c>
      <c r="AQ609" s="12">
        <v>8</v>
      </c>
      <c r="AR609" s="17">
        <f t="shared" si="299"/>
        <v>0.88888888888888884</v>
      </c>
      <c r="AS609" s="12">
        <v>15</v>
      </c>
      <c r="AT609" s="17">
        <f t="shared" si="300"/>
        <v>1.6666666666666667</v>
      </c>
      <c r="AU609" s="13"/>
      <c r="AV609" s="13"/>
      <c r="AW609" s="13"/>
      <c r="AX609" s="13"/>
      <c r="AY609" s="13"/>
      <c r="AZ609" s="13"/>
      <c r="BA609" s="13"/>
      <c r="BB609" s="13"/>
      <c r="BC609" s="13"/>
      <c r="BD609" s="35">
        <f t="shared" si="301"/>
        <v>47.110552763819094</v>
      </c>
      <c r="BE609" s="35">
        <f t="shared" si="302"/>
        <v>42.592592592592595</v>
      </c>
      <c r="BF609" s="37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17.377869649402353</v>
      </c>
      <c r="BG609" s="14">
        <f t="shared" si="303"/>
        <v>0.33333333333333331</v>
      </c>
      <c r="BH609" s="14">
        <f t="shared" si="304"/>
        <v>0.40740740740740738</v>
      </c>
      <c r="BI609" s="13">
        <f>IFERROR(((AG609*(12000/5))/((F609*60+G609)*(SUMIFS(팀공격력!X:X,팀공격력!A:A,B609,팀공격력!B:B,D609)+SUMIFS(팀수비력!X:X,팀수비력!A:A,B609,팀수비력!B:B,D609))))*100,"")</f>
        <v>2.0899187544084223</v>
      </c>
      <c r="BJ609" s="13">
        <f>IFERROR(((AI609*(12000/5))/((F609*60+G609)*(SUMIFS(팀공격력!V:V,팀공격력!A:A,B609,팀공격력!B:B,D609)+SUMIFS(팀수비력!W:W,팀수비력!A:A,B609,팀수비력!B:B,D609))))*100,"")</f>
        <v>18.503923517116132</v>
      </c>
      <c r="BK609" s="13">
        <f>IFERROR(((AE609*(12000/5))/((F609*60+G609)*(SUMIFS(팀공격력!X:X,팀공격력!A:A,B609,팀공격력!B:B,D609)+SUMIFS(팀수비력!X:X,팀수비력!A:A,B609,팀수비력!B:B,D609))))*100,"")</f>
        <v>11.494553149246322</v>
      </c>
      <c r="BL609" s="13">
        <f>IFERROR(100*AK609/(((((F609*60+G609)/(12000/5))*SUMIFS(팀공격력!P:P,팀공격력!A:A,B609,팀공격력!B:B,D609))-K609)),"")</f>
        <v>20.159987593853788</v>
      </c>
      <c r="BM609" s="13">
        <f>IFERROR(100*((AM609/E609*(2400))/((F609*60+G609)*SUMIFS(팀공격력!AR:AR,팀공격력!A:A,B609,팀공격력!B:B,D609))),"")</f>
        <v>1.5112326338456612</v>
      </c>
      <c r="BN609" s="13">
        <f>IFERROR((AO609*40)/(((F609*60+G609)/60)*(SUMIFS(팀수비력!Q:Q,팀수비력!A:A,B609,팀수비력!B:B,D609)-SUMIFS(팀수비력!N:N,팀수비력!A:A,B609,팀수비력!B:B,D609)))*100,"")</f>
        <v>0.81814648912887866</v>
      </c>
      <c r="BO609" s="13">
        <f t="shared" si="305"/>
        <v>20.08032128514056</v>
      </c>
      <c r="BP609" s="13">
        <v>16.6666666666666</v>
      </c>
      <c r="BQ609" s="13">
        <v>0.11111111111111099</v>
      </c>
      <c r="BR609" s="13">
        <v>0</v>
      </c>
      <c r="BS609" s="13">
        <v>0.22222222222222199</v>
      </c>
      <c r="BT609" s="15" t="s">
        <v>88</v>
      </c>
      <c r="BU609" s="15"/>
      <c r="BV609" s="12" t="s">
        <v>96</v>
      </c>
      <c r="BW609" s="26"/>
      <c r="BX609" s="28"/>
      <c r="BY609" s="28"/>
      <c r="BZ609" s="26"/>
      <c r="CA609" s="26"/>
      <c r="CB609" s="26"/>
      <c r="CC609" s="31"/>
      <c r="CD609" s="31"/>
      <c r="CE609" s="31"/>
      <c r="CF609" s="33">
        <v>3</v>
      </c>
      <c r="CG609" s="33">
        <v>6</v>
      </c>
    </row>
    <row r="610" spans="1:85" ht="18" customHeight="1" thickBot="1" x14ac:dyDescent="0.45">
      <c r="A610" s="12" t="s">
        <v>84</v>
      </c>
      <c r="B610" s="12" t="s">
        <v>256</v>
      </c>
      <c r="C610" s="4" t="s">
        <v>257</v>
      </c>
      <c r="D610" s="4" t="s">
        <v>297</v>
      </c>
      <c r="E610" s="23">
        <v>9</v>
      </c>
      <c r="F610" s="24">
        <v>30</v>
      </c>
      <c r="G610" s="24">
        <v>8</v>
      </c>
      <c r="H610" s="10">
        <f t="shared" si="279"/>
        <v>16272</v>
      </c>
      <c r="I610" s="5">
        <v>68</v>
      </c>
      <c r="J610" s="17">
        <f t="shared" si="280"/>
        <v>7.5555555555555554</v>
      </c>
      <c r="K610" s="7">
        <v>24</v>
      </c>
      <c r="L610" s="7">
        <v>53</v>
      </c>
      <c r="M610" s="17">
        <f t="shared" si="281"/>
        <v>2.6666666666666665</v>
      </c>
      <c r="N610" s="17">
        <f t="shared" si="282"/>
        <v>5.8888888888888893</v>
      </c>
      <c r="O610" s="14">
        <f t="shared" si="283"/>
        <v>0.45283018867924529</v>
      </c>
      <c r="P610" s="12">
        <v>13</v>
      </c>
      <c r="Q610" s="12">
        <v>24</v>
      </c>
      <c r="R610" s="17">
        <f t="shared" si="284"/>
        <v>1.4444444444444444</v>
      </c>
      <c r="S610" s="17">
        <f t="shared" si="285"/>
        <v>2.6666666666666665</v>
      </c>
      <c r="T610" s="14">
        <f t="shared" si="286"/>
        <v>0.54166666666666663</v>
      </c>
      <c r="U610" s="12">
        <v>11</v>
      </c>
      <c r="V610" s="12">
        <v>29</v>
      </c>
      <c r="W610" s="17">
        <f t="shared" si="287"/>
        <v>1.2222222222222223</v>
      </c>
      <c r="X610" s="17">
        <f t="shared" si="288"/>
        <v>3.2222222222222223</v>
      </c>
      <c r="Y610" s="14">
        <f t="shared" si="289"/>
        <v>0.37931034482758619</v>
      </c>
      <c r="Z610" s="12">
        <v>9</v>
      </c>
      <c r="AA610" s="12">
        <v>15</v>
      </c>
      <c r="AB610" s="17">
        <f t="shared" si="290"/>
        <v>1</v>
      </c>
      <c r="AC610" s="17">
        <f t="shared" si="291"/>
        <v>1.6666666666666667</v>
      </c>
      <c r="AD610" s="14">
        <f t="shared" si="292"/>
        <v>0.6</v>
      </c>
      <c r="AE610" s="12">
        <v>51</v>
      </c>
      <c r="AF610" s="17">
        <f t="shared" si="293"/>
        <v>5.666666666666667</v>
      </c>
      <c r="AG610" s="12">
        <v>13</v>
      </c>
      <c r="AH610" s="17">
        <f t="shared" si="294"/>
        <v>1.4444444444444444</v>
      </c>
      <c r="AI610" s="12">
        <v>38</v>
      </c>
      <c r="AJ610" s="17">
        <f t="shared" si="295"/>
        <v>4.2222222222222223</v>
      </c>
      <c r="AK610" s="12">
        <v>20</v>
      </c>
      <c r="AL610" s="17">
        <f t="shared" si="296"/>
        <v>2.2222222222222223</v>
      </c>
      <c r="AM610" s="12">
        <v>8</v>
      </c>
      <c r="AN610" s="17">
        <f t="shared" si="297"/>
        <v>0.88888888888888884</v>
      </c>
      <c r="AO610" s="12">
        <v>2</v>
      </c>
      <c r="AP610" s="17">
        <f t="shared" si="298"/>
        <v>0.22222222222222221</v>
      </c>
      <c r="AQ610" s="12">
        <v>14</v>
      </c>
      <c r="AR610" s="17">
        <f t="shared" si="299"/>
        <v>1.5555555555555556</v>
      </c>
      <c r="AS610" s="12">
        <v>15</v>
      </c>
      <c r="AT610" s="17">
        <f t="shared" si="300"/>
        <v>1.6666666666666667</v>
      </c>
      <c r="AU610" s="13"/>
      <c r="AV610" s="13"/>
      <c r="AW610" s="13"/>
      <c r="AX610" s="13"/>
      <c r="AY610" s="13"/>
      <c r="AZ610" s="13"/>
      <c r="BA610" s="13"/>
      <c r="BB610" s="13"/>
      <c r="BC610" s="13"/>
      <c r="BD610" s="35">
        <f t="shared" si="301"/>
        <v>57.04697986577181</v>
      </c>
      <c r="BE610" s="35">
        <f t="shared" si="302"/>
        <v>55.660377358490564</v>
      </c>
      <c r="BF610" s="37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13.247696892695094</v>
      </c>
      <c r="BG610" s="14">
        <f t="shared" si="303"/>
        <v>0.54716981132075471</v>
      </c>
      <c r="BH610" s="14">
        <f t="shared" si="304"/>
        <v>0.28301886792452829</v>
      </c>
      <c r="BI610" s="13">
        <f>IFERROR(((AG610*(12000/5))/((F610*60+G610)*(SUMIFS(팀공격력!X:X,팀공격력!A:A,B610,팀공격력!B:B,D610)+SUMIFS(팀수비력!X:X,팀수비력!A:A,B610,팀수비력!B:B,D610))))*100,"")</f>
        <v>2.7090482210583349</v>
      </c>
      <c r="BJ610" s="13">
        <f>IFERROR(((AI610*(12000/5))/((F610*60+G610)*(SUMIFS(팀공격력!V:V,팀공격력!A:A,B610,팀공격력!B:B,D610)+SUMIFS(팀수비력!W:W,팀수비력!A:A,B610,팀수비력!B:B,D610))))*100,"")</f>
        <v>17.514749262536874</v>
      </c>
      <c r="BK610" s="13">
        <f>IFERROR(((AE610*(12000/5))/((F610*60+G610)*(SUMIFS(팀공격력!X:X,팀공격력!A:A,B610,팀공격력!B:B,D610)+SUMIFS(팀수비력!X:X,팀수비력!A:A,B610,팀수비력!B:B,D610))))*100,"")</f>
        <v>10.627804559536544</v>
      </c>
      <c r="BL610" s="13">
        <f>IFERROR(100*AK610/(((((F610*60+G610)/(12000/5))*SUMIFS(팀공격력!P:P,팀공격력!A:A,B610,팀공격력!B:B,D610))-K610)),"")</f>
        <v>11.387360030366294</v>
      </c>
      <c r="BM610" s="13">
        <f>IFERROR(100*((AM610/E610*(2400))/((F610*60+G610)*SUMIFS(팀공격력!AR:AR,팀공격력!A:A,B610,팀공격력!B:B,D610))),"")</f>
        <v>1.6627347917207942</v>
      </c>
      <c r="BN610" s="13">
        <f>IFERROR((AO610*40)/(((F610*60+G610)/60)*(SUMIFS(팀수비력!Q:Q,팀수비력!A:A,B610,팀수비력!B:B,D610)-SUMIFS(팀수비력!N:N,팀수비력!A:A,B610,팀수비력!B:B,D610)))*100,"")</f>
        <v>0.6913716814159292</v>
      </c>
      <c r="BO610" s="13">
        <f t="shared" si="305"/>
        <v>19.021739130434785</v>
      </c>
      <c r="BP610" s="13">
        <v>0</v>
      </c>
      <c r="BQ610" s="13">
        <v>0</v>
      </c>
      <c r="BR610" s="13">
        <v>0</v>
      </c>
      <c r="BS610" s="13">
        <v>0.66666666666666596</v>
      </c>
      <c r="BT610" s="15" t="s">
        <v>88</v>
      </c>
      <c r="BU610" s="15"/>
      <c r="BV610" s="12" t="s">
        <v>96</v>
      </c>
      <c r="BW610" s="26"/>
      <c r="BX610" s="28"/>
      <c r="BY610" s="28"/>
      <c r="BZ610" s="26"/>
      <c r="CA610" s="26"/>
      <c r="CB610" s="26"/>
      <c r="CC610" s="31"/>
      <c r="CD610" s="31"/>
      <c r="CE610" s="31"/>
      <c r="CF610" s="33">
        <v>7</v>
      </c>
      <c r="CG610" s="33">
        <v>2</v>
      </c>
    </row>
    <row r="611" spans="1:85" ht="18" customHeight="1" thickBot="1" x14ac:dyDescent="0.45">
      <c r="A611" s="12" t="s">
        <v>84</v>
      </c>
      <c r="B611" s="12" t="s">
        <v>256</v>
      </c>
      <c r="C611" s="4" t="s">
        <v>258</v>
      </c>
      <c r="D611" s="4" t="s">
        <v>297</v>
      </c>
      <c r="E611" s="23">
        <v>9</v>
      </c>
      <c r="F611" s="24">
        <v>13</v>
      </c>
      <c r="G611" s="24">
        <v>22</v>
      </c>
      <c r="H611" s="10">
        <f t="shared" si="279"/>
        <v>7218</v>
      </c>
      <c r="I611" s="5">
        <v>35</v>
      </c>
      <c r="J611" s="17">
        <f t="shared" si="280"/>
        <v>3.8888888888888888</v>
      </c>
      <c r="K611" s="7">
        <v>17</v>
      </c>
      <c r="L611" s="7">
        <v>28</v>
      </c>
      <c r="M611" s="17">
        <f t="shared" si="281"/>
        <v>1.8888888888888888</v>
      </c>
      <c r="N611" s="17">
        <f t="shared" si="282"/>
        <v>3.1111111111111112</v>
      </c>
      <c r="O611" s="14">
        <f t="shared" si="283"/>
        <v>0.6071428571428571</v>
      </c>
      <c r="P611" s="12">
        <v>17</v>
      </c>
      <c r="Q611" s="12">
        <v>28</v>
      </c>
      <c r="R611" s="17">
        <f t="shared" si="284"/>
        <v>1.8888888888888888</v>
      </c>
      <c r="S611" s="17">
        <f t="shared" si="285"/>
        <v>3.1111111111111112</v>
      </c>
      <c r="T611" s="14">
        <f t="shared" si="286"/>
        <v>0.6071428571428571</v>
      </c>
      <c r="U611" s="12">
        <v>0</v>
      </c>
      <c r="V611" s="12">
        <v>0</v>
      </c>
      <c r="W611" s="17">
        <f t="shared" si="287"/>
        <v>0</v>
      </c>
      <c r="X611" s="17">
        <f t="shared" si="288"/>
        <v>0</v>
      </c>
      <c r="Y611" s="14" t="e">
        <f t="shared" si="289"/>
        <v>#DIV/0!</v>
      </c>
      <c r="Z611" s="12">
        <v>1</v>
      </c>
      <c r="AA611" s="12">
        <v>2</v>
      </c>
      <c r="AB611" s="17">
        <f t="shared" si="290"/>
        <v>0.1111111111111111</v>
      </c>
      <c r="AC611" s="17">
        <f t="shared" si="291"/>
        <v>0.22222222222222221</v>
      </c>
      <c r="AD611" s="14">
        <f t="shared" si="292"/>
        <v>0.5</v>
      </c>
      <c r="AE611" s="12">
        <v>24</v>
      </c>
      <c r="AF611" s="17">
        <f t="shared" si="293"/>
        <v>2.6666666666666665</v>
      </c>
      <c r="AG611" s="12">
        <v>10</v>
      </c>
      <c r="AH611" s="17">
        <f t="shared" si="294"/>
        <v>1.1111111111111112</v>
      </c>
      <c r="AI611" s="12">
        <v>14</v>
      </c>
      <c r="AJ611" s="17">
        <f t="shared" si="295"/>
        <v>1.5555555555555556</v>
      </c>
      <c r="AK611" s="12">
        <v>11</v>
      </c>
      <c r="AL611" s="17">
        <f t="shared" si="296"/>
        <v>1.2222222222222223</v>
      </c>
      <c r="AM611" s="12">
        <v>3</v>
      </c>
      <c r="AN611" s="17">
        <f t="shared" si="297"/>
        <v>0.33333333333333331</v>
      </c>
      <c r="AO611" s="12">
        <v>3</v>
      </c>
      <c r="AP611" s="17">
        <f t="shared" si="298"/>
        <v>0.33333333333333331</v>
      </c>
      <c r="AQ611" s="12">
        <v>5</v>
      </c>
      <c r="AR611" s="17">
        <f t="shared" si="299"/>
        <v>0.55555555555555558</v>
      </c>
      <c r="AS611" s="12">
        <v>18</v>
      </c>
      <c r="AT611" s="17">
        <f t="shared" si="300"/>
        <v>2</v>
      </c>
      <c r="AU611" s="13"/>
      <c r="AV611" s="13"/>
      <c r="AW611" s="13"/>
      <c r="AX611" s="13"/>
      <c r="AY611" s="13"/>
      <c r="AZ611" s="13"/>
      <c r="BA611" s="13"/>
      <c r="BB611" s="13"/>
      <c r="BC611" s="13"/>
      <c r="BD611" s="35">
        <f t="shared" si="301"/>
        <v>60.595567867036017</v>
      </c>
      <c r="BE611" s="35">
        <f t="shared" si="302"/>
        <v>60.714285714285708</v>
      </c>
      <c r="BF611" s="37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13.747699417724602</v>
      </c>
      <c r="BG611" s="14">
        <f t="shared" si="303"/>
        <v>0</v>
      </c>
      <c r="BH611" s="14">
        <f t="shared" si="304"/>
        <v>7.1428571428571425E-2</v>
      </c>
      <c r="BI611" s="13">
        <f>IFERROR(((AG611*(12000/5))/((F611*60+G611)*(SUMIFS(팀공격력!X:X,팀공격력!A:A,B611,팀공격력!B:B,D611)+SUMIFS(팀수비력!X:X,팀수비력!A:A,B611,팀수비력!B:B,D611))))*100,"")</f>
        <v>4.6978315592494431</v>
      </c>
      <c r="BJ611" s="13">
        <f>IFERROR(((AI611*(12000/5))/((F611*60+G611)*(SUMIFS(팀공격력!V:V,팀공격력!A:A,B611,팀공격력!B:B,D611)+SUMIFS(팀수비력!W:W,팀수비력!A:A,B611,팀수비력!B:B,D611))))*100,"")</f>
        <v>14.546965918536991</v>
      </c>
      <c r="BK611" s="13">
        <f>IFERROR(((AE611*(12000/5))/((F611*60+G611)*(SUMIFS(팀공격력!X:X,팀공격력!A:A,B611,팀공격력!B:B,D611)+SUMIFS(팀수비력!X:X,팀수비력!A:A,B611,팀수비력!B:B,D611))))*100,"")</f>
        <v>11.274795742198664</v>
      </c>
      <c r="BL611" s="13">
        <f>IFERROR(100*AK611/(((((F611*60+G611)/(12000/5))*SUMIFS(팀공격력!P:P,팀공격력!A:A,B611,팀공격력!B:B,D611))-K611)),"")</f>
        <v>15.372969195830667</v>
      </c>
      <c r="BM611" s="13">
        <f>IFERROR(100*((AM611/E611*(2400))/((F611*60+G611)*SUMIFS(팀공격력!AR:AR,팀공격력!A:A,B611,팀공격력!B:B,D611))),"")</f>
        <v>1.4056536019784274</v>
      </c>
      <c r="BN611" s="13">
        <f>IFERROR((AO611*40)/(((F611*60+G611)/60)*(SUMIFS(팀수비력!Q:Q,팀수비력!A:A,B611,팀수비력!B:B,D611)-SUMIFS(팀수비력!N:N,팀수비력!A:A,B611,팀수비력!B:B,D611)))*100,"")</f>
        <v>2.3379052369077304</v>
      </c>
      <c r="BO611" s="13">
        <f t="shared" si="305"/>
        <v>14.757969303423851</v>
      </c>
      <c r="BP611" s="13">
        <v>28.571428571428498</v>
      </c>
      <c r="BQ611" s="13">
        <v>0.22222222222222199</v>
      </c>
      <c r="BR611" s="13">
        <v>0</v>
      </c>
      <c r="BS611" s="13">
        <v>0.11111111111111099</v>
      </c>
      <c r="BT611" s="15" t="s">
        <v>88</v>
      </c>
      <c r="BU611" s="15"/>
      <c r="BV611" s="12" t="s">
        <v>96</v>
      </c>
      <c r="BW611" s="26"/>
      <c r="BX611" s="28"/>
      <c r="BY611" s="28"/>
      <c r="BZ611" s="26"/>
      <c r="CA611" s="26"/>
      <c r="CB611" s="26"/>
      <c r="CC611" s="31"/>
      <c r="CD611" s="31"/>
      <c r="CE611" s="31"/>
      <c r="CF611" s="33">
        <v>7</v>
      </c>
      <c r="CG611" s="33">
        <v>2</v>
      </c>
    </row>
    <row r="612" spans="1:85" ht="18" customHeight="1" thickBot="1" x14ac:dyDescent="0.45">
      <c r="A612" s="12" t="s">
        <v>84</v>
      </c>
      <c r="B612" s="12" t="s">
        <v>256</v>
      </c>
      <c r="C612" s="4" t="s">
        <v>259</v>
      </c>
      <c r="D612" s="4" t="s">
        <v>297</v>
      </c>
      <c r="E612" s="23">
        <v>8</v>
      </c>
      <c r="F612" s="24">
        <v>3</v>
      </c>
      <c r="G612" s="24">
        <v>19</v>
      </c>
      <c r="H612" s="10">
        <f t="shared" si="279"/>
        <v>1592</v>
      </c>
      <c r="I612" s="5">
        <v>4</v>
      </c>
      <c r="J612" s="17">
        <f t="shared" si="280"/>
        <v>0.5</v>
      </c>
      <c r="K612" s="7">
        <v>1</v>
      </c>
      <c r="L612" s="7">
        <v>5</v>
      </c>
      <c r="M612" s="17">
        <f t="shared" si="281"/>
        <v>0.125</v>
      </c>
      <c r="N612" s="17">
        <f t="shared" si="282"/>
        <v>0.625</v>
      </c>
      <c r="O612" s="14">
        <f t="shared" si="283"/>
        <v>0.2</v>
      </c>
      <c r="P612" s="12">
        <v>0</v>
      </c>
      <c r="Q612" s="12">
        <v>3</v>
      </c>
      <c r="R612" s="17">
        <f t="shared" si="284"/>
        <v>0</v>
      </c>
      <c r="S612" s="17">
        <f t="shared" si="285"/>
        <v>0.375</v>
      </c>
      <c r="T612" s="14">
        <f t="shared" si="286"/>
        <v>0</v>
      </c>
      <c r="U612" s="12">
        <v>1</v>
      </c>
      <c r="V612" s="12">
        <v>2</v>
      </c>
      <c r="W612" s="17">
        <f t="shared" si="287"/>
        <v>0.125</v>
      </c>
      <c r="X612" s="17">
        <f t="shared" si="288"/>
        <v>0.25</v>
      </c>
      <c r="Y612" s="14">
        <f t="shared" si="289"/>
        <v>0.5</v>
      </c>
      <c r="Z612" s="12">
        <v>1</v>
      </c>
      <c r="AA612" s="12">
        <v>2</v>
      </c>
      <c r="AB612" s="17">
        <f t="shared" si="290"/>
        <v>0.125</v>
      </c>
      <c r="AC612" s="17">
        <f t="shared" si="291"/>
        <v>0.25</v>
      </c>
      <c r="AD612" s="14">
        <f t="shared" si="292"/>
        <v>0.5</v>
      </c>
      <c r="AE612" s="12">
        <v>2</v>
      </c>
      <c r="AF612" s="17">
        <f t="shared" si="293"/>
        <v>0.25</v>
      </c>
      <c r="AG612" s="12">
        <v>0</v>
      </c>
      <c r="AH612" s="17">
        <f t="shared" si="294"/>
        <v>0</v>
      </c>
      <c r="AI612" s="12">
        <v>2</v>
      </c>
      <c r="AJ612" s="17">
        <f t="shared" si="295"/>
        <v>0.25</v>
      </c>
      <c r="AK612" s="12">
        <v>2</v>
      </c>
      <c r="AL612" s="17">
        <f t="shared" si="296"/>
        <v>0.25</v>
      </c>
      <c r="AM612" s="12">
        <v>0</v>
      </c>
      <c r="AN612" s="17">
        <f t="shared" si="297"/>
        <v>0</v>
      </c>
      <c r="AO612" s="12">
        <v>0</v>
      </c>
      <c r="AP612" s="17">
        <f t="shared" si="298"/>
        <v>0</v>
      </c>
      <c r="AQ612" s="12">
        <v>5</v>
      </c>
      <c r="AR612" s="17">
        <f t="shared" si="299"/>
        <v>0.625</v>
      </c>
      <c r="AS612" s="12">
        <v>2</v>
      </c>
      <c r="AT612" s="17">
        <f t="shared" si="300"/>
        <v>0.25</v>
      </c>
      <c r="AU612" s="13"/>
      <c r="AV612" s="13"/>
      <c r="AW612" s="13"/>
      <c r="AX612" s="13"/>
      <c r="AY612" s="13"/>
      <c r="AZ612" s="13"/>
      <c r="BA612" s="13"/>
      <c r="BB612" s="13"/>
      <c r="BC612" s="13"/>
      <c r="BD612" s="35">
        <f t="shared" si="301"/>
        <v>34.013605442176868</v>
      </c>
      <c r="BE612" s="35">
        <f t="shared" si="302"/>
        <v>30</v>
      </c>
      <c r="BF612" s="37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17.792493410263333</v>
      </c>
      <c r="BG612" s="14">
        <f t="shared" si="303"/>
        <v>0.4</v>
      </c>
      <c r="BH612" s="14">
        <f t="shared" si="304"/>
        <v>0.4</v>
      </c>
      <c r="BI612" s="13">
        <f>IFERROR(((AG612*(12000/5))/((F612*60+G612)*(SUMIFS(팀공격력!X:X,팀공격력!A:A,B612,팀공격력!B:B,D612)+SUMIFS(팀수비력!X:X,팀수비력!A:A,B612,팀수비력!B:B,D612))))*100,"")</f>
        <v>0</v>
      </c>
      <c r="BJ612" s="13">
        <f>IFERROR(((AI612*(12000/5))/((F612*60+G612)*(SUMIFS(팀공격력!V:V,팀공격력!A:A,B612,팀공격력!B:B,D612)+SUMIFS(팀수비력!W:W,팀수비력!A:A,B612,팀수비력!B:B,D612))))*100,"")</f>
        <v>8.3752093802345069</v>
      </c>
      <c r="BK612" s="13">
        <f>IFERROR(((AE612*(12000/5))/((F612*60+G612)*(SUMIFS(팀공격력!X:X,팀공격력!A:A,B612,팀공격력!B:B,D612)+SUMIFS(팀수비력!X:X,팀수비력!A:A,B612,팀수비력!B:B,D612))))*100,"")</f>
        <v>3.7865938799176413</v>
      </c>
      <c r="BL612" s="13">
        <f>IFERROR(100*AK612/(((((F612*60+G612)/(12000/5))*SUMIFS(팀공격력!P:P,팀공격력!A:A,B612,팀공격력!B:B,D612))-K612)),"")</f>
        <v>9.5361080758915264</v>
      </c>
      <c r="BM612" s="13">
        <f>IFERROR(100*((AM612/E612*(2400))/((F612*60+G612)*SUMIFS(팀공격력!AR:AR,팀공격력!A:A,B612,팀공격력!B:B,D612))),"")</f>
        <v>0</v>
      </c>
      <c r="BN612" s="13">
        <f>IFERROR((AO612*40)/(((F612*60+G612)/60)*(SUMIFS(팀수비력!Q:Q,팀수비력!A:A,B612,팀수비력!B:B,D612)-SUMIFS(팀수비력!N:N,팀수비력!A:A,B612,팀수비력!B:B,D612)))*100,"")</f>
        <v>0</v>
      </c>
      <c r="BO612" s="13">
        <f t="shared" si="305"/>
        <v>45.955882352941181</v>
      </c>
      <c r="BP612" s="13">
        <v>0</v>
      </c>
      <c r="BQ612" s="13">
        <v>0</v>
      </c>
      <c r="BR612" s="13">
        <v>0</v>
      </c>
      <c r="BS612" s="13">
        <v>0.125</v>
      </c>
      <c r="BT612" s="15" t="s">
        <v>88</v>
      </c>
      <c r="BU612" s="15"/>
      <c r="BV612" s="12" t="s">
        <v>91</v>
      </c>
      <c r="BW612" s="26"/>
      <c r="BX612" s="28"/>
      <c r="BY612" s="28"/>
      <c r="BZ612" s="26"/>
      <c r="CA612" s="26"/>
      <c r="CB612" s="26"/>
      <c r="CC612" s="31"/>
      <c r="CD612" s="31"/>
      <c r="CE612" s="31"/>
      <c r="CF612" s="33">
        <v>6</v>
      </c>
      <c r="CG612" s="33">
        <v>2</v>
      </c>
    </row>
    <row r="613" spans="1:85" ht="18" customHeight="1" thickBot="1" x14ac:dyDescent="0.45">
      <c r="A613" s="12" t="s">
        <v>84</v>
      </c>
      <c r="B613" s="12" t="s">
        <v>256</v>
      </c>
      <c r="C613" s="4" t="s">
        <v>260</v>
      </c>
      <c r="D613" s="4" t="s">
        <v>297</v>
      </c>
      <c r="E613" s="23">
        <v>8</v>
      </c>
      <c r="F613" s="24">
        <v>20</v>
      </c>
      <c r="G613" s="24">
        <v>20</v>
      </c>
      <c r="H613" s="10">
        <f t="shared" si="279"/>
        <v>9760</v>
      </c>
      <c r="I613" s="5">
        <v>30</v>
      </c>
      <c r="J613" s="17">
        <f t="shared" si="280"/>
        <v>3.75</v>
      </c>
      <c r="K613" s="7">
        <v>12</v>
      </c>
      <c r="L613" s="7">
        <v>26</v>
      </c>
      <c r="M613" s="17">
        <f t="shared" si="281"/>
        <v>1.5</v>
      </c>
      <c r="N613" s="17">
        <f t="shared" si="282"/>
        <v>3.25</v>
      </c>
      <c r="O613" s="14">
        <f t="shared" si="283"/>
        <v>0.46153846153846156</v>
      </c>
      <c r="P613" s="12">
        <v>10</v>
      </c>
      <c r="Q613" s="12">
        <v>14</v>
      </c>
      <c r="R613" s="17">
        <f t="shared" si="284"/>
        <v>1.25</v>
      </c>
      <c r="S613" s="17">
        <f t="shared" si="285"/>
        <v>1.75</v>
      </c>
      <c r="T613" s="14">
        <f t="shared" si="286"/>
        <v>0.7142857142857143</v>
      </c>
      <c r="U613" s="12">
        <v>2</v>
      </c>
      <c r="V613" s="12">
        <v>12</v>
      </c>
      <c r="W613" s="17">
        <f t="shared" si="287"/>
        <v>0.25</v>
      </c>
      <c r="X613" s="17">
        <f t="shared" si="288"/>
        <v>1.5</v>
      </c>
      <c r="Y613" s="14">
        <f t="shared" si="289"/>
        <v>0.16666666666666666</v>
      </c>
      <c r="Z613" s="12">
        <v>4</v>
      </c>
      <c r="AA613" s="12">
        <v>4</v>
      </c>
      <c r="AB613" s="17">
        <f t="shared" si="290"/>
        <v>0.5</v>
      </c>
      <c r="AC613" s="17">
        <f t="shared" si="291"/>
        <v>0.5</v>
      </c>
      <c r="AD613" s="14">
        <f t="shared" si="292"/>
        <v>1</v>
      </c>
      <c r="AE613" s="12">
        <v>22</v>
      </c>
      <c r="AF613" s="17">
        <f t="shared" si="293"/>
        <v>2.75</v>
      </c>
      <c r="AG613" s="12">
        <v>8</v>
      </c>
      <c r="AH613" s="17">
        <f t="shared" si="294"/>
        <v>1</v>
      </c>
      <c r="AI613" s="12">
        <v>14</v>
      </c>
      <c r="AJ613" s="17">
        <f t="shared" si="295"/>
        <v>1.75</v>
      </c>
      <c r="AK613" s="12">
        <v>3</v>
      </c>
      <c r="AL613" s="17">
        <f t="shared" si="296"/>
        <v>0.375</v>
      </c>
      <c r="AM613" s="12">
        <v>3</v>
      </c>
      <c r="AN613" s="17">
        <f t="shared" si="297"/>
        <v>0.375</v>
      </c>
      <c r="AO613" s="12">
        <v>1</v>
      </c>
      <c r="AP613" s="17">
        <f t="shared" si="298"/>
        <v>0.125</v>
      </c>
      <c r="AQ613" s="12">
        <v>5</v>
      </c>
      <c r="AR613" s="17">
        <f t="shared" si="299"/>
        <v>0.625</v>
      </c>
      <c r="AS613" s="12">
        <v>16</v>
      </c>
      <c r="AT613" s="17">
        <f t="shared" si="300"/>
        <v>2</v>
      </c>
      <c r="AU613" s="13"/>
      <c r="AV613" s="13"/>
      <c r="AW613" s="13"/>
      <c r="AX613" s="13"/>
      <c r="AY613" s="13"/>
      <c r="AZ613" s="13"/>
      <c r="BA613" s="13"/>
      <c r="BB613" s="13"/>
      <c r="BC613" s="13"/>
      <c r="BD613" s="35">
        <f t="shared" si="301"/>
        <v>54.034582132564836</v>
      </c>
      <c r="BE613" s="35">
        <f t="shared" si="302"/>
        <v>50</v>
      </c>
      <c r="BF613" s="37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8.7386643216554045</v>
      </c>
      <c r="BG613" s="14">
        <f t="shared" si="303"/>
        <v>0.46153846153846156</v>
      </c>
      <c r="BH613" s="14">
        <f t="shared" si="304"/>
        <v>0.15384615384615385</v>
      </c>
      <c r="BI613" s="13">
        <f>IFERROR(((AG613*(12000/5))/((F613*60+G613)*(SUMIFS(팀공격력!X:X,팀공격력!A:A,B613,팀공격력!B:B,D613)+SUMIFS(팀수비력!X:X,팀수비력!A:A,B613,팀수비력!B:B,D613))))*100,"")</f>
        <v>2.4705973183724939</v>
      </c>
      <c r="BJ613" s="13">
        <f>IFERROR(((AI613*(12000/5))/((F613*60+G613)*(SUMIFS(팀공격력!V:V,팀공격력!A:A,B613,팀공격력!B:B,D613)+SUMIFS(팀수비력!W:W,팀수비력!A:A,B613,팀수비력!B:B,D613))))*100,"")</f>
        <v>9.5628415300546443</v>
      </c>
      <c r="BK613" s="13">
        <f>IFERROR(((AE613*(12000/5))/((F613*60+G613)*(SUMIFS(팀공격력!X:X,팀공격력!A:A,B613,팀공격력!B:B,D613)+SUMIFS(팀수비력!X:X,팀수비력!A:A,B613,팀수비력!B:B,D613))))*100,"")</f>
        <v>6.7941426255243593</v>
      </c>
      <c r="BL613" s="13">
        <f>IFERROR(100*AK613/(((((F613*60+G613)/(12000/5))*SUMIFS(팀공격력!P:P,팀공격력!A:A,B613,팀공격력!B:B,D613))-K613)),"")</f>
        <v>2.4448217317487271</v>
      </c>
      <c r="BM613" s="13">
        <f>IFERROR(100*((AM613/E613*(2400))/((F613*60+G613)*SUMIFS(팀공격력!AR:AR,팀공격력!A:A,B613,팀공격력!B:B,D613))),"")</f>
        <v>1.0395499691680621</v>
      </c>
      <c r="BN613" s="13">
        <f>IFERROR((AO613*40)/(((F613*60+G613)/60)*(SUMIFS(팀수비력!Q:Q,팀수비력!A:A,B613,팀수비력!B:B,D613)-SUMIFS(팀수비력!N:N,팀수비력!A:A,B613,팀수비력!B:B,D613)))*100,"")</f>
        <v>0.51229508196721307</v>
      </c>
      <c r="BO613" s="13">
        <f t="shared" si="305"/>
        <v>15.26251526251526</v>
      </c>
      <c r="BP613" s="13">
        <v>0</v>
      </c>
      <c r="BQ613" s="13">
        <v>0</v>
      </c>
      <c r="BR613" s="13">
        <v>0.375</v>
      </c>
      <c r="BS613" s="13">
        <v>0.5</v>
      </c>
      <c r="BT613" s="15" t="s">
        <v>88</v>
      </c>
      <c r="BU613" s="15"/>
      <c r="BV613" s="12" t="s">
        <v>96</v>
      </c>
      <c r="BW613" s="26"/>
      <c r="BX613" s="28"/>
      <c r="BY613" s="28"/>
      <c r="BZ613" s="26"/>
      <c r="CA613" s="26"/>
      <c r="CB613" s="26"/>
      <c r="CC613" s="31"/>
      <c r="CD613" s="31"/>
      <c r="CE613" s="31"/>
      <c r="CF613" s="33">
        <v>7</v>
      </c>
      <c r="CG613" s="33">
        <v>1</v>
      </c>
    </row>
    <row r="614" spans="1:85" ht="18" customHeight="1" thickBot="1" x14ac:dyDescent="0.45">
      <c r="A614" s="12" t="s">
        <v>84</v>
      </c>
      <c r="B614" s="12" t="s">
        <v>256</v>
      </c>
      <c r="C614" s="4" t="s">
        <v>262</v>
      </c>
      <c r="D614" s="4" t="s">
        <v>297</v>
      </c>
      <c r="E614" s="23">
        <v>1</v>
      </c>
      <c r="F614" s="24">
        <v>2</v>
      </c>
      <c r="G614" s="24">
        <v>35</v>
      </c>
      <c r="H614" s="10">
        <f t="shared" si="279"/>
        <v>155</v>
      </c>
      <c r="I614" s="5">
        <v>0</v>
      </c>
      <c r="J614" s="17">
        <f t="shared" si="280"/>
        <v>0</v>
      </c>
      <c r="K614" s="7">
        <v>0</v>
      </c>
      <c r="L614" s="7">
        <v>1</v>
      </c>
      <c r="M614" s="17">
        <f t="shared" si="281"/>
        <v>0</v>
      </c>
      <c r="N614" s="17">
        <f t="shared" si="282"/>
        <v>1</v>
      </c>
      <c r="O614" s="14">
        <f t="shared" si="283"/>
        <v>0</v>
      </c>
      <c r="P614" s="12">
        <v>0</v>
      </c>
      <c r="Q614" s="12">
        <v>1</v>
      </c>
      <c r="R614" s="17">
        <f t="shared" si="284"/>
        <v>0</v>
      </c>
      <c r="S614" s="17">
        <f t="shared" si="285"/>
        <v>1</v>
      </c>
      <c r="T614" s="14">
        <f t="shared" si="286"/>
        <v>0</v>
      </c>
      <c r="U614" s="12">
        <v>0</v>
      </c>
      <c r="V614" s="12">
        <v>0</v>
      </c>
      <c r="W614" s="17">
        <f t="shared" si="287"/>
        <v>0</v>
      </c>
      <c r="X614" s="17">
        <f t="shared" si="288"/>
        <v>0</v>
      </c>
      <c r="Y614" s="14" t="e">
        <f t="shared" si="289"/>
        <v>#DIV/0!</v>
      </c>
      <c r="Z614" s="12">
        <v>0</v>
      </c>
      <c r="AA614" s="12">
        <v>0</v>
      </c>
      <c r="AB614" s="17">
        <f t="shared" si="290"/>
        <v>0</v>
      </c>
      <c r="AC614" s="17">
        <f t="shared" si="291"/>
        <v>0</v>
      </c>
      <c r="AD614" s="14" t="e">
        <f t="shared" si="292"/>
        <v>#DIV/0!</v>
      </c>
      <c r="AE614" s="12">
        <v>1</v>
      </c>
      <c r="AF614" s="17">
        <f t="shared" si="293"/>
        <v>1</v>
      </c>
      <c r="AG614" s="12">
        <v>0</v>
      </c>
      <c r="AH614" s="17">
        <f t="shared" si="294"/>
        <v>0</v>
      </c>
      <c r="AI614" s="12">
        <v>1</v>
      </c>
      <c r="AJ614" s="17">
        <f t="shared" si="295"/>
        <v>1</v>
      </c>
      <c r="AK614" s="12">
        <v>0</v>
      </c>
      <c r="AL614" s="17">
        <f t="shared" si="296"/>
        <v>0</v>
      </c>
      <c r="AM614" s="12">
        <v>0</v>
      </c>
      <c r="AN614" s="17">
        <f t="shared" si="297"/>
        <v>0</v>
      </c>
      <c r="AO614" s="12">
        <v>0</v>
      </c>
      <c r="AP614" s="17">
        <f t="shared" si="298"/>
        <v>0</v>
      </c>
      <c r="AQ614" s="12">
        <v>0</v>
      </c>
      <c r="AR614" s="17">
        <f t="shared" si="299"/>
        <v>0</v>
      </c>
      <c r="AS614" s="12">
        <v>0</v>
      </c>
      <c r="AT614" s="17">
        <f t="shared" si="300"/>
        <v>0</v>
      </c>
      <c r="AU614" s="13"/>
      <c r="AV614" s="13"/>
      <c r="AW614" s="13"/>
      <c r="AX614" s="13"/>
      <c r="AY614" s="13"/>
      <c r="AZ614" s="13"/>
      <c r="BA614" s="13"/>
      <c r="BB614" s="13"/>
      <c r="BC614" s="13"/>
      <c r="BD614" s="35">
        <f t="shared" si="301"/>
        <v>0</v>
      </c>
      <c r="BE614" s="35">
        <f t="shared" si="302"/>
        <v>0</v>
      </c>
      <c r="BF614" s="37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2.0995648651816907</v>
      </c>
      <c r="BG614" s="14">
        <f t="shared" si="303"/>
        <v>0</v>
      </c>
      <c r="BH614" s="14">
        <f t="shared" si="304"/>
        <v>0</v>
      </c>
      <c r="BI614" s="13">
        <f>IFERROR(((AG614*(12000/5))/((F614*60+G614)*(SUMIFS(팀공격력!X:X,팀공격력!A:A,B614,팀공격력!B:B,D614)+SUMIFS(팀수비력!X:X,팀수비력!A:A,B614,팀수비력!B:B,D614))))*100,"")</f>
        <v>0</v>
      </c>
      <c r="BJ614" s="13">
        <f>IFERROR(((AI614*(12000/5))/((F614*60+G614)*(SUMIFS(팀공격력!V:V,팀공격력!A:A,B614,팀공격력!B:B,D614)+SUMIFS(팀수비력!W:W,팀수비력!A:A,B614,팀수비력!B:B,D614))))*100,"")</f>
        <v>5.376344086021505</v>
      </c>
      <c r="BK614" s="13">
        <f>IFERROR(((AE614*(12000/5))/((F614*60+G614)*(SUMIFS(팀공격력!X:X,팀공격력!A:A,B614,팀공격력!B:B,D614)+SUMIFS(팀수비력!X:X,팀수비력!A:A,B614,팀수비력!B:B,D614))))*100,"")</f>
        <v>2.4307489745277766</v>
      </c>
      <c r="BL614" s="13">
        <f>IFERROR(100*AK614/(((((F614*60+G614)/(12000/5))*SUMIFS(팀공격력!P:P,팀공격력!A:A,B614,팀공격력!B:B,D614))-K614)),"")</f>
        <v>0</v>
      </c>
      <c r="BM614" s="13">
        <f>IFERROR(100*((AM614/E614*(2400))/((F614*60+G614)*SUMIFS(팀공격력!AR:AR,팀공격력!A:A,B614,팀공격력!B:B,D614))),"")</f>
        <v>0</v>
      </c>
      <c r="BN614" s="13">
        <f>IFERROR((AO614*40)/(((F614*60+G614)/60)*(SUMIFS(팀수비력!Q:Q,팀수비력!A:A,B614,팀수비력!B:B,D614)-SUMIFS(팀수비력!N:N,팀수비력!A:A,B614,팀수비력!B:B,D614)))*100,"")</f>
        <v>0</v>
      </c>
      <c r="BO614" s="13">
        <f t="shared" si="305"/>
        <v>0</v>
      </c>
      <c r="BP614" s="13">
        <v>0</v>
      </c>
      <c r="BQ614" s="13">
        <v>0</v>
      </c>
      <c r="BR614" s="13">
        <v>0</v>
      </c>
      <c r="BS614" s="13">
        <v>0</v>
      </c>
      <c r="BT614" s="15" t="s">
        <v>88</v>
      </c>
      <c r="BU614" s="15"/>
      <c r="BV614" s="12" t="s">
        <v>96</v>
      </c>
      <c r="BW614" s="26"/>
      <c r="BX614" s="28"/>
      <c r="BY614" s="28"/>
      <c r="BZ614" s="26"/>
      <c r="CA614" s="26"/>
      <c r="CB614" s="26"/>
      <c r="CC614" s="31"/>
      <c r="CD614" s="31"/>
      <c r="CE614" s="31"/>
      <c r="CF614" s="33">
        <v>1</v>
      </c>
      <c r="CG614" s="33">
        <v>0</v>
      </c>
    </row>
    <row r="615" spans="1:85" ht="18" customHeight="1" thickBot="1" x14ac:dyDescent="0.45">
      <c r="A615" s="12" t="s">
        <v>84</v>
      </c>
      <c r="B615" s="12" t="s">
        <v>256</v>
      </c>
      <c r="C615" s="4" t="s">
        <v>263</v>
      </c>
      <c r="D615" s="4" t="s">
        <v>297</v>
      </c>
      <c r="E615" s="23">
        <v>9</v>
      </c>
      <c r="F615" s="24">
        <v>12</v>
      </c>
      <c r="G615" s="24">
        <v>14</v>
      </c>
      <c r="H615" s="10">
        <f t="shared" si="279"/>
        <v>6606</v>
      </c>
      <c r="I615" s="5">
        <v>63</v>
      </c>
      <c r="J615" s="17">
        <f t="shared" si="280"/>
        <v>7</v>
      </c>
      <c r="K615" s="7">
        <v>27</v>
      </c>
      <c r="L615" s="7">
        <v>51</v>
      </c>
      <c r="M615" s="17">
        <f t="shared" si="281"/>
        <v>3</v>
      </c>
      <c r="N615" s="17">
        <f t="shared" si="282"/>
        <v>5.666666666666667</v>
      </c>
      <c r="O615" s="14">
        <f t="shared" si="283"/>
        <v>0.52941176470588236</v>
      </c>
      <c r="P615" s="12">
        <v>26</v>
      </c>
      <c r="Q615" s="12">
        <v>45</v>
      </c>
      <c r="R615" s="17">
        <f t="shared" si="284"/>
        <v>2.8888888888888888</v>
      </c>
      <c r="S615" s="17">
        <f t="shared" si="285"/>
        <v>5</v>
      </c>
      <c r="T615" s="14">
        <f t="shared" si="286"/>
        <v>0.57777777777777772</v>
      </c>
      <c r="U615" s="12">
        <v>1</v>
      </c>
      <c r="V615" s="12">
        <v>6</v>
      </c>
      <c r="W615" s="17">
        <f t="shared" si="287"/>
        <v>0.1111111111111111</v>
      </c>
      <c r="X615" s="17">
        <f t="shared" si="288"/>
        <v>0.66666666666666663</v>
      </c>
      <c r="Y615" s="14">
        <f t="shared" si="289"/>
        <v>0.16666666666666666</v>
      </c>
      <c r="Z615" s="12">
        <v>8</v>
      </c>
      <c r="AA615" s="12">
        <v>18</v>
      </c>
      <c r="AB615" s="17">
        <f t="shared" si="290"/>
        <v>0.88888888888888884</v>
      </c>
      <c r="AC615" s="17">
        <f t="shared" si="291"/>
        <v>2</v>
      </c>
      <c r="AD615" s="14">
        <f t="shared" si="292"/>
        <v>0.44444444444444442</v>
      </c>
      <c r="AE615" s="12">
        <v>40</v>
      </c>
      <c r="AF615" s="17">
        <f t="shared" si="293"/>
        <v>4.4444444444444446</v>
      </c>
      <c r="AG615" s="12">
        <v>14</v>
      </c>
      <c r="AH615" s="17">
        <f t="shared" si="294"/>
        <v>1.5555555555555556</v>
      </c>
      <c r="AI615" s="12">
        <v>26</v>
      </c>
      <c r="AJ615" s="17">
        <f t="shared" si="295"/>
        <v>2.8888888888888888</v>
      </c>
      <c r="AK615" s="12">
        <v>12</v>
      </c>
      <c r="AL615" s="17">
        <f t="shared" si="296"/>
        <v>1.3333333333333333</v>
      </c>
      <c r="AM615" s="12">
        <v>2</v>
      </c>
      <c r="AN615" s="17">
        <f t="shared" si="297"/>
        <v>0.22222222222222221</v>
      </c>
      <c r="AO615" s="12">
        <v>2</v>
      </c>
      <c r="AP615" s="17">
        <f t="shared" si="298"/>
        <v>0.22222222222222221</v>
      </c>
      <c r="AQ615" s="12">
        <v>1</v>
      </c>
      <c r="AR615" s="17">
        <f t="shared" si="299"/>
        <v>0.1111111111111111</v>
      </c>
      <c r="AS615" s="12">
        <v>13</v>
      </c>
      <c r="AT615" s="17">
        <f t="shared" si="300"/>
        <v>1.4444444444444444</v>
      </c>
      <c r="AU615" s="13"/>
      <c r="AV615" s="13"/>
      <c r="AW615" s="13"/>
      <c r="AX615" s="13"/>
      <c r="AY615" s="13"/>
      <c r="AZ615" s="13"/>
      <c r="BA615" s="13"/>
      <c r="BB615" s="13"/>
      <c r="BC615" s="13"/>
      <c r="BD615" s="35">
        <f t="shared" si="301"/>
        <v>53.462321792260695</v>
      </c>
      <c r="BE615" s="35">
        <f t="shared" si="302"/>
        <v>53.921568627450981</v>
      </c>
      <c r="BF615" s="37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26.566646651037427</v>
      </c>
      <c r="BG615" s="14">
        <f t="shared" si="303"/>
        <v>0.11764705882352941</v>
      </c>
      <c r="BH615" s="14">
        <f t="shared" si="304"/>
        <v>0.35294117647058826</v>
      </c>
      <c r="BI615" s="13">
        <f>IFERROR(((AG615*(12000/5))/((F615*60+G615)*(SUMIFS(팀공격력!X:X,팀공격력!A:A,B615,팀공격력!B:B,D615)+SUMIFS(팀수비력!X:X,팀수비력!A:A,B615,팀수비력!B:B,D615))))*100,"")</f>
        <v>7.1862742162469679</v>
      </c>
      <c r="BJ615" s="13">
        <f>IFERROR(((AI615*(12000/5))/((F615*60+G615)*(SUMIFS(팀공격력!V:V,팀공격력!A:A,B615,팀공격력!B:B,D615)+SUMIFS(팀수비력!W:W,팀수비력!A:A,B615,팀수비력!B:B,D615))))*100,"")</f>
        <v>29.518619436875564</v>
      </c>
      <c r="BK615" s="13">
        <f>IFERROR(((AE615*(12000/5))/((F615*60+G615)*(SUMIFS(팀공격력!X:X,팀공격력!A:A,B615,팀공격력!B:B,D615)+SUMIFS(팀수비력!X:X,팀수비력!A:A,B615,팀수비력!B:B,D615))))*100,"")</f>
        <v>20.532212046419911</v>
      </c>
      <c r="BL615" s="13">
        <f>IFERROR(100*AK615/(((((F615*60+G615)/(12000/5))*SUMIFS(팀공격력!P:P,팀공격력!A:A,B615,팀공격력!B:B,D615))-K615)),"")</f>
        <v>22.203376763549457</v>
      </c>
      <c r="BM615" s="13">
        <f>IFERROR(100*((AM615/E615*(2400))/((F615*60+G615)*SUMIFS(팀공격력!AR:AR,팀공격력!A:A,B615,팀공격력!B:B,D615))),"")</f>
        <v>1.0239184275991811</v>
      </c>
      <c r="BN615" s="13">
        <f>IFERROR((AO615*40)/(((F615*60+G615)/60)*(SUMIFS(팀수비력!Q:Q,팀수비력!A:A,B615,팀수비력!B:B,D615)-SUMIFS(팀수비력!N:N,팀수비력!A:A,B615,팀수비력!B:B,D615)))*100,"")</f>
        <v>1.7029972752043598</v>
      </c>
      <c r="BO615" s="13">
        <f t="shared" si="305"/>
        <v>1.6688918558077437</v>
      </c>
      <c r="BP615" s="13">
        <v>88.8888888888888</v>
      </c>
      <c r="BQ615" s="13">
        <v>0.88888888888888795</v>
      </c>
      <c r="BR615" s="13">
        <v>0</v>
      </c>
      <c r="BS615" s="13">
        <v>0.44444444444444398</v>
      </c>
      <c r="BT615" s="15" t="s">
        <v>93</v>
      </c>
      <c r="BU615" s="15"/>
      <c r="BV615" s="12" t="s">
        <v>89</v>
      </c>
      <c r="BW615" s="26"/>
      <c r="BX615" s="28"/>
      <c r="BY615" s="28"/>
      <c r="BZ615" s="26"/>
      <c r="CA615" s="26"/>
      <c r="CB615" s="26"/>
      <c r="CC615" s="31"/>
      <c r="CD615" s="31"/>
      <c r="CE615" s="31"/>
      <c r="CF615" s="33">
        <v>7</v>
      </c>
      <c r="CG615" s="33">
        <v>2</v>
      </c>
    </row>
    <row r="616" spans="1:85" ht="18" customHeight="1" thickBot="1" x14ac:dyDescent="0.45">
      <c r="A616" s="12" t="s">
        <v>84</v>
      </c>
      <c r="B616" s="12" t="s">
        <v>256</v>
      </c>
      <c r="C616" s="4" t="s">
        <v>264</v>
      </c>
      <c r="D616" s="4" t="s">
        <v>297</v>
      </c>
      <c r="E616" s="23">
        <v>9</v>
      </c>
      <c r="F616" s="24">
        <v>35</v>
      </c>
      <c r="G616" s="24">
        <v>3</v>
      </c>
      <c r="H616" s="10">
        <f t="shared" si="279"/>
        <v>18927</v>
      </c>
      <c r="I616" s="5">
        <v>192</v>
      </c>
      <c r="J616" s="17">
        <f t="shared" si="280"/>
        <v>21.333333333333332</v>
      </c>
      <c r="K616" s="7">
        <v>64</v>
      </c>
      <c r="L616" s="7">
        <v>134</v>
      </c>
      <c r="M616" s="17">
        <f t="shared" si="281"/>
        <v>7.1111111111111107</v>
      </c>
      <c r="N616" s="17">
        <f t="shared" si="282"/>
        <v>14.888888888888889</v>
      </c>
      <c r="O616" s="14">
        <f t="shared" si="283"/>
        <v>0.47761194029850745</v>
      </c>
      <c r="P616" s="12">
        <v>38</v>
      </c>
      <c r="Q616" s="12">
        <v>76</v>
      </c>
      <c r="R616" s="17">
        <f t="shared" si="284"/>
        <v>4.2222222222222223</v>
      </c>
      <c r="S616" s="17">
        <f t="shared" si="285"/>
        <v>8.4444444444444446</v>
      </c>
      <c r="T616" s="14">
        <f t="shared" si="286"/>
        <v>0.5</v>
      </c>
      <c r="U616" s="12">
        <v>26</v>
      </c>
      <c r="V616" s="12">
        <v>58</v>
      </c>
      <c r="W616" s="17">
        <f t="shared" si="287"/>
        <v>2.8888888888888888</v>
      </c>
      <c r="X616" s="17">
        <f t="shared" si="288"/>
        <v>6.4444444444444446</v>
      </c>
      <c r="Y616" s="14">
        <f t="shared" si="289"/>
        <v>0.44827586206896552</v>
      </c>
      <c r="Z616" s="12">
        <v>38</v>
      </c>
      <c r="AA616" s="12">
        <v>50</v>
      </c>
      <c r="AB616" s="17">
        <f t="shared" si="290"/>
        <v>4.2222222222222223</v>
      </c>
      <c r="AC616" s="17">
        <f t="shared" si="291"/>
        <v>5.5555555555555554</v>
      </c>
      <c r="AD616" s="14">
        <f t="shared" si="292"/>
        <v>0.76</v>
      </c>
      <c r="AE616" s="12">
        <v>31</v>
      </c>
      <c r="AF616" s="17">
        <f t="shared" si="293"/>
        <v>3.4444444444444446</v>
      </c>
      <c r="AG616" s="12">
        <v>5</v>
      </c>
      <c r="AH616" s="17">
        <f t="shared" si="294"/>
        <v>0.55555555555555558</v>
      </c>
      <c r="AI616" s="12">
        <v>26</v>
      </c>
      <c r="AJ616" s="17">
        <f t="shared" si="295"/>
        <v>2.8888888888888888</v>
      </c>
      <c r="AK616" s="12">
        <v>61</v>
      </c>
      <c r="AL616" s="17">
        <f t="shared" si="296"/>
        <v>6.7777777777777777</v>
      </c>
      <c r="AM616" s="12">
        <v>7</v>
      </c>
      <c r="AN616" s="17">
        <f t="shared" si="297"/>
        <v>0.77777777777777779</v>
      </c>
      <c r="AO616" s="12">
        <v>1</v>
      </c>
      <c r="AP616" s="17">
        <f t="shared" si="298"/>
        <v>0.1111111111111111</v>
      </c>
      <c r="AQ616" s="12">
        <v>25</v>
      </c>
      <c r="AR616" s="17">
        <f t="shared" si="299"/>
        <v>2.7777777777777777</v>
      </c>
      <c r="AS616" s="12">
        <v>23</v>
      </c>
      <c r="AT616" s="17">
        <f t="shared" si="300"/>
        <v>2.5555555555555554</v>
      </c>
      <c r="AU616" s="13"/>
      <c r="AV616" s="13"/>
      <c r="AW616" s="13"/>
      <c r="AX616" s="13"/>
      <c r="AY616" s="13"/>
      <c r="AZ616" s="13"/>
      <c r="BA616" s="13"/>
      <c r="BB616" s="13"/>
      <c r="BC616" s="13"/>
      <c r="BD616" s="35">
        <f t="shared" si="301"/>
        <v>61.53846153846154</v>
      </c>
      <c r="BE616" s="35">
        <f t="shared" si="302"/>
        <v>57.462686567164177</v>
      </c>
      <c r="BF616" s="37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28.009173700747667</v>
      </c>
      <c r="BG616" s="14">
        <f t="shared" si="303"/>
        <v>0.43283582089552236</v>
      </c>
      <c r="BH616" s="14">
        <f t="shared" si="304"/>
        <v>0.37313432835820898</v>
      </c>
      <c r="BI616" s="13">
        <f>IFERROR(((AG616*(12000/5))/((F616*60+G616)*(SUMIFS(팀공격력!X:X,팀공격력!A:A,B616,팀공격력!B:B,D616)+SUMIFS(팀수비력!X:X,팀수비력!A:A,B616,팀수비력!B:B,D616))))*100,"")</f>
        <v>0.89578243236282762</v>
      </c>
      <c r="BJ616" s="13">
        <f>IFERROR(((AI616*(12000/5))/((F616*60+G616)*(SUMIFS(팀공격력!V:V,팀공격력!A:A,B616,팀공격력!B:B,D616)+SUMIFS(팀수비력!W:W,팀수비력!A:A,B616,팀수비력!B:B,D616))))*100,"")</f>
        <v>10.302742114439688</v>
      </c>
      <c r="BK616" s="13">
        <f>IFERROR(((AE616*(12000/5))/((F616*60+G616)*(SUMIFS(팀공격력!X:X,팀공격력!A:A,B616,팀공격력!B:B,D616)+SUMIFS(팀수비력!X:X,팀수비력!A:A,B616,팀수비력!B:B,D616))))*100,"")</f>
        <v>5.5538510806495323</v>
      </c>
      <c r="BL616" s="13">
        <f>IFERROR(100*AK616/(((((F616*60+G616)/(12000/5))*SUMIFS(팀공격력!P:P,팀공격력!A:A,B616,팀공격력!B:B,D616))-K616)),"")</f>
        <v>36.265002043622047</v>
      </c>
      <c r="BM616" s="13">
        <f>IFERROR(100*((AM616/E616*(2400))/((F616*60+G616)*SUMIFS(팀공격력!AR:AR,팀공격력!A:A,B616,팀공격력!B:B,D616))),"")</f>
        <v>1.2508066764157382</v>
      </c>
      <c r="BN616" s="13">
        <f>IFERROR((AO616*40)/(((F616*60+G616)/60)*(SUMIFS(팀수비력!Q:Q,팀수비력!A:A,B616,팀수비력!B:B,D616)-SUMIFS(팀수비력!N:N,팀수비력!A:A,B616,팀수비력!B:B,D616)))*100,"")</f>
        <v>0.29719448407037569</v>
      </c>
      <c r="BO616" s="13">
        <f t="shared" si="305"/>
        <v>13.812154696132596</v>
      </c>
      <c r="BP616" s="13">
        <v>5</v>
      </c>
      <c r="BQ616" s="13">
        <v>0.11111111111111099</v>
      </c>
      <c r="BR616" s="13">
        <v>3.7777777777777701</v>
      </c>
      <c r="BS616" s="13">
        <v>1.6666666666666601</v>
      </c>
      <c r="BT616" s="15" t="s">
        <v>110</v>
      </c>
      <c r="BU616" s="15"/>
      <c r="BV616" s="12" t="s">
        <v>91</v>
      </c>
      <c r="BW616" s="26"/>
      <c r="BX616" s="28"/>
      <c r="BY616" s="28"/>
      <c r="BZ616" s="26"/>
      <c r="CA616" s="26"/>
      <c r="CB616" s="26"/>
      <c r="CC616" s="31"/>
      <c r="CD616" s="31"/>
      <c r="CE616" s="31"/>
      <c r="CF616" s="33">
        <v>7</v>
      </c>
      <c r="CG616" s="33">
        <v>2</v>
      </c>
    </row>
    <row r="617" spans="1:85" ht="18" customHeight="1" thickBot="1" x14ac:dyDescent="0.45">
      <c r="A617" s="12" t="s">
        <v>84</v>
      </c>
      <c r="B617" s="12" t="s">
        <v>256</v>
      </c>
      <c r="C617" s="4" t="s">
        <v>265</v>
      </c>
      <c r="D617" s="4" t="s">
        <v>297</v>
      </c>
      <c r="E617" s="23">
        <v>9</v>
      </c>
      <c r="F617" s="24">
        <v>15</v>
      </c>
      <c r="G617" s="24">
        <v>48</v>
      </c>
      <c r="H617" s="10">
        <f t="shared" si="279"/>
        <v>8532</v>
      </c>
      <c r="I617" s="5">
        <v>32</v>
      </c>
      <c r="J617" s="17">
        <f t="shared" si="280"/>
        <v>3.5555555555555554</v>
      </c>
      <c r="K617" s="7">
        <v>11</v>
      </c>
      <c r="L617" s="7">
        <v>25</v>
      </c>
      <c r="M617" s="17">
        <f t="shared" si="281"/>
        <v>1.2222222222222223</v>
      </c>
      <c r="N617" s="17">
        <f t="shared" si="282"/>
        <v>2.7777777777777777</v>
      </c>
      <c r="O617" s="14">
        <f t="shared" si="283"/>
        <v>0.44</v>
      </c>
      <c r="P617" s="12">
        <v>4</v>
      </c>
      <c r="Q617" s="12">
        <v>6</v>
      </c>
      <c r="R617" s="17">
        <f t="shared" si="284"/>
        <v>0.44444444444444442</v>
      </c>
      <c r="S617" s="17">
        <f t="shared" si="285"/>
        <v>0.66666666666666663</v>
      </c>
      <c r="T617" s="14">
        <f t="shared" si="286"/>
        <v>0.66666666666666663</v>
      </c>
      <c r="U617" s="12">
        <v>7</v>
      </c>
      <c r="V617" s="12">
        <v>19</v>
      </c>
      <c r="W617" s="17">
        <f t="shared" si="287"/>
        <v>0.77777777777777779</v>
      </c>
      <c r="X617" s="17">
        <f t="shared" si="288"/>
        <v>2.1111111111111112</v>
      </c>
      <c r="Y617" s="14">
        <f t="shared" si="289"/>
        <v>0.36842105263157893</v>
      </c>
      <c r="Z617" s="12">
        <v>3</v>
      </c>
      <c r="AA617" s="12">
        <v>3</v>
      </c>
      <c r="AB617" s="17">
        <f t="shared" si="290"/>
        <v>0.33333333333333331</v>
      </c>
      <c r="AC617" s="17">
        <f t="shared" si="291"/>
        <v>0.33333333333333331</v>
      </c>
      <c r="AD617" s="14">
        <f t="shared" si="292"/>
        <v>1</v>
      </c>
      <c r="AE617" s="12">
        <v>14</v>
      </c>
      <c r="AF617" s="17">
        <f t="shared" si="293"/>
        <v>1.5555555555555556</v>
      </c>
      <c r="AG617" s="12">
        <v>7</v>
      </c>
      <c r="AH617" s="17">
        <f t="shared" si="294"/>
        <v>0.77777777777777779</v>
      </c>
      <c r="AI617" s="12">
        <v>7</v>
      </c>
      <c r="AJ617" s="17">
        <f t="shared" si="295"/>
        <v>0.77777777777777779</v>
      </c>
      <c r="AK617" s="12">
        <v>5</v>
      </c>
      <c r="AL617" s="17">
        <f t="shared" si="296"/>
        <v>0.55555555555555558</v>
      </c>
      <c r="AM617" s="12">
        <v>6</v>
      </c>
      <c r="AN617" s="17">
        <f t="shared" si="297"/>
        <v>0.66666666666666663</v>
      </c>
      <c r="AO617" s="12">
        <v>0</v>
      </c>
      <c r="AP617" s="17">
        <f t="shared" si="298"/>
        <v>0</v>
      </c>
      <c r="AQ617" s="12">
        <v>3</v>
      </c>
      <c r="AR617" s="17">
        <f t="shared" si="299"/>
        <v>0.33333333333333331</v>
      </c>
      <c r="AS617" s="12">
        <v>12</v>
      </c>
      <c r="AT617" s="17">
        <f t="shared" si="300"/>
        <v>1.3333333333333333</v>
      </c>
      <c r="AU617" s="13"/>
      <c r="AV617" s="13"/>
      <c r="AW617" s="13"/>
      <c r="AX617" s="13"/>
      <c r="AY617" s="13"/>
      <c r="AZ617" s="13"/>
      <c r="BA617" s="13"/>
      <c r="BB617" s="13"/>
      <c r="BC617" s="13"/>
      <c r="BD617" s="35">
        <f t="shared" si="301"/>
        <v>60.790273556231</v>
      </c>
      <c r="BE617" s="35">
        <f t="shared" si="302"/>
        <v>57.999999999999993</v>
      </c>
      <c r="BF617" s="37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10.065065913823537</v>
      </c>
      <c r="BG617" s="14">
        <f t="shared" si="303"/>
        <v>0.76</v>
      </c>
      <c r="BH617" s="14">
        <f t="shared" si="304"/>
        <v>0.12</v>
      </c>
      <c r="BI617" s="13">
        <f>IFERROR(((AG617*(12000/5))/((F617*60+G617)*(SUMIFS(팀공격력!X:X,팀공격력!A:A,B617,팀공격력!B:B,D617)+SUMIFS(팀수비력!X:X,팀수비력!A:A,B617,팀수비력!B:B,D617))))*100,"")</f>
        <v>2.7820280984837948</v>
      </c>
      <c r="BJ617" s="13">
        <f>IFERROR(((AI617*(12000/5))/((F617*60+G617)*(SUMIFS(팀공격력!V:V,팀공격력!A:A,B617,팀공격력!B:B,D617)+SUMIFS(팀수비력!W:W,팀수비력!A:A,B617,팀수비력!B:B,D617))))*100,"")</f>
        <v>6.1533052039381158</v>
      </c>
      <c r="BK617" s="13">
        <f>IFERROR(((AE617*(12000/5))/((F617*60+G617)*(SUMIFS(팀공격력!X:X,팀공격력!A:A,B617,팀공격력!B:B,D617)+SUMIFS(팀수비력!X:X,팀수비력!A:A,B617,팀수비력!B:B,D617))))*100,"")</f>
        <v>5.5640561969675897</v>
      </c>
      <c r="BL617" s="13">
        <f>IFERROR(100*AK617/(((((F617*60+G617)/(12000/5))*SUMIFS(팀공격력!P:P,팀공격력!A:A,B617,팀공격력!B:B,D617))-K617)),"")</f>
        <v>5.3376034160661856</v>
      </c>
      <c r="BM617" s="13">
        <f>IFERROR(100*((AM617/E617*(2400))/((F617*60+G617)*SUMIFS(팀공격력!AR:AR,팀공격력!A:A,B617,팀공격력!B:B,D617))),"")</f>
        <v>2.3783421704360728</v>
      </c>
      <c r="BN617" s="13">
        <f>IFERROR((AO617*40)/(((F617*60+G617)/60)*(SUMIFS(팀수비력!Q:Q,팀수비력!A:A,B617,팀수비력!B:B,D617)-SUMIFS(팀수비력!N:N,팀수비력!A:A,B617,팀수비력!B:B,D617)))*100,"")</f>
        <v>0</v>
      </c>
      <c r="BO617" s="13">
        <f t="shared" si="305"/>
        <v>10.231923601637108</v>
      </c>
      <c r="BP617" s="13">
        <v>0</v>
      </c>
      <c r="BQ617" s="13">
        <v>0</v>
      </c>
      <c r="BR617" s="13">
        <v>0</v>
      </c>
      <c r="BS617" s="13">
        <v>0.33333333333333298</v>
      </c>
      <c r="BT617" s="15" t="s">
        <v>88</v>
      </c>
      <c r="BU617" s="15"/>
      <c r="BV617" s="12" t="s">
        <v>91</v>
      </c>
      <c r="BW617" s="26"/>
      <c r="BX617" s="28"/>
      <c r="BY617" s="28"/>
      <c r="BZ617" s="26"/>
      <c r="CA617" s="26"/>
      <c r="CB617" s="26"/>
      <c r="CC617" s="31"/>
      <c r="CD617" s="31"/>
      <c r="CE617" s="31"/>
      <c r="CF617" s="33">
        <v>7</v>
      </c>
      <c r="CG617" s="33">
        <v>2</v>
      </c>
    </row>
    <row r="618" spans="1:85" ht="18" customHeight="1" thickBot="1" x14ac:dyDescent="0.45">
      <c r="A618" s="12" t="s">
        <v>84</v>
      </c>
      <c r="B618" s="12" t="s">
        <v>256</v>
      </c>
      <c r="C618" s="4" t="s">
        <v>266</v>
      </c>
      <c r="D618" s="4" t="s">
        <v>297</v>
      </c>
      <c r="E618" s="23">
        <v>8</v>
      </c>
      <c r="F618" s="24">
        <v>7</v>
      </c>
      <c r="G618" s="24">
        <v>52</v>
      </c>
      <c r="H618" s="10">
        <f t="shared" si="279"/>
        <v>3776</v>
      </c>
      <c r="I618" s="5">
        <v>11</v>
      </c>
      <c r="J618" s="17">
        <f t="shared" si="280"/>
        <v>1.375</v>
      </c>
      <c r="K618" s="7">
        <v>5</v>
      </c>
      <c r="L618" s="7">
        <v>15</v>
      </c>
      <c r="M618" s="17">
        <f t="shared" si="281"/>
        <v>0.625</v>
      </c>
      <c r="N618" s="17">
        <f t="shared" si="282"/>
        <v>1.875</v>
      </c>
      <c r="O618" s="14">
        <f t="shared" si="283"/>
        <v>0.33333333333333331</v>
      </c>
      <c r="P618" s="12">
        <v>5</v>
      </c>
      <c r="Q618" s="12">
        <v>8</v>
      </c>
      <c r="R618" s="17">
        <f t="shared" si="284"/>
        <v>0.625</v>
      </c>
      <c r="S618" s="17">
        <f t="shared" si="285"/>
        <v>1</v>
      </c>
      <c r="T618" s="14">
        <f t="shared" si="286"/>
        <v>0.625</v>
      </c>
      <c r="U618" s="12">
        <v>0</v>
      </c>
      <c r="V618" s="12">
        <v>7</v>
      </c>
      <c r="W618" s="17">
        <f t="shared" si="287"/>
        <v>0</v>
      </c>
      <c r="X618" s="17">
        <f t="shared" si="288"/>
        <v>0.875</v>
      </c>
      <c r="Y618" s="14">
        <f t="shared" si="289"/>
        <v>0</v>
      </c>
      <c r="Z618" s="12">
        <v>1</v>
      </c>
      <c r="AA618" s="12">
        <v>2</v>
      </c>
      <c r="AB618" s="17">
        <f t="shared" si="290"/>
        <v>0.125</v>
      </c>
      <c r="AC618" s="17">
        <f t="shared" si="291"/>
        <v>0.25</v>
      </c>
      <c r="AD618" s="14">
        <f t="shared" si="292"/>
        <v>0.5</v>
      </c>
      <c r="AE618" s="12">
        <v>5</v>
      </c>
      <c r="AF618" s="17">
        <f t="shared" si="293"/>
        <v>0.625</v>
      </c>
      <c r="AG618" s="12">
        <v>0</v>
      </c>
      <c r="AH618" s="17">
        <f t="shared" si="294"/>
        <v>0</v>
      </c>
      <c r="AI618" s="12">
        <v>5</v>
      </c>
      <c r="AJ618" s="17">
        <f t="shared" si="295"/>
        <v>0.625</v>
      </c>
      <c r="AK618" s="12">
        <v>1</v>
      </c>
      <c r="AL618" s="17">
        <f t="shared" si="296"/>
        <v>0.125</v>
      </c>
      <c r="AM618" s="12">
        <v>0</v>
      </c>
      <c r="AN618" s="17">
        <f t="shared" si="297"/>
        <v>0</v>
      </c>
      <c r="AO618" s="12">
        <v>0</v>
      </c>
      <c r="AP618" s="17">
        <f t="shared" si="298"/>
        <v>0</v>
      </c>
      <c r="AQ618" s="12">
        <v>2</v>
      </c>
      <c r="AR618" s="17">
        <f t="shared" si="299"/>
        <v>0.25</v>
      </c>
      <c r="AS618" s="12">
        <v>13</v>
      </c>
      <c r="AT618" s="17">
        <f t="shared" si="300"/>
        <v>1.625</v>
      </c>
      <c r="AU618" s="13"/>
      <c r="AV618" s="13"/>
      <c r="AW618" s="13"/>
      <c r="AX618" s="13"/>
      <c r="AY618" s="13"/>
      <c r="AZ618" s="13"/>
      <c r="BA618" s="13"/>
      <c r="BB618" s="13"/>
      <c r="BC618" s="13"/>
      <c r="BD618" s="35">
        <f t="shared" si="301"/>
        <v>34.634760705289672</v>
      </c>
      <c r="BE618" s="35">
        <f t="shared" si="302"/>
        <v>33.333333333333329</v>
      </c>
      <c r="BF618" s="37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12.327826413907923</v>
      </c>
      <c r="BG618" s="14">
        <f t="shared" si="303"/>
        <v>0.46666666666666667</v>
      </c>
      <c r="BH618" s="14">
        <f t="shared" si="304"/>
        <v>0.13333333333333333</v>
      </c>
      <c r="BI618" s="13">
        <f>IFERROR(((AG618*(12000/5))/((F618*60+G618)*(SUMIFS(팀공격력!X:X,팀공격력!A:A,B618,팀공격력!B:B,D618)+SUMIFS(팀수비력!X:X,팀수비력!A:A,B618,팀수비력!B:B,D618))))*100,"")</f>
        <v>0</v>
      </c>
      <c r="BJ618" s="13">
        <f>IFERROR(((AI618*(12000/5))/((F618*60+G618)*(SUMIFS(팀공격력!V:V,팀공격력!A:A,B618,팀공격력!B:B,D618)+SUMIFS(팀수비력!W:W,팀수비력!A:A,B618,팀수비력!B:B,D618))))*100,"")</f>
        <v>8.8276836158192094</v>
      </c>
      <c r="BK618" s="13">
        <f>IFERROR(((AE618*(12000/5))/((F618*60+G618)*(SUMIFS(팀공격력!X:X,팀공격력!A:A,B618,팀공격력!B:B,D618)+SUMIFS(팀수비력!X:X,팀수비력!A:A,B618,팀수비력!B:B,D618))))*100,"")</f>
        <v>3.9911662187691244</v>
      </c>
      <c r="BL618" s="13">
        <f>IFERROR(100*AK618/(((((F618*60+G618)/(12000/5))*SUMIFS(팀공격력!P:P,팀공격력!A:A,B618,팀공격력!B:B,D618))-K618)),"")</f>
        <v>2.1223912274495933</v>
      </c>
      <c r="BM618" s="13">
        <f>IFERROR(100*((AM618/E618*(2400))/((F618*60+G618)*SUMIFS(팀공격력!AR:AR,팀공격력!A:A,B618,팀공격력!B:B,D618))),"")</f>
        <v>0</v>
      </c>
      <c r="BN618" s="13">
        <f>IFERROR((AO618*40)/(((F618*60+G618)/60)*(SUMIFS(팀수비력!Q:Q,팀수비력!A:A,B618,팀수비력!B:B,D618)-SUMIFS(팀수비력!N:N,팀수비력!A:A,B618,팀수비력!B:B,D618)))*100,"")</f>
        <v>0</v>
      </c>
      <c r="BO618" s="13">
        <f t="shared" si="305"/>
        <v>11.185682326621922</v>
      </c>
      <c r="BP618" s="13">
        <v>0</v>
      </c>
      <c r="BQ618" s="13">
        <v>0</v>
      </c>
      <c r="BR618" s="13">
        <v>0.25</v>
      </c>
      <c r="BS618" s="13">
        <v>0.375</v>
      </c>
      <c r="BT618" s="15" t="s">
        <v>88</v>
      </c>
      <c r="BU618" s="15"/>
      <c r="BV618" s="12" t="s">
        <v>96</v>
      </c>
      <c r="BW618" s="26"/>
      <c r="BX618" s="28"/>
      <c r="BY618" s="28"/>
      <c r="BZ618" s="26"/>
      <c r="CA618" s="26"/>
      <c r="CB618" s="26"/>
      <c r="CC618" s="31"/>
      <c r="CD618" s="31"/>
      <c r="CE618" s="31"/>
      <c r="CF618" s="33">
        <v>6</v>
      </c>
      <c r="CG618" s="33">
        <v>2</v>
      </c>
    </row>
    <row r="619" spans="1:85" ht="18" customHeight="1" thickBot="1" x14ac:dyDescent="0.45">
      <c r="A619" s="12" t="s">
        <v>84</v>
      </c>
      <c r="B619" s="12" t="s">
        <v>256</v>
      </c>
      <c r="C619" s="4" t="s">
        <v>268</v>
      </c>
      <c r="D619" s="4" t="s">
        <v>297</v>
      </c>
      <c r="E619" s="23">
        <v>9</v>
      </c>
      <c r="F619" s="24">
        <v>10</v>
      </c>
      <c r="G619" s="24">
        <v>32</v>
      </c>
      <c r="H619" s="10">
        <f t="shared" si="279"/>
        <v>5688</v>
      </c>
      <c r="I619" s="5">
        <v>13</v>
      </c>
      <c r="J619" s="17">
        <f t="shared" si="280"/>
        <v>1.4444444444444444</v>
      </c>
      <c r="K619" s="7">
        <v>4</v>
      </c>
      <c r="L619" s="7">
        <v>17</v>
      </c>
      <c r="M619" s="17">
        <f t="shared" si="281"/>
        <v>0.44444444444444442</v>
      </c>
      <c r="N619" s="17">
        <f t="shared" si="282"/>
        <v>1.8888888888888888</v>
      </c>
      <c r="O619" s="14">
        <f t="shared" si="283"/>
        <v>0.23529411764705882</v>
      </c>
      <c r="P619" s="12">
        <v>2</v>
      </c>
      <c r="Q619" s="12">
        <v>7</v>
      </c>
      <c r="R619" s="17">
        <f t="shared" si="284"/>
        <v>0.22222222222222221</v>
      </c>
      <c r="S619" s="17">
        <f t="shared" si="285"/>
        <v>0.77777777777777779</v>
      </c>
      <c r="T619" s="14">
        <f t="shared" si="286"/>
        <v>0.2857142857142857</v>
      </c>
      <c r="U619" s="12">
        <v>2</v>
      </c>
      <c r="V619" s="12">
        <v>10</v>
      </c>
      <c r="W619" s="17">
        <f t="shared" si="287"/>
        <v>0.22222222222222221</v>
      </c>
      <c r="X619" s="17">
        <f t="shared" si="288"/>
        <v>1.1111111111111112</v>
      </c>
      <c r="Y619" s="14">
        <f t="shared" si="289"/>
        <v>0.2</v>
      </c>
      <c r="Z619" s="12">
        <v>3</v>
      </c>
      <c r="AA619" s="12">
        <v>4</v>
      </c>
      <c r="AB619" s="17">
        <f t="shared" si="290"/>
        <v>0.33333333333333331</v>
      </c>
      <c r="AC619" s="17">
        <f t="shared" si="291"/>
        <v>0.44444444444444442</v>
      </c>
      <c r="AD619" s="14">
        <f t="shared" si="292"/>
        <v>0.75</v>
      </c>
      <c r="AE619" s="12">
        <v>15</v>
      </c>
      <c r="AF619" s="17">
        <f t="shared" si="293"/>
        <v>1.6666666666666667</v>
      </c>
      <c r="AG619" s="12">
        <v>0</v>
      </c>
      <c r="AH619" s="17">
        <f t="shared" si="294"/>
        <v>0</v>
      </c>
      <c r="AI619" s="12">
        <v>15</v>
      </c>
      <c r="AJ619" s="17">
        <f t="shared" si="295"/>
        <v>1.6666666666666667</v>
      </c>
      <c r="AK619" s="12">
        <v>16</v>
      </c>
      <c r="AL619" s="17">
        <f t="shared" si="296"/>
        <v>1.7777777777777777</v>
      </c>
      <c r="AM619" s="12">
        <v>1</v>
      </c>
      <c r="AN619" s="17">
        <f t="shared" si="297"/>
        <v>0.1111111111111111</v>
      </c>
      <c r="AO619" s="12">
        <v>2</v>
      </c>
      <c r="AP619" s="17">
        <f t="shared" si="298"/>
        <v>0.22222222222222221</v>
      </c>
      <c r="AQ619" s="12">
        <v>5</v>
      </c>
      <c r="AR619" s="17">
        <f t="shared" si="299"/>
        <v>0.55555555555555558</v>
      </c>
      <c r="AS619" s="12">
        <v>9</v>
      </c>
      <c r="AT619" s="17">
        <f t="shared" si="300"/>
        <v>1</v>
      </c>
      <c r="AU619" s="13"/>
      <c r="AV619" s="13"/>
      <c r="AW619" s="13"/>
      <c r="AX619" s="13"/>
      <c r="AY619" s="13"/>
      <c r="AZ619" s="13"/>
      <c r="BA619" s="13"/>
      <c r="BB619" s="13"/>
      <c r="BC619" s="13"/>
      <c r="BD619" s="35">
        <f t="shared" si="301"/>
        <v>34.648187633262253</v>
      </c>
      <c r="BE619" s="35">
        <f t="shared" si="302"/>
        <v>29.411764705882355</v>
      </c>
      <c r="BF619" s="37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12.234616274511287</v>
      </c>
      <c r="BG619" s="14">
        <f t="shared" si="303"/>
        <v>0.58823529411764708</v>
      </c>
      <c r="BH619" s="14">
        <f t="shared" si="304"/>
        <v>0.23529411764705882</v>
      </c>
      <c r="BI619" s="13">
        <f>IFERROR(((AG619*(12000/5))/((F619*60+G619)*(SUMIFS(팀공격력!X:X,팀공격력!A:A,B619,팀공격력!B:B,D619)+SUMIFS(팀수비력!X:X,팀수비력!A:A,B619,팀수비력!B:B,D619))))*100,"")</f>
        <v>0</v>
      </c>
      <c r="BJ619" s="13">
        <f>IFERROR(((AI619*(12000/5))/((F619*60+G619)*(SUMIFS(팀공격력!V:V,팀공격력!A:A,B619,팀공격력!B:B,D619)+SUMIFS(팀수비력!W:W,팀수비력!A:A,B619,팀수비력!B:B,D619))))*100,"")</f>
        <v>19.778481012658229</v>
      </c>
      <c r="BK619" s="13">
        <f>IFERROR(((AE619*(12000/5))/((F619*60+G619)*(SUMIFS(팀공격력!X:X,팀공격력!A:A,B619,팀공격력!B:B,D619)+SUMIFS(팀수비력!X:X,팀수비력!A:A,B619,팀수비력!B:B,D619))))*100,"")</f>
        <v>8.942233173697911</v>
      </c>
      <c r="BL619" s="13">
        <f>IFERROR(100*AK619/(((((F619*60+G619)/(12000/5))*SUMIFS(팀공격력!P:P,팀공격력!A:A,B619,팀공격력!B:B,D619))-K619)),"")</f>
        <v>24.322270078540665</v>
      </c>
      <c r="BM619" s="13">
        <f>IFERROR(100*((AM619/E619*(2400))/((F619*60+G619)*SUMIFS(팀공격력!AR:AR,팀공격력!A:A,B619,팀공격력!B:B,D619))),"")</f>
        <v>0.59458554260901819</v>
      </c>
      <c r="BN619" s="13">
        <f>IFERROR((AO619*40)/(((F619*60+G619)/60)*(SUMIFS(팀수비력!Q:Q,팀수비력!A:A,B619,팀수비력!B:B,D619)-SUMIFS(팀수비력!N:N,팀수비력!A:A,B619,팀수비력!B:B,D619)))*100,"")</f>
        <v>1.9778481012658227</v>
      </c>
      <c r="BO619" s="13">
        <f t="shared" si="305"/>
        <v>21.043771043771041</v>
      </c>
      <c r="BP619" s="13">
        <v>0</v>
      </c>
      <c r="BQ619" s="13">
        <v>0</v>
      </c>
      <c r="BR619" s="13">
        <v>0</v>
      </c>
      <c r="BS619" s="13">
        <v>0</v>
      </c>
      <c r="BT619" s="15" t="s">
        <v>88</v>
      </c>
      <c r="BU619" s="15"/>
      <c r="BV619" s="12" t="s">
        <v>91</v>
      </c>
      <c r="BW619" s="26"/>
      <c r="BX619" s="28"/>
      <c r="BY619" s="28"/>
      <c r="BZ619" s="26"/>
      <c r="CA619" s="26"/>
      <c r="CB619" s="26"/>
      <c r="CC619" s="31"/>
      <c r="CD619" s="31"/>
      <c r="CE619" s="31"/>
      <c r="CF619" s="33">
        <v>7</v>
      </c>
      <c r="CG619" s="33">
        <v>2</v>
      </c>
    </row>
    <row r="620" spans="1:85" ht="18" customHeight="1" thickBot="1" x14ac:dyDescent="0.45">
      <c r="A620" s="12" t="s">
        <v>84</v>
      </c>
      <c r="B620" s="12" t="s">
        <v>256</v>
      </c>
      <c r="C620" s="4" t="s">
        <v>270</v>
      </c>
      <c r="D620" s="4" t="s">
        <v>297</v>
      </c>
      <c r="E620" s="23">
        <v>4</v>
      </c>
      <c r="F620" s="24">
        <v>6</v>
      </c>
      <c r="G620" s="24">
        <v>30</v>
      </c>
      <c r="H620" s="10">
        <f t="shared" si="279"/>
        <v>1560</v>
      </c>
      <c r="I620" s="5">
        <v>10</v>
      </c>
      <c r="J620" s="17">
        <f t="shared" si="280"/>
        <v>2.5</v>
      </c>
      <c r="K620" s="7">
        <v>3</v>
      </c>
      <c r="L620" s="7">
        <v>10</v>
      </c>
      <c r="M620" s="17">
        <f t="shared" si="281"/>
        <v>0.75</v>
      </c>
      <c r="N620" s="17">
        <f t="shared" si="282"/>
        <v>2.5</v>
      </c>
      <c r="O620" s="14">
        <f t="shared" si="283"/>
        <v>0.3</v>
      </c>
      <c r="P620" s="12">
        <v>1</v>
      </c>
      <c r="Q620" s="12">
        <v>5</v>
      </c>
      <c r="R620" s="17">
        <f t="shared" si="284"/>
        <v>0.25</v>
      </c>
      <c r="S620" s="17">
        <f t="shared" si="285"/>
        <v>1.25</v>
      </c>
      <c r="T620" s="14">
        <f t="shared" si="286"/>
        <v>0.2</v>
      </c>
      <c r="U620" s="12">
        <v>2</v>
      </c>
      <c r="V620" s="12">
        <v>5</v>
      </c>
      <c r="W620" s="17">
        <f t="shared" si="287"/>
        <v>0.5</v>
      </c>
      <c r="X620" s="17">
        <f t="shared" si="288"/>
        <v>1.25</v>
      </c>
      <c r="Y620" s="14">
        <f t="shared" si="289"/>
        <v>0.4</v>
      </c>
      <c r="Z620" s="12">
        <v>2</v>
      </c>
      <c r="AA620" s="12">
        <v>2</v>
      </c>
      <c r="AB620" s="17">
        <f t="shared" si="290"/>
        <v>0.5</v>
      </c>
      <c r="AC620" s="17">
        <f t="shared" si="291"/>
        <v>0.5</v>
      </c>
      <c r="AD620" s="14">
        <f t="shared" si="292"/>
        <v>1</v>
      </c>
      <c r="AE620" s="12">
        <v>1</v>
      </c>
      <c r="AF620" s="17">
        <f t="shared" si="293"/>
        <v>0.25</v>
      </c>
      <c r="AG620" s="12">
        <v>1</v>
      </c>
      <c r="AH620" s="17">
        <f t="shared" si="294"/>
        <v>0.25</v>
      </c>
      <c r="AI620" s="12">
        <v>0</v>
      </c>
      <c r="AJ620" s="17">
        <f t="shared" si="295"/>
        <v>0</v>
      </c>
      <c r="AK620" s="12">
        <v>4</v>
      </c>
      <c r="AL620" s="17">
        <f t="shared" si="296"/>
        <v>1</v>
      </c>
      <c r="AM620" s="12">
        <v>1</v>
      </c>
      <c r="AN620" s="17">
        <f t="shared" si="297"/>
        <v>0.25</v>
      </c>
      <c r="AO620" s="12">
        <v>0</v>
      </c>
      <c r="AP620" s="17">
        <f t="shared" si="298"/>
        <v>0</v>
      </c>
      <c r="AQ620" s="12">
        <v>0</v>
      </c>
      <c r="AR620" s="17">
        <f t="shared" si="299"/>
        <v>0</v>
      </c>
      <c r="AS620" s="12">
        <v>2</v>
      </c>
      <c r="AT620" s="17">
        <f t="shared" si="300"/>
        <v>0.5</v>
      </c>
      <c r="AU620" s="13"/>
      <c r="AV620" s="13"/>
      <c r="AW620" s="13"/>
      <c r="AX620" s="13"/>
      <c r="AY620" s="13"/>
      <c r="AZ620" s="13"/>
      <c r="BA620" s="13"/>
      <c r="BB620" s="13"/>
      <c r="BC620" s="13"/>
      <c r="BD620" s="35">
        <f t="shared" si="301"/>
        <v>45.955882352941174</v>
      </c>
      <c r="BE620" s="35">
        <f t="shared" si="302"/>
        <v>40</v>
      </c>
      <c r="BF620" s="37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9.0787338170318055</v>
      </c>
      <c r="BG620" s="14">
        <f t="shared" si="303"/>
        <v>0.5</v>
      </c>
      <c r="BH620" s="14">
        <f t="shared" si="304"/>
        <v>0.2</v>
      </c>
      <c r="BI620" s="13">
        <f>IFERROR(((AG620*(12000/5))/((F620*60+G620)*(SUMIFS(팀공격력!X:X,팀공격력!A:A,B620,팀공격력!B:B,D620)+SUMIFS(팀수비력!X:X,팀수비력!A:A,B620,팀수비력!B:B,D620))))*100,"")</f>
        <v>0.96606690013283425</v>
      </c>
      <c r="BJ620" s="13">
        <f>IFERROR(((AI620*(12000/5))/((F620*60+G620)*(SUMIFS(팀공격력!V:V,팀공격력!A:A,B620,팀공격력!B:B,D620)+SUMIFS(팀수비력!W:W,팀수비력!A:A,B620,팀수비력!B:B,D620))))*100,"")</f>
        <v>0</v>
      </c>
      <c r="BK620" s="13">
        <f>IFERROR(((AE620*(12000/5))/((F620*60+G620)*(SUMIFS(팀공격력!X:X,팀공격력!A:A,B620,팀공격력!B:B,D620)+SUMIFS(팀수비력!X:X,팀수비력!A:A,B620,팀수비력!B:B,D620))))*100,"")</f>
        <v>0.96606690013283425</v>
      </c>
      <c r="BL620" s="13">
        <f>IFERROR(100*AK620/(((((F620*60+G620)/(12000/5))*SUMIFS(팀공격력!P:P,팀공격력!A:A,B620,팀공격력!B:B,D620))-K620)),"")</f>
        <v>9.9843993759750393</v>
      </c>
      <c r="BM620" s="13">
        <f>IFERROR(100*((AM620/E620*(2400))/((F620*60+G620)*SUMIFS(팀공격력!AR:AR,팀공격력!A:A,B620,팀공격력!B:B,D620))),"")</f>
        <v>2.1679503630513435</v>
      </c>
      <c r="BN620" s="13">
        <f>IFERROR((AO620*40)/(((F620*60+G620)/60)*(SUMIFS(팀수비력!Q:Q,팀수비력!A:A,B620,팀수비력!B:B,D620)-SUMIFS(팀수비력!N:N,팀수비력!A:A,B620,팀수비력!B:B,D620)))*100,"")</f>
        <v>0</v>
      </c>
      <c r="BO620" s="13">
        <f t="shared" si="305"/>
        <v>0</v>
      </c>
      <c r="BP620" s="13">
        <v>0</v>
      </c>
      <c r="BQ620" s="13">
        <v>0</v>
      </c>
      <c r="BR620" s="13">
        <v>0.75</v>
      </c>
      <c r="BS620" s="13">
        <v>0.5</v>
      </c>
      <c r="BT620" s="15" t="s">
        <v>88</v>
      </c>
      <c r="BU620" s="15"/>
      <c r="BV620" s="12" t="s">
        <v>91</v>
      </c>
      <c r="BW620" s="26"/>
      <c r="BX620" s="28"/>
      <c r="BY620" s="28"/>
      <c r="BZ620" s="26"/>
      <c r="CA620" s="26"/>
      <c r="CB620" s="26"/>
      <c r="CC620" s="31"/>
      <c r="CD620" s="31"/>
      <c r="CE620" s="31"/>
      <c r="CF620" s="33">
        <v>4</v>
      </c>
      <c r="CG620" s="33">
        <v>0</v>
      </c>
    </row>
    <row r="621" spans="1:85" ht="18" customHeight="1" thickBot="1" x14ac:dyDescent="0.45">
      <c r="A621" s="12" t="s">
        <v>84</v>
      </c>
      <c r="B621" s="12" t="s">
        <v>256</v>
      </c>
      <c r="C621" s="4" t="s">
        <v>271</v>
      </c>
      <c r="D621" s="4" t="s">
        <v>297</v>
      </c>
      <c r="E621" s="23">
        <v>9</v>
      </c>
      <c r="F621" s="24">
        <v>23</v>
      </c>
      <c r="G621" s="24">
        <v>56</v>
      </c>
      <c r="H621" s="10">
        <f t="shared" si="279"/>
        <v>12924</v>
      </c>
      <c r="I621" s="5">
        <v>86</v>
      </c>
      <c r="J621" s="17">
        <f t="shared" si="280"/>
        <v>9.5555555555555554</v>
      </c>
      <c r="K621" s="7">
        <v>30</v>
      </c>
      <c r="L621" s="7">
        <v>58</v>
      </c>
      <c r="M621" s="17">
        <f t="shared" si="281"/>
        <v>3.3333333333333335</v>
      </c>
      <c r="N621" s="17">
        <f t="shared" si="282"/>
        <v>6.4444444444444446</v>
      </c>
      <c r="O621" s="14">
        <f t="shared" si="283"/>
        <v>0.51724137931034486</v>
      </c>
      <c r="P621" s="12">
        <v>21</v>
      </c>
      <c r="Q621" s="12">
        <v>35</v>
      </c>
      <c r="R621" s="17">
        <f t="shared" si="284"/>
        <v>2.3333333333333335</v>
      </c>
      <c r="S621" s="17">
        <f t="shared" si="285"/>
        <v>3.8888888888888888</v>
      </c>
      <c r="T621" s="14">
        <f t="shared" si="286"/>
        <v>0.6</v>
      </c>
      <c r="U621" s="12">
        <v>9</v>
      </c>
      <c r="V621" s="12">
        <v>23</v>
      </c>
      <c r="W621" s="17">
        <f t="shared" si="287"/>
        <v>1</v>
      </c>
      <c r="X621" s="17">
        <f t="shared" si="288"/>
        <v>2.5555555555555554</v>
      </c>
      <c r="Y621" s="14">
        <f t="shared" si="289"/>
        <v>0.39130434782608697</v>
      </c>
      <c r="Z621" s="12">
        <v>17</v>
      </c>
      <c r="AA621" s="12">
        <v>23</v>
      </c>
      <c r="AB621" s="17">
        <f t="shared" si="290"/>
        <v>1.8888888888888888</v>
      </c>
      <c r="AC621" s="17">
        <f t="shared" si="291"/>
        <v>2.5555555555555554</v>
      </c>
      <c r="AD621" s="14">
        <f t="shared" si="292"/>
        <v>0.73913043478260865</v>
      </c>
      <c r="AE621" s="12">
        <v>46</v>
      </c>
      <c r="AF621" s="17">
        <f t="shared" si="293"/>
        <v>5.1111111111111107</v>
      </c>
      <c r="AG621" s="12">
        <v>12</v>
      </c>
      <c r="AH621" s="17">
        <f t="shared" si="294"/>
        <v>1.3333333333333333</v>
      </c>
      <c r="AI621" s="12">
        <v>34</v>
      </c>
      <c r="AJ621" s="17">
        <f t="shared" si="295"/>
        <v>3.7777777777777777</v>
      </c>
      <c r="AK621" s="12">
        <v>8</v>
      </c>
      <c r="AL621" s="17">
        <f t="shared" si="296"/>
        <v>0.88888888888888884</v>
      </c>
      <c r="AM621" s="12">
        <v>6</v>
      </c>
      <c r="AN621" s="17">
        <f t="shared" si="297"/>
        <v>0.66666666666666663</v>
      </c>
      <c r="AO621" s="12">
        <v>6</v>
      </c>
      <c r="AP621" s="17">
        <f t="shared" si="298"/>
        <v>0.66666666666666663</v>
      </c>
      <c r="AQ621" s="12">
        <v>12</v>
      </c>
      <c r="AR621" s="17">
        <f t="shared" si="299"/>
        <v>1.3333333333333333</v>
      </c>
      <c r="AS621" s="12">
        <v>26</v>
      </c>
      <c r="AT621" s="17">
        <f t="shared" si="300"/>
        <v>2.8888888888888888</v>
      </c>
      <c r="AU621" s="13"/>
      <c r="AV621" s="13"/>
      <c r="AW621" s="13"/>
      <c r="AX621" s="13"/>
      <c r="AY621" s="13"/>
      <c r="AZ621" s="13"/>
      <c r="BA621" s="13"/>
      <c r="BB621" s="13"/>
      <c r="BC621" s="13"/>
      <c r="BD621" s="35">
        <f t="shared" si="301"/>
        <v>63.123899001761593</v>
      </c>
      <c r="BE621" s="35">
        <f t="shared" si="302"/>
        <v>59.482758620689658</v>
      </c>
      <c r="BF621" s="37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18.157142224753027</v>
      </c>
      <c r="BG621" s="14">
        <f t="shared" si="303"/>
        <v>0.39655172413793105</v>
      </c>
      <c r="BH621" s="14">
        <f t="shared" si="304"/>
        <v>0.39655172413793105</v>
      </c>
      <c r="BI621" s="13">
        <f>IFERROR(((AG621*(12000/5))/((F621*60+G621)*(SUMIFS(팀공격력!X:X,팀공격력!A:A,B621,팀공격력!B:B,D621)+SUMIFS(팀수비력!X:X,팀수비력!A:A,B621,팀수비력!B:B,D621))))*100,"")</f>
        <v>3.1484631564217711</v>
      </c>
      <c r="BJ621" s="13">
        <f>IFERROR(((AI621*(12000/5))/((F621*60+G621)*(SUMIFS(팀공격력!V:V,팀공격력!A:A,B621,팀공격력!B:B,D621)+SUMIFS(팀수비력!W:W,팀수비력!A:A,B621,팀수비력!B:B,D621))))*100,"")</f>
        <v>19.730733519034356</v>
      </c>
      <c r="BK621" s="13">
        <f>IFERROR(((AE621*(12000/5))/((F621*60+G621)*(SUMIFS(팀공격력!X:X,팀공격력!A:A,B621,팀공격력!B:B,D621)+SUMIFS(팀수비력!X:X,팀수비력!A:A,B621,팀수비력!B:B,D621))))*100,"")</f>
        <v>12.069108766283458</v>
      </c>
      <c r="BL621" s="13">
        <f>IFERROR(100*AK621/(((((F621*60+G621)/(12000/5))*SUMIFS(팀공격력!P:P,팀공격력!A:A,B621,팀공격력!B:B,D621))-K621)),"")</f>
        <v>6.2228560316328512</v>
      </c>
      <c r="BM621" s="13">
        <f>IFERROR(100*((AM621/E621*(2400))/((F621*60+G621)*SUMIFS(팀공격력!AR:AR,팀공격력!A:A,B621,팀공격력!B:B,D621))),"")</f>
        <v>1.570103327000973</v>
      </c>
      <c r="BN621" s="13">
        <f>IFERROR((AO621*40)/(((F621*60+G621)/60)*(SUMIFS(팀수비력!Q:Q,팀수비력!A:A,B621,팀수비력!B:B,D621)-SUMIFS(팀수비력!N:N,팀수비력!A:A,B621,팀수비력!B:B,D621)))*100,"")</f>
        <v>2.6114206128133706</v>
      </c>
      <c r="BO621" s="13">
        <f t="shared" si="305"/>
        <v>14.977533699450824</v>
      </c>
      <c r="BP621" s="13">
        <v>26.6666666666666</v>
      </c>
      <c r="BQ621" s="13">
        <v>0.44444444444444398</v>
      </c>
      <c r="BR621" s="13">
        <v>0.33333333333333298</v>
      </c>
      <c r="BS621" s="13">
        <v>0.44444444444444398</v>
      </c>
      <c r="BT621" s="15" t="s">
        <v>88</v>
      </c>
      <c r="BU621" s="15"/>
      <c r="BV621" s="12" t="s">
        <v>96</v>
      </c>
      <c r="BW621" s="26"/>
      <c r="BX621" s="28"/>
      <c r="BY621" s="28"/>
      <c r="BZ621" s="26"/>
      <c r="CA621" s="26"/>
      <c r="CB621" s="26"/>
      <c r="CC621" s="31"/>
      <c r="CD621" s="31"/>
      <c r="CE621" s="31"/>
      <c r="CF621" s="33">
        <v>7</v>
      </c>
      <c r="CG621" s="33">
        <v>2</v>
      </c>
    </row>
    <row r="622" spans="1:85" ht="18" customHeight="1" thickBot="1" x14ac:dyDescent="0.45">
      <c r="A622" s="12" t="s">
        <v>84</v>
      </c>
      <c r="B622" s="12" t="s">
        <v>256</v>
      </c>
      <c r="C622" s="4" t="s">
        <v>274</v>
      </c>
      <c r="D622" s="4" t="s">
        <v>297</v>
      </c>
      <c r="E622" s="23">
        <v>9</v>
      </c>
      <c r="F622" s="24">
        <v>27</v>
      </c>
      <c r="G622" s="24">
        <v>46</v>
      </c>
      <c r="H622" s="10">
        <f t="shared" si="279"/>
        <v>14994</v>
      </c>
      <c r="I622" s="5">
        <v>179</v>
      </c>
      <c r="J622" s="17">
        <f t="shared" si="280"/>
        <v>19.888888888888889</v>
      </c>
      <c r="K622" s="7">
        <v>67</v>
      </c>
      <c r="L622" s="7">
        <v>151</v>
      </c>
      <c r="M622" s="17">
        <f t="shared" si="281"/>
        <v>7.4444444444444446</v>
      </c>
      <c r="N622" s="17">
        <f t="shared" si="282"/>
        <v>16.777777777777779</v>
      </c>
      <c r="O622" s="14">
        <f t="shared" si="283"/>
        <v>0.44370860927152317</v>
      </c>
      <c r="P622" s="12">
        <v>56</v>
      </c>
      <c r="Q622" s="12">
        <v>104</v>
      </c>
      <c r="R622" s="17">
        <f t="shared" si="284"/>
        <v>6.2222222222222223</v>
      </c>
      <c r="S622" s="17">
        <f t="shared" si="285"/>
        <v>11.555555555555555</v>
      </c>
      <c r="T622" s="14">
        <f t="shared" si="286"/>
        <v>0.53846153846153844</v>
      </c>
      <c r="U622" s="12">
        <v>11</v>
      </c>
      <c r="V622" s="12">
        <v>47</v>
      </c>
      <c r="W622" s="17">
        <f t="shared" si="287"/>
        <v>1.2222222222222223</v>
      </c>
      <c r="X622" s="17">
        <f t="shared" si="288"/>
        <v>5.2222222222222223</v>
      </c>
      <c r="Y622" s="14">
        <f t="shared" si="289"/>
        <v>0.23404255319148937</v>
      </c>
      <c r="Z622" s="12">
        <v>34</v>
      </c>
      <c r="AA622" s="12">
        <v>42</v>
      </c>
      <c r="AB622" s="17">
        <f t="shared" si="290"/>
        <v>3.7777777777777777</v>
      </c>
      <c r="AC622" s="17">
        <f t="shared" si="291"/>
        <v>4.666666666666667</v>
      </c>
      <c r="AD622" s="14">
        <f t="shared" si="292"/>
        <v>0.80952380952380953</v>
      </c>
      <c r="AE622" s="12">
        <v>69</v>
      </c>
      <c r="AF622" s="17">
        <f t="shared" si="293"/>
        <v>7.666666666666667</v>
      </c>
      <c r="AG622" s="12">
        <v>11</v>
      </c>
      <c r="AH622" s="17">
        <f t="shared" si="294"/>
        <v>1.2222222222222223</v>
      </c>
      <c r="AI622" s="12">
        <v>58</v>
      </c>
      <c r="AJ622" s="17">
        <f t="shared" si="295"/>
        <v>6.4444444444444446</v>
      </c>
      <c r="AK622" s="12">
        <v>16</v>
      </c>
      <c r="AL622" s="17">
        <f t="shared" si="296"/>
        <v>1.7777777777777777</v>
      </c>
      <c r="AM622" s="12">
        <v>7</v>
      </c>
      <c r="AN622" s="17">
        <f t="shared" si="297"/>
        <v>0.77777777777777779</v>
      </c>
      <c r="AO622" s="12">
        <v>6</v>
      </c>
      <c r="AP622" s="17">
        <f t="shared" si="298"/>
        <v>0.66666666666666663</v>
      </c>
      <c r="AQ622" s="12">
        <v>13</v>
      </c>
      <c r="AR622" s="17">
        <f t="shared" si="299"/>
        <v>1.4444444444444444</v>
      </c>
      <c r="AS622" s="12">
        <v>12</v>
      </c>
      <c r="AT622" s="17">
        <f t="shared" si="300"/>
        <v>1.3333333333333333</v>
      </c>
      <c r="AU622" s="13"/>
      <c r="AV622" s="13"/>
      <c r="AW622" s="13"/>
      <c r="AX622" s="13"/>
      <c r="AY622" s="13"/>
      <c r="AZ622" s="13"/>
      <c r="BA622" s="13"/>
      <c r="BB622" s="13"/>
      <c r="BC622" s="13"/>
      <c r="BD622" s="35">
        <f t="shared" si="301"/>
        <v>52.808590984186935</v>
      </c>
      <c r="BE622" s="35">
        <f t="shared" si="302"/>
        <v>48.013245033112582</v>
      </c>
      <c r="BF622" s="37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35.645217570675285</v>
      </c>
      <c r="BG622" s="14">
        <f t="shared" si="303"/>
        <v>0.31125827814569534</v>
      </c>
      <c r="BH622" s="14">
        <f t="shared" si="304"/>
        <v>0.27814569536423839</v>
      </c>
      <c r="BI622" s="13">
        <f>IFERROR(((AG622*(12000/5))/((F622*60+G622)*(SUMIFS(팀공격력!X:X,팀공격력!A:A,B622,팀공격력!B:B,D622)+SUMIFS(팀수비력!X:X,팀수비력!A:A,B622,팀수비력!B:B,D622))))*100,"")</f>
        <v>2.4876512614464938</v>
      </c>
      <c r="BJ622" s="13">
        <f>IFERROR(((AI622*(12000/5))/((F622*60+G622)*(SUMIFS(팀공격력!V:V,팀공격력!A:A,B622,팀공격력!B:B,D622)+SUMIFS(팀수비력!W:W,팀수비력!A:A,B622,팀수비력!B:B,D622))))*100,"")</f>
        <v>29.011604641856742</v>
      </c>
      <c r="BK622" s="13">
        <f>IFERROR(((AE622*(12000/5))/((F622*60+G622)*(SUMIFS(팀공격력!X:X,팀공격력!A:A,B622,팀공격력!B:B,D622)+SUMIFS(팀수비력!X:X,팀수비력!A:A,B622,팀수비력!B:B,D622))))*100,"")</f>
        <v>15.604357912709824</v>
      </c>
      <c r="BL622" s="13">
        <f>IFERROR(100*AK622/(((((F622*60+G622)/(12000/5))*SUMIFS(팀공격력!P:P,팀공격력!A:A,B622,팀공격력!B:B,D622))-K622)),"")</f>
        <v>13.680572873989096</v>
      </c>
      <c r="BM622" s="13">
        <f>IFERROR(100*((AM622/E622*(2400))/((F622*60+G622)*SUMIFS(팀공격력!AR:AR,팀공격력!A:A,B622,팀공격력!B:B,D622))),"")</f>
        <v>1.5788994240710068</v>
      </c>
      <c r="BN622" s="13">
        <f>IFERROR((AO622*40)/(((F622*60+G622)/60)*(SUMIFS(팀수비력!Q:Q,팀수비력!A:A,B622,팀수비력!B:B,D622)-SUMIFS(팀수비력!N:N,팀수비력!A:A,B622,팀수비력!B:B,D622)))*100,"")</f>
        <v>2.2509003601440578</v>
      </c>
      <c r="BO622" s="13">
        <f t="shared" si="305"/>
        <v>7.1240683910565545</v>
      </c>
      <c r="BP622" s="13">
        <v>53.846153846153797</v>
      </c>
      <c r="BQ622" s="13">
        <v>0.77777777777777701</v>
      </c>
      <c r="BR622" s="13">
        <v>0.66666666666666596</v>
      </c>
      <c r="BS622" s="13">
        <v>0.33333333333333298</v>
      </c>
      <c r="BT622" s="15" t="s">
        <v>93</v>
      </c>
      <c r="BU622" s="15"/>
      <c r="BV622" s="12" t="s">
        <v>96</v>
      </c>
      <c r="BW622" s="26"/>
      <c r="BX622" s="28"/>
      <c r="BY622" s="28"/>
      <c r="BZ622" s="26"/>
      <c r="CA622" s="26"/>
      <c r="CB622" s="26"/>
      <c r="CC622" s="31"/>
      <c r="CD622" s="31"/>
      <c r="CE622" s="31"/>
      <c r="CF622" s="33">
        <v>7</v>
      </c>
      <c r="CG622" s="33">
        <v>2</v>
      </c>
    </row>
    <row r="623" spans="1:85" ht="18" customHeight="1" thickBot="1" x14ac:dyDescent="0.45">
      <c r="A623" s="12" t="s">
        <v>84</v>
      </c>
      <c r="B623" s="12" t="s">
        <v>275</v>
      </c>
      <c r="C623" s="4" t="s">
        <v>277</v>
      </c>
      <c r="D623" s="4" t="s">
        <v>297</v>
      </c>
      <c r="E623" s="23">
        <v>1</v>
      </c>
      <c r="F623" s="24">
        <v>5</v>
      </c>
      <c r="G623" s="24">
        <v>23</v>
      </c>
      <c r="H623" s="10">
        <f t="shared" si="279"/>
        <v>323</v>
      </c>
      <c r="I623" s="5">
        <v>1</v>
      </c>
      <c r="J623" s="17">
        <f t="shared" si="280"/>
        <v>1</v>
      </c>
      <c r="K623" s="7">
        <v>0</v>
      </c>
      <c r="L623" s="7">
        <v>0</v>
      </c>
      <c r="M623" s="17">
        <f t="shared" si="281"/>
        <v>0</v>
      </c>
      <c r="N623" s="17">
        <f t="shared" si="282"/>
        <v>0</v>
      </c>
      <c r="O623" s="14" t="e">
        <f t="shared" si="283"/>
        <v>#DIV/0!</v>
      </c>
      <c r="P623" s="12">
        <v>0</v>
      </c>
      <c r="Q623" s="12">
        <v>0</v>
      </c>
      <c r="R623" s="17">
        <f t="shared" si="284"/>
        <v>0</v>
      </c>
      <c r="S623" s="17">
        <f t="shared" si="285"/>
        <v>0</v>
      </c>
      <c r="T623" s="14" t="e">
        <f t="shared" si="286"/>
        <v>#DIV/0!</v>
      </c>
      <c r="U623" s="12">
        <v>0</v>
      </c>
      <c r="V623" s="12">
        <v>0</v>
      </c>
      <c r="W623" s="17">
        <f t="shared" si="287"/>
        <v>0</v>
      </c>
      <c r="X623" s="17">
        <f t="shared" si="288"/>
        <v>0</v>
      </c>
      <c r="Y623" s="14" t="e">
        <f t="shared" si="289"/>
        <v>#DIV/0!</v>
      </c>
      <c r="Z623" s="12">
        <v>1</v>
      </c>
      <c r="AA623" s="12">
        <v>2</v>
      </c>
      <c r="AB623" s="17">
        <f t="shared" si="290"/>
        <v>1</v>
      </c>
      <c r="AC623" s="17">
        <f t="shared" si="291"/>
        <v>2</v>
      </c>
      <c r="AD623" s="14">
        <f t="shared" si="292"/>
        <v>0.5</v>
      </c>
      <c r="AE623" s="12">
        <v>1</v>
      </c>
      <c r="AF623" s="17">
        <f t="shared" si="293"/>
        <v>1</v>
      </c>
      <c r="AG623" s="12">
        <v>1</v>
      </c>
      <c r="AH623" s="17">
        <f t="shared" si="294"/>
        <v>1</v>
      </c>
      <c r="AI623" s="12">
        <v>0</v>
      </c>
      <c r="AJ623" s="17">
        <f t="shared" si="295"/>
        <v>0</v>
      </c>
      <c r="AK623" s="12">
        <v>1</v>
      </c>
      <c r="AL623" s="17">
        <f t="shared" si="296"/>
        <v>1</v>
      </c>
      <c r="AM623" s="12">
        <v>1</v>
      </c>
      <c r="AN623" s="17">
        <f t="shared" si="297"/>
        <v>1</v>
      </c>
      <c r="AO623" s="12">
        <v>0</v>
      </c>
      <c r="AP623" s="17">
        <f t="shared" si="298"/>
        <v>0</v>
      </c>
      <c r="AQ623" s="12">
        <v>1</v>
      </c>
      <c r="AR623" s="17">
        <f t="shared" si="299"/>
        <v>1</v>
      </c>
      <c r="AS623" s="12">
        <v>1</v>
      </c>
      <c r="AT623" s="17">
        <f t="shared" si="300"/>
        <v>1</v>
      </c>
      <c r="AU623" s="13"/>
      <c r="AV623" s="13"/>
      <c r="AW623" s="13"/>
      <c r="AX623" s="13"/>
      <c r="AY623" s="13"/>
      <c r="AZ623" s="13"/>
      <c r="BA623" s="13"/>
      <c r="BB623" s="13"/>
      <c r="BC623" s="13"/>
      <c r="BD623" s="35">
        <f t="shared" si="301"/>
        <v>56.81818181818182</v>
      </c>
      <c r="BE623" s="35" t="str">
        <f t="shared" si="302"/>
        <v/>
      </c>
      <c r="BF623" s="37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1.7667122284208552</v>
      </c>
      <c r="BG623" s="14" t="str">
        <f t="shared" si="303"/>
        <v/>
      </c>
      <c r="BH623" s="14" t="str">
        <f t="shared" si="304"/>
        <v/>
      </c>
      <c r="BI623" s="13">
        <f>IFERROR(((AG623*(12000/5))/((F623*60+G623)*(SUMIFS(팀공격력!X:X,팀공격력!A:A,B623,팀공격력!B:B,D623)+SUMIFS(팀수비력!X:X,팀수비력!A:A,B623,팀수비력!B:B,D623))))*100,"")</f>
        <v>1.0863070990168922</v>
      </c>
      <c r="BJ623" s="13">
        <f>IFERROR(((AI623*(12000/5))/((F623*60+G623)*(SUMIFS(팀공격력!V:V,팀공격력!A:A,B623,팀공격력!B:B,D623)+SUMIFS(팀수비력!W:W,팀수비력!A:A,B623,팀수비력!B:B,D623))))*100,"")</f>
        <v>0</v>
      </c>
      <c r="BK623" s="13">
        <f>IFERROR(((AE623*(12000/5))/((F623*60+G623)*(SUMIFS(팀공격력!X:X,팀공격력!A:A,B623,팀공격력!B:B,D623)+SUMIFS(팀수비력!X:X,팀수비력!A:A,B623,팀수비력!B:B,D623))))*100,"")</f>
        <v>1.0863070990168922</v>
      </c>
      <c r="BL623" s="13">
        <f>IFERROR(100*AK623/(((((F623*60+G623)/(12000/5))*SUMIFS(팀공격력!P:P,팀공격력!A:A,B623,팀공격력!B:B,D623))-K623)),"")</f>
        <v>2.9485478401887071</v>
      </c>
      <c r="BM623" s="13">
        <f>IFERROR(100*((AM623/E623*(2400))/((F623*60+G623)*SUMIFS(팀공격력!AR:AR,팀공격력!A:A,B623,팀공격력!B:B,D623))),"")</f>
        <v>10.344536785889813</v>
      </c>
      <c r="BN623" s="13">
        <f>IFERROR((AO623*40)/(((F623*60+G623)/60)*(SUMIFS(팀수비력!Q:Q,팀수비력!A:A,B623,팀수비력!B:B,D623)-SUMIFS(팀수비력!N:N,팀수비력!A:A,B623,팀수비력!B:B,D623)))*100,"")</f>
        <v>0</v>
      </c>
      <c r="BO623" s="13">
        <f t="shared" si="305"/>
        <v>53.191489361702132</v>
      </c>
      <c r="BP623" s="13">
        <v>0</v>
      </c>
      <c r="BQ623" s="13">
        <v>0</v>
      </c>
      <c r="BR623" s="13">
        <v>0</v>
      </c>
      <c r="BS623" s="13">
        <v>0</v>
      </c>
      <c r="BT623" s="15" t="s">
        <v>88</v>
      </c>
      <c r="BU623" s="15"/>
      <c r="BV623" s="12" t="s">
        <v>91</v>
      </c>
      <c r="BW623" s="26"/>
      <c r="BX623" s="28"/>
      <c r="BY623" s="28"/>
      <c r="BZ623" s="26"/>
      <c r="CA623" s="26"/>
      <c r="CB623" s="26"/>
      <c r="CC623" s="31"/>
      <c r="CD623" s="31"/>
      <c r="CE623" s="31"/>
      <c r="CF623" s="33">
        <v>0</v>
      </c>
      <c r="CG623" s="33">
        <v>1</v>
      </c>
    </row>
    <row r="624" spans="1:85" ht="18" customHeight="1" thickBot="1" x14ac:dyDescent="0.45">
      <c r="A624" s="12" t="s">
        <v>84</v>
      </c>
      <c r="B624" s="12" t="s">
        <v>275</v>
      </c>
      <c r="C624" s="4" t="s">
        <v>279</v>
      </c>
      <c r="D624" s="4" t="s">
        <v>297</v>
      </c>
      <c r="E624" s="23">
        <v>9</v>
      </c>
      <c r="F624" s="24">
        <v>13</v>
      </c>
      <c r="G624" s="24">
        <v>6</v>
      </c>
      <c r="H624" s="10">
        <f t="shared" si="279"/>
        <v>7074</v>
      </c>
      <c r="I624" s="5">
        <v>53</v>
      </c>
      <c r="J624" s="17">
        <f t="shared" si="280"/>
        <v>5.8888888888888893</v>
      </c>
      <c r="K624" s="7">
        <v>23</v>
      </c>
      <c r="L624" s="7">
        <v>42</v>
      </c>
      <c r="M624" s="17">
        <f t="shared" si="281"/>
        <v>2.5555555555555554</v>
      </c>
      <c r="N624" s="17">
        <f t="shared" si="282"/>
        <v>4.666666666666667</v>
      </c>
      <c r="O624" s="14">
        <f t="shared" si="283"/>
        <v>0.54761904761904767</v>
      </c>
      <c r="P624" s="12">
        <v>23</v>
      </c>
      <c r="Q624" s="12">
        <v>42</v>
      </c>
      <c r="R624" s="17">
        <f t="shared" si="284"/>
        <v>2.5555555555555554</v>
      </c>
      <c r="S624" s="17">
        <f t="shared" si="285"/>
        <v>4.666666666666667</v>
      </c>
      <c r="T624" s="14">
        <f t="shared" si="286"/>
        <v>0.54761904761904767</v>
      </c>
      <c r="U624" s="12">
        <v>0</v>
      </c>
      <c r="V624" s="12">
        <v>0</v>
      </c>
      <c r="W624" s="17">
        <f t="shared" si="287"/>
        <v>0</v>
      </c>
      <c r="X624" s="17">
        <f t="shared" si="288"/>
        <v>0</v>
      </c>
      <c r="Y624" s="14" t="e">
        <f t="shared" si="289"/>
        <v>#DIV/0!</v>
      </c>
      <c r="Z624" s="12">
        <v>7</v>
      </c>
      <c r="AA624" s="12">
        <v>11</v>
      </c>
      <c r="AB624" s="17">
        <f t="shared" si="290"/>
        <v>0.77777777777777779</v>
      </c>
      <c r="AC624" s="17">
        <f t="shared" si="291"/>
        <v>1.2222222222222223</v>
      </c>
      <c r="AD624" s="14">
        <f t="shared" si="292"/>
        <v>0.63636363636363635</v>
      </c>
      <c r="AE624" s="12">
        <v>51</v>
      </c>
      <c r="AF624" s="17">
        <f t="shared" si="293"/>
        <v>5.666666666666667</v>
      </c>
      <c r="AG624" s="12">
        <v>13</v>
      </c>
      <c r="AH624" s="17">
        <f t="shared" si="294"/>
        <v>1.4444444444444444</v>
      </c>
      <c r="AI624" s="12">
        <v>38</v>
      </c>
      <c r="AJ624" s="17">
        <f t="shared" si="295"/>
        <v>4.2222222222222223</v>
      </c>
      <c r="AK624" s="12">
        <v>6</v>
      </c>
      <c r="AL624" s="17">
        <f t="shared" si="296"/>
        <v>0.66666666666666663</v>
      </c>
      <c r="AM624" s="12">
        <v>1</v>
      </c>
      <c r="AN624" s="17">
        <f t="shared" si="297"/>
        <v>0.1111111111111111</v>
      </c>
      <c r="AO624" s="12">
        <v>6</v>
      </c>
      <c r="AP624" s="17">
        <f t="shared" si="298"/>
        <v>0.66666666666666663</v>
      </c>
      <c r="AQ624" s="12">
        <v>13</v>
      </c>
      <c r="AR624" s="17">
        <f t="shared" si="299"/>
        <v>1.4444444444444444</v>
      </c>
      <c r="AS624" s="12">
        <v>17</v>
      </c>
      <c r="AT624" s="17">
        <f t="shared" si="300"/>
        <v>1.8888888888888888</v>
      </c>
      <c r="AU624" s="13"/>
      <c r="AV624" s="13"/>
      <c r="AW624" s="13"/>
      <c r="AX624" s="13"/>
      <c r="AY624" s="13"/>
      <c r="AZ624" s="13"/>
      <c r="BA624" s="13"/>
      <c r="BB624" s="13"/>
      <c r="BC624" s="13"/>
      <c r="BD624" s="35">
        <f t="shared" si="301"/>
        <v>56.575576430401362</v>
      </c>
      <c r="BE624" s="35">
        <f t="shared" si="302"/>
        <v>54.761904761904766</v>
      </c>
      <c r="BF624" s="37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23.108913498748972</v>
      </c>
      <c r="BG624" s="14">
        <f t="shared" si="303"/>
        <v>0</v>
      </c>
      <c r="BH624" s="14">
        <f t="shared" si="304"/>
        <v>0.26190476190476192</v>
      </c>
      <c r="BI624" s="13">
        <f>IFERROR(((AG624*(12000/5))/((F624*60+G624)*(SUMIFS(팀공격력!X:X,팀공격력!A:A,B624,팀공격력!B:B,D624)+SUMIFS(팀수비력!X:X,팀수비력!A:A,B624,팀수비력!B:B,D624))))*100,"")</f>
        <v>5.8033123521271373</v>
      </c>
      <c r="BJ624" s="13">
        <f>IFERROR(((AI624*(12000/5))/((F624*60+G624)*(SUMIFS(팀공격력!V:V,팀공격력!A:A,B624,팀공격력!B:B,D624)+SUMIFS(팀수비력!W:W,팀수비력!A:A,B624,팀수비력!B:B,D624))))*100,"")</f>
        <v>32.963219986120748</v>
      </c>
      <c r="BK624" s="13">
        <f>IFERROR(((AE624*(12000/5))/((F624*60+G624)*(SUMIFS(팀공격력!X:X,팀공격력!A:A,B624,팀공격력!B:B,D624)+SUMIFS(팀수비력!X:X,팀수비력!A:A,B624,팀수비력!B:B,D624))))*100,"")</f>
        <v>22.76684076603723</v>
      </c>
      <c r="BL624" s="13">
        <f>IFERROR(100*AK624/(((((F624*60+G624)/(12000/5))*SUMIFS(팀공격력!P:P,팀공격력!A:A,B624,팀공격력!B:B,D624))-K624)),"")</f>
        <v>10.078951789013942</v>
      </c>
      <c r="BM624" s="13">
        <f>IFERROR(100*((AM624/E624*(2400))/((F624*60+G624)*SUMIFS(팀공격력!AR:AR,팀공격력!A:A,B624,팀공격력!B:B,D624))),"")</f>
        <v>0.47233324594888454</v>
      </c>
      <c r="BN624" s="13">
        <f>IFERROR((AO624*40)/(((F624*60+G624)/60)*(SUMIFS(팀수비력!Q:Q,팀수비력!A:A,B624,팀수비력!B:B,D624)-SUMIFS(팀수비력!N:N,팀수비력!A:A,B624,팀수비력!B:B,D624)))*100,"")</f>
        <v>5.1753137533963001</v>
      </c>
      <c r="BO624" s="13">
        <f t="shared" si="305"/>
        <v>21.724598930481282</v>
      </c>
      <c r="BP624" s="13">
        <v>71.428571428571402</v>
      </c>
      <c r="BQ624" s="13">
        <v>0.55555555555555503</v>
      </c>
      <c r="BR624" s="13">
        <v>0</v>
      </c>
      <c r="BS624" s="13">
        <v>0.66666666666666596</v>
      </c>
      <c r="BT624" s="15" t="s">
        <v>93</v>
      </c>
      <c r="BU624" s="15"/>
      <c r="BV624" s="12" t="s">
        <v>89</v>
      </c>
      <c r="BW624" s="26"/>
      <c r="BX624" s="28"/>
      <c r="BY624" s="28"/>
      <c r="BZ624" s="26"/>
      <c r="CA624" s="26"/>
      <c r="CB624" s="26"/>
      <c r="CC624" s="31"/>
      <c r="CD624" s="31"/>
      <c r="CE624" s="31"/>
      <c r="CF624" s="33">
        <v>7</v>
      </c>
      <c r="CG624" s="33">
        <v>2</v>
      </c>
    </row>
    <row r="625" spans="1:85" ht="18" customHeight="1" thickBot="1" x14ac:dyDescent="0.45">
      <c r="A625" s="12" t="s">
        <v>84</v>
      </c>
      <c r="B625" s="12" t="s">
        <v>275</v>
      </c>
      <c r="C625" s="4" t="s">
        <v>280</v>
      </c>
      <c r="D625" s="4" t="s">
        <v>297</v>
      </c>
      <c r="E625" s="23">
        <v>2</v>
      </c>
      <c r="F625" s="24">
        <v>2</v>
      </c>
      <c r="G625" s="24">
        <v>40</v>
      </c>
      <c r="H625" s="10">
        <f t="shared" si="279"/>
        <v>320</v>
      </c>
      <c r="I625" s="5">
        <v>0</v>
      </c>
      <c r="J625" s="17">
        <f t="shared" si="280"/>
        <v>0</v>
      </c>
      <c r="K625" s="7">
        <v>0</v>
      </c>
      <c r="L625" s="7">
        <v>4</v>
      </c>
      <c r="M625" s="17">
        <f t="shared" si="281"/>
        <v>0</v>
      </c>
      <c r="N625" s="17">
        <f t="shared" si="282"/>
        <v>2</v>
      </c>
      <c r="O625" s="14">
        <f t="shared" si="283"/>
        <v>0</v>
      </c>
      <c r="P625" s="12">
        <v>0</v>
      </c>
      <c r="Q625" s="12">
        <v>4</v>
      </c>
      <c r="R625" s="17">
        <f t="shared" si="284"/>
        <v>0</v>
      </c>
      <c r="S625" s="17">
        <f t="shared" si="285"/>
        <v>2</v>
      </c>
      <c r="T625" s="14">
        <f t="shared" si="286"/>
        <v>0</v>
      </c>
      <c r="U625" s="12">
        <v>0</v>
      </c>
      <c r="V625" s="12">
        <v>0</v>
      </c>
      <c r="W625" s="17">
        <f t="shared" si="287"/>
        <v>0</v>
      </c>
      <c r="X625" s="17">
        <f t="shared" si="288"/>
        <v>0</v>
      </c>
      <c r="Y625" s="14" t="e">
        <f t="shared" si="289"/>
        <v>#DIV/0!</v>
      </c>
      <c r="Z625" s="12">
        <v>0</v>
      </c>
      <c r="AA625" s="12">
        <v>0</v>
      </c>
      <c r="AB625" s="17">
        <f t="shared" si="290"/>
        <v>0</v>
      </c>
      <c r="AC625" s="17">
        <f t="shared" si="291"/>
        <v>0</v>
      </c>
      <c r="AD625" s="14" t="e">
        <f t="shared" si="292"/>
        <v>#DIV/0!</v>
      </c>
      <c r="AE625" s="12">
        <v>0</v>
      </c>
      <c r="AF625" s="17">
        <f t="shared" si="293"/>
        <v>0</v>
      </c>
      <c r="AG625" s="12">
        <v>0</v>
      </c>
      <c r="AH625" s="17">
        <f t="shared" si="294"/>
        <v>0</v>
      </c>
      <c r="AI625" s="12">
        <v>0</v>
      </c>
      <c r="AJ625" s="17">
        <f t="shared" si="295"/>
        <v>0</v>
      </c>
      <c r="AK625" s="12">
        <v>1</v>
      </c>
      <c r="AL625" s="17">
        <f t="shared" si="296"/>
        <v>0.5</v>
      </c>
      <c r="AM625" s="12">
        <v>1</v>
      </c>
      <c r="AN625" s="17">
        <f t="shared" si="297"/>
        <v>0.5</v>
      </c>
      <c r="AO625" s="12">
        <v>0</v>
      </c>
      <c r="AP625" s="17">
        <f t="shared" si="298"/>
        <v>0</v>
      </c>
      <c r="AQ625" s="12">
        <v>0</v>
      </c>
      <c r="AR625" s="17">
        <f t="shared" si="299"/>
        <v>0</v>
      </c>
      <c r="AS625" s="12">
        <v>1</v>
      </c>
      <c r="AT625" s="17">
        <f t="shared" si="300"/>
        <v>0.5</v>
      </c>
      <c r="AU625" s="13"/>
      <c r="AV625" s="13"/>
      <c r="AW625" s="13"/>
      <c r="AX625" s="13"/>
      <c r="AY625" s="13"/>
      <c r="AZ625" s="13"/>
      <c r="BA625" s="13"/>
      <c r="BB625" s="13"/>
      <c r="BC625" s="13"/>
      <c r="BD625" s="35">
        <f t="shared" si="301"/>
        <v>0</v>
      </c>
      <c r="BE625" s="35">
        <f t="shared" si="302"/>
        <v>0</v>
      </c>
      <c r="BF625" s="37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7.5884049172863852</v>
      </c>
      <c r="BG625" s="14">
        <f t="shared" si="303"/>
        <v>0</v>
      </c>
      <c r="BH625" s="14">
        <f t="shared" si="304"/>
        <v>0</v>
      </c>
      <c r="BI625" s="13">
        <f>IFERROR(((AG625*(12000/5))/((F625*60+G625)*(SUMIFS(팀공격력!X:X,팀공격력!A:A,B625,팀공격력!B:B,D625)+SUMIFS(팀수비력!X:X,팀수비력!A:A,B625,팀수비력!B:B,D625))))*100,"")</f>
        <v>0</v>
      </c>
      <c r="BJ625" s="13">
        <f>IFERROR(((AI625*(12000/5))/((F625*60+G625)*(SUMIFS(팀공격력!V:V,팀공격력!A:A,B625,팀공격력!B:B,D625)+SUMIFS(팀수비력!W:W,팀수비력!A:A,B625,팀수비력!B:B,D625))))*100,"")</f>
        <v>0</v>
      </c>
      <c r="BK625" s="13">
        <f>IFERROR(((AE625*(12000/5))/((F625*60+G625)*(SUMIFS(팀공격력!X:X,팀공격력!A:A,B625,팀공격력!B:B,D625)+SUMIFS(팀수비력!X:X,팀수비력!A:A,B625,팀수비력!B:B,D625))))*100,"")</f>
        <v>0</v>
      </c>
      <c r="BL625" s="13">
        <f>IFERROR(100*AK625/(((((F625*60+G625)/(12000/5))*SUMIFS(팀공격력!P:P,팀공격력!A:A,B625,팀공격력!B:B,D625))-K625)),"")</f>
        <v>5.9523809523809526</v>
      </c>
      <c r="BM625" s="13">
        <f>IFERROR(100*((AM625/E625*(2400))/((F625*60+G625)*SUMIFS(팀공격력!AR:AR,팀공격력!A:A,B625,팀공격력!B:B,D625))),"")</f>
        <v>10.441516818257531</v>
      </c>
      <c r="BN625" s="13">
        <f>IFERROR((AO625*40)/(((F625*60+G625)/60)*(SUMIFS(팀수비력!Q:Q,팀수비력!A:A,B625,팀수비력!B:B,D625)-SUMIFS(팀수비력!N:N,팀수비력!A:A,B625,팀수비력!B:B,D625)))*100,"")</f>
        <v>0</v>
      </c>
      <c r="BO625" s="13">
        <f t="shared" si="305"/>
        <v>0</v>
      </c>
      <c r="BP625" s="13">
        <v>0</v>
      </c>
      <c r="BQ625" s="13">
        <v>0</v>
      </c>
      <c r="BR625" s="13">
        <v>0</v>
      </c>
      <c r="BS625" s="13">
        <v>0.5</v>
      </c>
      <c r="BT625" s="15" t="s">
        <v>88</v>
      </c>
      <c r="BU625" s="15"/>
      <c r="BV625" s="12" t="s">
        <v>89</v>
      </c>
      <c r="BW625" s="26"/>
      <c r="BX625" s="28"/>
      <c r="BY625" s="28"/>
      <c r="BZ625" s="26"/>
      <c r="CA625" s="26"/>
      <c r="CB625" s="26"/>
      <c r="CC625" s="31"/>
      <c r="CD625" s="31"/>
      <c r="CE625" s="31"/>
      <c r="CF625" s="33">
        <v>1</v>
      </c>
      <c r="CG625" s="33">
        <v>1</v>
      </c>
    </row>
    <row r="626" spans="1:85" ht="18" customHeight="1" thickBot="1" x14ac:dyDescent="0.45">
      <c r="A626" s="12" t="s">
        <v>84</v>
      </c>
      <c r="B626" s="12" t="s">
        <v>275</v>
      </c>
      <c r="C626" s="4" t="s">
        <v>282</v>
      </c>
      <c r="D626" s="4" t="s">
        <v>297</v>
      </c>
      <c r="E626" s="23">
        <v>9</v>
      </c>
      <c r="F626" s="24">
        <v>27</v>
      </c>
      <c r="G626" s="24">
        <v>43</v>
      </c>
      <c r="H626" s="10">
        <f t="shared" si="279"/>
        <v>14967</v>
      </c>
      <c r="I626" s="5">
        <v>144</v>
      </c>
      <c r="J626" s="17">
        <f t="shared" si="280"/>
        <v>16</v>
      </c>
      <c r="K626" s="7">
        <v>62</v>
      </c>
      <c r="L626" s="7">
        <v>112</v>
      </c>
      <c r="M626" s="17">
        <f t="shared" si="281"/>
        <v>6.8888888888888893</v>
      </c>
      <c r="N626" s="17">
        <f t="shared" si="282"/>
        <v>12.444444444444445</v>
      </c>
      <c r="O626" s="14">
        <f t="shared" si="283"/>
        <v>0.5535714285714286</v>
      </c>
      <c r="P626" s="12">
        <v>61</v>
      </c>
      <c r="Q626" s="12">
        <v>111</v>
      </c>
      <c r="R626" s="17">
        <f t="shared" si="284"/>
        <v>6.7777777777777777</v>
      </c>
      <c r="S626" s="17">
        <f t="shared" si="285"/>
        <v>12.333333333333334</v>
      </c>
      <c r="T626" s="14">
        <f t="shared" si="286"/>
        <v>0.5495495495495496</v>
      </c>
      <c r="U626" s="12">
        <v>1</v>
      </c>
      <c r="V626" s="12">
        <v>1</v>
      </c>
      <c r="W626" s="17">
        <f t="shared" si="287"/>
        <v>0.1111111111111111</v>
      </c>
      <c r="X626" s="17">
        <f t="shared" si="288"/>
        <v>0.1111111111111111</v>
      </c>
      <c r="Y626" s="14">
        <f t="shared" si="289"/>
        <v>1</v>
      </c>
      <c r="Z626" s="12">
        <v>19</v>
      </c>
      <c r="AA626" s="12">
        <v>36</v>
      </c>
      <c r="AB626" s="17">
        <f t="shared" si="290"/>
        <v>2.1111111111111112</v>
      </c>
      <c r="AC626" s="17">
        <f t="shared" si="291"/>
        <v>4</v>
      </c>
      <c r="AD626" s="14">
        <f t="shared" si="292"/>
        <v>0.52777777777777779</v>
      </c>
      <c r="AE626" s="12">
        <v>133</v>
      </c>
      <c r="AF626" s="17">
        <f t="shared" si="293"/>
        <v>14.777777777777779</v>
      </c>
      <c r="AG626" s="12">
        <v>52</v>
      </c>
      <c r="AH626" s="17">
        <f t="shared" si="294"/>
        <v>5.7777777777777777</v>
      </c>
      <c r="AI626" s="12">
        <v>81</v>
      </c>
      <c r="AJ626" s="17">
        <f t="shared" si="295"/>
        <v>9</v>
      </c>
      <c r="AK626" s="12">
        <v>35</v>
      </c>
      <c r="AL626" s="17">
        <f t="shared" si="296"/>
        <v>3.8888888888888888</v>
      </c>
      <c r="AM626" s="12">
        <v>14</v>
      </c>
      <c r="AN626" s="17">
        <f t="shared" si="297"/>
        <v>1.5555555555555556</v>
      </c>
      <c r="AO626" s="12">
        <v>1</v>
      </c>
      <c r="AP626" s="17">
        <f t="shared" si="298"/>
        <v>0.1111111111111111</v>
      </c>
      <c r="AQ626" s="12">
        <v>23</v>
      </c>
      <c r="AR626" s="17">
        <f t="shared" si="299"/>
        <v>2.5555555555555554</v>
      </c>
      <c r="AS626" s="12">
        <v>32</v>
      </c>
      <c r="AT626" s="17">
        <f t="shared" si="300"/>
        <v>3.5555555555555554</v>
      </c>
      <c r="AU626" s="13"/>
      <c r="AV626" s="13"/>
      <c r="AW626" s="13"/>
      <c r="AX626" s="13"/>
      <c r="AY626" s="13"/>
      <c r="AZ626" s="13"/>
      <c r="BA626" s="13"/>
      <c r="BB626" s="13"/>
      <c r="BC626" s="13"/>
      <c r="BD626" s="35">
        <f t="shared" si="301"/>
        <v>56.32040050062578</v>
      </c>
      <c r="BE626" s="35">
        <f t="shared" si="302"/>
        <v>55.803571428571431</v>
      </c>
      <c r="BF626" s="37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27.53180992720333</v>
      </c>
      <c r="BG626" s="14">
        <f t="shared" si="303"/>
        <v>8.9285714285714281E-3</v>
      </c>
      <c r="BH626" s="14">
        <f t="shared" si="304"/>
        <v>0.32142857142857145</v>
      </c>
      <c r="BI626" s="13">
        <f>IFERROR(((AG626*(12000/5))/((F626*60+G626)*(SUMIFS(팀공격력!X:X,팀공격력!A:A,B626,팀공격력!B:B,D626)+SUMIFS(팀수비력!X:X,팀수비력!A:A,B626,팀수비력!B:B,D626))))*100,"")</f>
        <v>10.971505733666698</v>
      </c>
      <c r="BJ626" s="13">
        <f>IFERROR(((AI626*(12000/5))/((F626*60+G626)*(SUMIFS(팀공격력!V:V,팀공격력!A:A,B626,팀공격력!B:B,D626)+SUMIFS(팀수비력!W:W,팀수비력!A:A,B626,팀수비력!B:B,D626))))*100,"")</f>
        <v>33.209424369977583</v>
      </c>
      <c r="BK626" s="13">
        <f>IFERROR(((AE626*(12000/5))/((F626*60+G626)*(SUMIFS(팀공격력!X:X,팀공격력!A:A,B626,팀공격력!B:B,D626)+SUMIFS(팀수비력!X:X,팀수비력!A:A,B626,팀수비력!B:B,D626))))*100,"")</f>
        <v>28.061735818801363</v>
      </c>
      <c r="BL626" s="13">
        <f>IFERROR(100*AK626/(((((F626*60+G626)/(12000/5))*SUMIFS(팀공격력!P:P,팀공격력!A:A,B626,팀공격력!B:B,D626))-K626)),"")</f>
        <v>31.079341117968305</v>
      </c>
      <c r="BM626" s="13">
        <f>IFERROR(100*((AM626/E626*(2400))/((F626*60+G626)*SUMIFS(팀공격력!AR:AR,팀공격력!A:A,B626,팀공격력!B:B,D626))),"")</f>
        <v>3.1254089226828179</v>
      </c>
      <c r="BN626" s="13">
        <f>IFERROR((AO626*40)/(((F626*60+G626)/60)*(SUMIFS(팀수비력!Q:Q,팀수비력!A:A,B626,팀수비력!B:B,D626)-SUMIFS(팀수비력!N:N,팀수비력!A:A,B626,팀수비력!B:B,D626)))*100,"")</f>
        <v>0.40767654942568571</v>
      </c>
      <c r="BO626" s="13">
        <f t="shared" si="305"/>
        <v>15.247944842216919</v>
      </c>
      <c r="BP626" s="13">
        <v>71.428571428571402</v>
      </c>
      <c r="BQ626" s="13">
        <v>1.6666666666666601</v>
      </c>
      <c r="BR626" s="13">
        <v>0.55555555555555503</v>
      </c>
      <c r="BS626" s="13">
        <v>1.6666666666666601</v>
      </c>
      <c r="BT626" s="15" t="s">
        <v>93</v>
      </c>
      <c r="BU626" s="15"/>
      <c r="BV626" s="12" t="s">
        <v>89</v>
      </c>
      <c r="BW626" s="26"/>
      <c r="BX626" s="28"/>
      <c r="BY626" s="28"/>
      <c r="BZ626" s="26"/>
      <c r="CA626" s="26"/>
      <c r="CB626" s="26"/>
      <c r="CC626" s="31"/>
      <c r="CD626" s="31"/>
      <c r="CE626" s="31"/>
      <c r="CF626" s="33">
        <v>7</v>
      </c>
      <c r="CG626" s="33">
        <v>2</v>
      </c>
    </row>
    <row r="627" spans="1:85" ht="18" customHeight="1" thickBot="1" x14ac:dyDescent="0.45">
      <c r="A627" s="12" t="s">
        <v>84</v>
      </c>
      <c r="B627" s="12" t="s">
        <v>275</v>
      </c>
      <c r="C627" s="4" t="s">
        <v>283</v>
      </c>
      <c r="D627" s="4" t="s">
        <v>297</v>
      </c>
      <c r="E627" s="23">
        <v>5</v>
      </c>
      <c r="F627" s="24">
        <v>21</v>
      </c>
      <c r="G627" s="24">
        <v>28</v>
      </c>
      <c r="H627" s="10">
        <f t="shared" si="279"/>
        <v>6440</v>
      </c>
      <c r="I627" s="5">
        <v>48</v>
      </c>
      <c r="J627" s="17">
        <f t="shared" si="280"/>
        <v>9.6</v>
      </c>
      <c r="K627" s="7">
        <v>20</v>
      </c>
      <c r="L627" s="7">
        <v>35</v>
      </c>
      <c r="M627" s="17">
        <f t="shared" si="281"/>
        <v>4</v>
      </c>
      <c r="N627" s="17">
        <f t="shared" si="282"/>
        <v>7</v>
      </c>
      <c r="O627" s="14">
        <f t="shared" si="283"/>
        <v>0.5714285714285714</v>
      </c>
      <c r="P627" s="12">
        <v>14</v>
      </c>
      <c r="Q627" s="12">
        <v>19</v>
      </c>
      <c r="R627" s="17">
        <f t="shared" si="284"/>
        <v>2.8</v>
      </c>
      <c r="S627" s="17">
        <f t="shared" si="285"/>
        <v>3.8</v>
      </c>
      <c r="T627" s="14">
        <f t="shared" si="286"/>
        <v>0.73684210526315785</v>
      </c>
      <c r="U627" s="12">
        <v>6</v>
      </c>
      <c r="V627" s="12">
        <v>16</v>
      </c>
      <c r="W627" s="17">
        <f t="shared" si="287"/>
        <v>1.2</v>
      </c>
      <c r="X627" s="17">
        <f t="shared" si="288"/>
        <v>3.2</v>
      </c>
      <c r="Y627" s="14">
        <f t="shared" si="289"/>
        <v>0.375</v>
      </c>
      <c r="Z627" s="12">
        <v>2</v>
      </c>
      <c r="AA627" s="12">
        <v>2</v>
      </c>
      <c r="AB627" s="17">
        <f t="shared" si="290"/>
        <v>0.4</v>
      </c>
      <c r="AC627" s="17">
        <f t="shared" si="291"/>
        <v>0.4</v>
      </c>
      <c r="AD627" s="14">
        <f t="shared" si="292"/>
        <v>1</v>
      </c>
      <c r="AE627" s="12">
        <v>8</v>
      </c>
      <c r="AF627" s="17">
        <f t="shared" si="293"/>
        <v>1.6</v>
      </c>
      <c r="AG627" s="12">
        <v>4</v>
      </c>
      <c r="AH627" s="17">
        <f t="shared" si="294"/>
        <v>0.8</v>
      </c>
      <c r="AI627" s="12">
        <v>4</v>
      </c>
      <c r="AJ627" s="17">
        <f t="shared" si="295"/>
        <v>0.8</v>
      </c>
      <c r="AK627" s="12">
        <v>14</v>
      </c>
      <c r="AL627" s="17">
        <f t="shared" si="296"/>
        <v>2.8</v>
      </c>
      <c r="AM627" s="12">
        <v>3</v>
      </c>
      <c r="AN627" s="17">
        <f t="shared" si="297"/>
        <v>0.6</v>
      </c>
      <c r="AO627" s="12">
        <v>0</v>
      </c>
      <c r="AP627" s="17">
        <f t="shared" si="298"/>
        <v>0</v>
      </c>
      <c r="AQ627" s="12">
        <v>11</v>
      </c>
      <c r="AR627" s="17">
        <f t="shared" si="299"/>
        <v>2.2000000000000002</v>
      </c>
      <c r="AS627" s="12">
        <v>11</v>
      </c>
      <c r="AT627" s="17">
        <f t="shared" si="300"/>
        <v>2.2000000000000002</v>
      </c>
      <c r="AU627" s="13"/>
      <c r="AV627" s="13"/>
      <c r="AW627" s="13"/>
      <c r="AX627" s="13"/>
      <c r="AY627" s="13"/>
      <c r="AZ627" s="13"/>
      <c r="BA627" s="13"/>
      <c r="BB627" s="13"/>
      <c r="BC627" s="13"/>
      <c r="BD627" s="35">
        <f t="shared" si="301"/>
        <v>66.889632107023417</v>
      </c>
      <c r="BE627" s="35">
        <f t="shared" si="302"/>
        <v>65.714285714285708</v>
      </c>
      <c r="BF627" s="37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11.047963432372228</v>
      </c>
      <c r="BG627" s="14">
        <f t="shared" si="303"/>
        <v>0.45714285714285713</v>
      </c>
      <c r="BH627" s="14">
        <f t="shared" si="304"/>
        <v>5.7142857142857141E-2</v>
      </c>
      <c r="BI627" s="13">
        <f>IFERROR(((AG627*(12000/5))/((F627*60+G627)*(SUMIFS(팀공격력!X:X,팀공격력!A:A,B627,팀공격력!B:B,D627)+SUMIFS(팀수비력!X:X,팀수비력!A:A,B627,팀수비력!B:B,D627))))*100,"")</f>
        <v>1.0896807235480006</v>
      </c>
      <c r="BJ627" s="13">
        <f>IFERROR(((AI627*(12000/5))/((F627*60+G627)*(SUMIFS(팀공격력!V:V,팀공격력!A:A,B627,팀공격력!B:B,D627)+SUMIFS(팀수비력!W:W,팀수비력!A:A,B627,팀수비력!B:B,D627))))*100,"")</f>
        <v>2.1174477696216827</v>
      </c>
      <c r="BK627" s="13">
        <f>IFERROR(((AE627*(12000/5))/((F627*60+G627)*(SUMIFS(팀공격력!X:X,팀공격력!A:A,B627,팀공격력!B:B,D627)+SUMIFS(팀수비력!X:X,팀수비력!A:A,B627,팀수비력!B:B,D627))))*100,"")</f>
        <v>2.1793614470960012</v>
      </c>
      <c r="BL627" s="13">
        <f>IFERROR(100*AK627/(((((F627*60+G627)/(12000/5))*SUMIFS(팀공격력!P:P,팀공격력!A:A,B627,팀공격력!B:B,D627))-K627)),"")</f>
        <v>12.148559527941689</v>
      </c>
      <c r="BM627" s="13">
        <f>IFERROR(100*((AM627/E627*(2400))/((F627*60+G627)*SUMIFS(팀공격력!AR:AR,팀공격력!A:A,B627,팀공격력!B:B,D627))),"")</f>
        <v>1.5564994014793836</v>
      </c>
      <c r="BN627" s="13">
        <f>IFERROR((AO627*40)/(((F627*60+G627)/60)*(SUMIFS(팀수비력!Q:Q,팀수비력!A:A,B627,팀수비력!B:B,D627)-SUMIFS(팀수비력!N:N,팀수비력!A:A,B627,팀수비력!B:B,D627)))*100,"")</f>
        <v>0</v>
      </c>
      <c r="BO627" s="13">
        <f t="shared" si="305"/>
        <v>23.464163822525595</v>
      </c>
      <c r="BP627" s="13">
        <v>20</v>
      </c>
      <c r="BQ627" s="13">
        <v>0.4</v>
      </c>
      <c r="BR627" s="13">
        <v>2.4</v>
      </c>
      <c r="BS627" s="13">
        <v>0</v>
      </c>
      <c r="BT627" s="15" t="s">
        <v>88</v>
      </c>
      <c r="BU627" s="15"/>
      <c r="BV627" s="12" t="s">
        <v>91</v>
      </c>
      <c r="BW627" s="26"/>
      <c r="BX627" s="28"/>
      <c r="BY627" s="28"/>
      <c r="BZ627" s="26"/>
      <c r="CA627" s="26"/>
      <c r="CB627" s="26"/>
      <c r="CC627" s="31"/>
      <c r="CD627" s="31"/>
      <c r="CE627" s="31"/>
      <c r="CF627" s="33">
        <v>4</v>
      </c>
      <c r="CG627" s="33">
        <v>1</v>
      </c>
    </row>
    <row r="628" spans="1:85" ht="18" customHeight="1" thickBot="1" x14ac:dyDescent="0.45">
      <c r="A628" s="12" t="s">
        <v>84</v>
      </c>
      <c r="B628" s="12" t="s">
        <v>275</v>
      </c>
      <c r="C628" s="4" t="s">
        <v>284</v>
      </c>
      <c r="D628" s="4" t="s">
        <v>297</v>
      </c>
      <c r="E628" s="23">
        <v>9</v>
      </c>
      <c r="F628" s="24">
        <v>21</v>
      </c>
      <c r="G628" s="24">
        <v>46</v>
      </c>
      <c r="H628" s="10">
        <f t="shared" si="279"/>
        <v>11754</v>
      </c>
      <c r="I628" s="5">
        <v>85</v>
      </c>
      <c r="J628" s="17">
        <f t="shared" si="280"/>
        <v>9.4444444444444446</v>
      </c>
      <c r="K628" s="7">
        <v>30</v>
      </c>
      <c r="L628" s="7">
        <v>87</v>
      </c>
      <c r="M628" s="17">
        <f t="shared" si="281"/>
        <v>3.3333333333333335</v>
      </c>
      <c r="N628" s="17">
        <f t="shared" si="282"/>
        <v>9.6666666666666661</v>
      </c>
      <c r="O628" s="14">
        <f t="shared" si="283"/>
        <v>0.34482758620689657</v>
      </c>
      <c r="P628" s="12">
        <v>24</v>
      </c>
      <c r="Q628" s="12">
        <v>46</v>
      </c>
      <c r="R628" s="17">
        <f t="shared" si="284"/>
        <v>2.6666666666666665</v>
      </c>
      <c r="S628" s="17">
        <f t="shared" si="285"/>
        <v>5.1111111111111107</v>
      </c>
      <c r="T628" s="14">
        <f t="shared" si="286"/>
        <v>0.52173913043478259</v>
      </c>
      <c r="U628" s="12">
        <v>6</v>
      </c>
      <c r="V628" s="12">
        <v>41</v>
      </c>
      <c r="W628" s="17">
        <f t="shared" si="287"/>
        <v>0.66666666666666663</v>
      </c>
      <c r="X628" s="17">
        <f t="shared" si="288"/>
        <v>4.5555555555555554</v>
      </c>
      <c r="Y628" s="14">
        <f t="shared" si="289"/>
        <v>0.14634146341463414</v>
      </c>
      <c r="Z628" s="12">
        <v>19</v>
      </c>
      <c r="AA628" s="12">
        <v>27</v>
      </c>
      <c r="AB628" s="17">
        <f t="shared" si="290"/>
        <v>2.1111111111111112</v>
      </c>
      <c r="AC628" s="17">
        <f t="shared" si="291"/>
        <v>3</v>
      </c>
      <c r="AD628" s="14">
        <f t="shared" si="292"/>
        <v>0.70370370370370372</v>
      </c>
      <c r="AE628" s="12">
        <v>40</v>
      </c>
      <c r="AF628" s="17">
        <f t="shared" si="293"/>
        <v>4.4444444444444446</v>
      </c>
      <c r="AG628" s="12">
        <v>17</v>
      </c>
      <c r="AH628" s="17">
        <f t="shared" si="294"/>
        <v>1.8888888888888888</v>
      </c>
      <c r="AI628" s="12">
        <v>23</v>
      </c>
      <c r="AJ628" s="17">
        <f t="shared" si="295"/>
        <v>2.5555555555555554</v>
      </c>
      <c r="AK628" s="12">
        <v>19</v>
      </c>
      <c r="AL628" s="17">
        <f t="shared" si="296"/>
        <v>2.1111111111111112</v>
      </c>
      <c r="AM628" s="12">
        <v>3</v>
      </c>
      <c r="AN628" s="17">
        <f t="shared" si="297"/>
        <v>0.33333333333333331</v>
      </c>
      <c r="AO628" s="12">
        <v>3</v>
      </c>
      <c r="AP628" s="17">
        <f t="shared" si="298"/>
        <v>0.33333333333333331</v>
      </c>
      <c r="AQ628" s="12">
        <v>20</v>
      </c>
      <c r="AR628" s="17">
        <f t="shared" si="299"/>
        <v>2.2222222222222223</v>
      </c>
      <c r="AS628" s="12">
        <v>8</v>
      </c>
      <c r="AT628" s="17">
        <f t="shared" si="300"/>
        <v>0.88888888888888884</v>
      </c>
      <c r="AU628" s="13"/>
      <c r="AV628" s="13"/>
      <c r="AW628" s="13"/>
      <c r="AX628" s="13"/>
      <c r="AY628" s="13"/>
      <c r="AZ628" s="13"/>
      <c r="BA628" s="13"/>
      <c r="BB628" s="13"/>
      <c r="BC628" s="13"/>
      <c r="BD628" s="35">
        <f t="shared" si="301"/>
        <v>42.98139158576052</v>
      </c>
      <c r="BE628" s="35">
        <f t="shared" si="302"/>
        <v>37.931034482758619</v>
      </c>
      <c r="BF628" s="37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27.629696066370766</v>
      </c>
      <c r="BG628" s="14">
        <f t="shared" si="303"/>
        <v>0.47126436781609193</v>
      </c>
      <c r="BH628" s="14">
        <f t="shared" si="304"/>
        <v>0.31034482758620691</v>
      </c>
      <c r="BI628" s="13">
        <f>IFERROR(((AG628*(12000/5))/((F628*60+G628)*(SUMIFS(팀공격력!X:X,팀공격력!A:A,B628,팀공격력!B:B,D628)+SUMIFS(팀수비력!X:X,팀수비력!A:A,B628,팀수비력!B:B,D628))))*100,"")</f>
        <v>4.5673141506139006</v>
      </c>
      <c r="BJ628" s="13">
        <f>IFERROR(((AI628*(12000/5))/((F628*60+G628)*(SUMIFS(팀공격력!V:V,팀공격력!A:A,B628,팀공격력!B:B,D628)+SUMIFS(팀수비력!W:W,팀수비력!A:A,B628,팀수비력!B:B,D628))))*100,"")</f>
        <v>12.007517750243631</v>
      </c>
      <c r="BK628" s="13">
        <f>IFERROR(((AE628*(12000/5))/((F628*60+G628)*(SUMIFS(팀공격력!X:X,팀공격력!A:A,B628,팀공격력!B:B,D628)+SUMIFS(팀수비력!X:X,팀수비력!A:A,B628,팀수비력!B:B,D628))))*100,"")</f>
        <v>10.746621530856238</v>
      </c>
      <c r="BL628" s="13">
        <f>IFERROR(100*AK628/(((((F628*60+G628)/(12000/5))*SUMIFS(팀공격력!P:P,팀공격력!A:A,B628,팀공격력!B:B,D628))-K628)),"")</f>
        <v>17.735461588723982</v>
      </c>
      <c r="BM628" s="13">
        <f>IFERROR(100*((AM628/E628*(2400))/((F628*60+G628)*SUMIFS(팀공격력!AR:AR,팀공격력!A:A,B628,팀공격력!B:B,D628))),"")</f>
        <v>0.85280382384951769</v>
      </c>
      <c r="BN628" s="13">
        <f>IFERROR((AO628*40)/(((F628*60+G628)/60)*(SUMIFS(팀수비력!Q:Q,팀수비력!A:A,B628,팀수비력!B:B,D628)-SUMIFS(팀수비력!N:N,팀수비력!A:A,B628,팀수비력!B:B,D628)))*100,"")</f>
        <v>1.5573493913359464</v>
      </c>
      <c r="BO628" s="13">
        <f t="shared" si="305"/>
        <v>16.823687752355315</v>
      </c>
      <c r="BP628" s="13">
        <v>23.076923076922998</v>
      </c>
      <c r="BQ628" s="13">
        <v>0.33333333333333298</v>
      </c>
      <c r="BR628" s="13">
        <v>0.44444444444444398</v>
      </c>
      <c r="BS628" s="13">
        <v>0.33333333333333298</v>
      </c>
      <c r="BT628" s="15" t="s">
        <v>88</v>
      </c>
      <c r="BU628" s="15"/>
      <c r="BV628" s="12" t="s">
        <v>96</v>
      </c>
      <c r="BW628" s="26"/>
      <c r="BX628" s="28"/>
      <c r="BY628" s="28"/>
      <c r="BZ628" s="26"/>
      <c r="CA628" s="26"/>
      <c r="CB628" s="26"/>
      <c r="CC628" s="31"/>
      <c r="CD628" s="31"/>
      <c r="CE628" s="31"/>
      <c r="CF628" s="33">
        <v>7</v>
      </c>
      <c r="CG628" s="33">
        <v>2</v>
      </c>
    </row>
    <row r="629" spans="1:85" ht="18" customHeight="1" thickBot="1" x14ac:dyDescent="0.45">
      <c r="A629" s="12" t="s">
        <v>84</v>
      </c>
      <c r="B629" s="12" t="s">
        <v>275</v>
      </c>
      <c r="C629" s="4" t="s">
        <v>285</v>
      </c>
      <c r="D629" s="4" t="s">
        <v>297</v>
      </c>
      <c r="E629" s="23">
        <v>9</v>
      </c>
      <c r="F629" s="24">
        <v>33</v>
      </c>
      <c r="G629" s="24">
        <v>9</v>
      </c>
      <c r="H629" s="10">
        <f t="shared" si="279"/>
        <v>17901</v>
      </c>
      <c r="I629" s="5">
        <v>86</v>
      </c>
      <c r="J629" s="17">
        <f t="shared" si="280"/>
        <v>9.5555555555555554</v>
      </c>
      <c r="K629" s="7">
        <v>26</v>
      </c>
      <c r="L629" s="7">
        <v>77</v>
      </c>
      <c r="M629" s="17">
        <f t="shared" si="281"/>
        <v>2.8888888888888888</v>
      </c>
      <c r="N629" s="17">
        <f t="shared" si="282"/>
        <v>8.5555555555555554</v>
      </c>
      <c r="O629" s="14">
        <f t="shared" si="283"/>
        <v>0.33766233766233766</v>
      </c>
      <c r="P629" s="12">
        <v>6</v>
      </c>
      <c r="Q629" s="12">
        <v>18</v>
      </c>
      <c r="R629" s="17">
        <f t="shared" si="284"/>
        <v>0.66666666666666663</v>
      </c>
      <c r="S629" s="17">
        <f t="shared" si="285"/>
        <v>2</v>
      </c>
      <c r="T629" s="14">
        <f t="shared" si="286"/>
        <v>0.33333333333333331</v>
      </c>
      <c r="U629" s="12">
        <v>20</v>
      </c>
      <c r="V629" s="12">
        <v>59</v>
      </c>
      <c r="W629" s="17">
        <f t="shared" si="287"/>
        <v>2.2222222222222223</v>
      </c>
      <c r="X629" s="17">
        <f t="shared" si="288"/>
        <v>6.5555555555555554</v>
      </c>
      <c r="Y629" s="14">
        <f t="shared" si="289"/>
        <v>0.33898305084745761</v>
      </c>
      <c r="Z629" s="12">
        <v>14</v>
      </c>
      <c r="AA629" s="12">
        <v>19</v>
      </c>
      <c r="AB629" s="17">
        <f t="shared" si="290"/>
        <v>1.5555555555555556</v>
      </c>
      <c r="AC629" s="17">
        <f t="shared" si="291"/>
        <v>2.1111111111111112</v>
      </c>
      <c r="AD629" s="14">
        <f t="shared" si="292"/>
        <v>0.73684210526315785</v>
      </c>
      <c r="AE629" s="12">
        <v>34</v>
      </c>
      <c r="AF629" s="17">
        <f t="shared" si="293"/>
        <v>3.7777777777777777</v>
      </c>
      <c r="AG629" s="12">
        <v>5</v>
      </c>
      <c r="AH629" s="17">
        <f t="shared" si="294"/>
        <v>0.55555555555555558</v>
      </c>
      <c r="AI629" s="12">
        <v>29</v>
      </c>
      <c r="AJ629" s="17">
        <f t="shared" si="295"/>
        <v>3.2222222222222223</v>
      </c>
      <c r="AK629" s="12">
        <v>9</v>
      </c>
      <c r="AL629" s="17">
        <f t="shared" si="296"/>
        <v>1</v>
      </c>
      <c r="AM629" s="12">
        <v>10</v>
      </c>
      <c r="AN629" s="17">
        <f t="shared" si="297"/>
        <v>1.1111111111111112</v>
      </c>
      <c r="AO629" s="12">
        <v>1</v>
      </c>
      <c r="AP629" s="17">
        <f t="shared" si="298"/>
        <v>0.1111111111111111</v>
      </c>
      <c r="AQ629" s="12">
        <v>8</v>
      </c>
      <c r="AR629" s="17">
        <f t="shared" si="299"/>
        <v>0.88888888888888884</v>
      </c>
      <c r="AS629" s="12">
        <v>21</v>
      </c>
      <c r="AT629" s="17">
        <f t="shared" si="300"/>
        <v>2.3333333333333335</v>
      </c>
      <c r="AU629" s="13"/>
      <c r="AV629" s="13"/>
      <c r="AW629" s="13"/>
      <c r="AX629" s="13"/>
      <c r="AY629" s="13"/>
      <c r="AZ629" s="13"/>
      <c r="BA629" s="13"/>
      <c r="BB629" s="13"/>
      <c r="BC629" s="13"/>
      <c r="BD629" s="35">
        <f t="shared" si="301"/>
        <v>50.37488284910966</v>
      </c>
      <c r="BE629" s="35">
        <f t="shared" si="302"/>
        <v>46.753246753246749</v>
      </c>
      <c r="BF629" s="37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14.247430529469222</v>
      </c>
      <c r="BG629" s="14">
        <f t="shared" si="303"/>
        <v>0.76623376623376627</v>
      </c>
      <c r="BH629" s="14">
        <f t="shared" si="304"/>
        <v>0.24675324675324675</v>
      </c>
      <c r="BI629" s="13">
        <f>IFERROR(((AG629*(12000/5))/((F629*60+G629)*(SUMIFS(팀공격력!X:X,팀공격력!A:A,B629,팀공격력!B:B,D629)+SUMIFS(팀수비력!X:X,팀수비력!A:A,B629,팀수비력!B:B,D629))))*100,"")</f>
        <v>0.88204422569747643</v>
      </c>
      <c r="BJ629" s="13">
        <f>IFERROR(((AI629*(12000/5))/((F629*60+G629)*(SUMIFS(팀공격력!V:V,팀공격력!A:A,B629,팀공격력!B:B,D629)+SUMIFS(팀수비력!W:W,팀수비력!A:A,B629,팀수비력!B:B,D629))))*100,"")</f>
        <v>9.9410393528040579</v>
      </c>
      <c r="BK629" s="13">
        <f>IFERROR(((AE629*(12000/5))/((F629*60+G629)*(SUMIFS(팀공격력!X:X,팀공격력!A:A,B629,팀공격력!B:B,D629)+SUMIFS(팀수비력!X:X,팀수비력!A:A,B629,팀수비력!B:B,D629))))*100,"")</f>
        <v>5.9979007347428404</v>
      </c>
      <c r="BL629" s="13">
        <f>IFERROR(100*AK629/(((((F629*60+G629)/(12000/5))*SUMIFS(팀공격력!P:P,팀공격력!A:A,B629,팀공격력!B:B,D629))-K629)),"")</f>
        <v>4.9222018649675956</v>
      </c>
      <c r="BM629" s="13">
        <f>IFERROR(100*((AM629/E629*(2400))/((F629*60+G629)*SUMIFS(팀공격력!AR:AR,팀공격력!A:A,B629,팀공격력!B:B,D629))),"")</f>
        <v>1.8665356023922743</v>
      </c>
      <c r="BN629" s="13">
        <f>IFERROR((AO629*40)/(((F629*60+G629)/60)*(SUMIFS(팀수비력!Q:Q,팀수비력!A:A,B629,팀수비력!B:B,D629)-SUMIFS(팀수비력!N:N,팀수비력!A:A,B629,팀수비력!B:B,D629)))*100,"")</f>
        <v>0.34085776857461803</v>
      </c>
      <c r="BO629" s="13">
        <f t="shared" si="305"/>
        <v>8.5689802913453299</v>
      </c>
      <c r="BP629" s="13">
        <v>4.1666666666666599</v>
      </c>
      <c r="BQ629" s="13">
        <v>0.11111111111111099</v>
      </c>
      <c r="BR629" s="13">
        <v>1.7777777777777699</v>
      </c>
      <c r="BS629" s="13">
        <v>0.44444444444444398</v>
      </c>
      <c r="BT629" s="15" t="s">
        <v>88</v>
      </c>
      <c r="BU629" s="15"/>
      <c r="BV629" s="12" t="s">
        <v>91</v>
      </c>
      <c r="BW629" s="26"/>
      <c r="BX629" s="28"/>
      <c r="BY629" s="28"/>
      <c r="BZ629" s="26"/>
      <c r="CA629" s="26"/>
      <c r="CB629" s="26"/>
      <c r="CC629" s="31"/>
      <c r="CD629" s="31"/>
      <c r="CE629" s="31"/>
      <c r="CF629" s="33">
        <v>7</v>
      </c>
      <c r="CG629" s="33">
        <v>2</v>
      </c>
    </row>
    <row r="630" spans="1:85" ht="18" customHeight="1" thickBot="1" x14ac:dyDescent="0.45">
      <c r="A630" s="12" t="s">
        <v>84</v>
      </c>
      <c r="B630" s="12" t="s">
        <v>275</v>
      </c>
      <c r="C630" s="4" t="s">
        <v>286</v>
      </c>
      <c r="D630" s="4" t="s">
        <v>297</v>
      </c>
      <c r="E630" s="23">
        <v>9</v>
      </c>
      <c r="F630" s="24">
        <v>20</v>
      </c>
      <c r="G630" s="24">
        <v>24</v>
      </c>
      <c r="H630" s="10">
        <f t="shared" si="279"/>
        <v>11016</v>
      </c>
      <c r="I630" s="5">
        <v>67</v>
      </c>
      <c r="J630" s="17">
        <f t="shared" si="280"/>
        <v>7.4444444444444446</v>
      </c>
      <c r="K630" s="7">
        <v>23</v>
      </c>
      <c r="L630" s="7">
        <v>57</v>
      </c>
      <c r="M630" s="17">
        <f t="shared" si="281"/>
        <v>2.5555555555555554</v>
      </c>
      <c r="N630" s="17">
        <f t="shared" si="282"/>
        <v>6.333333333333333</v>
      </c>
      <c r="O630" s="14">
        <f t="shared" si="283"/>
        <v>0.40350877192982454</v>
      </c>
      <c r="P630" s="12">
        <v>7</v>
      </c>
      <c r="Q630" s="12">
        <v>19</v>
      </c>
      <c r="R630" s="17">
        <f t="shared" si="284"/>
        <v>0.77777777777777779</v>
      </c>
      <c r="S630" s="17">
        <f t="shared" si="285"/>
        <v>2.1111111111111112</v>
      </c>
      <c r="T630" s="14">
        <f t="shared" si="286"/>
        <v>0.36842105263157893</v>
      </c>
      <c r="U630" s="12">
        <v>16</v>
      </c>
      <c r="V630" s="12">
        <v>38</v>
      </c>
      <c r="W630" s="17">
        <f t="shared" si="287"/>
        <v>1.7777777777777777</v>
      </c>
      <c r="X630" s="17">
        <f t="shared" si="288"/>
        <v>4.2222222222222223</v>
      </c>
      <c r="Y630" s="14">
        <f t="shared" si="289"/>
        <v>0.42105263157894735</v>
      </c>
      <c r="Z630" s="12">
        <v>5</v>
      </c>
      <c r="AA630" s="12">
        <v>9</v>
      </c>
      <c r="AB630" s="17">
        <f t="shared" si="290"/>
        <v>0.55555555555555558</v>
      </c>
      <c r="AC630" s="17">
        <f t="shared" si="291"/>
        <v>1</v>
      </c>
      <c r="AD630" s="14">
        <f t="shared" si="292"/>
        <v>0.55555555555555558</v>
      </c>
      <c r="AE630" s="12">
        <v>19</v>
      </c>
      <c r="AF630" s="17">
        <f t="shared" si="293"/>
        <v>2.1111111111111112</v>
      </c>
      <c r="AG630" s="12">
        <v>6</v>
      </c>
      <c r="AH630" s="17">
        <f t="shared" si="294"/>
        <v>0.66666666666666663</v>
      </c>
      <c r="AI630" s="12">
        <v>13</v>
      </c>
      <c r="AJ630" s="17">
        <f t="shared" si="295"/>
        <v>1.4444444444444444</v>
      </c>
      <c r="AK630" s="12">
        <v>17</v>
      </c>
      <c r="AL630" s="17">
        <f t="shared" si="296"/>
        <v>1.8888888888888888</v>
      </c>
      <c r="AM630" s="12">
        <v>3</v>
      </c>
      <c r="AN630" s="17">
        <f t="shared" si="297"/>
        <v>0.33333333333333331</v>
      </c>
      <c r="AO630" s="12">
        <v>0</v>
      </c>
      <c r="AP630" s="17">
        <f t="shared" si="298"/>
        <v>0</v>
      </c>
      <c r="AQ630" s="12">
        <v>8</v>
      </c>
      <c r="AR630" s="17">
        <f t="shared" si="299"/>
        <v>0.88888888888888884</v>
      </c>
      <c r="AS630" s="12">
        <v>17</v>
      </c>
      <c r="AT630" s="17">
        <f t="shared" si="300"/>
        <v>1.8888888888888888</v>
      </c>
      <c r="AU630" s="13"/>
      <c r="AV630" s="13"/>
      <c r="AW630" s="13"/>
      <c r="AX630" s="13"/>
      <c r="AY630" s="13"/>
      <c r="AZ630" s="13"/>
      <c r="BA630" s="13"/>
      <c r="BB630" s="13"/>
      <c r="BC630" s="13"/>
      <c r="BD630" s="35">
        <f t="shared" si="301"/>
        <v>54.954068241469813</v>
      </c>
      <c r="BE630" s="35">
        <f t="shared" si="302"/>
        <v>54.385964912280706</v>
      </c>
      <c r="BF630" s="37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17.101189643662394</v>
      </c>
      <c r="BG630" s="14">
        <f t="shared" si="303"/>
        <v>0.66666666666666663</v>
      </c>
      <c r="BH630" s="14">
        <f t="shared" si="304"/>
        <v>0.15789473684210525</v>
      </c>
      <c r="BI630" s="13">
        <f>IFERROR(((AG630*(12000/5))/((F630*60+G630)*(SUMIFS(팀공격력!X:X,팀공격력!A:A,B630,팀공격력!B:B,D630)+SUMIFS(팀수비력!X:X,팀수비력!A:A,B630,팀수비력!B:B,D630))))*100,"")</f>
        <v>1.7199862401100792</v>
      </c>
      <c r="BJ630" s="13">
        <f>IFERROR(((AI630*(12000/5))/((F630*60+G630)*(SUMIFS(팀공격력!V:V,팀공격력!A:A,B630,팀공격력!B:B,D630)+SUMIFS(팀수비력!W:W,팀수비력!A:A,B630,팀수비력!B:B,D630))))*100,"")</f>
        <v>7.2415329768270951</v>
      </c>
      <c r="BK630" s="13">
        <f>IFERROR(((AE630*(12000/5))/((F630*60+G630)*(SUMIFS(팀공격력!X:X,팀공격력!A:A,B630,팀공격력!B:B,D630)+SUMIFS(팀수비력!X:X,팀수비력!A:A,B630,팀수비력!B:B,D630))))*100,"")</f>
        <v>5.4466230936819171</v>
      </c>
      <c r="BL630" s="13">
        <f>IFERROR(100*AK630/(((((F630*60+G630)/(12000/5))*SUMIFS(팀공격력!P:P,팀공격력!A:A,B630,팀공격력!B:B,D630))-K630)),"")</f>
        <v>16.110689916603487</v>
      </c>
      <c r="BM630" s="13">
        <f>IFERROR(100*((AM630/E630*(2400))/((F630*60+G630)*SUMIFS(팀공격력!AR:AR,팀공격력!A:A,B630,팀공격력!B:B,D630))),"")</f>
        <v>0.90993610616623366</v>
      </c>
      <c r="BN630" s="13">
        <f>IFERROR((AO630*40)/(((F630*60+G630)/60)*(SUMIFS(팀수비력!Q:Q,팀수비력!A:A,B630,팀수비력!B:B,D630)-SUMIFS(팀수비력!N:N,팀수비력!A:A,B630,팀수비력!B:B,D630)))*100,"")</f>
        <v>0</v>
      </c>
      <c r="BO630" s="13">
        <f t="shared" si="305"/>
        <v>11.600928074245939</v>
      </c>
      <c r="BP630" s="13">
        <v>7.1428571428571397</v>
      </c>
      <c r="BQ630" s="13">
        <v>0.11111111111111099</v>
      </c>
      <c r="BR630" s="13">
        <v>1.55555555555555</v>
      </c>
      <c r="BS630" s="13">
        <v>0</v>
      </c>
      <c r="BT630" s="15" t="s">
        <v>88</v>
      </c>
      <c r="BU630" s="15"/>
      <c r="BV630" s="12" t="s">
        <v>91</v>
      </c>
      <c r="BW630" s="26"/>
      <c r="BX630" s="28"/>
      <c r="BY630" s="28"/>
      <c r="BZ630" s="26"/>
      <c r="CA630" s="26"/>
      <c r="CB630" s="26"/>
      <c r="CC630" s="31"/>
      <c r="CD630" s="31"/>
      <c r="CE630" s="31"/>
      <c r="CF630" s="33">
        <v>7</v>
      </c>
      <c r="CG630" s="33">
        <v>2</v>
      </c>
    </row>
    <row r="631" spans="1:85" ht="18" customHeight="1" thickBot="1" x14ac:dyDescent="0.45">
      <c r="A631" s="12" t="s">
        <v>84</v>
      </c>
      <c r="B631" s="12" t="s">
        <v>275</v>
      </c>
      <c r="C631" s="4" t="s">
        <v>289</v>
      </c>
      <c r="D631" s="4" t="s">
        <v>297</v>
      </c>
      <c r="E631" s="23">
        <v>9</v>
      </c>
      <c r="F631" s="24">
        <v>26</v>
      </c>
      <c r="G631" s="24">
        <v>35</v>
      </c>
      <c r="H631" s="10">
        <f t="shared" si="279"/>
        <v>14355</v>
      </c>
      <c r="I631" s="5">
        <v>43</v>
      </c>
      <c r="J631" s="17">
        <f t="shared" si="280"/>
        <v>4.7777777777777777</v>
      </c>
      <c r="K631" s="7">
        <v>16</v>
      </c>
      <c r="L631" s="7">
        <v>46</v>
      </c>
      <c r="M631" s="17">
        <f t="shared" si="281"/>
        <v>1.7777777777777777</v>
      </c>
      <c r="N631" s="17">
        <f t="shared" si="282"/>
        <v>5.1111111111111107</v>
      </c>
      <c r="O631" s="14">
        <f t="shared" si="283"/>
        <v>0.34782608695652173</v>
      </c>
      <c r="P631" s="12">
        <v>5</v>
      </c>
      <c r="Q631" s="12">
        <v>16</v>
      </c>
      <c r="R631" s="17">
        <f t="shared" si="284"/>
        <v>0.55555555555555558</v>
      </c>
      <c r="S631" s="17">
        <f t="shared" si="285"/>
        <v>1.7777777777777777</v>
      </c>
      <c r="T631" s="14">
        <f t="shared" si="286"/>
        <v>0.3125</v>
      </c>
      <c r="U631" s="12">
        <v>11</v>
      </c>
      <c r="V631" s="12">
        <v>30</v>
      </c>
      <c r="W631" s="17">
        <f t="shared" si="287"/>
        <v>1.2222222222222223</v>
      </c>
      <c r="X631" s="17">
        <f t="shared" si="288"/>
        <v>3.3333333333333335</v>
      </c>
      <c r="Y631" s="14">
        <f t="shared" si="289"/>
        <v>0.36666666666666664</v>
      </c>
      <c r="Z631" s="12">
        <v>0</v>
      </c>
      <c r="AA631" s="12">
        <v>1</v>
      </c>
      <c r="AB631" s="17">
        <f t="shared" si="290"/>
        <v>0</v>
      </c>
      <c r="AC631" s="17">
        <f t="shared" si="291"/>
        <v>0.1111111111111111</v>
      </c>
      <c r="AD631" s="14">
        <f t="shared" si="292"/>
        <v>0</v>
      </c>
      <c r="AE631" s="12">
        <v>22</v>
      </c>
      <c r="AF631" s="17">
        <f t="shared" si="293"/>
        <v>2.4444444444444446</v>
      </c>
      <c r="AG631" s="12">
        <v>5</v>
      </c>
      <c r="AH631" s="17">
        <f t="shared" si="294"/>
        <v>0.55555555555555558</v>
      </c>
      <c r="AI631" s="12">
        <v>17</v>
      </c>
      <c r="AJ631" s="17">
        <f t="shared" si="295"/>
        <v>1.8888888888888888</v>
      </c>
      <c r="AK631" s="12">
        <v>6</v>
      </c>
      <c r="AL631" s="17">
        <f t="shared" si="296"/>
        <v>0.66666666666666663</v>
      </c>
      <c r="AM631" s="12">
        <v>8</v>
      </c>
      <c r="AN631" s="17">
        <f t="shared" si="297"/>
        <v>0.88888888888888884</v>
      </c>
      <c r="AO631" s="12">
        <v>3</v>
      </c>
      <c r="AP631" s="17">
        <f t="shared" si="298"/>
        <v>0.33333333333333331</v>
      </c>
      <c r="AQ631" s="12">
        <v>3</v>
      </c>
      <c r="AR631" s="17">
        <f t="shared" si="299"/>
        <v>0.33333333333333331</v>
      </c>
      <c r="AS631" s="12">
        <v>11</v>
      </c>
      <c r="AT631" s="17">
        <f t="shared" si="300"/>
        <v>1.2222222222222223</v>
      </c>
      <c r="AU631" s="13"/>
      <c r="AV631" s="13"/>
      <c r="AW631" s="13"/>
      <c r="AX631" s="13"/>
      <c r="AY631" s="13"/>
      <c r="AZ631" s="13"/>
      <c r="BA631" s="13"/>
      <c r="BB631" s="13"/>
      <c r="BC631" s="13"/>
      <c r="BD631" s="35">
        <f t="shared" si="301"/>
        <v>46.296296296296298</v>
      </c>
      <c r="BE631" s="35">
        <f t="shared" si="302"/>
        <v>46.739130434782609</v>
      </c>
      <c r="BF631" s="37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9.4086705733075586</v>
      </c>
      <c r="BG631" s="14">
        <f t="shared" si="303"/>
        <v>0.65217391304347827</v>
      </c>
      <c r="BH631" s="14">
        <f t="shared" si="304"/>
        <v>2.1739130434782608E-2</v>
      </c>
      <c r="BI631" s="13">
        <f>IFERROR(((AG631*(12000/5))/((F631*60+G631)*(SUMIFS(팀공격력!X:X,팀공격력!A:A,B631,팀공격력!B:B,D631)+SUMIFS(팀수비력!X:X,팀수비력!A:A,B631,팀수비력!B:B,D631))))*100,"")</f>
        <v>1.099928504647198</v>
      </c>
      <c r="BJ631" s="13">
        <f>IFERROR(((AI631*(12000/5))/((F631*60+G631)*(SUMIFS(팀공격력!V:V,팀공격력!A:A,B631,팀공격력!B:B,D631)+SUMIFS(팀수비력!W:W,팀수비력!A:A,B631,팀수비력!B:B,D631))))*100,"")</f>
        <v>7.2670276432031917</v>
      </c>
      <c r="BK631" s="13">
        <f>IFERROR(((AE631*(12000/5))/((F631*60+G631)*(SUMIFS(팀공격력!X:X,팀공격력!A:A,B631,팀공격력!B:B,D631)+SUMIFS(팀수비력!X:X,팀수비력!A:A,B631,팀수비력!B:B,D631))))*100,"")</f>
        <v>4.8396854204476707</v>
      </c>
      <c r="BL631" s="13">
        <f>IFERROR(100*AK631/(((((F631*60+G631)/(12000/5))*SUMIFS(팀공격력!P:P,팀공격력!A:A,B631,팀공격력!B:B,D631))-K631)),"")</f>
        <v>3.9610496781647138</v>
      </c>
      <c r="BM631" s="13">
        <f>IFERROR(100*((AM631/E631*(2400))/((F631*60+G631)*SUMIFS(팀공격력!AR:AR,팀공격력!A:A,B631,팀공격력!B:B,D631))),"")</f>
        <v>1.862088683715728</v>
      </c>
      <c r="BN631" s="13">
        <f>IFERROR((AO631*40)/(((F631*60+G631)/60)*(SUMIFS(팀수비력!Q:Q,팀수비력!A:A,B631,팀수비력!B:B,D631)-SUMIFS(팀수비력!N:N,팀수비력!A:A,B631,팀수비력!B:B,D631)))*100,"")</f>
        <v>1.2751713511503109</v>
      </c>
      <c r="BO631" s="13">
        <f t="shared" si="305"/>
        <v>6.0679611650485441</v>
      </c>
      <c r="BP631" s="13">
        <v>0</v>
      </c>
      <c r="BQ631" s="13">
        <v>0</v>
      </c>
      <c r="BR631" s="13">
        <v>0</v>
      </c>
      <c r="BS631" s="13">
        <v>0.22222222222222199</v>
      </c>
      <c r="BT631" s="15" t="s">
        <v>88</v>
      </c>
      <c r="BU631" s="15"/>
      <c r="BV631" s="12" t="s">
        <v>96</v>
      </c>
      <c r="BW631" s="26"/>
      <c r="BX631" s="28"/>
      <c r="BY631" s="28"/>
      <c r="BZ631" s="26"/>
      <c r="CA631" s="26"/>
      <c r="CB631" s="26"/>
      <c r="CC631" s="31"/>
      <c r="CD631" s="31"/>
      <c r="CE631" s="31"/>
      <c r="CF631" s="33">
        <v>7</v>
      </c>
      <c r="CG631" s="33">
        <v>2</v>
      </c>
    </row>
    <row r="632" spans="1:85" ht="18" customHeight="1" thickBot="1" x14ac:dyDescent="0.45">
      <c r="A632" s="12" t="s">
        <v>84</v>
      </c>
      <c r="B632" s="12" t="s">
        <v>275</v>
      </c>
      <c r="C632" s="4" t="s">
        <v>290</v>
      </c>
      <c r="D632" s="4" t="s">
        <v>297</v>
      </c>
      <c r="E632" s="23">
        <v>9</v>
      </c>
      <c r="F632" s="24">
        <v>11</v>
      </c>
      <c r="G632" s="24">
        <v>6</v>
      </c>
      <c r="H632" s="10">
        <f t="shared" si="279"/>
        <v>5994</v>
      </c>
      <c r="I632" s="5">
        <v>6</v>
      </c>
      <c r="J632" s="17">
        <f t="shared" si="280"/>
        <v>0.66666666666666663</v>
      </c>
      <c r="K632" s="7">
        <v>2</v>
      </c>
      <c r="L632" s="7">
        <v>18</v>
      </c>
      <c r="M632" s="17">
        <f t="shared" si="281"/>
        <v>0.22222222222222221</v>
      </c>
      <c r="N632" s="17">
        <f t="shared" si="282"/>
        <v>2</v>
      </c>
      <c r="O632" s="14">
        <f t="shared" si="283"/>
        <v>0.1111111111111111</v>
      </c>
      <c r="P632" s="12">
        <v>0</v>
      </c>
      <c r="Q632" s="12">
        <v>6</v>
      </c>
      <c r="R632" s="17">
        <f t="shared" si="284"/>
        <v>0</v>
      </c>
      <c r="S632" s="17">
        <f t="shared" si="285"/>
        <v>0.66666666666666663</v>
      </c>
      <c r="T632" s="14">
        <f t="shared" si="286"/>
        <v>0</v>
      </c>
      <c r="U632" s="12">
        <v>2</v>
      </c>
      <c r="V632" s="12">
        <v>12</v>
      </c>
      <c r="W632" s="17">
        <f t="shared" si="287"/>
        <v>0.22222222222222221</v>
      </c>
      <c r="X632" s="17">
        <f t="shared" si="288"/>
        <v>1.3333333333333333</v>
      </c>
      <c r="Y632" s="14">
        <f t="shared" si="289"/>
        <v>0.16666666666666666</v>
      </c>
      <c r="Z632" s="12">
        <v>0</v>
      </c>
      <c r="AA632" s="12">
        <v>0</v>
      </c>
      <c r="AB632" s="17">
        <f t="shared" si="290"/>
        <v>0</v>
      </c>
      <c r="AC632" s="17">
        <f t="shared" si="291"/>
        <v>0</v>
      </c>
      <c r="AD632" s="14" t="e">
        <f t="shared" si="292"/>
        <v>#DIV/0!</v>
      </c>
      <c r="AE632" s="12">
        <v>12</v>
      </c>
      <c r="AF632" s="17">
        <f t="shared" si="293"/>
        <v>1.3333333333333333</v>
      </c>
      <c r="AG632" s="12">
        <v>3</v>
      </c>
      <c r="AH632" s="17">
        <f t="shared" si="294"/>
        <v>0.33333333333333331</v>
      </c>
      <c r="AI632" s="12">
        <v>9</v>
      </c>
      <c r="AJ632" s="17">
        <f t="shared" si="295"/>
        <v>1</v>
      </c>
      <c r="AK632" s="12">
        <v>3</v>
      </c>
      <c r="AL632" s="17">
        <f t="shared" si="296"/>
        <v>0.33333333333333331</v>
      </c>
      <c r="AM632" s="12">
        <v>5</v>
      </c>
      <c r="AN632" s="17">
        <f t="shared" si="297"/>
        <v>0.55555555555555558</v>
      </c>
      <c r="AO632" s="12">
        <v>0</v>
      </c>
      <c r="AP632" s="17">
        <f t="shared" si="298"/>
        <v>0</v>
      </c>
      <c r="AQ632" s="12">
        <v>0</v>
      </c>
      <c r="AR632" s="17">
        <f t="shared" si="299"/>
        <v>0</v>
      </c>
      <c r="AS632" s="12">
        <v>21</v>
      </c>
      <c r="AT632" s="17">
        <f t="shared" si="300"/>
        <v>2.3333333333333335</v>
      </c>
      <c r="AU632" s="13"/>
      <c r="AV632" s="13"/>
      <c r="AW632" s="13"/>
      <c r="AX632" s="13"/>
      <c r="AY632" s="13"/>
      <c r="AZ632" s="13"/>
      <c r="BA632" s="13"/>
      <c r="BB632" s="13"/>
      <c r="BC632" s="13"/>
      <c r="BD632" s="35">
        <f t="shared" si="301"/>
        <v>16.666666666666664</v>
      </c>
      <c r="BE632" s="35">
        <f t="shared" si="302"/>
        <v>16.666666666666664</v>
      </c>
      <c r="BF632" s="37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8.2036809916609581</v>
      </c>
      <c r="BG632" s="14">
        <f t="shared" si="303"/>
        <v>0.66666666666666663</v>
      </c>
      <c r="BH632" s="14">
        <f t="shared" si="304"/>
        <v>0</v>
      </c>
      <c r="BI632" s="13">
        <f>IFERROR(((AG632*(12000/5))/((F632*60+G632)*(SUMIFS(팀공격력!X:X,팀공격력!A:A,B632,팀공격력!B:B,D632)+SUMIFS(팀수비력!X:X,팀수비력!A:A,B632,팀수비력!B:B,D632))))*100,"")</f>
        <v>1.5805278963173699</v>
      </c>
      <c r="BJ632" s="13">
        <f>IFERROR(((AI632*(12000/5))/((F632*60+G632)*(SUMIFS(팀공격력!V:V,팀공격력!A:A,B632,팀공격력!B:B,D632)+SUMIFS(팀수비력!W:W,팀수비력!A:A,B632,팀수비력!B:B,D632))))*100,"")</f>
        <v>9.2137592137592144</v>
      </c>
      <c r="BK632" s="13">
        <f>IFERROR(((AE632*(12000/5))/((F632*60+G632)*(SUMIFS(팀공격력!X:X,팀공격력!A:A,B632,팀공격력!B:B,D632)+SUMIFS(팀수비력!X:X,팀수비력!A:A,B632,팀수비력!B:B,D632))))*100,"")</f>
        <v>6.3221115852694796</v>
      </c>
      <c r="BL632" s="13">
        <f>IFERROR(100*AK632/(((((F632*60+G632)/(12000/5))*SUMIFS(팀공격력!P:P,팀공격력!A:A,B632,팀공격력!B:B,D632))-K632)),"")</f>
        <v>4.4163109082879428</v>
      </c>
      <c r="BM632" s="13">
        <f>IFERROR(100*((AM632/E632*(2400))/((F632*60+G632)*SUMIFS(팀공격력!AR:AR,팀공격력!A:A,B632,팀공격력!B:B,D632))),"")</f>
        <v>2.7871916765452207</v>
      </c>
      <c r="BN632" s="13">
        <f>IFERROR((AO632*40)/(((F632*60+G632)/60)*(SUMIFS(팀수비력!Q:Q,팀수비력!A:A,B632,팀수비력!B:B,D632)-SUMIFS(팀수비력!N:N,팀수비력!A:A,B632,팀수비력!B:B,D632)))*100,"")</f>
        <v>0</v>
      </c>
      <c r="BO632" s="13">
        <f t="shared" si="305"/>
        <v>0</v>
      </c>
      <c r="BP632" s="13">
        <v>0</v>
      </c>
      <c r="BQ632" s="13">
        <v>0</v>
      </c>
      <c r="BR632" s="13">
        <v>0</v>
      </c>
      <c r="BS632" s="13">
        <v>0.33333333333333298</v>
      </c>
      <c r="BT632" s="15" t="s">
        <v>88</v>
      </c>
      <c r="BU632" s="15"/>
      <c r="BV632" s="12" t="s">
        <v>91</v>
      </c>
      <c r="BW632" s="26"/>
      <c r="BX632" s="28"/>
      <c r="BY632" s="28"/>
      <c r="BZ632" s="26"/>
      <c r="CA632" s="26"/>
      <c r="CB632" s="26"/>
      <c r="CC632" s="31"/>
      <c r="CD632" s="31"/>
      <c r="CE632" s="31"/>
      <c r="CF632" s="33">
        <v>7</v>
      </c>
      <c r="CG632" s="33">
        <v>2</v>
      </c>
    </row>
    <row r="633" spans="1:85" ht="18" customHeight="1" thickBot="1" x14ac:dyDescent="0.45">
      <c r="A633" s="12" t="s">
        <v>84</v>
      </c>
      <c r="B633" s="12" t="s">
        <v>275</v>
      </c>
      <c r="C633" s="4" t="s">
        <v>292</v>
      </c>
      <c r="D633" s="4" t="s">
        <v>297</v>
      </c>
      <c r="E633" s="23">
        <v>9</v>
      </c>
      <c r="F633" s="24">
        <v>27</v>
      </c>
      <c r="G633" s="24">
        <v>50</v>
      </c>
      <c r="H633" s="10">
        <f t="shared" si="279"/>
        <v>15030</v>
      </c>
      <c r="I633" s="5">
        <v>113</v>
      </c>
      <c r="J633" s="17">
        <f t="shared" si="280"/>
        <v>12.555555555555555</v>
      </c>
      <c r="K633" s="7">
        <v>46</v>
      </c>
      <c r="L633" s="7">
        <v>128</v>
      </c>
      <c r="M633" s="17">
        <f t="shared" si="281"/>
        <v>5.1111111111111107</v>
      </c>
      <c r="N633" s="17">
        <f t="shared" si="282"/>
        <v>14.222222222222221</v>
      </c>
      <c r="O633" s="14">
        <f t="shared" si="283"/>
        <v>0.359375</v>
      </c>
      <c r="P633" s="12">
        <v>42</v>
      </c>
      <c r="Q633" s="12">
        <v>97</v>
      </c>
      <c r="R633" s="17">
        <f t="shared" si="284"/>
        <v>4.666666666666667</v>
      </c>
      <c r="S633" s="17">
        <f t="shared" si="285"/>
        <v>10.777777777777779</v>
      </c>
      <c r="T633" s="14">
        <f t="shared" si="286"/>
        <v>0.4329896907216495</v>
      </c>
      <c r="U633" s="12">
        <v>4</v>
      </c>
      <c r="V633" s="12">
        <v>31</v>
      </c>
      <c r="W633" s="17">
        <f t="shared" si="287"/>
        <v>0.44444444444444442</v>
      </c>
      <c r="X633" s="17">
        <f t="shared" si="288"/>
        <v>3.4444444444444446</v>
      </c>
      <c r="Y633" s="14">
        <f t="shared" si="289"/>
        <v>0.12903225806451613</v>
      </c>
      <c r="Z633" s="12">
        <v>17</v>
      </c>
      <c r="AA633" s="12">
        <v>32</v>
      </c>
      <c r="AB633" s="17">
        <f t="shared" si="290"/>
        <v>1.8888888888888888</v>
      </c>
      <c r="AC633" s="17">
        <f t="shared" si="291"/>
        <v>3.5555555555555554</v>
      </c>
      <c r="AD633" s="14">
        <f t="shared" si="292"/>
        <v>0.53125</v>
      </c>
      <c r="AE633" s="12">
        <v>49</v>
      </c>
      <c r="AF633" s="17">
        <f t="shared" si="293"/>
        <v>5.4444444444444446</v>
      </c>
      <c r="AG633" s="12">
        <v>12</v>
      </c>
      <c r="AH633" s="17">
        <f t="shared" si="294"/>
        <v>1.3333333333333333</v>
      </c>
      <c r="AI633" s="12">
        <v>37</v>
      </c>
      <c r="AJ633" s="17">
        <f t="shared" si="295"/>
        <v>4.1111111111111107</v>
      </c>
      <c r="AK633" s="12">
        <v>36</v>
      </c>
      <c r="AL633" s="17">
        <f t="shared" si="296"/>
        <v>4</v>
      </c>
      <c r="AM633" s="12">
        <v>4</v>
      </c>
      <c r="AN633" s="17">
        <f t="shared" si="297"/>
        <v>0.44444444444444442</v>
      </c>
      <c r="AO633" s="12">
        <v>1</v>
      </c>
      <c r="AP633" s="17">
        <f t="shared" si="298"/>
        <v>0.1111111111111111</v>
      </c>
      <c r="AQ633" s="12">
        <v>18</v>
      </c>
      <c r="AR633" s="17">
        <f t="shared" si="299"/>
        <v>2</v>
      </c>
      <c r="AS633" s="12">
        <v>17</v>
      </c>
      <c r="AT633" s="17">
        <f t="shared" si="300"/>
        <v>1.8888888888888888</v>
      </c>
      <c r="AU633" s="13"/>
      <c r="AV633" s="13"/>
      <c r="AW633" s="13"/>
      <c r="AX633" s="13"/>
      <c r="AY633" s="13"/>
      <c r="AZ633" s="13"/>
      <c r="BA633" s="13"/>
      <c r="BB633" s="13"/>
      <c r="BC633" s="13"/>
      <c r="BD633" s="35">
        <f t="shared" si="301"/>
        <v>39.766328828828826</v>
      </c>
      <c r="BE633" s="35">
        <f t="shared" si="302"/>
        <v>37.5</v>
      </c>
      <c r="BF633" s="37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29.095852913992932</v>
      </c>
      <c r="BG633" s="14">
        <f t="shared" si="303"/>
        <v>0.2421875</v>
      </c>
      <c r="BH633" s="14">
        <f t="shared" si="304"/>
        <v>0.25</v>
      </c>
      <c r="BI633" s="13">
        <f>IFERROR(((AG633*(12000/5))/((F633*60+G633)*(SUMIFS(팀공격력!X:X,팀공격력!A:A,B633,팀공격력!B:B,D633)+SUMIFS(팀수비력!X:X,팀수비력!A:A,B633,팀수비력!B:B,D633))))*100,"")</f>
        <v>2.5212732429877085</v>
      </c>
      <c r="BJ633" s="13">
        <f>IFERROR(((AI633*(12000/5))/((F633*60+G633)*(SUMIFS(팀공격력!V:V,팀공격력!A:A,B633,팀공격력!B:B,D633)+SUMIFS(팀수비력!W:W,팀수비력!A:A,B633,팀수비력!B:B,D633))))*100,"")</f>
        <v>15.106151333696245</v>
      </c>
      <c r="BK633" s="13">
        <f>IFERROR(((AE633*(12000/5))/((F633*60+G633)*(SUMIFS(팀공격력!X:X,팀공격력!A:A,B633,팀공격력!B:B,D633)+SUMIFS(팀수비력!X:X,팀수비력!A:A,B633,팀수비력!B:B,D633))))*100,"")</f>
        <v>10.295199075533144</v>
      </c>
      <c r="BL633" s="13">
        <f>IFERROR(100*AK633/(((((F633*60+G633)/(12000/5))*SUMIFS(팀공격력!P:P,팀공격력!A:A,B633,팀공격력!B:B,D633))-K633)),"")</f>
        <v>27.831465017394667</v>
      </c>
      <c r="BM633" s="13">
        <f>IFERROR(100*((AM633/E633*(2400))/((F633*60+G633)*SUMIFS(팀공격력!AR:AR,팀공격력!A:A,B633,팀공격력!B:B,D633))),"")</f>
        <v>0.88923097321155276</v>
      </c>
      <c r="BN633" s="13">
        <f>IFERROR((AO633*40)/(((F633*60+G633)/60)*(SUMIFS(팀수비력!Q:Q,팀수비력!A:A,B633,팀수비력!B:B,D633)-SUMIFS(팀수비력!N:N,팀수비력!A:A,B633,팀수비력!B:B,D633)))*100,"")</f>
        <v>0.40596772556581756</v>
      </c>
      <c r="BO633" s="13">
        <f t="shared" si="305"/>
        <v>11.244377811094452</v>
      </c>
      <c r="BP633" s="13">
        <v>0</v>
      </c>
      <c r="BQ633" s="13">
        <v>0</v>
      </c>
      <c r="BR633" s="13">
        <v>1.55555555555555</v>
      </c>
      <c r="BS633" s="13">
        <v>0.33333333333333298</v>
      </c>
      <c r="BT633" s="15" t="s">
        <v>110</v>
      </c>
      <c r="BU633" s="15"/>
      <c r="BV633" s="12" t="s">
        <v>96</v>
      </c>
      <c r="BW633" s="26"/>
      <c r="BX633" s="28"/>
      <c r="BY633" s="28"/>
      <c r="BZ633" s="26"/>
      <c r="CA633" s="26"/>
      <c r="CB633" s="26"/>
      <c r="CC633" s="31"/>
      <c r="CD633" s="31"/>
      <c r="CE633" s="31"/>
      <c r="CF633" s="33">
        <v>7</v>
      </c>
      <c r="CG633" s="33">
        <v>2</v>
      </c>
    </row>
    <row r="634" spans="1:85" ht="18" customHeight="1" thickBot="1" x14ac:dyDescent="0.45">
      <c r="A634" s="12" t="s">
        <v>84</v>
      </c>
      <c r="B634" s="12" t="s">
        <v>275</v>
      </c>
      <c r="C634" s="4" t="s">
        <v>293</v>
      </c>
      <c r="D634" s="4" t="s">
        <v>297</v>
      </c>
      <c r="E634" s="23">
        <v>6</v>
      </c>
      <c r="F634" s="24">
        <v>10</v>
      </c>
      <c r="G634" s="24">
        <v>27</v>
      </c>
      <c r="H634" s="10">
        <f t="shared" si="279"/>
        <v>3762</v>
      </c>
      <c r="I634" s="5">
        <v>14</v>
      </c>
      <c r="J634" s="17">
        <f t="shared" si="280"/>
        <v>2.3333333333333335</v>
      </c>
      <c r="K634" s="7">
        <v>3</v>
      </c>
      <c r="L634" s="7">
        <v>7</v>
      </c>
      <c r="M634" s="17">
        <f t="shared" si="281"/>
        <v>0.5</v>
      </c>
      <c r="N634" s="17">
        <f t="shared" si="282"/>
        <v>1.1666666666666667</v>
      </c>
      <c r="O634" s="14">
        <f t="shared" si="283"/>
        <v>0.42857142857142855</v>
      </c>
      <c r="P634" s="12">
        <v>1</v>
      </c>
      <c r="Q634" s="12">
        <v>3</v>
      </c>
      <c r="R634" s="17">
        <f t="shared" si="284"/>
        <v>0.16666666666666666</v>
      </c>
      <c r="S634" s="17">
        <f t="shared" si="285"/>
        <v>0.5</v>
      </c>
      <c r="T634" s="14">
        <f t="shared" si="286"/>
        <v>0.33333333333333331</v>
      </c>
      <c r="U634" s="12">
        <v>2</v>
      </c>
      <c r="V634" s="12">
        <v>4</v>
      </c>
      <c r="W634" s="17">
        <f t="shared" si="287"/>
        <v>0.33333333333333331</v>
      </c>
      <c r="X634" s="17">
        <f t="shared" si="288"/>
        <v>0.66666666666666663</v>
      </c>
      <c r="Y634" s="14">
        <f t="shared" si="289"/>
        <v>0.5</v>
      </c>
      <c r="Z634" s="12">
        <v>6</v>
      </c>
      <c r="AA634" s="12">
        <v>6</v>
      </c>
      <c r="AB634" s="17">
        <f t="shared" si="290"/>
        <v>1</v>
      </c>
      <c r="AC634" s="17">
        <f t="shared" si="291"/>
        <v>1</v>
      </c>
      <c r="AD634" s="14">
        <f t="shared" si="292"/>
        <v>1</v>
      </c>
      <c r="AE634" s="12">
        <v>4</v>
      </c>
      <c r="AF634" s="17">
        <f t="shared" si="293"/>
        <v>0.66666666666666663</v>
      </c>
      <c r="AG634" s="12">
        <v>3</v>
      </c>
      <c r="AH634" s="17">
        <f t="shared" si="294"/>
        <v>0.5</v>
      </c>
      <c r="AI634" s="12">
        <v>1</v>
      </c>
      <c r="AJ634" s="17">
        <f t="shared" si="295"/>
        <v>0.16666666666666666</v>
      </c>
      <c r="AK634" s="12">
        <v>5</v>
      </c>
      <c r="AL634" s="17">
        <f t="shared" si="296"/>
        <v>0.83333333333333337</v>
      </c>
      <c r="AM634" s="12">
        <v>2</v>
      </c>
      <c r="AN634" s="17">
        <f t="shared" si="297"/>
        <v>0.33333333333333331</v>
      </c>
      <c r="AO634" s="12">
        <v>0</v>
      </c>
      <c r="AP634" s="17">
        <f t="shared" si="298"/>
        <v>0</v>
      </c>
      <c r="AQ634" s="12">
        <v>0</v>
      </c>
      <c r="AR634" s="17">
        <f t="shared" si="299"/>
        <v>0</v>
      </c>
      <c r="AS634" s="12">
        <v>9</v>
      </c>
      <c r="AT634" s="17">
        <f t="shared" si="300"/>
        <v>1.5</v>
      </c>
      <c r="AU634" s="13"/>
      <c r="AV634" s="13"/>
      <c r="AW634" s="13"/>
      <c r="AX634" s="13"/>
      <c r="AY634" s="13"/>
      <c r="AZ634" s="13"/>
      <c r="BA634" s="13"/>
      <c r="BB634" s="13"/>
      <c r="BC634" s="13"/>
      <c r="BD634" s="35">
        <f t="shared" si="301"/>
        <v>72.614107883817425</v>
      </c>
      <c r="BE634" s="35">
        <f t="shared" si="302"/>
        <v>57.142857142857139</v>
      </c>
      <c r="BF634" s="37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4.6668085105352954</v>
      </c>
      <c r="BG634" s="14">
        <f t="shared" si="303"/>
        <v>0.5714285714285714</v>
      </c>
      <c r="BH634" s="14">
        <f t="shared" si="304"/>
        <v>0.8571428571428571</v>
      </c>
      <c r="BI634" s="13">
        <f>IFERROR(((AG634*(12000/5))/((F634*60+G634)*(SUMIFS(팀공격력!X:X,팀공격력!A:A,B634,팀공격력!B:B,D634)+SUMIFS(팀수비력!X:X,팀수비력!A:A,B634,팀수비력!B:B,D634))))*100,"")</f>
        <v>1.678838243935197</v>
      </c>
      <c r="BJ634" s="13">
        <f>IFERROR(((AI634*(12000/5))/((F634*60+G634)*(SUMIFS(팀공격력!V:V,팀공격력!A:A,B634,팀공격력!B:B,D634)+SUMIFS(팀수비력!W:W,팀수비력!A:A,B634,팀수비력!B:B,D634))))*100,"")</f>
        <v>1.0874293170943889</v>
      </c>
      <c r="BK634" s="13">
        <f>IFERROR(((AE634*(12000/5))/((F634*60+G634)*(SUMIFS(팀공격력!X:X,팀공격력!A:A,B634,팀공격력!B:B,D634)+SUMIFS(팀수비력!X:X,팀수비력!A:A,B634,팀수비력!B:B,D634))))*100,"")</f>
        <v>2.238450991913596</v>
      </c>
      <c r="BL634" s="13">
        <f>IFERROR(100*AK634/(((((F634*60+G634)/(12000/5))*SUMIFS(팀공격력!P:P,팀공격력!A:A,B634,팀공격력!B:B,D634))-K634)),"")</f>
        <v>7.9573486114426677</v>
      </c>
      <c r="BM634" s="13">
        <f>IFERROR(100*((AM634/E634*(2400))/((F634*60+G634)*SUMIFS(팀공격력!AR:AR,팀공격력!A:A,B634,팀공격력!B:B,D634))),"")</f>
        <v>1.7763345995972406</v>
      </c>
      <c r="BN634" s="13">
        <f>IFERROR((AO634*40)/(((F634*60+G634)/60)*(SUMIFS(팀수비력!Q:Q,팀수비력!A:A,B634,팀수비력!B:B,D634)-SUMIFS(팀수비력!N:N,팀수비력!A:A,B634,팀수비력!B:B,D634)))*100,"")</f>
        <v>0</v>
      </c>
      <c r="BO634" s="13">
        <f t="shared" si="305"/>
        <v>0</v>
      </c>
      <c r="BP634" s="13">
        <v>33.3333333333333</v>
      </c>
      <c r="BQ634" s="13">
        <v>0.16666666666666599</v>
      </c>
      <c r="BR634" s="13">
        <v>0</v>
      </c>
      <c r="BS634" s="13">
        <v>0</v>
      </c>
      <c r="BT634" s="15" t="s">
        <v>88</v>
      </c>
      <c r="BU634" s="15"/>
      <c r="BV634" s="12" t="s">
        <v>91</v>
      </c>
      <c r="BW634" s="26"/>
      <c r="BX634" s="28"/>
      <c r="BY634" s="28"/>
      <c r="BZ634" s="26"/>
      <c r="CA634" s="26"/>
      <c r="CB634" s="26"/>
      <c r="CC634" s="31"/>
      <c r="CD634" s="31"/>
      <c r="CE634" s="31"/>
      <c r="CF634" s="33">
        <v>4</v>
      </c>
      <c r="CG634" s="33">
        <v>2</v>
      </c>
    </row>
    <row r="635" spans="1:85" ht="18" customHeight="1" thickBot="1" x14ac:dyDescent="0.45">
      <c r="A635" s="12" t="s">
        <v>84</v>
      </c>
      <c r="B635" s="12" t="s">
        <v>275</v>
      </c>
      <c r="C635" s="4" t="s">
        <v>294</v>
      </c>
      <c r="D635" s="4" t="s">
        <v>297</v>
      </c>
      <c r="E635" s="23">
        <v>5</v>
      </c>
      <c r="F635" s="24">
        <v>6</v>
      </c>
      <c r="G635" s="24">
        <v>53</v>
      </c>
      <c r="H635" s="10">
        <f t="shared" si="279"/>
        <v>2065</v>
      </c>
      <c r="I635" s="5">
        <v>5</v>
      </c>
      <c r="J635" s="17">
        <f t="shared" si="280"/>
        <v>1</v>
      </c>
      <c r="K635" s="7">
        <v>1</v>
      </c>
      <c r="L635" s="7">
        <v>8</v>
      </c>
      <c r="M635" s="17">
        <f t="shared" si="281"/>
        <v>0.2</v>
      </c>
      <c r="N635" s="17">
        <f t="shared" si="282"/>
        <v>1.6</v>
      </c>
      <c r="O635" s="14">
        <f t="shared" si="283"/>
        <v>0.125</v>
      </c>
      <c r="P635" s="12">
        <v>0</v>
      </c>
      <c r="Q635" s="12">
        <v>1</v>
      </c>
      <c r="R635" s="17">
        <f t="shared" si="284"/>
        <v>0</v>
      </c>
      <c r="S635" s="17">
        <f t="shared" si="285"/>
        <v>0.2</v>
      </c>
      <c r="T635" s="14">
        <f t="shared" si="286"/>
        <v>0</v>
      </c>
      <c r="U635" s="12">
        <v>1</v>
      </c>
      <c r="V635" s="12">
        <v>7</v>
      </c>
      <c r="W635" s="17">
        <f t="shared" si="287"/>
        <v>0.2</v>
      </c>
      <c r="X635" s="17">
        <f t="shared" si="288"/>
        <v>1.4</v>
      </c>
      <c r="Y635" s="14">
        <f t="shared" si="289"/>
        <v>0.14285714285714285</v>
      </c>
      <c r="Z635" s="12">
        <v>2</v>
      </c>
      <c r="AA635" s="12">
        <v>2</v>
      </c>
      <c r="AB635" s="17">
        <f t="shared" si="290"/>
        <v>0.4</v>
      </c>
      <c r="AC635" s="17">
        <f t="shared" si="291"/>
        <v>0.4</v>
      </c>
      <c r="AD635" s="14">
        <f t="shared" si="292"/>
        <v>1</v>
      </c>
      <c r="AE635" s="12">
        <v>2</v>
      </c>
      <c r="AF635" s="17">
        <f t="shared" si="293"/>
        <v>0.4</v>
      </c>
      <c r="AG635" s="12">
        <v>1</v>
      </c>
      <c r="AH635" s="17">
        <f t="shared" si="294"/>
        <v>0.2</v>
      </c>
      <c r="AI635" s="12">
        <v>1</v>
      </c>
      <c r="AJ635" s="17">
        <f t="shared" si="295"/>
        <v>0.2</v>
      </c>
      <c r="AK635" s="12">
        <v>0</v>
      </c>
      <c r="AL635" s="17">
        <f t="shared" si="296"/>
        <v>0</v>
      </c>
      <c r="AM635" s="12">
        <v>1</v>
      </c>
      <c r="AN635" s="17">
        <f t="shared" si="297"/>
        <v>0.2</v>
      </c>
      <c r="AO635" s="12">
        <v>0</v>
      </c>
      <c r="AP635" s="17">
        <f t="shared" si="298"/>
        <v>0</v>
      </c>
      <c r="AQ635" s="12">
        <v>0</v>
      </c>
      <c r="AR635" s="17">
        <f t="shared" si="299"/>
        <v>0</v>
      </c>
      <c r="AS635" s="12">
        <v>3</v>
      </c>
      <c r="AT635" s="17">
        <f t="shared" si="300"/>
        <v>0.6</v>
      </c>
      <c r="AU635" s="13"/>
      <c r="AV635" s="13"/>
      <c r="AW635" s="13"/>
      <c r="AX635" s="13"/>
      <c r="AY635" s="13"/>
      <c r="AZ635" s="13"/>
      <c r="BA635" s="13"/>
      <c r="BB635" s="13"/>
      <c r="BC635" s="13"/>
      <c r="BD635" s="35">
        <f t="shared" si="301"/>
        <v>28.153153153153148</v>
      </c>
      <c r="BE635" s="35">
        <f t="shared" si="302"/>
        <v>18.75</v>
      </c>
      <c r="BF635" s="37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6.5263957061019973</v>
      </c>
      <c r="BG635" s="14">
        <f t="shared" si="303"/>
        <v>0.875</v>
      </c>
      <c r="BH635" s="14">
        <f t="shared" si="304"/>
        <v>0.25</v>
      </c>
      <c r="BI635" s="13">
        <f>IFERROR(((AG635*(12000/5))/((F635*60+G635)*(SUMIFS(팀공격력!X:X,팀공격력!A:A,B635,팀공격력!B:B,D635)+SUMIFS(팀수비력!X:X,팀수비력!A:A,B635,팀수비력!B:B,D635))))*100,"")</f>
        <v>0.84958158107132242</v>
      </c>
      <c r="BJ635" s="13">
        <f>IFERROR(((AI635*(12000/5))/((F635*60+G635)*(SUMIFS(팀공격력!V:V,팀공격력!A:A,B635,팀공격력!B:B,D635)+SUMIFS(팀수비력!W:W,팀수비력!A:A,B635,팀수비력!B:B,D635))))*100,"")</f>
        <v>1.6508914813999558</v>
      </c>
      <c r="BK635" s="13">
        <f>IFERROR(((AE635*(12000/5))/((F635*60+G635)*(SUMIFS(팀공격력!X:X,팀공격력!A:A,B635,팀공격력!B:B,D635)+SUMIFS(팀수비력!X:X,팀수비력!A:A,B635,팀수비력!B:B,D635))))*100,"")</f>
        <v>1.6991631621426448</v>
      </c>
      <c r="BL635" s="13">
        <f>IFERROR(100*AK635/(((((F635*60+G635)/(12000/5))*SUMIFS(팀공격력!P:P,팀공격력!A:A,B635,팀공격력!B:B,D635))-K635)),"")</f>
        <v>0</v>
      </c>
      <c r="BM635" s="13">
        <f>IFERROR(100*((AM635/E635*(2400))/((F635*60+G635)*SUMIFS(팀공격력!AR:AR,팀공격력!A:A,B635,팀공격력!B:B,D635))),"")</f>
        <v>1.618055874984218</v>
      </c>
      <c r="BN635" s="13">
        <f>IFERROR((AO635*40)/(((F635*60+G635)/60)*(SUMIFS(팀수비력!Q:Q,팀수비력!A:A,B635,팀수비력!B:B,D635)-SUMIFS(팀수비력!N:N,팀수비력!A:A,B635,팀수비력!B:B,D635)))*100,"")</f>
        <v>0</v>
      </c>
      <c r="BO635" s="13">
        <f t="shared" si="305"/>
        <v>0</v>
      </c>
      <c r="BP635" s="13">
        <v>0</v>
      </c>
      <c r="BQ635" s="13">
        <v>0</v>
      </c>
      <c r="BR635" s="13">
        <v>0</v>
      </c>
      <c r="BS635" s="13">
        <v>0</v>
      </c>
      <c r="BT635" s="15" t="s">
        <v>88</v>
      </c>
      <c r="BU635" s="15"/>
      <c r="BV635" s="12" t="s">
        <v>96</v>
      </c>
      <c r="BW635" s="26"/>
      <c r="BX635" s="28"/>
      <c r="BY635" s="28"/>
      <c r="BZ635" s="26"/>
      <c r="CA635" s="26"/>
      <c r="CB635" s="26"/>
      <c r="CC635" s="31"/>
      <c r="CD635" s="31"/>
      <c r="CE635" s="31"/>
      <c r="CF635" s="33">
        <v>4</v>
      </c>
      <c r="CG635" s="33">
        <v>1</v>
      </c>
    </row>
    <row r="636" spans="1:85" ht="18" customHeight="1" thickBot="1" x14ac:dyDescent="0.45">
      <c r="A636" s="12" t="s">
        <v>84</v>
      </c>
      <c r="B636" s="12" t="s">
        <v>85</v>
      </c>
      <c r="C636" s="4" t="s">
        <v>86</v>
      </c>
      <c r="D636" s="4" t="s">
        <v>298</v>
      </c>
      <c r="E636" s="23">
        <v>9</v>
      </c>
      <c r="F636" s="24">
        <v>22</v>
      </c>
      <c r="G636" s="24">
        <v>57</v>
      </c>
      <c r="H636" s="10">
        <f t="shared" si="279"/>
        <v>12393</v>
      </c>
      <c r="I636" s="5">
        <v>94</v>
      </c>
      <c r="J636" s="17">
        <f t="shared" si="280"/>
        <v>10.444444444444445</v>
      </c>
      <c r="K636" s="7">
        <v>38</v>
      </c>
      <c r="L636" s="7">
        <v>82</v>
      </c>
      <c r="M636" s="17">
        <f t="shared" si="281"/>
        <v>4.2222222222222223</v>
      </c>
      <c r="N636" s="17">
        <f t="shared" si="282"/>
        <v>9.1111111111111107</v>
      </c>
      <c r="O636" s="14">
        <f t="shared" si="283"/>
        <v>0.46341463414634149</v>
      </c>
      <c r="P636" s="12">
        <v>22</v>
      </c>
      <c r="Q636" s="12">
        <v>36</v>
      </c>
      <c r="R636" s="17">
        <f t="shared" si="284"/>
        <v>2.4444444444444446</v>
      </c>
      <c r="S636" s="17">
        <f t="shared" si="285"/>
        <v>4</v>
      </c>
      <c r="T636" s="14">
        <f t="shared" si="286"/>
        <v>0.61111111111111116</v>
      </c>
      <c r="U636" s="12">
        <v>16</v>
      </c>
      <c r="V636" s="12">
        <v>46</v>
      </c>
      <c r="W636" s="17">
        <f t="shared" si="287"/>
        <v>1.7777777777777777</v>
      </c>
      <c r="X636" s="17">
        <f t="shared" si="288"/>
        <v>5.1111111111111107</v>
      </c>
      <c r="Y636" s="14">
        <f t="shared" si="289"/>
        <v>0.34782608695652173</v>
      </c>
      <c r="Z636" s="12">
        <v>2</v>
      </c>
      <c r="AA636" s="12">
        <v>4</v>
      </c>
      <c r="AB636" s="17">
        <f t="shared" si="290"/>
        <v>0.22222222222222221</v>
      </c>
      <c r="AC636" s="17">
        <f t="shared" si="291"/>
        <v>0.44444444444444442</v>
      </c>
      <c r="AD636" s="14">
        <f t="shared" si="292"/>
        <v>0.5</v>
      </c>
      <c r="AE636" s="12">
        <v>34</v>
      </c>
      <c r="AF636" s="17">
        <f t="shared" si="293"/>
        <v>3.7777777777777777</v>
      </c>
      <c r="AG636" s="12">
        <v>6</v>
      </c>
      <c r="AH636" s="17">
        <f t="shared" si="294"/>
        <v>0.66666666666666663</v>
      </c>
      <c r="AI636" s="12">
        <v>28</v>
      </c>
      <c r="AJ636" s="17">
        <f t="shared" si="295"/>
        <v>3.1111111111111112</v>
      </c>
      <c r="AK636" s="12">
        <v>5</v>
      </c>
      <c r="AL636" s="17">
        <f t="shared" si="296"/>
        <v>0.55555555555555558</v>
      </c>
      <c r="AM636" s="12">
        <v>4</v>
      </c>
      <c r="AN636" s="17">
        <f t="shared" si="297"/>
        <v>0.44444444444444442</v>
      </c>
      <c r="AO636" s="12">
        <v>3</v>
      </c>
      <c r="AP636" s="17">
        <f t="shared" si="298"/>
        <v>0.33333333333333331</v>
      </c>
      <c r="AQ636" s="12">
        <v>8</v>
      </c>
      <c r="AR636" s="17">
        <f t="shared" si="299"/>
        <v>0.88888888888888884</v>
      </c>
      <c r="AS636" s="12">
        <v>13</v>
      </c>
      <c r="AT636" s="17">
        <f t="shared" si="300"/>
        <v>1.4444444444444444</v>
      </c>
      <c r="AU636" s="13"/>
      <c r="AV636" s="13"/>
      <c r="AW636" s="13"/>
      <c r="AX636" s="13"/>
      <c r="AY636" s="13"/>
      <c r="AZ636" s="13"/>
      <c r="BA636" s="13"/>
      <c r="BB636" s="13"/>
      <c r="BC636" s="13"/>
      <c r="BD636" s="35">
        <f t="shared" si="301"/>
        <v>56.112702960840487</v>
      </c>
      <c r="BE636" s="35">
        <f t="shared" si="302"/>
        <v>56.09756097560976</v>
      </c>
      <c r="BF636" s="37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20.541805798448532</v>
      </c>
      <c r="BG636" s="14">
        <f t="shared" si="303"/>
        <v>0.56097560975609762</v>
      </c>
      <c r="BH636" s="14">
        <f t="shared" si="304"/>
        <v>4.878048780487805E-2</v>
      </c>
      <c r="BI636" s="13">
        <f>IFERROR(((AG636*(12000/5))/((F636*60+G636)*(SUMIFS(팀공격력!X:X,팀공격력!A:A,B636,팀공격력!B:B,D636)+SUMIFS(팀수비력!X:X,팀수비력!A:A,B636,팀수비력!B:B,D636))))*100,"")</f>
        <v>1.649450526793262</v>
      </c>
      <c r="BJ636" s="13">
        <f>IFERROR(((AI636*(12000/5))/((F636*60+G636)*(SUMIFS(팀공격력!V:V,팀공격력!A:A,B636,팀공격력!B:B,D636)+SUMIFS(팀수비력!W:W,팀수비력!A:A,B636,팀수비력!B:B,D636))))*100,"")</f>
        <v>14.96985979122392</v>
      </c>
      <c r="BK636" s="13">
        <f>IFERROR(((AE636*(12000/5))/((F636*60+G636)*(SUMIFS(팀공격력!X:X,팀공격력!A:A,B636,팀공격력!B:B,D636)+SUMIFS(팀수비력!X:X,팀수비력!A:A,B636,팀수비력!B:B,D636))))*100,"")</f>
        <v>9.3468863184951516</v>
      </c>
      <c r="BL636" s="13">
        <f>IFERROR(100*AK636/(((((F636*60+G636)/(12000/5))*SUMIFS(팀공격력!P:P,팀공격력!A:A,B636,팀공격력!B:B,D636))-K636)),"")</f>
        <v>4.3623355944772833</v>
      </c>
      <c r="BM636" s="13">
        <f>IFERROR(100*((AM636/E636*(2400))/((F636*60+G636)*SUMIFS(팀공격력!AR:AR,팀공격력!A:A,B636,팀공격력!B:B,D636))),"")</f>
        <v>1.0672952006284631</v>
      </c>
      <c r="BN636" s="13">
        <f>IFERROR((AO636*40)/(((F636*60+G636)/60)*(SUMIFS(팀수비력!Q:Q,팀수비력!A:A,B636,팀수비력!B:B,D636)-SUMIFS(팀수비력!N:N,팀수비력!A:A,B636,팀수비력!B:B,D636)))*100,"")</f>
        <v>1.5796852477143928</v>
      </c>
      <c r="BO636" s="13">
        <f t="shared" si="305"/>
        <v>8.7183958151700089</v>
      </c>
      <c r="BP636" s="13">
        <v>44.4444444444444</v>
      </c>
      <c r="BQ636" s="13">
        <v>0.88888888888888795</v>
      </c>
      <c r="BR636" s="13">
        <v>0</v>
      </c>
      <c r="BS636" s="13">
        <v>0.22222222222222199</v>
      </c>
      <c r="BT636" s="15" t="s">
        <v>88</v>
      </c>
      <c r="BU636" s="15"/>
      <c r="BV636" s="12" t="s">
        <v>89</v>
      </c>
      <c r="BW636" s="26"/>
      <c r="BX636" s="28"/>
      <c r="BY636" s="28"/>
      <c r="BZ636" s="26"/>
      <c r="CA636" s="26"/>
      <c r="CB636" s="26"/>
      <c r="CC636" s="31"/>
      <c r="CD636" s="31"/>
      <c r="CE636" s="31"/>
      <c r="CF636" s="33">
        <v>4</v>
      </c>
      <c r="CG636" s="33">
        <v>5</v>
      </c>
    </row>
    <row r="637" spans="1:85" ht="18" customHeight="1" thickBot="1" x14ac:dyDescent="0.45">
      <c r="A637" s="12" t="s">
        <v>84</v>
      </c>
      <c r="B637" s="12" t="s">
        <v>85</v>
      </c>
      <c r="C637" s="4" t="s">
        <v>90</v>
      </c>
      <c r="D637" s="4" t="s">
        <v>298</v>
      </c>
      <c r="E637" s="23">
        <v>9</v>
      </c>
      <c r="F637" s="24">
        <v>10</v>
      </c>
      <c r="G637" s="24">
        <v>42</v>
      </c>
      <c r="H637" s="10">
        <f t="shared" si="279"/>
        <v>5778</v>
      </c>
      <c r="I637" s="5">
        <v>20</v>
      </c>
      <c r="J637" s="17">
        <f t="shared" si="280"/>
        <v>2.2222222222222223</v>
      </c>
      <c r="K637" s="7">
        <v>7</v>
      </c>
      <c r="L637" s="7">
        <v>21</v>
      </c>
      <c r="M637" s="17">
        <f t="shared" si="281"/>
        <v>0.77777777777777779</v>
      </c>
      <c r="N637" s="17">
        <f t="shared" si="282"/>
        <v>2.3333333333333335</v>
      </c>
      <c r="O637" s="14">
        <f t="shared" si="283"/>
        <v>0.33333333333333331</v>
      </c>
      <c r="P637" s="12">
        <v>2</v>
      </c>
      <c r="Q637" s="12">
        <v>4</v>
      </c>
      <c r="R637" s="17">
        <f t="shared" si="284"/>
        <v>0.22222222222222221</v>
      </c>
      <c r="S637" s="17">
        <f t="shared" si="285"/>
        <v>0.44444444444444442</v>
      </c>
      <c r="T637" s="14">
        <f t="shared" si="286"/>
        <v>0.5</v>
      </c>
      <c r="U637" s="12">
        <v>5</v>
      </c>
      <c r="V637" s="12">
        <v>17</v>
      </c>
      <c r="W637" s="17">
        <f t="shared" si="287"/>
        <v>0.55555555555555558</v>
      </c>
      <c r="X637" s="17">
        <f t="shared" si="288"/>
        <v>1.8888888888888888</v>
      </c>
      <c r="Y637" s="14">
        <f t="shared" si="289"/>
        <v>0.29411764705882354</v>
      </c>
      <c r="Z637" s="12">
        <v>1</v>
      </c>
      <c r="AA637" s="12">
        <v>2</v>
      </c>
      <c r="AB637" s="17">
        <f t="shared" si="290"/>
        <v>0.1111111111111111</v>
      </c>
      <c r="AC637" s="17">
        <f t="shared" si="291"/>
        <v>0.22222222222222221</v>
      </c>
      <c r="AD637" s="14">
        <f t="shared" si="292"/>
        <v>0.5</v>
      </c>
      <c r="AE637" s="12">
        <v>10</v>
      </c>
      <c r="AF637" s="17">
        <f t="shared" si="293"/>
        <v>1.1111111111111112</v>
      </c>
      <c r="AG637" s="12">
        <v>5</v>
      </c>
      <c r="AH637" s="17">
        <f t="shared" si="294"/>
        <v>0.55555555555555558</v>
      </c>
      <c r="AI637" s="12">
        <v>5</v>
      </c>
      <c r="AJ637" s="17">
        <f t="shared" si="295"/>
        <v>0.55555555555555558</v>
      </c>
      <c r="AK637" s="12">
        <v>5</v>
      </c>
      <c r="AL637" s="17">
        <f t="shared" si="296"/>
        <v>0.55555555555555558</v>
      </c>
      <c r="AM637" s="12">
        <v>11</v>
      </c>
      <c r="AN637" s="17">
        <f t="shared" si="297"/>
        <v>1.2222222222222223</v>
      </c>
      <c r="AO637" s="12">
        <v>0</v>
      </c>
      <c r="AP637" s="17">
        <f t="shared" si="298"/>
        <v>0</v>
      </c>
      <c r="AQ637" s="12">
        <v>6</v>
      </c>
      <c r="AR637" s="17">
        <f t="shared" si="299"/>
        <v>0.66666666666666663</v>
      </c>
      <c r="AS637" s="12">
        <v>21</v>
      </c>
      <c r="AT637" s="17">
        <f t="shared" si="300"/>
        <v>2.3333333333333335</v>
      </c>
      <c r="AU637" s="13"/>
      <c r="AV637" s="13"/>
      <c r="AW637" s="13"/>
      <c r="AX637" s="13"/>
      <c r="AY637" s="13"/>
      <c r="AZ637" s="13"/>
      <c r="BA637" s="13"/>
      <c r="BB637" s="13"/>
      <c r="BC637" s="13"/>
      <c r="BD637" s="35">
        <f t="shared" si="301"/>
        <v>45.703839122486286</v>
      </c>
      <c r="BE637" s="35">
        <f t="shared" si="302"/>
        <v>45.238095238095241</v>
      </c>
      <c r="BF637" s="37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13.386803722952704</v>
      </c>
      <c r="BG637" s="14">
        <f t="shared" si="303"/>
        <v>0.80952380952380953</v>
      </c>
      <c r="BH637" s="14">
        <f t="shared" si="304"/>
        <v>9.5238095238095233E-2</v>
      </c>
      <c r="BI637" s="13">
        <f>IFERROR(((AG637*(12000/5))/((F637*60+G637)*(SUMIFS(팀공격력!X:X,팀공격력!A:A,B637,팀공격력!B:B,D637)+SUMIFS(팀수비력!X:X,팀수비력!A:A,B637,팀수비력!B:B,D637))))*100,"")</f>
        <v>2.9482001238244053</v>
      </c>
      <c r="BJ637" s="13">
        <f>IFERROR(((AI637*(12000/5))/((F637*60+G637)*(SUMIFS(팀공격력!V:V,팀공격력!A:A,B637,팀공격력!B:B,D637)+SUMIFS(팀수비력!W:W,팀수비력!A:A,B637,팀수비력!B:B,D637))))*100,"")</f>
        <v>5.7336161917321258</v>
      </c>
      <c r="BK637" s="13">
        <f>IFERROR(((AE637*(12000/5))/((F637*60+G637)*(SUMIFS(팀공격력!X:X,팀공격력!A:A,B637,팀공격력!B:B,D637)+SUMIFS(팀수비력!X:X,팀수비력!A:A,B637,팀수비력!B:B,D637))))*100,"")</f>
        <v>5.8964002476488107</v>
      </c>
      <c r="BL637" s="13">
        <f>IFERROR(100*AK637/(((((F637*60+G637)/(12000/5))*SUMIFS(팀공격력!P:P,팀공격력!A:A,B637,팀공격력!B:B,D637))-K637)),"")</f>
        <v>7.7936248149014107</v>
      </c>
      <c r="BM637" s="13">
        <f>IFERROR(100*((AM637/E637*(2400))/((F637*60+G637)*SUMIFS(팀공격력!AR:AR,팀공격력!A:A,B637,팀공격력!B:B,D637))),"")</f>
        <v>6.2952961074452221</v>
      </c>
      <c r="BN637" s="13">
        <f>IFERROR((AO637*40)/(((F637*60+G637)/60)*(SUMIFS(팀수비력!Q:Q,팀수비력!A:A,B637,팀수비력!B:B,D637)-SUMIFS(팀수비력!N:N,팀수비력!A:A,B637,팀수비력!B:B,D637)))*100,"")</f>
        <v>0</v>
      </c>
      <c r="BO637" s="13">
        <f t="shared" si="305"/>
        <v>21.520803443328553</v>
      </c>
      <c r="BP637" s="13">
        <v>12.5</v>
      </c>
      <c r="BQ637" s="13">
        <v>0.11111111111111099</v>
      </c>
      <c r="BR637" s="13">
        <v>0</v>
      </c>
      <c r="BS637" s="13">
        <v>0.22222222222222199</v>
      </c>
      <c r="BT637" s="15" t="s">
        <v>88</v>
      </c>
      <c r="BU637" s="15"/>
      <c r="BV637" s="12" t="s">
        <v>91</v>
      </c>
      <c r="BW637" s="26"/>
      <c r="BX637" s="28"/>
      <c r="BY637" s="28"/>
      <c r="BZ637" s="26"/>
      <c r="CA637" s="26"/>
      <c r="CB637" s="26"/>
      <c r="CC637" s="31"/>
      <c r="CD637" s="31"/>
      <c r="CE637" s="31"/>
      <c r="CF637" s="33">
        <v>4</v>
      </c>
      <c r="CG637" s="33">
        <v>5</v>
      </c>
    </row>
    <row r="638" spans="1:85" ht="18" customHeight="1" thickBot="1" x14ac:dyDescent="0.45">
      <c r="A638" s="12" t="s">
        <v>84</v>
      </c>
      <c r="B638" s="12" t="s">
        <v>85</v>
      </c>
      <c r="C638" s="4" t="s">
        <v>92</v>
      </c>
      <c r="D638" s="4" t="s">
        <v>298</v>
      </c>
      <c r="E638" s="23">
        <v>9</v>
      </c>
      <c r="F638" s="24">
        <v>30</v>
      </c>
      <c r="G638" s="24">
        <v>37</v>
      </c>
      <c r="H638" s="10">
        <f t="shared" si="279"/>
        <v>16533</v>
      </c>
      <c r="I638" s="5">
        <v>140</v>
      </c>
      <c r="J638" s="17">
        <f t="shared" si="280"/>
        <v>15.555555555555555</v>
      </c>
      <c r="K638" s="7">
        <v>53</v>
      </c>
      <c r="L638" s="7">
        <v>107</v>
      </c>
      <c r="M638" s="17">
        <f t="shared" si="281"/>
        <v>5.8888888888888893</v>
      </c>
      <c r="N638" s="17">
        <f t="shared" si="282"/>
        <v>11.888888888888889</v>
      </c>
      <c r="O638" s="14">
        <f t="shared" si="283"/>
        <v>0.49532710280373832</v>
      </c>
      <c r="P638" s="12">
        <v>40</v>
      </c>
      <c r="Q638" s="12">
        <v>67</v>
      </c>
      <c r="R638" s="17">
        <f t="shared" si="284"/>
        <v>4.4444444444444446</v>
      </c>
      <c r="S638" s="17">
        <f t="shared" si="285"/>
        <v>7.4444444444444446</v>
      </c>
      <c r="T638" s="14">
        <f t="shared" si="286"/>
        <v>0.59701492537313428</v>
      </c>
      <c r="U638" s="12">
        <v>13</v>
      </c>
      <c r="V638" s="12">
        <v>40</v>
      </c>
      <c r="W638" s="17">
        <f t="shared" si="287"/>
        <v>1.4444444444444444</v>
      </c>
      <c r="X638" s="17">
        <f t="shared" si="288"/>
        <v>4.4444444444444446</v>
      </c>
      <c r="Y638" s="14">
        <f t="shared" si="289"/>
        <v>0.32500000000000001</v>
      </c>
      <c r="Z638" s="12">
        <v>21</v>
      </c>
      <c r="AA638" s="12">
        <v>38</v>
      </c>
      <c r="AB638" s="17">
        <f t="shared" si="290"/>
        <v>2.3333333333333335</v>
      </c>
      <c r="AC638" s="17">
        <f t="shared" si="291"/>
        <v>4.2222222222222223</v>
      </c>
      <c r="AD638" s="14">
        <f t="shared" si="292"/>
        <v>0.55263157894736847</v>
      </c>
      <c r="AE638" s="12">
        <v>104</v>
      </c>
      <c r="AF638" s="17">
        <f t="shared" si="293"/>
        <v>11.555555555555555</v>
      </c>
      <c r="AG638" s="12">
        <v>26</v>
      </c>
      <c r="AH638" s="17">
        <f t="shared" si="294"/>
        <v>2.8888888888888888</v>
      </c>
      <c r="AI638" s="12">
        <v>78</v>
      </c>
      <c r="AJ638" s="17">
        <f t="shared" si="295"/>
        <v>8.6666666666666661</v>
      </c>
      <c r="AK638" s="12">
        <v>24</v>
      </c>
      <c r="AL638" s="17">
        <f t="shared" si="296"/>
        <v>2.6666666666666665</v>
      </c>
      <c r="AM638" s="12">
        <v>10</v>
      </c>
      <c r="AN638" s="17">
        <f t="shared" si="297"/>
        <v>1.1111111111111112</v>
      </c>
      <c r="AO638" s="12">
        <v>10</v>
      </c>
      <c r="AP638" s="17">
        <f t="shared" si="298"/>
        <v>1.1111111111111112</v>
      </c>
      <c r="AQ638" s="12">
        <v>23</v>
      </c>
      <c r="AR638" s="17">
        <f t="shared" si="299"/>
        <v>2.5555555555555554</v>
      </c>
      <c r="AS638" s="12">
        <v>17</v>
      </c>
      <c r="AT638" s="17">
        <f t="shared" si="300"/>
        <v>1.8888888888888888</v>
      </c>
      <c r="AU638" s="13"/>
      <c r="AV638" s="13"/>
      <c r="AW638" s="13"/>
      <c r="AX638" s="13"/>
      <c r="AY638" s="13"/>
      <c r="AZ638" s="13"/>
      <c r="BA638" s="13"/>
      <c r="BB638" s="13"/>
      <c r="BC638" s="13"/>
      <c r="BD638" s="35">
        <f t="shared" si="301"/>
        <v>56.579372777238923</v>
      </c>
      <c r="BE638" s="35">
        <f t="shared" si="302"/>
        <v>55.607476635514018</v>
      </c>
      <c r="BF638" s="37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24.620638780727973</v>
      </c>
      <c r="BG638" s="14">
        <f t="shared" si="303"/>
        <v>0.37383177570093457</v>
      </c>
      <c r="BH638" s="14">
        <f t="shared" si="304"/>
        <v>0.35514018691588783</v>
      </c>
      <c r="BI638" s="13">
        <f>IFERROR(((AG638*(12000/5))/((F638*60+G638)*(SUMIFS(팀공격력!X:X,팀공격력!A:A,B638,팀공격력!B:B,D638)+SUMIFS(팀수비력!X:X,팀수비력!A:A,B638,팀수비력!B:B,D638))))*100,"")</f>
        <v>5.3577960225233499</v>
      </c>
      <c r="BJ638" s="13">
        <f>IFERROR(((AI638*(12000/5))/((F638*60+G638)*(SUMIFS(팀공격력!V:V,팀공격력!A:A,B638,팀공격력!B:B,D638)+SUMIFS(팀수비력!W:W,팀수비력!A:A,B638,팀수비력!B:B,D638))))*100,"")</f>
        <v>31.259288450427647</v>
      </c>
      <c r="BK638" s="13">
        <f>IFERROR(((AE638*(12000/5))/((F638*60+G638)*(SUMIFS(팀공격력!X:X,팀공격력!A:A,B638,팀공격력!B:B,D638)+SUMIFS(팀수비력!X:X,팀수비력!A:A,B638,팀수비력!B:B,D638))))*100,"")</f>
        <v>21.431184090093399</v>
      </c>
      <c r="BL638" s="13">
        <f>IFERROR(100*AK638/(((((F638*60+G638)/(12000/5))*SUMIFS(팀공격력!P:P,팀공격력!A:A,B638,팀공격력!B:B,D638))-K638)),"")</f>
        <v>15.936166798545825</v>
      </c>
      <c r="BM638" s="13">
        <f>IFERROR(100*((AM638/E638*(2400))/((F638*60+G638)*SUMIFS(팀공격력!AR:AR,팀공격력!A:A,B638,팀공격력!B:B,D638))),"")</f>
        <v>2.0000891280149617</v>
      </c>
      <c r="BN638" s="13">
        <f>IFERROR((AO638*40)/(((F638*60+G638)/60)*(SUMIFS(팀수비력!Q:Q,팀수비력!A:A,B638,팀수비력!B:B,D638)-SUMIFS(팀수비력!N:N,팀수비력!A:A,B638,팀수비력!B:B,D638)))*100,"")</f>
        <v>3.9470633026723259</v>
      </c>
      <c r="BO638" s="13">
        <f t="shared" si="305"/>
        <v>15.676117775354417</v>
      </c>
      <c r="BP638" s="13">
        <v>57.142857142857103</v>
      </c>
      <c r="BQ638" s="13">
        <v>1.3333333333333299</v>
      </c>
      <c r="BR638" s="13">
        <v>0.22222222222222199</v>
      </c>
      <c r="BS638" s="13">
        <v>1.3333333333333299</v>
      </c>
      <c r="BT638" s="15" t="s">
        <v>93</v>
      </c>
      <c r="BU638" s="15"/>
      <c r="BV638" s="12" t="s">
        <v>89</v>
      </c>
      <c r="BW638" s="26"/>
      <c r="BX638" s="28"/>
      <c r="BY638" s="28"/>
      <c r="BZ638" s="26"/>
      <c r="CA638" s="26"/>
      <c r="CB638" s="26"/>
      <c r="CC638" s="31"/>
      <c r="CD638" s="31"/>
      <c r="CE638" s="31"/>
      <c r="CF638" s="33">
        <v>4</v>
      </c>
      <c r="CG638" s="33">
        <v>5</v>
      </c>
    </row>
    <row r="639" spans="1:85" ht="18" customHeight="1" thickBot="1" x14ac:dyDescent="0.45">
      <c r="A639" s="12" t="s">
        <v>84</v>
      </c>
      <c r="B639" s="12" t="s">
        <v>85</v>
      </c>
      <c r="C639" s="4" t="s">
        <v>98</v>
      </c>
      <c r="D639" s="4" t="s">
        <v>298</v>
      </c>
      <c r="E639" s="23">
        <v>1</v>
      </c>
      <c r="F639" s="24">
        <v>3</v>
      </c>
      <c r="G639" s="24">
        <v>22</v>
      </c>
      <c r="H639" s="10">
        <f t="shared" si="279"/>
        <v>202</v>
      </c>
      <c r="I639" s="5">
        <v>0</v>
      </c>
      <c r="J639" s="17">
        <f t="shared" si="280"/>
        <v>0</v>
      </c>
      <c r="K639" s="7">
        <v>0</v>
      </c>
      <c r="L639" s="7">
        <v>0</v>
      </c>
      <c r="M639" s="17">
        <f t="shared" si="281"/>
        <v>0</v>
      </c>
      <c r="N639" s="17">
        <f t="shared" si="282"/>
        <v>0</v>
      </c>
      <c r="O639" s="14" t="e">
        <f t="shared" si="283"/>
        <v>#DIV/0!</v>
      </c>
      <c r="P639" s="12">
        <v>0</v>
      </c>
      <c r="Q639" s="12">
        <v>0</v>
      </c>
      <c r="R639" s="17">
        <f t="shared" si="284"/>
        <v>0</v>
      </c>
      <c r="S639" s="17">
        <f t="shared" si="285"/>
        <v>0</v>
      </c>
      <c r="T639" s="14" t="e">
        <f t="shared" si="286"/>
        <v>#DIV/0!</v>
      </c>
      <c r="U639" s="12">
        <v>0</v>
      </c>
      <c r="V639" s="12">
        <v>0</v>
      </c>
      <c r="W639" s="17">
        <f t="shared" si="287"/>
        <v>0</v>
      </c>
      <c r="X639" s="17">
        <f t="shared" si="288"/>
        <v>0</v>
      </c>
      <c r="Y639" s="14" t="e">
        <f t="shared" si="289"/>
        <v>#DIV/0!</v>
      </c>
      <c r="Z639" s="12">
        <v>0</v>
      </c>
      <c r="AA639" s="12">
        <v>0</v>
      </c>
      <c r="AB639" s="17">
        <f t="shared" si="290"/>
        <v>0</v>
      </c>
      <c r="AC639" s="17">
        <f t="shared" si="291"/>
        <v>0</v>
      </c>
      <c r="AD639" s="14" t="e">
        <f t="shared" si="292"/>
        <v>#DIV/0!</v>
      </c>
      <c r="AE639" s="12">
        <v>0</v>
      </c>
      <c r="AF639" s="17">
        <f t="shared" si="293"/>
        <v>0</v>
      </c>
      <c r="AG639" s="12">
        <v>0</v>
      </c>
      <c r="AH639" s="17">
        <f t="shared" si="294"/>
        <v>0</v>
      </c>
      <c r="AI639" s="12">
        <v>0</v>
      </c>
      <c r="AJ639" s="17">
        <f t="shared" si="295"/>
        <v>0</v>
      </c>
      <c r="AK639" s="12">
        <v>0</v>
      </c>
      <c r="AL639" s="17">
        <f t="shared" si="296"/>
        <v>0</v>
      </c>
      <c r="AM639" s="12">
        <v>0</v>
      </c>
      <c r="AN639" s="17">
        <f t="shared" si="297"/>
        <v>0</v>
      </c>
      <c r="AO639" s="12">
        <v>0</v>
      </c>
      <c r="AP639" s="17">
        <f t="shared" si="298"/>
        <v>0</v>
      </c>
      <c r="AQ639" s="12">
        <v>0</v>
      </c>
      <c r="AR639" s="17">
        <f t="shared" si="299"/>
        <v>0</v>
      </c>
      <c r="AS639" s="12">
        <v>0</v>
      </c>
      <c r="AT639" s="17">
        <f t="shared" si="300"/>
        <v>0</v>
      </c>
      <c r="AU639" s="13"/>
      <c r="AV639" s="13"/>
      <c r="AW639" s="13"/>
      <c r="AX639" s="13"/>
      <c r="AY639" s="13"/>
      <c r="AZ639" s="13"/>
      <c r="BA639" s="13"/>
      <c r="BB639" s="13"/>
      <c r="BC639" s="13"/>
      <c r="BD639" s="35" t="str">
        <f t="shared" si="301"/>
        <v/>
      </c>
      <c r="BE639" s="35" t="str">
        <f t="shared" si="302"/>
        <v/>
      </c>
      <c r="BF639" s="37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0</v>
      </c>
      <c r="BG639" s="14" t="str">
        <f t="shared" si="303"/>
        <v/>
      </c>
      <c r="BH639" s="14" t="str">
        <f t="shared" si="304"/>
        <v/>
      </c>
      <c r="BI639" s="13">
        <f>IFERROR(((AG639*(12000/5))/((F639*60+G639)*(SUMIFS(팀공격력!X:X,팀공격력!A:A,B639,팀공격력!B:B,D639)+SUMIFS(팀수비력!X:X,팀수비력!A:A,B639,팀수비력!B:B,D639))))*100,"")</f>
        <v>0</v>
      </c>
      <c r="BJ639" s="13">
        <f>IFERROR(((AI639*(12000/5))/((F639*60+G639)*(SUMIFS(팀공격력!V:V,팀공격력!A:A,B639,팀공격력!B:B,D639)+SUMIFS(팀수비력!W:W,팀수비력!A:A,B639,팀수비력!B:B,D639))))*100,"")</f>
        <v>0</v>
      </c>
      <c r="BK639" s="13">
        <f>IFERROR(((AE639*(12000/5))/((F639*60+G639)*(SUMIFS(팀공격력!X:X,팀공격력!A:A,B639,팀공격력!B:B,D639)+SUMIFS(팀수비력!X:X,팀수비력!A:A,B639,팀수비력!B:B,D639))))*100,"")</f>
        <v>0</v>
      </c>
      <c r="BL639" s="13">
        <f>IFERROR(100*AK639/(((((F639*60+G639)/(12000/5))*SUMIFS(팀공격력!P:P,팀공격력!A:A,B639,팀공격력!B:B,D639))-K639)),"")</f>
        <v>0</v>
      </c>
      <c r="BM639" s="13">
        <f>IFERROR(100*((AM639/E639*(2400))/((F639*60+G639)*SUMIFS(팀공격력!AR:AR,팀공격력!A:A,B639,팀공격력!B:B,D639))),"")</f>
        <v>0</v>
      </c>
      <c r="BN639" s="13">
        <f>IFERROR((AO639*40)/(((F639*60+G639)/60)*(SUMIFS(팀수비력!Q:Q,팀수비력!A:A,B639,팀수비력!B:B,D639)-SUMIFS(팀수비력!N:N,팀수비력!A:A,B639,팀수비력!B:B,D639)))*100,"")</f>
        <v>0</v>
      </c>
      <c r="BO639" s="13" t="str">
        <f t="shared" si="305"/>
        <v/>
      </c>
      <c r="BP639" s="13">
        <v>0</v>
      </c>
      <c r="BQ639" s="13">
        <v>0</v>
      </c>
      <c r="BR639" s="13">
        <v>0</v>
      </c>
      <c r="BS639" s="13">
        <v>0</v>
      </c>
      <c r="BT639" s="15" t="s">
        <v>88</v>
      </c>
      <c r="BU639" s="15"/>
      <c r="BV639" s="12" t="s">
        <v>96</v>
      </c>
      <c r="BW639" s="26"/>
      <c r="BX639" s="28"/>
      <c r="BY639" s="28"/>
      <c r="BZ639" s="26"/>
      <c r="CA639" s="26"/>
      <c r="CB639" s="26"/>
      <c r="CC639" s="31"/>
      <c r="CD639" s="31"/>
      <c r="CE639" s="31"/>
      <c r="CF639" s="33">
        <v>0</v>
      </c>
      <c r="CG639" s="33">
        <v>1</v>
      </c>
    </row>
    <row r="640" spans="1:85" ht="18" customHeight="1" thickBot="1" x14ac:dyDescent="0.45">
      <c r="A640" s="12" t="s">
        <v>84</v>
      </c>
      <c r="B640" s="12" t="s">
        <v>85</v>
      </c>
      <c r="C640" s="4" t="s">
        <v>99</v>
      </c>
      <c r="D640" s="4" t="s">
        <v>298</v>
      </c>
      <c r="E640" s="23">
        <v>1</v>
      </c>
      <c r="F640" s="24">
        <v>17</v>
      </c>
      <c r="G640" s="24">
        <v>12</v>
      </c>
      <c r="H640" s="10">
        <f t="shared" si="279"/>
        <v>1032</v>
      </c>
      <c r="I640" s="5">
        <v>4</v>
      </c>
      <c r="J640" s="17">
        <f t="shared" si="280"/>
        <v>4</v>
      </c>
      <c r="K640" s="7">
        <v>2</v>
      </c>
      <c r="L640" s="7">
        <v>4</v>
      </c>
      <c r="M640" s="17">
        <f t="shared" si="281"/>
        <v>2</v>
      </c>
      <c r="N640" s="17">
        <f t="shared" si="282"/>
        <v>4</v>
      </c>
      <c r="O640" s="14">
        <f t="shared" si="283"/>
        <v>0.5</v>
      </c>
      <c r="P640" s="12">
        <v>2</v>
      </c>
      <c r="Q640" s="12">
        <v>3</v>
      </c>
      <c r="R640" s="17">
        <f t="shared" si="284"/>
        <v>2</v>
      </c>
      <c r="S640" s="17">
        <f t="shared" si="285"/>
        <v>3</v>
      </c>
      <c r="T640" s="14">
        <f t="shared" si="286"/>
        <v>0.66666666666666663</v>
      </c>
      <c r="U640" s="12">
        <v>0</v>
      </c>
      <c r="V640" s="12">
        <v>1</v>
      </c>
      <c r="W640" s="17">
        <f t="shared" si="287"/>
        <v>0</v>
      </c>
      <c r="X640" s="17">
        <f t="shared" si="288"/>
        <v>1</v>
      </c>
      <c r="Y640" s="14">
        <f t="shared" si="289"/>
        <v>0</v>
      </c>
      <c r="Z640" s="12">
        <v>0</v>
      </c>
      <c r="AA640" s="12">
        <v>2</v>
      </c>
      <c r="AB640" s="17">
        <f t="shared" si="290"/>
        <v>0</v>
      </c>
      <c r="AC640" s="17">
        <f t="shared" si="291"/>
        <v>2</v>
      </c>
      <c r="AD640" s="14">
        <f t="shared" si="292"/>
        <v>0</v>
      </c>
      <c r="AE640" s="12">
        <v>7</v>
      </c>
      <c r="AF640" s="17">
        <f t="shared" si="293"/>
        <v>7</v>
      </c>
      <c r="AG640" s="12">
        <v>2</v>
      </c>
      <c r="AH640" s="17">
        <f t="shared" si="294"/>
        <v>2</v>
      </c>
      <c r="AI640" s="12">
        <v>5</v>
      </c>
      <c r="AJ640" s="17">
        <f t="shared" si="295"/>
        <v>5</v>
      </c>
      <c r="AK640" s="12">
        <v>0</v>
      </c>
      <c r="AL640" s="17">
        <f t="shared" si="296"/>
        <v>0</v>
      </c>
      <c r="AM640" s="12">
        <v>1</v>
      </c>
      <c r="AN640" s="17">
        <f t="shared" si="297"/>
        <v>1</v>
      </c>
      <c r="AO640" s="12">
        <v>0</v>
      </c>
      <c r="AP640" s="17">
        <f t="shared" si="298"/>
        <v>0</v>
      </c>
      <c r="AQ640" s="12">
        <v>1</v>
      </c>
      <c r="AR640" s="17">
        <f t="shared" si="299"/>
        <v>1</v>
      </c>
      <c r="AS640" s="12">
        <v>2</v>
      </c>
      <c r="AT640" s="17">
        <f t="shared" si="300"/>
        <v>2</v>
      </c>
      <c r="AU640" s="13"/>
      <c r="AV640" s="13"/>
      <c r="AW640" s="13"/>
      <c r="AX640" s="13"/>
      <c r="AY640" s="13"/>
      <c r="AZ640" s="13"/>
      <c r="BA640" s="13"/>
      <c r="BB640" s="13"/>
      <c r="BC640" s="13"/>
      <c r="BD640" s="35">
        <f t="shared" si="301"/>
        <v>40.983606557377051</v>
      </c>
      <c r="BE640" s="35">
        <f t="shared" si="302"/>
        <v>50</v>
      </c>
      <c r="BF640" s="37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1.7563731253405215</v>
      </c>
      <c r="BG640" s="14">
        <f t="shared" si="303"/>
        <v>0.25</v>
      </c>
      <c r="BH640" s="14">
        <f t="shared" si="304"/>
        <v>0.5</v>
      </c>
      <c r="BI640" s="13">
        <f>IFERROR(((AG640*(12000/5))/((F640*60+G640)*(SUMIFS(팀공격력!X:X,팀공격력!A:A,B640,팀공격력!B:B,D640)+SUMIFS(팀수비력!X:X,팀수비력!A:A,B640,팀수비력!B:B,D640))))*100,"")</f>
        <v>0.73362189127723576</v>
      </c>
      <c r="BJ640" s="13">
        <f>IFERROR(((AI640*(12000/5))/((F640*60+G640)*(SUMIFS(팀공격력!V:V,팀공격력!A:A,B640,팀공격력!B:B,D640)+SUMIFS(팀수비력!W:W,팀수비력!A:A,B640,팀수비력!B:B,D640))))*100,"")</f>
        <v>3.5668426309031247</v>
      </c>
      <c r="BK640" s="13">
        <f>IFERROR(((AE640*(12000/5))/((F640*60+G640)*(SUMIFS(팀공격력!X:X,팀공격력!A:A,B640,팀공격력!B:B,D640)+SUMIFS(팀수비력!X:X,팀수비력!A:A,B640,팀수비력!B:B,D640))))*100,"")</f>
        <v>2.5676766194703249</v>
      </c>
      <c r="BL640" s="13">
        <f>IFERROR(100*AK640/(((((F640*60+G640)/(12000/5))*SUMIFS(팀공격력!P:P,팀공격력!A:A,B640,팀공격력!B:B,D640))-K640)),"")</f>
        <v>0</v>
      </c>
      <c r="BM640" s="13">
        <f>IFERROR(100*((AM640/E640*(2400))/((F640*60+G640)*SUMIFS(팀공격력!AR:AR,팀공격력!A:A,B640,팀공격력!B:B,D640))),"")</f>
        <v>3.204212553630946</v>
      </c>
      <c r="BN640" s="13">
        <f>IFERROR((AO640*40)/(((F640*60+G640)/60)*(SUMIFS(팀수비력!Q:Q,팀수비력!A:A,B640,팀수비력!B:B,D640)-SUMIFS(팀수비력!N:N,팀수비력!A:A,B640,팀수비력!B:B,D640)))*100,"")</f>
        <v>0</v>
      </c>
      <c r="BO640" s="13">
        <f t="shared" si="305"/>
        <v>17.006802721088437</v>
      </c>
      <c r="BP640" s="13">
        <v>100</v>
      </c>
      <c r="BQ640" s="13">
        <v>2</v>
      </c>
      <c r="BR640" s="13">
        <v>0</v>
      </c>
      <c r="BS640" s="13">
        <v>0</v>
      </c>
      <c r="BT640" s="15" t="s">
        <v>93</v>
      </c>
      <c r="BU640" s="15"/>
      <c r="BV640" s="12" t="s">
        <v>89</v>
      </c>
      <c r="BW640" s="26"/>
      <c r="BX640" s="28"/>
      <c r="BY640" s="28"/>
      <c r="BZ640" s="26"/>
      <c r="CA640" s="26"/>
      <c r="CB640" s="26"/>
      <c r="CC640" s="31"/>
      <c r="CD640" s="31"/>
      <c r="CE640" s="31"/>
      <c r="CF640" s="33">
        <v>0</v>
      </c>
      <c r="CG640" s="33">
        <v>1</v>
      </c>
    </row>
    <row r="641" spans="1:85" ht="18" customHeight="1" thickBot="1" x14ac:dyDescent="0.45">
      <c r="A641" s="12" t="s">
        <v>84</v>
      </c>
      <c r="B641" s="12" t="s">
        <v>85</v>
      </c>
      <c r="C641" s="4" t="s">
        <v>100</v>
      </c>
      <c r="D641" s="4" t="s">
        <v>298</v>
      </c>
      <c r="E641" s="23">
        <v>2</v>
      </c>
      <c r="F641" s="24">
        <v>4</v>
      </c>
      <c r="G641" s="24">
        <v>48</v>
      </c>
      <c r="H641" s="10">
        <f t="shared" si="279"/>
        <v>576</v>
      </c>
      <c r="I641" s="5">
        <v>4</v>
      </c>
      <c r="J641" s="17">
        <f t="shared" si="280"/>
        <v>2</v>
      </c>
      <c r="K641" s="7">
        <v>2</v>
      </c>
      <c r="L641" s="7">
        <v>3</v>
      </c>
      <c r="M641" s="17">
        <f t="shared" si="281"/>
        <v>1</v>
      </c>
      <c r="N641" s="17">
        <f t="shared" si="282"/>
        <v>1.5</v>
      </c>
      <c r="O641" s="14">
        <f t="shared" si="283"/>
        <v>0.66666666666666663</v>
      </c>
      <c r="P641" s="12">
        <v>2</v>
      </c>
      <c r="Q641" s="12">
        <v>2</v>
      </c>
      <c r="R641" s="17">
        <f t="shared" si="284"/>
        <v>1</v>
      </c>
      <c r="S641" s="17">
        <f t="shared" si="285"/>
        <v>1</v>
      </c>
      <c r="T641" s="14">
        <f t="shared" si="286"/>
        <v>1</v>
      </c>
      <c r="U641" s="12">
        <v>0</v>
      </c>
      <c r="V641" s="12">
        <v>1</v>
      </c>
      <c r="W641" s="17">
        <f t="shared" si="287"/>
        <v>0</v>
      </c>
      <c r="X641" s="17">
        <f t="shared" si="288"/>
        <v>0.5</v>
      </c>
      <c r="Y641" s="14">
        <f t="shared" si="289"/>
        <v>0</v>
      </c>
      <c r="Z641" s="12">
        <v>0</v>
      </c>
      <c r="AA641" s="12">
        <v>0</v>
      </c>
      <c r="AB641" s="17">
        <f t="shared" si="290"/>
        <v>0</v>
      </c>
      <c r="AC641" s="17">
        <f t="shared" si="291"/>
        <v>0</v>
      </c>
      <c r="AD641" s="14" t="e">
        <f t="shared" si="292"/>
        <v>#DIV/0!</v>
      </c>
      <c r="AE641" s="12">
        <v>0</v>
      </c>
      <c r="AF641" s="17">
        <f t="shared" si="293"/>
        <v>0</v>
      </c>
      <c r="AG641" s="12">
        <v>0</v>
      </c>
      <c r="AH641" s="17">
        <f t="shared" si="294"/>
        <v>0</v>
      </c>
      <c r="AI641" s="12">
        <v>0</v>
      </c>
      <c r="AJ641" s="17">
        <f t="shared" si="295"/>
        <v>0</v>
      </c>
      <c r="AK641" s="12">
        <v>2</v>
      </c>
      <c r="AL641" s="17">
        <f t="shared" si="296"/>
        <v>1</v>
      </c>
      <c r="AM641" s="12">
        <v>0</v>
      </c>
      <c r="AN641" s="17">
        <f t="shared" si="297"/>
        <v>0</v>
      </c>
      <c r="AO641" s="12">
        <v>0</v>
      </c>
      <c r="AP641" s="17">
        <f t="shared" si="298"/>
        <v>0</v>
      </c>
      <c r="AQ641" s="12">
        <v>0</v>
      </c>
      <c r="AR641" s="17">
        <f t="shared" si="299"/>
        <v>0</v>
      </c>
      <c r="AS641" s="12">
        <v>4</v>
      </c>
      <c r="AT641" s="17">
        <f t="shared" si="300"/>
        <v>2</v>
      </c>
      <c r="AU641" s="13"/>
      <c r="AV641" s="13"/>
      <c r="AW641" s="13"/>
      <c r="AX641" s="13"/>
      <c r="AY641" s="13"/>
      <c r="AZ641" s="13"/>
      <c r="BA641" s="13"/>
      <c r="BB641" s="13"/>
      <c r="BC641" s="13"/>
      <c r="BD641" s="35">
        <f t="shared" si="301"/>
        <v>66.666666666666657</v>
      </c>
      <c r="BE641" s="35">
        <f t="shared" si="302"/>
        <v>66.666666666666657</v>
      </c>
      <c r="BF641" s="37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3.2110563090834363</v>
      </c>
      <c r="BG641" s="14">
        <f t="shared" si="303"/>
        <v>0.33333333333333331</v>
      </c>
      <c r="BH641" s="14">
        <f t="shared" si="304"/>
        <v>0</v>
      </c>
      <c r="BI641" s="13">
        <f>IFERROR(((AG641*(12000/5))/((F641*60+G641)*(SUMIFS(팀공격력!X:X,팀공격력!A:A,B641,팀공격력!B:B,D641)+SUMIFS(팀수비력!X:X,팀수비력!A:A,B641,팀수비력!B:B,D641))))*100,"")</f>
        <v>0</v>
      </c>
      <c r="BJ641" s="13">
        <f>IFERROR(((AI641*(12000/5))/((F641*60+G641)*(SUMIFS(팀공격력!V:V,팀공격력!A:A,B641,팀공격력!B:B,D641)+SUMIFS(팀수비력!W:W,팀수비력!A:A,B641,팀수비력!B:B,D641))))*100,"")</f>
        <v>0</v>
      </c>
      <c r="BK641" s="13">
        <f>IFERROR(((AE641*(12000/5))/((F641*60+G641)*(SUMIFS(팀공격력!X:X,팀공격력!A:A,B641,팀공격력!B:B,D641)+SUMIFS(팀수비력!X:X,팀수비력!A:A,B641,팀수비력!B:B,D641))))*100,"")</f>
        <v>0</v>
      </c>
      <c r="BL641" s="13">
        <f>IFERROR(100*AK641/(((((F641*60+G641)/(12000/5))*SUMIFS(팀공격력!P:P,팀공격력!A:A,B641,팀공격력!B:B,D641))-K641)),"")</f>
        <v>6.6844919786096257</v>
      </c>
      <c r="BM641" s="13">
        <f>IFERROR(100*((AM641/E641*(2400))/((F641*60+G641)*SUMIFS(팀공격력!AR:AR,팀공격력!A:A,B641,팀공격력!B:B,D641))),"")</f>
        <v>0</v>
      </c>
      <c r="BN641" s="13">
        <f>IFERROR((AO641*40)/(((F641*60+G641)/60)*(SUMIFS(팀수비력!Q:Q,팀수비력!A:A,B641,팀수비력!B:B,D641)-SUMIFS(팀수비력!N:N,팀수비력!A:A,B641,팀수비력!B:B,D641)))*100,"")</f>
        <v>0</v>
      </c>
      <c r="BO641" s="13">
        <f t="shared" si="305"/>
        <v>0</v>
      </c>
      <c r="BP641" s="13">
        <v>0</v>
      </c>
      <c r="BQ641" s="13">
        <v>0</v>
      </c>
      <c r="BR641" s="13">
        <v>1</v>
      </c>
      <c r="BS641" s="13">
        <v>0.5</v>
      </c>
      <c r="BT641" s="15" t="s">
        <v>88</v>
      </c>
      <c r="BU641" s="15"/>
      <c r="BV641" s="12" t="s">
        <v>91</v>
      </c>
      <c r="BW641" s="26"/>
      <c r="BX641" s="28"/>
      <c r="BY641" s="28"/>
      <c r="BZ641" s="26"/>
      <c r="CA641" s="26"/>
      <c r="CB641" s="26"/>
      <c r="CC641" s="31"/>
      <c r="CD641" s="31"/>
      <c r="CE641" s="31"/>
      <c r="CF641" s="33">
        <v>1</v>
      </c>
      <c r="CG641" s="33">
        <v>1</v>
      </c>
    </row>
    <row r="642" spans="1:85" ht="18" customHeight="1" thickBot="1" x14ac:dyDescent="0.45">
      <c r="A642" s="12" t="s">
        <v>84</v>
      </c>
      <c r="B642" s="12" t="s">
        <v>85</v>
      </c>
      <c r="C642" s="4" t="s">
        <v>101</v>
      </c>
      <c r="D642" s="4" t="s">
        <v>298</v>
      </c>
      <c r="E642" s="23">
        <v>9</v>
      </c>
      <c r="F642" s="24">
        <v>16</v>
      </c>
      <c r="G642" s="24">
        <v>55</v>
      </c>
      <c r="H642" s="10">
        <f t="shared" ref="H642:H705" si="306">(F642*60+G642)*E642</f>
        <v>9135</v>
      </c>
      <c r="I642" s="5">
        <v>50</v>
      </c>
      <c r="J642" s="17">
        <f t="shared" ref="J642:J705" si="307">I642/$E642</f>
        <v>5.5555555555555554</v>
      </c>
      <c r="K642" s="7">
        <v>18</v>
      </c>
      <c r="L642" s="7">
        <v>53</v>
      </c>
      <c r="M642" s="17">
        <f t="shared" ref="M642:M705" si="308">K642/$E642</f>
        <v>2</v>
      </c>
      <c r="N642" s="17">
        <f t="shared" ref="N642:N705" si="309">L642/$E642</f>
        <v>5.8888888888888893</v>
      </c>
      <c r="O642" s="14">
        <f t="shared" ref="O642:O705" si="310">K642/L642</f>
        <v>0.33962264150943394</v>
      </c>
      <c r="P642" s="12">
        <v>12</v>
      </c>
      <c r="Q642" s="12">
        <v>23</v>
      </c>
      <c r="R642" s="17">
        <f t="shared" ref="R642:R705" si="311">P642/$E642</f>
        <v>1.3333333333333333</v>
      </c>
      <c r="S642" s="17">
        <f t="shared" ref="S642:S705" si="312">Q642/$E642</f>
        <v>2.5555555555555554</v>
      </c>
      <c r="T642" s="14">
        <f t="shared" ref="T642:T705" si="313">P642/Q642</f>
        <v>0.52173913043478259</v>
      </c>
      <c r="U642" s="12">
        <v>6</v>
      </c>
      <c r="V642" s="12">
        <v>30</v>
      </c>
      <c r="W642" s="17">
        <f t="shared" ref="W642:W705" si="314">U642/$E642</f>
        <v>0.66666666666666663</v>
      </c>
      <c r="X642" s="17">
        <f t="shared" ref="X642:X705" si="315">V642/$E642</f>
        <v>3.3333333333333335</v>
      </c>
      <c r="Y642" s="14">
        <f t="shared" ref="Y642:Y705" si="316">U642/V642</f>
        <v>0.2</v>
      </c>
      <c r="Z642" s="12">
        <v>8</v>
      </c>
      <c r="AA642" s="12">
        <v>12</v>
      </c>
      <c r="AB642" s="17">
        <f t="shared" ref="AB642:AB705" si="317">Z642/$E642</f>
        <v>0.88888888888888884</v>
      </c>
      <c r="AC642" s="17">
        <f t="shared" ref="AC642:AC705" si="318">AA642/$E642</f>
        <v>1.3333333333333333</v>
      </c>
      <c r="AD642" s="14">
        <f t="shared" ref="AD642:AD705" si="319">Z642/AA642</f>
        <v>0.66666666666666663</v>
      </c>
      <c r="AE642" s="12">
        <v>14</v>
      </c>
      <c r="AF642" s="17">
        <f t="shared" ref="AF642:AF705" si="320">AE642/$E642</f>
        <v>1.5555555555555556</v>
      </c>
      <c r="AG642" s="12">
        <v>5</v>
      </c>
      <c r="AH642" s="17">
        <f t="shared" ref="AH642:AH705" si="321">AG642/$E642</f>
        <v>0.55555555555555558</v>
      </c>
      <c r="AI642" s="12">
        <v>9</v>
      </c>
      <c r="AJ642" s="17">
        <f t="shared" ref="AJ642:AJ705" si="322">AI642/$E642</f>
        <v>1</v>
      </c>
      <c r="AK642" s="12">
        <v>24</v>
      </c>
      <c r="AL642" s="17">
        <f t="shared" ref="AL642:AL705" si="323">AK642/$E642</f>
        <v>2.6666666666666665</v>
      </c>
      <c r="AM642" s="12">
        <v>5</v>
      </c>
      <c r="AN642" s="17">
        <f t="shared" ref="AN642:AN705" si="324">AM642/$E642</f>
        <v>0.55555555555555558</v>
      </c>
      <c r="AO642" s="12">
        <v>1</v>
      </c>
      <c r="AP642" s="17">
        <f t="shared" ref="AP642:AP705" si="325">AO642/$E642</f>
        <v>0.1111111111111111</v>
      </c>
      <c r="AQ642" s="12">
        <v>15</v>
      </c>
      <c r="AR642" s="17">
        <f t="shared" ref="AR642:AR705" si="326">AQ642/$E642</f>
        <v>1.6666666666666667</v>
      </c>
      <c r="AS642" s="12">
        <v>16</v>
      </c>
      <c r="AT642" s="17">
        <f t="shared" ref="AT642:AT705" si="327">AS642/$E642</f>
        <v>1.7777777777777777</v>
      </c>
      <c r="AU642" s="13"/>
      <c r="AV642" s="13"/>
      <c r="AW642" s="13"/>
      <c r="AX642" s="13"/>
      <c r="AY642" s="13"/>
      <c r="AZ642" s="13"/>
      <c r="BA642" s="13"/>
      <c r="BB642" s="13"/>
      <c r="BC642" s="13"/>
      <c r="BD642" s="35">
        <f t="shared" ref="BD642:BD705" si="328">IFERROR((I642/(2*(L642+(0.44*AA642))))*100,"")</f>
        <v>42.896362388469456</v>
      </c>
      <c r="BE642" s="35">
        <f t="shared" ref="BE642:BE705" si="329">IFERROR(((P642+(1.5*U642))/L642)*100,"")</f>
        <v>39.622641509433961</v>
      </c>
      <c r="BF642" s="37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22.255562372063928</v>
      </c>
      <c r="BG642" s="14">
        <f t="shared" ref="BG642:BG705" si="330">IFERROR(V642/L642,"")</f>
        <v>0.56603773584905659</v>
      </c>
      <c r="BH642" s="14">
        <f t="shared" ref="BH642:BH705" si="331">IFERROR(AA642/L642,"")</f>
        <v>0.22641509433962265</v>
      </c>
      <c r="BI642" s="13">
        <f>IFERROR(((AG642*(12000/5))/((F642*60+G642)*(SUMIFS(팀공격력!X:X,팀공격력!A:A,B642,팀공격력!B:B,D642)+SUMIFS(팀수비력!X:X,팀수비력!A:A,B642,팀수비력!B:B,D642))))*100,"")</f>
        <v>1.8647728862022346</v>
      </c>
      <c r="BJ642" s="13">
        <f>IFERROR(((AI642*(12000/5))/((F642*60+G642)*(SUMIFS(팀공격력!V:V,팀공격력!A:A,B642,팀공격력!B:B,D642)+SUMIFS(팀수비력!W:W,팀수비력!A:A,B642,팀수비력!B:B,D642))))*100,"")</f>
        <v>6.5278491341533433</v>
      </c>
      <c r="BK642" s="13">
        <f>IFERROR(((AE642*(12000/5))/((F642*60+G642)*(SUMIFS(팀공격력!X:X,팀공격력!A:A,B642,팀공격력!B:B,D642)+SUMIFS(팀수비력!X:X,팀수비력!A:A,B642,팀수비력!B:B,D642))))*100,"")</f>
        <v>5.2213640813662563</v>
      </c>
      <c r="BL642" s="13">
        <f>IFERROR(100*AK642/(((((F642*60+G642)/(12000/5))*SUMIFS(팀공격력!P:P,팀공격력!A:A,B642,팀공격력!B:B,D642))-K642)),"")</f>
        <v>25.397945235680584</v>
      </c>
      <c r="BM642" s="13">
        <f>IFERROR(100*((AM642/E642*(2400))/((F642*60+G642)*SUMIFS(팀공격력!AR:AR,팀공격력!A:A,B642,팀공격력!B:B,D642))),"")</f>
        <v>1.8099328710164948</v>
      </c>
      <c r="BN642" s="13">
        <f>IFERROR((AO642*40)/(((F642*60+G642)/60)*(SUMIFS(팀수비력!Q:Q,팀수비력!A:A,B642,팀수비력!B:B,D642)-SUMIFS(팀수비력!N:N,팀수비력!A:A,B642,팀수비력!B:B,D642)))*100,"")</f>
        <v>0.71436012679892247</v>
      </c>
      <c r="BO642" s="13">
        <f t="shared" ref="BO642:BO705" si="332">IFERROR(100*AQ642/(L642+0.44*AA642+AQ642),"")</f>
        <v>20.469432314410479</v>
      </c>
      <c r="BP642" s="13">
        <v>9.0909090909090899</v>
      </c>
      <c r="BQ642" s="13">
        <v>0.11111111111111099</v>
      </c>
      <c r="BR642" s="13">
        <v>1.2222222222222201</v>
      </c>
      <c r="BS642" s="13">
        <v>0.44444444444444398</v>
      </c>
      <c r="BT642" s="15" t="s">
        <v>88</v>
      </c>
      <c r="BU642" s="15"/>
      <c r="BV642" s="12" t="s">
        <v>91</v>
      </c>
      <c r="BW642" s="26"/>
      <c r="BX642" s="28"/>
      <c r="BY642" s="28"/>
      <c r="BZ642" s="26"/>
      <c r="CA642" s="26"/>
      <c r="CB642" s="26"/>
      <c r="CC642" s="31"/>
      <c r="CD642" s="31"/>
      <c r="CE642" s="31"/>
      <c r="CF642" s="33">
        <v>4</v>
      </c>
      <c r="CG642" s="33">
        <v>5</v>
      </c>
    </row>
    <row r="643" spans="1:85" ht="18" customHeight="1" thickBot="1" x14ac:dyDescent="0.45">
      <c r="A643" s="12" t="s">
        <v>84</v>
      </c>
      <c r="B643" s="12" t="s">
        <v>85</v>
      </c>
      <c r="C643" s="4" t="s">
        <v>102</v>
      </c>
      <c r="D643" s="4" t="s">
        <v>298</v>
      </c>
      <c r="E643" s="23">
        <v>7</v>
      </c>
      <c r="F643" s="24">
        <v>29</v>
      </c>
      <c r="G643" s="24">
        <v>9</v>
      </c>
      <c r="H643" s="10">
        <f t="shared" si="306"/>
        <v>12243</v>
      </c>
      <c r="I643" s="5">
        <v>125</v>
      </c>
      <c r="J643" s="17">
        <f t="shared" si="307"/>
        <v>17.857142857142858</v>
      </c>
      <c r="K643" s="7">
        <v>41</v>
      </c>
      <c r="L643" s="7">
        <v>89</v>
      </c>
      <c r="M643" s="17">
        <f t="shared" si="308"/>
        <v>5.8571428571428568</v>
      </c>
      <c r="N643" s="17">
        <f t="shared" si="309"/>
        <v>12.714285714285714</v>
      </c>
      <c r="O643" s="14">
        <f t="shared" si="310"/>
        <v>0.4606741573033708</v>
      </c>
      <c r="P643" s="12">
        <v>26</v>
      </c>
      <c r="Q643" s="12">
        <v>41</v>
      </c>
      <c r="R643" s="17">
        <f t="shared" si="311"/>
        <v>3.7142857142857144</v>
      </c>
      <c r="S643" s="17">
        <f t="shared" si="312"/>
        <v>5.8571428571428568</v>
      </c>
      <c r="T643" s="14">
        <f t="shared" si="313"/>
        <v>0.63414634146341464</v>
      </c>
      <c r="U643" s="12">
        <v>15</v>
      </c>
      <c r="V643" s="12">
        <v>48</v>
      </c>
      <c r="W643" s="17">
        <f t="shared" si="314"/>
        <v>2.1428571428571428</v>
      </c>
      <c r="X643" s="17">
        <f t="shared" si="315"/>
        <v>6.8571428571428568</v>
      </c>
      <c r="Y643" s="14">
        <f t="shared" si="316"/>
        <v>0.3125</v>
      </c>
      <c r="Z643" s="12">
        <v>28</v>
      </c>
      <c r="AA643" s="12">
        <v>33</v>
      </c>
      <c r="AB643" s="17">
        <f t="shared" si="317"/>
        <v>4</v>
      </c>
      <c r="AC643" s="17">
        <f t="shared" si="318"/>
        <v>4.7142857142857144</v>
      </c>
      <c r="AD643" s="14">
        <f t="shared" si="319"/>
        <v>0.84848484848484851</v>
      </c>
      <c r="AE643" s="12">
        <v>14</v>
      </c>
      <c r="AF643" s="17">
        <f t="shared" si="320"/>
        <v>2</v>
      </c>
      <c r="AG643" s="12">
        <v>2</v>
      </c>
      <c r="AH643" s="17">
        <f t="shared" si="321"/>
        <v>0.2857142857142857</v>
      </c>
      <c r="AI643" s="12">
        <v>12</v>
      </c>
      <c r="AJ643" s="17">
        <f t="shared" si="322"/>
        <v>1.7142857142857142</v>
      </c>
      <c r="AK643" s="12">
        <v>35</v>
      </c>
      <c r="AL643" s="17">
        <f t="shared" si="323"/>
        <v>5</v>
      </c>
      <c r="AM643" s="12">
        <v>10</v>
      </c>
      <c r="AN643" s="17">
        <f t="shared" si="324"/>
        <v>1.4285714285714286</v>
      </c>
      <c r="AO643" s="12">
        <v>0</v>
      </c>
      <c r="AP643" s="17">
        <f t="shared" si="325"/>
        <v>0</v>
      </c>
      <c r="AQ643" s="12">
        <v>17</v>
      </c>
      <c r="AR643" s="17">
        <f t="shared" si="326"/>
        <v>2.4285714285714284</v>
      </c>
      <c r="AS643" s="12">
        <v>14</v>
      </c>
      <c r="AT643" s="17">
        <f t="shared" si="327"/>
        <v>2</v>
      </c>
      <c r="AU643" s="13"/>
      <c r="AV643" s="13"/>
      <c r="AW643" s="13"/>
      <c r="AX643" s="13"/>
      <c r="AY643" s="13"/>
      <c r="AZ643" s="13"/>
      <c r="BA643" s="13"/>
      <c r="BB643" s="13"/>
      <c r="BC643" s="13"/>
      <c r="BD643" s="35">
        <f t="shared" si="328"/>
        <v>60.374806800618245</v>
      </c>
      <c r="BE643" s="35">
        <f t="shared" si="329"/>
        <v>54.49438202247191</v>
      </c>
      <c r="BF643" s="37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21.241660727038667</v>
      </c>
      <c r="BG643" s="14">
        <f t="shared" si="330"/>
        <v>0.5393258426966292</v>
      </c>
      <c r="BH643" s="14">
        <f t="shared" si="331"/>
        <v>0.3707865168539326</v>
      </c>
      <c r="BI643" s="13">
        <f>IFERROR(((AG643*(12000/5))/((F643*60+G643)*(SUMIFS(팀공격력!X:X,팀공격력!A:A,B643,팀공격력!B:B,D643)+SUMIFS(팀수비력!X:X,팀수비력!A:A,B643,팀수비력!B:B,D643))))*100,"")</f>
        <v>0.43287466655123341</v>
      </c>
      <c r="BJ643" s="13">
        <f>IFERROR(((AI643*(12000/5))/((F643*60+G643)*(SUMIFS(팀공격력!V:V,팀공격력!A:A,B643,팀공격력!B:B,D643)+SUMIFS(팀수비력!W:W,팀수비력!A:A,B643,팀수비력!B:B,D643))))*100,"")</f>
        <v>5.0510896673646988</v>
      </c>
      <c r="BK643" s="13">
        <f>IFERROR(((AE643*(12000/5))/((F643*60+G643)*(SUMIFS(팀공격력!X:X,팀공격력!A:A,B643,팀공격력!B:B,D643)+SUMIFS(팀수비력!X:X,팀수비력!A:A,B643,팀수비력!B:B,D643))))*100,"")</f>
        <v>3.030122665858634</v>
      </c>
      <c r="BL643" s="13">
        <f>IFERROR(100*AK643/(((((F643*60+G643)/(12000/5))*SUMIFS(팀공격력!P:P,팀공격력!A:A,B643,팀공격력!B:B,D643))-K643)),"")</f>
        <v>22.898640802106677</v>
      </c>
      <c r="BM643" s="13">
        <f>IFERROR(100*((AM643/E643*(2400))/((F643*60+G643)*SUMIFS(팀공격력!AR:AR,팀공격력!A:A,B643,팀공격력!B:B,D643))),"")</f>
        <v>2.7009289841927111</v>
      </c>
      <c r="BN643" s="13">
        <f>IFERROR((AO643*40)/(((F643*60+G643)/60)*(SUMIFS(팀수비력!Q:Q,팀수비력!A:A,B643,팀수비력!B:B,D643)-SUMIFS(팀수비력!N:N,팀수비력!A:A,B643,팀수비력!B:B,D643)))*100,"")</f>
        <v>0</v>
      </c>
      <c r="BO643" s="13">
        <f t="shared" si="332"/>
        <v>14.105542648523068</v>
      </c>
      <c r="BP643" s="13">
        <v>5.2631578947368398</v>
      </c>
      <c r="BQ643" s="13">
        <v>0.14285714285714199</v>
      </c>
      <c r="BR643" s="13">
        <v>3.2857142857142798</v>
      </c>
      <c r="BS643" s="13">
        <v>0.71428571428571397</v>
      </c>
      <c r="BT643" s="15" t="s">
        <v>88</v>
      </c>
      <c r="BU643" s="15"/>
      <c r="BV643" s="12" t="s">
        <v>91</v>
      </c>
      <c r="BW643" s="26"/>
      <c r="BX643" s="28"/>
      <c r="BY643" s="28"/>
      <c r="BZ643" s="26"/>
      <c r="CA643" s="26"/>
      <c r="CB643" s="26"/>
      <c r="CC643" s="31"/>
      <c r="CD643" s="31"/>
      <c r="CE643" s="31"/>
      <c r="CF643" s="33">
        <v>4</v>
      </c>
      <c r="CG643" s="33">
        <v>3</v>
      </c>
    </row>
    <row r="644" spans="1:85" ht="18" customHeight="1" thickBot="1" x14ac:dyDescent="0.45">
      <c r="A644" s="12" t="s">
        <v>84</v>
      </c>
      <c r="B644" s="12" t="s">
        <v>85</v>
      </c>
      <c r="C644" s="4" t="s">
        <v>103</v>
      </c>
      <c r="D644" s="4" t="s">
        <v>298</v>
      </c>
      <c r="E644" s="23">
        <v>9</v>
      </c>
      <c r="F644" s="24">
        <v>13</v>
      </c>
      <c r="G644" s="24">
        <v>20</v>
      </c>
      <c r="H644" s="10">
        <f t="shared" si="306"/>
        <v>7200</v>
      </c>
      <c r="I644" s="5">
        <v>45</v>
      </c>
      <c r="J644" s="17">
        <f t="shared" si="307"/>
        <v>5</v>
      </c>
      <c r="K644" s="7">
        <v>15</v>
      </c>
      <c r="L644" s="7">
        <v>37</v>
      </c>
      <c r="M644" s="17">
        <f t="shared" si="308"/>
        <v>1.6666666666666667</v>
      </c>
      <c r="N644" s="17">
        <f t="shared" si="309"/>
        <v>4.1111111111111107</v>
      </c>
      <c r="O644" s="14">
        <f t="shared" si="310"/>
        <v>0.40540540540540543</v>
      </c>
      <c r="P644" s="12">
        <v>5</v>
      </c>
      <c r="Q644" s="12">
        <v>14</v>
      </c>
      <c r="R644" s="17">
        <f t="shared" si="311"/>
        <v>0.55555555555555558</v>
      </c>
      <c r="S644" s="17">
        <f t="shared" si="312"/>
        <v>1.5555555555555556</v>
      </c>
      <c r="T644" s="14">
        <f t="shared" si="313"/>
        <v>0.35714285714285715</v>
      </c>
      <c r="U644" s="12">
        <v>10</v>
      </c>
      <c r="V644" s="12">
        <v>23</v>
      </c>
      <c r="W644" s="17">
        <f t="shared" si="314"/>
        <v>1.1111111111111112</v>
      </c>
      <c r="X644" s="17">
        <f t="shared" si="315"/>
        <v>2.5555555555555554</v>
      </c>
      <c r="Y644" s="14">
        <f t="shared" si="316"/>
        <v>0.43478260869565216</v>
      </c>
      <c r="Z644" s="12">
        <v>5</v>
      </c>
      <c r="AA644" s="12">
        <v>10</v>
      </c>
      <c r="AB644" s="17">
        <f t="shared" si="317"/>
        <v>0.55555555555555558</v>
      </c>
      <c r="AC644" s="17">
        <f t="shared" si="318"/>
        <v>1.1111111111111112</v>
      </c>
      <c r="AD644" s="14">
        <f t="shared" si="319"/>
        <v>0.5</v>
      </c>
      <c r="AE644" s="12">
        <v>14</v>
      </c>
      <c r="AF644" s="17">
        <f t="shared" si="320"/>
        <v>1.5555555555555556</v>
      </c>
      <c r="AG644" s="12">
        <v>6</v>
      </c>
      <c r="AH644" s="17">
        <f t="shared" si="321"/>
        <v>0.66666666666666663</v>
      </c>
      <c r="AI644" s="12">
        <v>8</v>
      </c>
      <c r="AJ644" s="17">
        <f t="shared" si="322"/>
        <v>0.88888888888888884</v>
      </c>
      <c r="AK644" s="12">
        <v>6</v>
      </c>
      <c r="AL644" s="17">
        <f t="shared" si="323"/>
        <v>0.66666666666666663</v>
      </c>
      <c r="AM644" s="12">
        <v>3</v>
      </c>
      <c r="AN644" s="17">
        <f t="shared" si="324"/>
        <v>0.33333333333333331</v>
      </c>
      <c r="AO644" s="12">
        <v>3</v>
      </c>
      <c r="AP644" s="17">
        <f t="shared" si="325"/>
        <v>0.33333333333333331</v>
      </c>
      <c r="AQ644" s="12">
        <v>1</v>
      </c>
      <c r="AR644" s="17">
        <f t="shared" si="326"/>
        <v>0.1111111111111111</v>
      </c>
      <c r="AS644" s="12">
        <v>10</v>
      </c>
      <c r="AT644" s="17">
        <f t="shared" si="327"/>
        <v>1.1111111111111112</v>
      </c>
      <c r="AU644" s="13"/>
      <c r="AV644" s="13"/>
      <c r="AW644" s="13"/>
      <c r="AX644" s="13"/>
      <c r="AY644" s="13"/>
      <c r="AZ644" s="13"/>
      <c r="BA644" s="13"/>
      <c r="BB644" s="13"/>
      <c r="BC644" s="13"/>
      <c r="BD644" s="35">
        <f t="shared" si="328"/>
        <v>54.347826086956516</v>
      </c>
      <c r="BE644" s="35">
        <f t="shared" si="329"/>
        <v>54.054054054054056</v>
      </c>
      <c r="BF644" s="37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16.337854500616523</v>
      </c>
      <c r="BG644" s="14">
        <f t="shared" si="330"/>
        <v>0.6216216216216216</v>
      </c>
      <c r="BH644" s="14">
        <f t="shared" si="331"/>
        <v>0.27027027027027029</v>
      </c>
      <c r="BI644" s="13">
        <f>IFERROR(((AG644*(12000/5))/((F644*60+G644)*(SUMIFS(팀공격력!X:X,팀공격력!A:A,B644,팀공격력!B:B,D644)+SUMIFS(팀수비력!X:X,팀수비력!A:A,B644,팀수비력!B:B,D644))))*100,"")</f>
        <v>2.8391167192429023</v>
      </c>
      <c r="BJ644" s="13">
        <f>IFERROR(((AI644*(12000/5))/((F644*60+G644)*(SUMIFS(팀공격력!V:V,팀공격력!A:A,B644,팀공격력!B:B,D644)+SUMIFS(팀수비력!W:W,팀수비력!A:A,B644,팀수비력!B:B,D644))))*100,"")</f>
        <v>7.3619631901840492</v>
      </c>
      <c r="BK644" s="13">
        <f>IFERROR(((AE644*(12000/5))/((F644*60+G644)*(SUMIFS(팀공격력!X:X,팀공격력!A:A,B644,팀공격력!B:B,D644)+SUMIFS(팀수비력!X:X,팀수비력!A:A,B644,팀수비력!B:B,D644))))*100,"")</f>
        <v>6.624605678233439</v>
      </c>
      <c r="BL644" s="13">
        <f>IFERROR(100*AK644/(((((F644*60+G644)/(12000/5))*SUMIFS(팀공격력!P:P,팀공격력!A:A,B644,팀공격력!B:B,D644))-K644)),"")</f>
        <v>8.144796380090499</v>
      </c>
      <c r="BM644" s="13">
        <f>IFERROR(100*((AM644/E644*(2400))/((F644*60+G644)*SUMIFS(팀공격력!AR:AR,팀공격력!A:A,B644,팀공격력!B:B,D644))),"")</f>
        <v>1.3778113980613067</v>
      </c>
      <c r="BN644" s="13">
        <f>IFERROR((AO644*40)/(((F644*60+G644)/60)*(SUMIFS(팀수비력!Q:Q,팀수비력!A:A,B644,팀수비력!B:B,D644)-SUMIFS(팀수비력!N:N,팀수비력!A:A,B644,팀수비력!B:B,D644)))*100,"")</f>
        <v>2.7190332326283984</v>
      </c>
      <c r="BO644" s="13">
        <f t="shared" si="332"/>
        <v>2.358490566037736</v>
      </c>
      <c r="BP644" s="13">
        <v>0</v>
      </c>
      <c r="BQ644" s="13">
        <v>0</v>
      </c>
      <c r="BR644" s="13">
        <v>0.66666666666666596</v>
      </c>
      <c r="BS644" s="13">
        <v>0.55555555555555503</v>
      </c>
      <c r="BT644" s="15" t="s">
        <v>88</v>
      </c>
      <c r="BU644" s="15"/>
      <c r="BV644" s="12" t="s">
        <v>96</v>
      </c>
      <c r="BW644" s="26"/>
      <c r="BX644" s="28"/>
      <c r="BY644" s="28"/>
      <c r="BZ644" s="26"/>
      <c r="CA644" s="26"/>
      <c r="CB644" s="26"/>
      <c r="CC644" s="31"/>
      <c r="CD644" s="31"/>
      <c r="CE644" s="31"/>
      <c r="CF644" s="33">
        <v>4</v>
      </c>
      <c r="CG644" s="33">
        <v>5</v>
      </c>
    </row>
    <row r="645" spans="1:85" ht="18" customHeight="1" thickBot="1" x14ac:dyDescent="0.45">
      <c r="A645" s="12" t="s">
        <v>84</v>
      </c>
      <c r="B645" s="12" t="s">
        <v>85</v>
      </c>
      <c r="C645" s="4" t="s">
        <v>104</v>
      </c>
      <c r="D645" s="4" t="s">
        <v>298</v>
      </c>
      <c r="E645" s="23">
        <v>9</v>
      </c>
      <c r="F645" s="24">
        <v>11</v>
      </c>
      <c r="G645" s="24">
        <v>40</v>
      </c>
      <c r="H645" s="10">
        <f t="shared" si="306"/>
        <v>6300</v>
      </c>
      <c r="I645" s="5">
        <v>15</v>
      </c>
      <c r="J645" s="17">
        <f t="shared" si="307"/>
        <v>1.6666666666666667</v>
      </c>
      <c r="K645" s="7">
        <v>4</v>
      </c>
      <c r="L645" s="7">
        <v>18</v>
      </c>
      <c r="M645" s="17">
        <f t="shared" si="308"/>
        <v>0.44444444444444442</v>
      </c>
      <c r="N645" s="17">
        <f t="shared" si="309"/>
        <v>2</v>
      </c>
      <c r="O645" s="14">
        <f t="shared" si="310"/>
        <v>0.22222222222222221</v>
      </c>
      <c r="P645" s="12">
        <v>1</v>
      </c>
      <c r="Q645" s="12">
        <v>3</v>
      </c>
      <c r="R645" s="17">
        <f t="shared" si="311"/>
        <v>0.1111111111111111</v>
      </c>
      <c r="S645" s="17">
        <f t="shared" si="312"/>
        <v>0.33333333333333331</v>
      </c>
      <c r="T645" s="14">
        <f t="shared" si="313"/>
        <v>0.33333333333333331</v>
      </c>
      <c r="U645" s="12">
        <v>3</v>
      </c>
      <c r="V645" s="12">
        <v>15</v>
      </c>
      <c r="W645" s="17">
        <f t="shared" si="314"/>
        <v>0.33333333333333331</v>
      </c>
      <c r="X645" s="17">
        <f t="shared" si="315"/>
        <v>1.6666666666666667</v>
      </c>
      <c r="Y645" s="14">
        <f t="shared" si="316"/>
        <v>0.2</v>
      </c>
      <c r="Z645" s="12">
        <v>4</v>
      </c>
      <c r="AA645" s="12">
        <v>4</v>
      </c>
      <c r="AB645" s="17">
        <f t="shared" si="317"/>
        <v>0.44444444444444442</v>
      </c>
      <c r="AC645" s="17">
        <f t="shared" si="318"/>
        <v>0.44444444444444442</v>
      </c>
      <c r="AD645" s="14">
        <f t="shared" si="319"/>
        <v>1</v>
      </c>
      <c r="AE645" s="12">
        <v>16</v>
      </c>
      <c r="AF645" s="17">
        <f t="shared" si="320"/>
        <v>1.7777777777777777</v>
      </c>
      <c r="AG645" s="12">
        <v>8</v>
      </c>
      <c r="AH645" s="17">
        <f t="shared" si="321"/>
        <v>0.88888888888888884</v>
      </c>
      <c r="AI645" s="12">
        <v>8</v>
      </c>
      <c r="AJ645" s="17">
        <f t="shared" si="322"/>
        <v>0.88888888888888884</v>
      </c>
      <c r="AK645" s="12">
        <v>6</v>
      </c>
      <c r="AL645" s="17">
        <f t="shared" si="323"/>
        <v>0.66666666666666663</v>
      </c>
      <c r="AM645" s="12">
        <v>4</v>
      </c>
      <c r="AN645" s="17">
        <f t="shared" si="324"/>
        <v>0.44444444444444442</v>
      </c>
      <c r="AO645" s="12">
        <v>0</v>
      </c>
      <c r="AP645" s="17">
        <f t="shared" si="325"/>
        <v>0</v>
      </c>
      <c r="AQ645" s="12">
        <v>5</v>
      </c>
      <c r="AR645" s="17">
        <f t="shared" si="326"/>
        <v>0.55555555555555558</v>
      </c>
      <c r="AS645" s="12">
        <v>15</v>
      </c>
      <c r="AT645" s="17">
        <f t="shared" si="327"/>
        <v>1.6666666666666667</v>
      </c>
      <c r="AU645" s="13"/>
      <c r="AV645" s="13"/>
      <c r="AW645" s="13"/>
      <c r="AX645" s="13"/>
      <c r="AY645" s="13"/>
      <c r="AZ645" s="13"/>
      <c r="BA645" s="13"/>
      <c r="BB645" s="13"/>
      <c r="BC645" s="13"/>
      <c r="BD645" s="35">
        <f t="shared" si="328"/>
        <v>37.955465587044529</v>
      </c>
      <c r="BE645" s="35">
        <f t="shared" si="329"/>
        <v>30.555555555555557</v>
      </c>
      <c r="BF645" s="37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10.903646292055665</v>
      </c>
      <c r="BG645" s="14">
        <f t="shared" si="330"/>
        <v>0.83333333333333337</v>
      </c>
      <c r="BH645" s="14">
        <f t="shared" si="331"/>
        <v>0.22222222222222221</v>
      </c>
      <c r="BI645" s="13">
        <f>IFERROR(((AG645*(12000/5))/((F645*60+G645)*(SUMIFS(팀공격력!X:X,팀공격력!A:A,B645,팀공격력!B:B,D645)+SUMIFS(팀수비력!X:X,팀수비력!A:A,B645,팀수비력!B:B,D645))))*100,"")</f>
        <v>4.3262730959891842</v>
      </c>
      <c r="BJ645" s="13">
        <f>IFERROR(((AI645*(12000/5))/((F645*60+G645)*(SUMIFS(팀공격력!V:V,팀공격력!A:A,B645,팀공격력!B:B,D645)+SUMIFS(팀수비력!W:W,팀수비력!A:A,B645,팀수비력!B:B,D645))))*100,"")</f>
        <v>8.4136722173531986</v>
      </c>
      <c r="BK645" s="13">
        <f>IFERROR(((AE645*(12000/5))/((F645*60+G645)*(SUMIFS(팀공격력!X:X,팀공격력!A:A,B645,팀공격력!B:B,D645)+SUMIFS(팀수비력!X:X,팀수비력!A:A,B645,팀수비력!B:B,D645))))*100,"")</f>
        <v>8.6525461919783684</v>
      </c>
      <c r="BL645" s="13">
        <f>IFERROR(100*AK645/(((((F645*60+G645)/(12000/5))*SUMIFS(팀공격력!P:P,팀공격력!A:A,B645,팀공격력!B:B,D645))-K645)),"")</f>
        <v>8.1540203850509609</v>
      </c>
      <c r="BM645" s="13">
        <f>IFERROR(100*((AM645/E645*(2400))/((F645*60+G645)*SUMIFS(팀공격력!AR:AR,팀공격력!A:A,B645,팀공격력!B:B,D645))),"")</f>
        <v>2.0995221303791336</v>
      </c>
      <c r="BN645" s="13">
        <f>IFERROR((AO645*40)/(((F645*60+G645)/60)*(SUMIFS(팀수비력!Q:Q,팀수비력!A:A,B645,팀수비력!B:B,D645)-SUMIFS(팀수비력!N:N,팀수비력!A:A,B645,팀수비력!B:B,D645)))*100,"")</f>
        <v>0</v>
      </c>
      <c r="BO645" s="13">
        <f t="shared" si="332"/>
        <v>20.193861066235861</v>
      </c>
      <c r="BP645" s="13">
        <v>0</v>
      </c>
      <c r="BQ645" s="13">
        <v>0</v>
      </c>
      <c r="BR645" s="13">
        <v>0</v>
      </c>
      <c r="BS645" s="13">
        <v>0.22222222222222199</v>
      </c>
      <c r="BT645" s="15" t="s">
        <v>88</v>
      </c>
      <c r="BU645" s="15"/>
      <c r="BV645" s="12" t="s">
        <v>96</v>
      </c>
      <c r="BW645" s="26"/>
      <c r="BX645" s="28"/>
      <c r="BY645" s="28"/>
      <c r="BZ645" s="26"/>
      <c r="CA645" s="26"/>
      <c r="CB645" s="26"/>
      <c r="CC645" s="31"/>
      <c r="CD645" s="31"/>
      <c r="CE645" s="31"/>
      <c r="CF645" s="33">
        <v>4</v>
      </c>
      <c r="CG645" s="33">
        <v>5</v>
      </c>
    </row>
    <row r="646" spans="1:85" ht="18" customHeight="1" thickBot="1" x14ac:dyDescent="0.45">
      <c r="A646" s="12" t="s">
        <v>84</v>
      </c>
      <c r="B646" s="12" t="s">
        <v>85</v>
      </c>
      <c r="C646" s="4" t="s">
        <v>105</v>
      </c>
      <c r="D646" s="4" t="s">
        <v>298</v>
      </c>
      <c r="E646" s="23">
        <v>8</v>
      </c>
      <c r="F646" s="24">
        <v>8</v>
      </c>
      <c r="G646" s="24">
        <v>25</v>
      </c>
      <c r="H646" s="10">
        <f t="shared" si="306"/>
        <v>4040</v>
      </c>
      <c r="I646" s="5">
        <v>31</v>
      </c>
      <c r="J646" s="17">
        <f t="shared" si="307"/>
        <v>3.875</v>
      </c>
      <c r="K646" s="7">
        <v>14</v>
      </c>
      <c r="L646" s="7">
        <v>27</v>
      </c>
      <c r="M646" s="17">
        <f t="shared" si="308"/>
        <v>1.75</v>
      </c>
      <c r="N646" s="17">
        <f t="shared" si="309"/>
        <v>3.375</v>
      </c>
      <c r="O646" s="14">
        <f t="shared" si="310"/>
        <v>0.51851851851851849</v>
      </c>
      <c r="P646" s="12">
        <v>11</v>
      </c>
      <c r="Q646" s="12">
        <v>17</v>
      </c>
      <c r="R646" s="17">
        <f t="shared" si="311"/>
        <v>1.375</v>
      </c>
      <c r="S646" s="17">
        <f t="shared" si="312"/>
        <v>2.125</v>
      </c>
      <c r="T646" s="14">
        <f t="shared" si="313"/>
        <v>0.6470588235294118</v>
      </c>
      <c r="U646" s="12">
        <v>3</v>
      </c>
      <c r="V646" s="12">
        <v>10</v>
      </c>
      <c r="W646" s="17">
        <f t="shared" si="314"/>
        <v>0.375</v>
      </c>
      <c r="X646" s="17">
        <f t="shared" si="315"/>
        <v>1.25</v>
      </c>
      <c r="Y646" s="14">
        <f t="shared" si="316"/>
        <v>0.3</v>
      </c>
      <c r="Z646" s="12">
        <v>0</v>
      </c>
      <c r="AA646" s="12">
        <v>0</v>
      </c>
      <c r="AB646" s="17">
        <f t="shared" si="317"/>
        <v>0</v>
      </c>
      <c r="AC646" s="17">
        <f t="shared" si="318"/>
        <v>0</v>
      </c>
      <c r="AD646" s="14" t="e">
        <f t="shared" si="319"/>
        <v>#DIV/0!</v>
      </c>
      <c r="AE646" s="12">
        <v>23</v>
      </c>
      <c r="AF646" s="17">
        <f t="shared" si="320"/>
        <v>2.875</v>
      </c>
      <c r="AG646" s="12">
        <v>11</v>
      </c>
      <c r="AH646" s="17">
        <f t="shared" si="321"/>
        <v>1.375</v>
      </c>
      <c r="AI646" s="12">
        <v>12</v>
      </c>
      <c r="AJ646" s="17">
        <f t="shared" si="322"/>
        <v>1.5</v>
      </c>
      <c r="AK646" s="12">
        <v>4</v>
      </c>
      <c r="AL646" s="17">
        <f t="shared" si="323"/>
        <v>0.5</v>
      </c>
      <c r="AM646" s="12">
        <v>4</v>
      </c>
      <c r="AN646" s="17">
        <f t="shared" si="324"/>
        <v>0.5</v>
      </c>
      <c r="AO646" s="12">
        <v>1</v>
      </c>
      <c r="AP646" s="17">
        <f t="shared" si="325"/>
        <v>0.125</v>
      </c>
      <c r="AQ646" s="12">
        <v>3</v>
      </c>
      <c r="AR646" s="17">
        <f t="shared" si="326"/>
        <v>0.375</v>
      </c>
      <c r="AS646" s="12">
        <v>15</v>
      </c>
      <c r="AT646" s="17">
        <f t="shared" si="327"/>
        <v>1.875</v>
      </c>
      <c r="AU646" s="13"/>
      <c r="AV646" s="13"/>
      <c r="AW646" s="13"/>
      <c r="AX646" s="13"/>
      <c r="AY646" s="13"/>
      <c r="AZ646" s="13"/>
      <c r="BA646" s="13"/>
      <c r="BB646" s="13"/>
      <c r="BC646" s="13"/>
      <c r="BD646" s="35">
        <f t="shared" si="328"/>
        <v>57.407407407407405</v>
      </c>
      <c r="BE646" s="35">
        <f t="shared" si="329"/>
        <v>57.407407407407405</v>
      </c>
      <c r="BF646" s="37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18.312558752792665</v>
      </c>
      <c r="BG646" s="14">
        <f t="shared" si="330"/>
        <v>0.37037037037037035</v>
      </c>
      <c r="BH646" s="14">
        <f t="shared" si="331"/>
        <v>0</v>
      </c>
      <c r="BI646" s="13">
        <f>IFERROR(((AG646*(12000/5))/((F646*60+G646)*(SUMIFS(팀공격력!X:X,팀공격력!A:A,B646,팀공격력!B:B,D646)+SUMIFS(팀수비력!X:X,팀수비력!A:A,B646,팀수비력!B:B,D646))))*100,"")</f>
        <v>8.2456195146328515</v>
      </c>
      <c r="BJ646" s="13">
        <f>IFERROR(((AI646*(12000/5))/((F646*60+G646)*(SUMIFS(팀공격력!V:V,팀공격력!A:A,B646,팀공격력!B:B,D646)+SUMIFS(팀수비력!W:W,팀수비력!A:A,B646,팀수비력!B:B,D646))))*100,"")</f>
        <v>17.493773917269028</v>
      </c>
      <c r="BK646" s="13">
        <f>IFERROR(((AE646*(12000/5))/((F646*60+G646)*(SUMIFS(팀공격력!X:X,팀공격력!A:A,B646,팀공격력!B:B,D646)+SUMIFS(팀수비력!X:X,팀수비력!A:A,B646,팀수비력!B:B,D646))))*100,"")</f>
        <v>17.240840803323234</v>
      </c>
      <c r="BL646" s="13">
        <f>IFERROR(100*AK646/(((((F646*60+G646)/(12000/5))*SUMIFS(팀공격력!P:P,팀공격력!A:A,B646,팀공격력!B:B,D646))-K646)),"")</f>
        <v>9.5304278765015393</v>
      </c>
      <c r="BM646" s="13">
        <f>IFERROR(100*((AM646/E646*(2400))/((F646*60+G646)*SUMIFS(팀공격력!AR:AR,팀공격력!A:A,B646,팀공격력!B:B,D646))),"")</f>
        <v>3.2740072825219166</v>
      </c>
      <c r="BN646" s="13">
        <f>IFERROR((AO646*40)/(((F646*60+G646)/60)*(SUMIFS(팀수비력!Q:Q,팀수비력!A:A,B646,팀수비력!B:B,D646)-SUMIFS(팀수비력!N:N,팀수비력!A:A,B646,팀수비력!B:B,D646)))*100,"")</f>
        <v>1.4357931261404087</v>
      </c>
      <c r="BO646" s="13">
        <f t="shared" si="332"/>
        <v>10</v>
      </c>
      <c r="BP646" s="13">
        <v>75</v>
      </c>
      <c r="BQ646" s="13">
        <v>0.375</v>
      </c>
      <c r="BR646" s="13">
        <v>0</v>
      </c>
      <c r="BS646" s="13">
        <v>0.125</v>
      </c>
      <c r="BT646" s="15" t="s">
        <v>93</v>
      </c>
      <c r="BU646" s="15"/>
      <c r="BV646" s="12" t="s">
        <v>89</v>
      </c>
      <c r="BW646" s="26"/>
      <c r="BX646" s="28"/>
      <c r="BY646" s="28"/>
      <c r="BZ646" s="26"/>
      <c r="CA646" s="26"/>
      <c r="CB646" s="26"/>
      <c r="CC646" s="31"/>
      <c r="CD646" s="31"/>
      <c r="CE646" s="31"/>
      <c r="CF646" s="33">
        <v>4</v>
      </c>
      <c r="CG646" s="33">
        <v>4</v>
      </c>
    </row>
    <row r="647" spans="1:85" ht="18" customHeight="1" thickBot="1" x14ac:dyDescent="0.45">
      <c r="A647" s="12" t="s">
        <v>84</v>
      </c>
      <c r="B647" s="12" t="s">
        <v>85</v>
      </c>
      <c r="C647" s="4" t="s">
        <v>107</v>
      </c>
      <c r="D647" s="4" t="s">
        <v>298</v>
      </c>
      <c r="E647" s="23">
        <v>7</v>
      </c>
      <c r="F647" s="24">
        <v>5</v>
      </c>
      <c r="G647" s="24">
        <v>52</v>
      </c>
      <c r="H647" s="10">
        <f t="shared" si="306"/>
        <v>2464</v>
      </c>
      <c r="I647" s="5">
        <v>8</v>
      </c>
      <c r="J647" s="17">
        <f t="shared" si="307"/>
        <v>1.1428571428571428</v>
      </c>
      <c r="K647" s="7">
        <v>3</v>
      </c>
      <c r="L647" s="7">
        <v>5</v>
      </c>
      <c r="M647" s="17">
        <f t="shared" si="308"/>
        <v>0.42857142857142855</v>
      </c>
      <c r="N647" s="17">
        <f t="shared" si="309"/>
        <v>0.7142857142857143</v>
      </c>
      <c r="O647" s="14">
        <f t="shared" si="310"/>
        <v>0.6</v>
      </c>
      <c r="P647" s="12">
        <v>3</v>
      </c>
      <c r="Q647" s="12">
        <v>4</v>
      </c>
      <c r="R647" s="17">
        <f t="shared" si="311"/>
        <v>0.42857142857142855</v>
      </c>
      <c r="S647" s="17">
        <f t="shared" si="312"/>
        <v>0.5714285714285714</v>
      </c>
      <c r="T647" s="14">
        <f t="shared" si="313"/>
        <v>0.75</v>
      </c>
      <c r="U647" s="12">
        <v>0</v>
      </c>
      <c r="V647" s="12">
        <v>1</v>
      </c>
      <c r="W647" s="17">
        <f t="shared" si="314"/>
        <v>0</v>
      </c>
      <c r="X647" s="17">
        <f t="shared" si="315"/>
        <v>0.14285714285714285</v>
      </c>
      <c r="Y647" s="14">
        <f t="shared" si="316"/>
        <v>0</v>
      </c>
      <c r="Z647" s="12">
        <v>2</v>
      </c>
      <c r="AA647" s="12">
        <v>4</v>
      </c>
      <c r="AB647" s="17">
        <f t="shared" si="317"/>
        <v>0.2857142857142857</v>
      </c>
      <c r="AC647" s="17">
        <f t="shared" si="318"/>
        <v>0.5714285714285714</v>
      </c>
      <c r="AD647" s="14">
        <f t="shared" si="319"/>
        <v>0.5</v>
      </c>
      <c r="AE647" s="12">
        <v>4</v>
      </c>
      <c r="AF647" s="17">
        <f t="shared" si="320"/>
        <v>0.5714285714285714</v>
      </c>
      <c r="AG647" s="12">
        <v>2</v>
      </c>
      <c r="AH647" s="17">
        <f t="shared" si="321"/>
        <v>0.2857142857142857</v>
      </c>
      <c r="AI647" s="12">
        <v>2</v>
      </c>
      <c r="AJ647" s="17">
        <f t="shared" si="322"/>
        <v>0.2857142857142857</v>
      </c>
      <c r="AK647" s="12">
        <v>8</v>
      </c>
      <c r="AL647" s="17">
        <f t="shared" si="323"/>
        <v>1.1428571428571428</v>
      </c>
      <c r="AM647" s="12">
        <v>5</v>
      </c>
      <c r="AN647" s="17">
        <f t="shared" si="324"/>
        <v>0.7142857142857143</v>
      </c>
      <c r="AO647" s="12">
        <v>0</v>
      </c>
      <c r="AP647" s="17">
        <f t="shared" si="325"/>
        <v>0</v>
      </c>
      <c r="AQ647" s="12">
        <v>3</v>
      </c>
      <c r="AR647" s="17">
        <f t="shared" si="326"/>
        <v>0.42857142857142855</v>
      </c>
      <c r="AS647" s="12">
        <v>9</v>
      </c>
      <c r="AT647" s="17">
        <f t="shared" si="327"/>
        <v>1.2857142857142858</v>
      </c>
      <c r="AU647" s="13"/>
      <c r="AV647" s="13"/>
      <c r="AW647" s="13"/>
      <c r="AX647" s="13"/>
      <c r="AY647" s="13"/>
      <c r="AZ647" s="13"/>
      <c r="BA647" s="13"/>
      <c r="BB647" s="13"/>
      <c r="BC647" s="13"/>
      <c r="BD647" s="35">
        <f t="shared" si="328"/>
        <v>59.171597633136095</v>
      </c>
      <c r="BE647" s="35">
        <f t="shared" si="329"/>
        <v>60</v>
      </c>
      <c r="BF647" s="37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8.5472480663602735</v>
      </c>
      <c r="BG647" s="14">
        <f t="shared" si="330"/>
        <v>0.2</v>
      </c>
      <c r="BH647" s="14">
        <f t="shared" si="331"/>
        <v>0.8</v>
      </c>
      <c r="BI647" s="13">
        <f>IFERROR(((AG647*(12000/5))/((F647*60+G647)*(SUMIFS(팀공격력!X:X,팀공격력!A:A,B647,팀공격력!B:B,D647)+SUMIFS(팀수비력!X:X,팀수비력!A:A,B647,팀수비력!B:B,D647))))*100,"")</f>
        <v>2.1508459994264411</v>
      </c>
      <c r="BJ647" s="13">
        <f>IFERROR(((AI647*(12000/5))/((F647*60+G647)*(SUMIFS(팀공격력!V:V,팀공격력!A:A,B647,팀공격력!B:B,D647)+SUMIFS(팀수비력!W:W,팀수비력!A:A,B647,팀수비력!B:B,D647))))*100,"")</f>
        <v>4.1829336307863914</v>
      </c>
      <c r="BK647" s="13">
        <f>IFERROR(((AE647*(12000/5))/((F647*60+G647)*(SUMIFS(팀공격력!X:X,팀공격력!A:A,B647,팀공격력!B:B,D647)+SUMIFS(팀수비력!X:X,팀수비력!A:A,B647,팀수비력!B:B,D647))))*100,"")</f>
        <v>4.3016919988528821</v>
      </c>
      <c r="BL647" s="13">
        <f>IFERROR(100*AK647/(((((F647*60+G647)/(12000/5))*SUMIFS(팀공격력!P:P,팀공격력!A:A,B647,팀공격력!B:B,D647))-K647)),"")</f>
        <v>22.213994816734541</v>
      </c>
      <c r="BM647" s="13">
        <f>IFERROR(100*((AM647/E647*(2400))/((F647*60+G647)*SUMIFS(팀공격력!AR:AR,팀공격력!A:A,B647,팀공격력!B:B,D647))),"")</f>
        <v>6.7101204451037662</v>
      </c>
      <c r="BN647" s="13">
        <f>IFERROR((AO647*40)/(((F647*60+G647)/60)*(SUMIFS(팀수비력!Q:Q,팀수비력!A:A,B647,팀수비력!B:B,D647)-SUMIFS(팀수비력!N:N,팀수비력!A:A,B647,팀수비력!B:B,D647)))*100,"")</f>
        <v>0</v>
      </c>
      <c r="BO647" s="13">
        <f t="shared" si="332"/>
        <v>30.737704918032787</v>
      </c>
      <c r="BP647" s="13">
        <v>0</v>
      </c>
      <c r="BQ647" s="13">
        <v>0</v>
      </c>
      <c r="BR647" s="13">
        <v>0.14285714285714199</v>
      </c>
      <c r="BS647" s="13">
        <v>0.28571428571428498</v>
      </c>
      <c r="BT647" s="15" t="s">
        <v>88</v>
      </c>
      <c r="BU647" s="15"/>
      <c r="BV647" s="12" t="s">
        <v>91</v>
      </c>
      <c r="BW647" s="26"/>
      <c r="BX647" s="28"/>
      <c r="BY647" s="28"/>
      <c r="BZ647" s="26"/>
      <c r="CA647" s="26"/>
      <c r="CB647" s="26"/>
      <c r="CC647" s="31"/>
      <c r="CD647" s="31"/>
      <c r="CE647" s="31"/>
      <c r="CF647" s="33">
        <v>2</v>
      </c>
      <c r="CG647" s="33">
        <v>5</v>
      </c>
    </row>
    <row r="648" spans="1:85" ht="18" customHeight="1" thickBot="1" x14ac:dyDescent="0.45">
      <c r="A648" s="12" t="s">
        <v>84</v>
      </c>
      <c r="B648" s="12" t="s">
        <v>85</v>
      </c>
      <c r="C648" s="4" t="s">
        <v>108</v>
      </c>
      <c r="D648" s="4" t="s">
        <v>298</v>
      </c>
      <c r="E648" s="23">
        <v>8</v>
      </c>
      <c r="F648" s="24">
        <v>23</v>
      </c>
      <c r="G648" s="24">
        <v>32</v>
      </c>
      <c r="H648" s="10">
        <f t="shared" si="306"/>
        <v>11296</v>
      </c>
      <c r="I648" s="5">
        <v>47</v>
      </c>
      <c r="J648" s="17">
        <f t="shared" si="307"/>
        <v>5.875</v>
      </c>
      <c r="K648" s="7">
        <v>20</v>
      </c>
      <c r="L648" s="7">
        <v>57</v>
      </c>
      <c r="M648" s="17">
        <f t="shared" si="308"/>
        <v>2.5</v>
      </c>
      <c r="N648" s="17">
        <f t="shared" si="309"/>
        <v>7.125</v>
      </c>
      <c r="O648" s="14">
        <f t="shared" si="310"/>
        <v>0.35087719298245612</v>
      </c>
      <c r="P648" s="12">
        <v>13</v>
      </c>
      <c r="Q648" s="12">
        <v>27</v>
      </c>
      <c r="R648" s="17">
        <f t="shared" si="311"/>
        <v>1.625</v>
      </c>
      <c r="S648" s="17">
        <f t="shared" si="312"/>
        <v>3.375</v>
      </c>
      <c r="T648" s="14">
        <f t="shared" si="313"/>
        <v>0.48148148148148145</v>
      </c>
      <c r="U648" s="12">
        <v>7</v>
      </c>
      <c r="V648" s="12">
        <v>30</v>
      </c>
      <c r="W648" s="17">
        <f t="shared" si="314"/>
        <v>0.875</v>
      </c>
      <c r="X648" s="17">
        <f t="shared" si="315"/>
        <v>3.75</v>
      </c>
      <c r="Y648" s="14">
        <f t="shared" si="316"/>
        <v>0.23333333333333334</v>
      </c>
      <c r="Z648" s="12">
        <v>0</v>
      </c>
      <c r="AA648" s="12">
        <v>1</v>
      </c>
      <c r="AB648" s="17">
        <f t="shared" si="317"/>
        <v>0</v>
      </c>
      <c r="AC648" s="17">
        <f t="shared" si="318"/>
        <v>0.125</v>
      </c>
      <c r="AD648" s="14">
        <f t="shared" si="319"/>
        <v>0</v>
      </c>
      <c r="AE648" s="12">
        <v>18</v>
      </c>
      <c r="AF648" s="17">
        <f t="shared" si="320"/>
        <v>2.25</v>
      </c>
      <c r="AG648" s="12">
        <v>10</v>
      </c>
      <c r="AH648" s="17">
        <f t="shared" si="321"/>
        <v>1.25</v>
      </c>
      <c r="AI648" s="12">
        <v>8</v>
      </c>
      <c r="AJ648" s="17">
        <f t="shared" si="322"/>
        <v>1</v>
      </c>
      <c r="AK648" s="12">
        <v>13</v>
      </c>
      <c r="AL648" s="17">
        <f t="shared" si="323"/>
        <v>1.625</v>
      </c>
      <c r="AM648" s="12">
        <v>4</v>
      </c>
      <c r="AN648" s="17">
        <f t="shared" si="324"/>
        <v>0.5</v>
      </c>
      <c r="AO648" s="12">
        <v>3</v>
      </c>
      <c r="AP648" s="17">
        <f t="shared" si="325"/>
        <v>0.375</v>
      </c>
      <c r="AQ648" s="12">
        <v>5</v>
      </c>
      <c r="AR648" s="17">
        <f t="shared" si="326"/>
        <v>0.625</v>
      </c>
      <c r="AS648" s="12">
        <v>14</v>
      </c>
      <c r="AT648" s="17">
        <f t="shared" si="327"/>
        <v>1.75</v>
      </c>
      <c r="AU648" s="13"/>
      <c r="AV648" s="13"/>
      <c r="AW648" s="13"/>
      <c r="AX648" s="13"/>
      <c r="AY648" s="13"/>
      <c r="AZ648" s="13"/>
      <c r="BA648" s="13"/>
      <c r="BB648" s="13"/>
      <c r="BC648" s="13"/>
      <c r="BD648" s="35">
        <f t="shared" si="328"/>
        <v>40.912256267409475</v>
      </c>
      <c r="BE648" s="35">
        <f t="shared" si="329"/>
        <v>41.228070175438596</v>
      </c>
      <c r="BF648" s="37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13.631616267818908</v>
      </c>
      <c r="BG648" s="14">
        <f t="shared" si="330"/>
        <v>0.52631578947368418</v>
      </c>
      <c r="BH648" s="14">
        <f t="shared" si="331"/>
        <v>1.7543859649122806E-2</v>
      </c>
      <c r="BI648" s="13">
        <f>IFERROR(((AG648*(12000/5))/((F648*60+G648)*(SUMIFS(팀공격력!X:X,팀공격력!A:A,B648,팀공격력!B:B,D648)+SUMIFS(팀수비력!X:X,팀수비력!A:A,B648,팀수비력!B:B,D648))))*100,"")</f>
        <v>2.680941189086782</v>
      </c>
      <c r="BJ648" s="13">
        <f>IFERROR(((AI648*(12000/5))/((F648*60+G648)*(SUMIFS(팀공격력!V:V,팀공격력!A:A,B648,팀공격력!B:B,D648)+SUMIFS(팀수비력!W:W,팀수비력!A:A,B648,팀수비력!B:B,D648))))*100,"")</f>
        <v>4.1710839604442205</v>
      </c>
      <c r="BK648" s="13">
        <f>IFERROR(((AE648*(12000/5))/((F648*60+G648)*(SUMIFS(팀공격력!X:X,팀공격력!A:A,B648,팀공격력!B:B,D648)+SUMIFS(팀수비력!X:X,팀수비력!A:A,B648,팀수비력!B:B,D648))))*100,"")</f>
        <v>4.8256941403562079</v>
      </c>
      <c r="BL648" s="13">
        <f>IFERROR(100*AK648/(((((F648*60+G648)/(12000/5))*SUMIFS(팀공격력!P:P,팀공격력!A:A,B648,팀공격력!B:B,D648))-K648)),"")</f>
        <v>9.5240421011502114</v>
      </c>
      <c r="BM648" s="13">
        <f>IFERROR(100*((AM648/E648*(2400))/((F648*60+G648)*SUMIFS(팀공격력!AR:AR,팀공격력!A:A,B648,팀공격력!B:B,D648))),"")</f>
        <v>1.1709445309302891</v>
      </c>
      <c r="BN648" s="13">
        <f>IFERROR((AO648*40)/(((F648*60+G648)/60)*(SUMIFS(팀수비력!Q:Q,팀수비력!A:A,B648,팀수비력!B:B,D648)-SUMIFS(팀수비력!N:N,팀수비력!A:A,B648,팀수비력!B:B,D648)))*100,"")</f>
        <v>1.5405287436988095</v>
      </c>
      <c r="BO648" s="13">
        <f t="shared" si="332"/>
        <v>8.0076873798846897</v>
      </c>
      <c r="BP648" s="13">
        <v>0</v>
      </c>
      <c r="BQ648" s="13">
        <v>0</v>
      </c>
      <c r="BR648" s="13">
        <v>0</v>
      </c>
      <c r="BS648" s="13">
        <v>0.625</v>
      </c>
      <c r="BT648" s="15" t="s">
        <v>88</v>
      </c>
      <c r="BU648" s="15"/>
      <c r="BV648" s="12" t="s">
        <v>96</v>
      </c>
      <c r="BW648" s="26"/>
      <c r="BX648" s="28"/>
      <c r="BY648" s="28"/>
      <c r="BZ648" s="26"/>
      <c r="CA648" s="26"/>
      <c r="CB648" s="26"/>
      <c r="CC648" s="31"/>
      <c r="CD648" s="31"/>
      <c r="CE648" s="31"/>
      <c r="CF648" s="33">
        <v>4</v>
      </c>
      <c r="CG648" s="33">
        <v>4</v>
      </c>
    </row>
    <row r="649" spans="1:85" ht="18" customHeight="1" thickBot="1" x14ac:dyDescent="0.45">
      <c r="A649" s="12" t="s">
        <v>84</v>
      </c>
      <c r="B649" s="12" t="s">
        <v>85</v>
      </c>
      <c r="C649" s="4" t="s">
        <v>109</v>
      </c>
      <c r="D649" s="4" t="s">
        <v>298</v>
      </c>
      <c r="E649" s="23">
        <v>9</v>
      </c>
      <c r="F649" s="24">
        <v>31</v>
      </c>
      <c r="G649" s="24">
        <v>45</v>
      </c>
      <c r="H649" s="10">
        <f t="shared" si="306"/>
        <v>17145</v>
      </c>
      <c r="I649" s="5">
        <v>114</v>
      </c>
      <c r="J649" s="17">
        <f t="shared" si="307"/>
        <v>12.666666666666666</v>
      </c>
      <c r="K649" s="7">
        <v>44</v>
      </c>
      <c r="L649" s="7">
        <v>106</v>
      </c>
      <c r="M649" s="17">
        <f t="shared" si="308"/>
        <v>4.8888888888888893</v>
      </c>
      <c r="N649" s="17">
        <f t="shared" si="309"/>
        <v>11.777777777777779</v>
      </c>
      <c r="O649" s="14">
        <f t="shared" si="310"/>
        <v>0.41509433962264153</v>
      </c>
      <c r="P649" s="12">
        <v>29</v>
      </c>
      <c r="Q649" s="12">
        <v>50</v>
      </c>
      <c r="R649" s="17">
        <f t="shared" si="311"/>
        <v>3.2222222222222223</v>
      </c>
      <c r="S649" s="17">
        <f t="shared" si="312"/>
        <v>5.5555555555555554</v>
      </c>
      <c r="T649" s="14">
        <f t="shared" si="313"/>
        <v>0.57999999999999996</v>
      </c>
      <c r="U649" s="12">
        <v>15</v>
      </c>
      <c r="V649" s="12">
        <v>56</v>
      </c>
      <c r="W649" s="17">
        <f t="shared" si="314"/>
        <v>1.6666666666666667</v>
      </c>
      <c r="X649" s="17">
        <f t="shared" si="315"/>
        <v>6.2222222222222223</v>
      </c>
      <c r="Y649" s="14">
        <f t="shared" si="316"/>
        <v>0.26785714285714285</v>
      </c>
      <c r="Z649" s="12">
        <v>11</v>
      </c>
      <c r="AA649" s="12">
        <v>14</v>
      </c>
      <c r="AB649" s="17">
        <f t="shared" si="317"/>
        <v>1.2222222222222223</v>
      </c>
      <c r="AC649" s="17">
        <f t="shared" si="318"/>
        <v>1.5555555555555556</v>
      </c>
      <c r="AD649" s="14">
        <f t="shared" si="319"/>
        <v>0.7857142857142857</v>
      </c>
      <c r="AE649" s="12">
        <v>49</v>
      </c>
      <c r="AF649" s="17">
        <f t="shared" si="320"/>
        <v>5.4444444444444446</v>
      </c>
      <c r="AG649" s="12">
        <v>13</v>
      </c>
      <c r="AH649" s="17">
        <f t="shared" si="321"/>
        <v>1.4444444444444444</v>
      </c>
      <c r="AI649" s="12">
        <v>36</v>
      </c>
      <c r="AJ649" s="17">
        <f t="shared" si="322"/>
        <v>4</v>
      </c>
      <c r="AK649" s="12">
        <v>28</v>
      </c>
      <c r="AL649" s="17">
        <f t="shared" si="323"/>
        <v>3.1111111111111112</v>
      </c>
      <c r="AM649" s="12">
        <v>7</v>
      </c>
      <c r="AN649" s="17">
        <f t="shared" si="324"/>
        <v>0.77777777777777779</v>
      </c>
      <c r="AO649" s="12">
        <v>1</v>
      </c>
      <c r="AP649" s="17">
        <f t="shared" si="325"/>
        <v>0.1111111111111111</v>
      </c>
      <c r="AQ649" s="12">
        <v>13</v>
      </c>
      <c r="AR649" s="17">
        <f t="shared" si="326"/>
        <v>1.4444444444444444</v>
      </c>
      <c r="AS649" s="12">
        <v>12</v>
      </c>
      <c r="AT649" s="17">
        <f t="shared" si="327"/>
        <v>1.3333333333333333</v>
      </c>
      <c r="AU649" s="13"/>
      <c r="AV649" s="13"/>
      <c r="AW649" s="13"/>
      <c r="AX649" s="13"/>
      <c r="AY649" s="13"/>
      <c r="AZ649" s="13"/>
      <c r="BA649" s="13"/>
      <c r="BB649" s="13"/>
      <c r="BC649" s="13"/>
      <c r="BD649" s="35">
        <f t="shared" si="328"/>
        <v>50.820256776034235</v>
      </c>
      <c r="BE649" s="35">
        <f t="shared" si="329"/>
        <v>48.584905660377359</v>
      </c>
      <c r="BF649" s="37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20.253017078167328</v>
      </c>
      <c r="BG649" s="14">
        <f t="shared" si="330"/>
        <v>0.52830188679245282</v>
      </c>
      <c r="BH649" s="14">
        <f t="shared" si="331"/>
        <v>0.13207547169811321</v>
      </c>
      <c r="BI649" s="13">
        <f>IFERROR(((AG649*(12000/5))/((F649*60+G649)*(SUMIFS(팀공격력!X:X,팀공격력!A:A,B649,팀공격력!B:B,D649)+SUMIFS(팀수비력!X:X,팀수비력!A:A,B649,팀수비력!B:B,D649))))*100,"")</f>
        <v>2.5832733053478725</v>
      </c>
      <c r="BJ649" s="13">
        <f>IFERROR(((AI649*(12000/5))/((F649*60+G649)*(SUMIFS(팀공격력!V:V,팀공격력!A:A,B649,팀공격력!B:B,D649)+SUMIFS(팀수비력!W:W,팀수비력!A:A,B649,팀수비력!B:B,D649))))*100,"")</f>
        <v>13.912371383024974</v>
      </c>
      <c r="BK649" s="13">
        <f>IFERROR(((AE649*(12000/5))/((F649*60+G649)*(SUMIFS(팀공격력!X:X,팀공격력!A:A,B649,팀공격력!B:B,D649)+SUMIFS(팀수비력!X:X,팀수비력!A:A,B649,팀수비력!B:B,D649))))*100,"")</f>
        <v>9.7369532278496731</v>
      </c>
      <c r="BL649" s="13">
        <f>IFERROR(100*AK649/(((((F649*60+G649)/(12000/5))*SUMIFS(팀공격력!P:P,팀공격력!A:A,B649,팀공격력!B:B,D649))-K649)),"")</f>
        <v>16.752673696806522</v>
      </c>
      <c r="BM649" s="13">
        <f>IFERROR(100*((AM649/E649*(2400))/((F649*60+G649)*SUMIFS(팀공격력!AR:AR,팀공격력!A:A,B649,팀공격력!B:B,D649))),"")</f>
        <v>1.3500864092989184</v>
      </c>
      <c r="BN649" s="13">
        <f>IFERROR((AO649*40)/(((F649*60+G649)/60)*(SUMIFS(팀수비력!Q:Q,팀수비력!A:A,B649,팀수비력!B:B,D649)-SUMIFS(팀수비력!N:N,팀수비력!A:A,B649,팀수비력!B:B,D649)))*100,"")</f>
        <v>0.38061707543354661</v>
      </c>
      <c r="BO649" s="13">
        <f t="shared" si="332"/>
        <v>10.386705017577501</v>
      </c>
      <c r="BP649" s="13">
        <v>0</v>
      </c>
      <c r="BQ649" s="13">
        <v>0</v>
      </c>
      <c r="BR649" s="13">
        <v>1.7777777777777699</v>
      </c>
      <c r="BS649" s="13">
        <v>0.88888888888888795</v>
      </c>
      <c r="BT649" s="15" t="s">
        <v>110</v>
      </c>
      <c r="BU649" s="15"/>
      <c r="BV649" s="12" t="s">
        <v>96</v>
      </c>
      <c r="BW649" s="26"/>
      <c r="BX649" s="28"/>
      <c r="BY649" s="28"/>
      <c r="BZ649" s="26"/>
      <c r="CA649" s="26"/>
      <c r="CB649" s="26"/>
      <c r="CC649" s="31"/>
      <c r="CD649" s="31"/>
      <c r="CE649" s="31"/>
      <c r="CF649" s="33">
        <v>4</v>
      </c>
      <c r="CG649" s="33">
        <v>5</v>
      </c>
    </row>
    <row r="650" spans="1:85" ht="18" customHeight="1" thickBot="1" x14ac:dyDescent="0.45">
      <c r="A650" s="12" t="s">
        <v>84</v>
      </c>
      <c r="B650" s="12" t="s">
        <v>85</v>
      </c>
      <c r="C650" s="4" t="s">
        <v>111</v>
      </c>
      <c r="D650" s="4" t="s">
        <v>298</v>
      </c>
      <c r="E650" s="23">
        <v>2</v>
      </c>
      <c r="F650" s="24">
        <v>13</v>
      </c>
      <c r="G650" s="24">
        <v>50</v>
      </c>
      <c r="H650" s="10">
        <f t="shared" si="306"/>
        <v>1660</v>
      </c>
      <c r="I650" s="5">
        <v>11</v>
      </c>
      <c r="J650" s="17">
        <f t="shared" si="307"/>
        <v>5.5</v>
      </c>
      <c r="K650" s="7">
        <v>5</v>
      </c>
      <c r="L650" s="7">
        <v>12</v>
      </c>
      <c r="M650" s="17">
        <f t="shared" si="308"/>
        <v>2.5</v>
      </c>
      <c r="N650" s="17">
        <f t="shared" si="309"/>
        <v>6</v>
      </c>
      <c r="O650" s="14">
        <f t="shared" si="310"/>
        <v>0.41666666666666669</v>
      </c>
      <c r="P650" s="12">
        <v>4</v>
      </c>
      <c r="Q650" s="12">
        <v>5</v>
      </c>
      <c r="R650" s="17">
        <f t="shared" si="311"/>
        <v>2</v>
      </c>
      <c r="S650" s="17">
        <f t="shared" si="312"/>
        <v>2.5</v>
      </c>
      <c r="T650" s="14">
        <f t="shared" si="313"/>
        <v>0.8</v>
      </c>
      <c r="U650" s="12">
        <v>1</v>
      </c>
      <c r="V650" s="12">
        <v>7</v>
      </c>
      <c r="W650" s="17">
        <f t="shared" si="314"/>
        <v>0.5</v>
      </c>
      <c r="X650" s="17">
        <f t="shared" si="315"/>
        <v>3.5</v>
      </c>
      <c r="Y650" s="14">
        <f t="shared" si="316"/>
        <v>0.14285714285714285</v>
      </c>
      <c r="Z650" s="12">
        <v>0</v>
      </c>
      <c r="AA650" s="12">
        <v>0</v>
      </c>
      <c r="AB650" s="17">
        <f t="shared" si="317"/>
        <v>0</v>
      </c>
      <c r="AC650" s="17">
        <f t="shared" si="318"/>
        <v>0</v>
      </c>
      <c r="AD650" s="14" t="e">
        <f t="shared" si="319"/>
        <v>#DIV/0!</v>
      </c>
      <c r="AE650" s="12">
        <v>1</v>
      </c>
      <c r="AF650" s="17">
        <f t="shared" si="320"/>
        <v>0.5</v>
      </c>
      <c r="AG650" s="12">
        <v>0</v>
      </c>
      <c r="AH650" s="17">
        <f t="shared" si="321"/>
        <v>0</v>
      </c>
      <c r="AI650" s="12">
        <v>1</v>
      </c>
      <c r="AJ650" s="17">
        <f t="shared" si="322"/>
        <v>0.5</v>
      </c>
      <c r="AK650" s="12">
        <v>1</v>
      </c>
      <c r="AL650" s="17">
        <f t="shared" si="323"/>
        <v>0.5</v>
      </c>
      <c r="AM650" s="12">
        <v>0</v>
      </c>
      <c r="AN650" s="17">
        <f t="shared" si="324"/>
        <v>0</v>
      </c>
      <c r="AO650" s="12">
        <v>0</v>
      </c>
      <c r="AP650" s="17">
        <f t="shared" si="325"/>
        <v>0</v>
      </c>
      <c r="AQ650" s="12">
        <v>3</v>
      </c>
      <c r="AR650" s="17">
        <f t="shared" si="326"/>
        <v>1.5</v>
      </c>
      <c r="AS650" s="12">
        <v>3</v>
      </c>
      <c r="AT650" s="17">
        <f t="shared" si="327"/>
        <v>1.5</v>
      </c>
      <c r="AU650" s="13"/>
      <c r="AV650" s="13"/>
      <c r="AW650" s="13"/>
      <c r="AX650" s="13"/>
      <c r="AY650" s="13"/>
      <c r="AZ650" s="13"/>
      <c r="BA650" s="13"/>
      <c r="BB650" s="13"/>
      <c r="BC650" s="13"/>
      <c r="BD650" s="35">
        <f t="shared" si="328"/>
        <v>45.833333333333329</v>
      </c>
      <c r="BE650" s="35">
        <f t="shared" si="329"/>
        <v>45.833333333333329</v>
      </c>
      <c r="BF650" s="37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5.570989259132709</v>
      </c>
      <c r="BG650" s="14">
        <f t="shared" si="330"/>
        <v>0.58333333333333337</v>
      </c>
      <c r="BH650" s="14">
        <f t="shared" si="331"/>
        <v>0</v>
      </c>
      <c r="BI650" s="13">
        <f>IFERROR(((AG650*(12000/5))/((F650*60+G650)*(SUMIFS(팀공격력!X:X,팀공격력!A:A,B650,팀공격력!B:B,D650)+SUMIFS(팀수비력!X:X,팀수비력!A:A,B650,팀수비력!B:B,D650))))*100,"")</f>
        <v>0</v>
      </c>
      <c r="BJ650" s="13">
        <f>IFERROR(((AI650*(12000/5))/((F650*60+G650)*(SUMIFS(팀공격력!V:V,팀공격력!A:A,B650,팀공격력!B:B,D650)+SUMIFS(팀수비력!W:W,팀수비력!A:A,B650,팀수비력!B:B,D650))))*100,"")</f>
        <v>0.8869835168896445</v>
      </c>
      <c r="BK650" s="13">
        <f>IFERROR(((AE650*(12000/5))/((F650*60+G650)*(SUMIFS(팀공격력!X:X,팀공격력!A:A,B650,팀공격력!B:B,D650)+SUMIFS(팀수비력!X:X,팀수비력!A:A,B650,팀수비력!B:B,D650))))*100,"")</f>
        <v>0.45608300710729349</v>
      </c>
      <c r="BL650" s="13">
        <f>IFERROR(100*AK650/(((((F650*60+G650)/(12000/5))*SUMIFS(팀공격력!P:P,팀공격력!A:A,B650,팀공격력!B:B,D650))-K650)),"")</f>
        <v>1.1495353961107386</v>
      </c>
      <c r="BM650" s="13">
        <f>IFERROR(100*((AM650/E650*(2400))/((F650*60+G650)*SUMIFS(팀공격력!AR:AR,팀공격력!A:A,B650,팀공격력!B:B,D650))),"")</f>
        <v>0</v>
      </c>
      <c r="BN650" s="13">
        <f>IFERROR((AO650*40)/(((F650*60+G650)/60)*(SUMIFS(팀수비력!Q:Q,팀수비력!A:A,B650,팀수비력!B:B,D650)-SUMIFS(팀수비력!N:N,팀수비력!A:A,B650,팀수비력!B:B,D650)))*100,"")</f>
        <v>0</v>
      </c>
      <c r="BO650" s="13">
        <f t="shared" si="332"/>
        <v>20</v>
      </c>
      <c r="BP650" s="13">
        <v>0</v>
      </c>
      <c r="BQ650" s="13">
        <v>0</v>
      </c>
      <c r="BR650" s="13">
        <v>0</v>
      </c>
      <c r="BS650" s="13">
        <v>0</v>
      </c>
      <c r="BT650" s="15" t="s">
        <v>88</v>
      </c>
      <c r="BU650" s="15"/>
      <c r="BV650" s="12" t="s">
        <v>91</v>
      </c>
      <c r="BW650" s="26"/>
      <c r="BX650" s="28"/>
      <c r="BY650" s="28"/>
      <c r="BZ650" s="26"/>
      <c r="CA650" s="26"/>
      <c r="CB650" s="26"/>
      <c r="CC650" s="31"/>
      <c r="CD650" s="31"/>
      <c r="CE650" s="31"/>
      <c r="CF650" s="33">
        <v>0</v>
      </c>
      <c r="CG650" s="33">
        <v>2</v>
      </c>
    </row>
    <row r="651" spans="1:85" ht="18" customHeight="1" thickBot="1" x14ac:dyDescent="0.45">
      <c r="A651" s="12" t="s">
        <v>84</v>
      </c>
      <c r="B651" s="12" t="s">
        <v>112</v>
      </c>
      <c r="C651" s="4" t="s">
        <v>113</v>
      </c>
      <c r="D651" s="4" t="s">
        <v>298</v>
      </c>
      <c r="E651" s="23">
        <v>6</v>
      </c>
      <c r="F651" s="24">
        <v>8</v>
      </c>
      <c r="G651" s="24">
        <v>55</v>
      </c>
      <c r="H651" s="10">
        <f t="shared" si="306"/>
        <v>3210</v>
      </c>
      <c r="I651" s="5">
        <v>8</v>
      </c>
      <c r="J651" s="17">
        <f t="shared" si="307"/>
        <v>1.3333333333333333</v>
      </c>
      <c r="K651" s="7">
        <v>3</v>
      </c>
      <c r="L651" s="7">
        <v>9</v>
      </c>
      <c r="M651" s="17">
        <f t="shared" si="308"/>
        <v>0.5</v>
      </c>
      <c r="N651" s="17">
        <f t="shared" si="309"/>
        <v>1.5</v>
      </c>
      <c r="O651" s="14">
        <f t="shared" si="310"/>
        <v>0.33333333333333331</v>
      </c>
      <c r="P651" s="12">
        <v>1</v>
      </c>
      <c r="Q651" s="12">
        <v>3</v>
      </c>
      <c r="R651" s="17">
        <f t="shared" si="311"/>
        <v>0.16666666666666666</v>
      </c>
      <c r="S651" s="17">
        <f t="shared" si="312"/>
        <v>0.5</v>
      </c>
      <c r="T651" s="14">
        <f t="shared" si="313"/>
        <v>0.33333333333333331</v>
      </c>
      <c r="U651" s="12">
        <v>2</v>
      </c>
      <c r="V651" s="12">
        <v>6</v>
      </c>
      <c r="W651" s="17">
        <f t="shared" si="314"/>
        <v>0.33333333333333331</v>
      </c>
      <c r="X651" s="17">
        <f t="shared" si="315"/>
        <v>1</v>
      </c>
      <c r="Y651" s="14">
        <f t="shared" si="316"/>
        <v>0.33333333333333331</v>
      </c>
      <c r="Z651" s="12">
        <v>0</v>
      </c>
      <c r="AA651" s="12">
        <v>0</v>
      </c>
      <c r="AB651" s="17">
        <f t="shared" si="317"/>
        <v>0</v>
      </c>
      <c r="AC651" s="17">
        <f t="shared" si="318"/>
        <v>0</v>
      </c>
      <c r="AD651" s="14" t="e">
        <f t="shared" si="319"/>
        <v>#DIV/0!</v>
      </c>
      <c r="AE651" s="12">
        <v>3</v>
      </c>
      <c r="AF651" s="17">
        <f t="shared" si="320"/>
        <v>0.5</v>
      </c>
      <c r="AG651" s="12">
        <v>1</v>
      </c>
      <c r="AH651" s="17">
        <f t="shared" si="321"/>
        <v>0.16666666666666666</v>
      </c>
      <c r="AI651" s="12">
        <v>2</v>
      </c>
      <c r="AJ651" s="17">
        <f t="shared" si="322"/>
        <v>0.33333333333333331</v>
      </c>
      <c r="AK651" s="12">
        <v>2</v>
      </c>
      <c r="AL651" s="17">
        <f t="shared" si="323"/>
        <v>0.33333333333333331</v>
      </c>
      <c r="AM651" s="12">
        <v>3</v>
      </c>
      <c r="AN651" s="17">
        <f t="shared" si="324"/>
        <v>0.5</v>
      </c>
      <c r="AO651" s="12">
        <v>0</v>
      </c>
      <c r="AP651" s="17">
        <f t="shared" si="325"/>
        <v>0</v>
      </c>
      <c r="AQ651" s="12">
        <v>1</v>
      </c>
      <c r="AR651" s="17">
        <f t="shared" si="326"/>
        <v>0.16666666666666666</v>
      </c>
      <c r="AS651" s="12">
        <v>5</v>
      </c>
      <c r="AT651" s="17">
        <f t="shared" si="327"/>
        <v>0.83333333333333337</v>
      </c>
      <c r="AU651" s="13"/>
      <c r="AV651" s="13"/>
      <c r="AW651" s="13"/>
      <c r="AX651" s="13"/>
      <c r="AY651" s="13"/>
      <c r="AZ651" s="13"/>
      <c r="BA651" s="13"/>
      <c r="BB651" s="13"/>
      <c r="BC651" s="13"/>
      <c r="BD651" s="35">
        <f t="shared" si="328"/>
        <v>44.444444444444443</v>
      </c>
      <c r="BE651" s="35">
        <f t="shared" si="329"/>
        <v>44.444444444444443</v>
      </c>
      <c r="BF651" s="37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6.0079033969186462</v>
      </c>
      <c r="BG651" s="14">
        <f t="shared" si="330"/>
        <v>0.66666666666666663</v>
      </c>
      <c r="BH651" s="14">
        <f t="shared" si="331"/>
        <v>0</v>
      </c>
      <c r="BI651" s="13">
        <f>IFERROR(((AG651*(12000/5))/((F651*60+G651)*(SUMIFS(팀공격력!X:X,팀공격력!A:A,B651,팀공격력!B:B,D651)+SUMIFS(팀수비력!X:X,팀수비력!A:A,B651,팀수비력!B:B,D651))))*100,"")</f>
        <v>0.73540677187069092</v>
      </c>
      <c r="BJ651" s="13">
        <f>IFERROR(((AI651*(12000/5))/((F651*60+G651)*(SUMIFS(팀공격력!V:V,팀공격력!A:A,B651,팀공격력!B:B,D651)+SUMIFS(팀수비력!W:W,팀수비력!A:A,B651,팀수비력!B:B,D651))))*100,"")</f>
        <v>2.9610437679281945</v>
      </c>
      <c r="BK651" s="13">
        <f>IFERROR(((AE651*(12000/5))/((F651*60+G651)*(SUMIFS(팀공격력!X:X,팀공격력!A:A,B651,팀공격력!B:B,D651)+SUMIFS(팀수비력!X:X,팀수비력!A:A,B651,팀수비력!B:B,D651))))*100,"")</f>
        <v>2.206220315612073</v>
      </c>
      <c r="BL651" s="13">
        <f>IFERROR(100*AK651/(((((F651*60+G651)/(12000/5))*SUMIFS(팀공격력!P:P,팀공격력!A:A,B651,팀공격력!B:B,D651))-K651)),"")</f>
        <v>3.6391205458680815</v>
      </c>
      <c r="BM651" s="13">
        <f>IFERROR(100*((AM651/E651*(2400))/((F651*60+G651)*SUMIFS(팀공격력!AR:AR,팀공격력!A:A,B651,팀공격력!B:B,D651))),"")</f>
        <v>3.1504285434138817</v>
      </c>
      <c r="BN651" s="13">
        <f>IFERROR((AO651*40)/(((F651*60+G651)/60)*(SUMIFS(팀수비력!Q:Q,팀수비력!A:A,B651,팀수비력!B:B,D651)-SUMIFS(팀수비력!N:N,팀수비력!A:A,B651,팀수비력!B:B,D651)))*100,"")</f>
        <v>0</v>
      </c>
      <c r="BO651" s="13">
        <f t="shared" si="332"/>
        <v>10</v>
      </c>
      <c r="BP651" s="13">
        <v>0</v>
      </c>
      <c r="BQ651" s="13">
        <v>0</v>
      </c>
      <c r="BR651" s="13">
        <v>0.5</v>
      </c>
      <c r="BS651" s="13">
        <v>0.83333333333333304</v>
      </c>
      <c r="BT651" s="15" t="s">
        <v>88</v>
      </c>
      <c r="BU651" s="15"/>
      <c r="BV651" s="12" t="s">
        <v>96</v>
      </c>
      <c r="BW651" s="26"/>
      <c r="BX651" s="28"/>
      <c r="BY651" s="28"/>
      <c r="BZ651" s="26"/>
      <c r="CA651" s="26"/>
      <c r="CB651" s="26"/>
      <c r="CC651" s="31"/>
      <c r="CD651" s="31"/>
      <c r="CE651" s="31"/>
      <c r="CF651" s="33">
        <v>3</v>
      </c>
      <c r="CG651" s="33">
        <v>3</v>
      </c>
    </row>
    <row r="652" spans="1:85" ht="18" customHeight="1" thickBot="1" x14ac:dyDescent="0.45">
      <c r="A652" s="12" t="s">
        <v>84</v>
      </c>
      <c r="B652" s="12" t="s">
        <v>112</v>
      </c>
      <c r="C652" s="4" t="s">
        <v>114</v>
      </c>
      <c r="D652" s="4" t="s">
        <v>298</v>
      </c>
      <c r="E652" s="23">
        <v>5</v>
      </c>
      <c r="F652" s="24">
        <v>5</v>
      </c>
      <c r="G652" s="24">
        <v>46</v>
      </c>
      <c r="H652" s="10">
        <f t="shared" si="306"/>
        <v>1730</v>
      </c>
      <c r="I652" s="5">
        <v>3</v>
      </c>
      <c r="J652" s="17">
        <f t="shared" si="307"/>
        <v>0.6</v>
      </c>
      <c r="K652" s="7">
        <v>1</v>
      </c>
      <c r="L652" s="7">
        <v>4</v>
      </c>
      <c r="M652" s="17">
        <f t="shared" si="308"/>
        <v>0.2</v>
      </c>
      <c r="N652" s="17">
        <f t="shared" si="309"/>
        <v>0.8</v>
      </c>
      <c r="O652" s="14">
        <f t="shared" si="310"/>
        <v>0.25</v>
      </c>
      <c r="P652" s="12">
        <v>0</v>
      </c>
      <c r="Q652" s="12">
        <v>1</v>
      </c>
      <c r="R652" s="17">
        <f t="shared" si="311"/>
        <v>0</v>
      </c>
      <c r="S652" s="17">
        <f t="shared" si="312"/>
        <v>0.2</v>
      </c>
      <c r="T652" s="14">
        <f t="shared" si="313"/>
        <v>0</v>
      </c>
      <c r="U652" s="12">
        <v>1</v>
      </c>
      <c r="V652" s="12">
        <v>3</v>
      </c>
      <c r="W652" s="17">
        <f t="shared" si="314"/>
        <v>0.2</v>
      </c>
      <c r="X652" s="17">
        <f t="shared" si="315"/>
        <v>0.6</v>
      </c>
      <c r="Y652" s="14">
        <f t="shared" si="316"/>
        <v>0.33333333333333331</v>
      </c>
      <c r="Z652" s="12">
        <v>0</v>
      </c>
      <c r="AA652" s="12">
        <v>0</v>
      </c>
      <c r="AB652" s="17">
        <f t="shared" si="317"/>
        <v>0</v>
      </c>
      <c r="AC652" s="17">
        <f t="shared" si="318"/>
        <v>0</v>
      </c>
      <c r="AD652" s="14" t="e">
        <f t="shared" si="319"/>
        <v>#DIV/0!</v>
      </c>
      <c r="AE652" s="12">
        <v>3</v>
      </c>
      <c r="AF652" s="17">
        <f t="shared" si="320"/>
        <v>0.6</v>
      </c>
      <c r="AG652" s="12">
        <v>1</v>
      </c>
      <c r="AH652" s="17">
        <f t="shared" si="321"/>
        <v>0.2</v>
      </c>
      <c r="AI652" s="12">
        <v>2</v>
      </c>
      <c r="AJ652" s="17">
        <f t="shared" si="322"/>
        <v>0.4</v>
      </c>
      <c r="AK652" s="12">
        <v>2</v>
      </c>
      <c r="AL652" s="17">
        <f t="shared" si="323"/>
        <v>0.4</v>
      </c>
      <c r="AM652" s="12">
        <v>0</v>
      </c>
      <c r="AN652" s="17">
        <f t="shared" si="324"/>
        <v>0</v>
      </c>
      <c r="AO652" s="12">
        <v>1</v>
      </c>
      <c r="AP652" s="17">
        <f t="shared" si="325"/>
        <v>0.2</v>
      </c>
      <c r="AQ652" s="12">
        <v>1</v>
      </c>
      <c r="AR652" s="17">
        <f t="shared" si="326"/>
        <v>0.2</v>
      </c>
      <c r="AS652" s="12">
        <v>2</v>
      </c>
      <c r="AT652" s="17">
        <f t="shared" si="327"/>
        <v>0.4</v>
      </c>
      <c r="AU652" s="13"/>
      <c r="AV652" s="13"/>
      <c r="AW652" s="13"/>
      <c r="AX652" s="13"/>
      <c r="AY652" s="13"/>
      <c r="AZ652" s="13"/>
      <c r="BA652" s="13"/>
      <c r="BB652" s="13"/>
      <c r="BC652" s="13"/>
      <c r="BD652" s="35">
        <f t="shared" si="328"/>
        <v>37.5</v>
      </c>
      <c r="BE652" s="35">
        <f t="shared" si="329"/>
        <v>37.5</v>
      </c>
      <c r="BF652" s="37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4.6448386088894154</v>
      </c>
      <c r="BG652" s="14">
        <f t="shared" si="330"/>
        <v>0.75</v>
      </c>
      <c r="BH652" s="14">
        <f t="shared" si="331"/>
        <v>0</v>
      </c>
      <c r="BI652" s="13">
        <f>IFERROR(((AG652*(12000/5))/((F652*60+G652)*(SUMIFS(팀공격력!X:X,팀공격력!A:A,B652,팀공격력!B:B,D652)+SUMIFS(팀수비력!X:X,팀수비력!A:A,B652,팀수비력!B:B,D652))))*100,"")</f>
        <v>1.1371174073723112</v>
      </c>
      <c r="BJ652" s="13">
        <f>IFERROR(((AI652*(12000/5))/((F652*60+G652)*(SUMIFS(팀공격력!V:V,팀공격력!A:A,B652,팀공격력!B:B,D652)+SUMIFS(팀수비력!W:W,팀수비력!A:A,B652,팀수비력!B:B,D652))))*100,"")</f>
        <v>4.5784925313340583</v>
      </c>
      <c r="BK652" s="13">
        <f>IFERROR(((AE652*(12000/5))/((F652*60+G652)*(SUMIFS(팀공격력!X:X,팀공격력!A:A,B652,팀공격력!B:B,D652)+SUMIFS(팀수비력!X:X,팀수비력!A:A,B652,팀수비력!B:B,D652))))*100,"")</f>
        <v>3.4113522221169332</v>
      </c>
      <c r="BL652" s="13">
        <f>IFERROR(100*AK652/(((((F652*60+G652)/(12000/5))*SUMIFS(팀공격력!P:P,팀공격력!A:A,B652,팀공격력!B:B,D652))-K652)),"")</f>
        <v>5.481955230698949</v>
      </c>
      <c r="BM652" s="13">
        <f>IFERROR(100*((AM652/E652*(2400))/((F652*60+G652)*SUMIFS(팀공격력!AR:AR,팀공격력!A:A,B652,팀공격력!B:B,D652))),"")</f>
        <v>0</v>
      </c>
      <c r="BN652" s="13">
        <f>IFERROR((AO652*40)/(((F652*60+G652)/60)*(SUMIFS(팀수비력!Q:Q,팀수비력!A:A,B652,팀수비력!B:B,D652)-SUMIFS(팀수비력!N:N,팀수비력!A:A,B652,팀수비력!B:B,D652)))*100,"")</f>
        <v>1.9108584531600821</v>
      </c>
      <c r="BO652" s="13">
        <f t="shared" si="332"/>
        <v>20</v>
      </c>
      <c r="BP652" s="13">
        <v>0</v>
      </c>
      <c r="BQ652" s="13">
        <v>0</v>
      </c>
      <c r="BR652" s="13">
        <v>0</v>
      </c>
      <c r="BS652" s="13">
        <v>0</v>
      </c>
      <c r="BT652" s="15" t="s">
        <v>88</v>
      </c>
      <c r="BU652" s="15"/>
      <c r="BV652" s="12" t="s">
        <v>96</v>
      </c>
      <c r="BW652" s="26"/>
      <c r="BX652" s="28"/>
      <c r="BY652" s="28"/>
      <c r="BZ652" s="26"/>
      <c r="CA652" s="26"/>
      <c r="CB652" s="26"/>
      <c r="CC652" s="31"/>
      <c r="CD652" s="31"/>
      <c r="CE652" s="31"/>
      <c r="CF652" s="33">
        <v>2</v>
      </c>
      <c r="CG652" s="33">
        <v>3</v>
      </c>
    </row>
    <row r="653" spans="1:85" ht="18" customHeight="1" thickBot="1" x14ac:dyDescent="0.45">
      <c r="A653" s="12" t="s">
        <v>84</v>
      </c>
      <c r="B653" s="12" t="s">
        <v>112</v>
      </c>
      <c r="C653" s="4" t="s">
        <v>115</v>
      </c>
      <c r="D653" s="4" t="s">
        <v>298</v>
      </c>
      <c r="E653" s="23">
        <v>9</v>
      </c>
      <c r="F653" s="24">
        <v>16</v>
      </c>
      <c r="G653" s="24">
        <v>44</v>
      </c>
      <c r="H653" s="10">
        <f t="shared" si="306"/>
        <v>9036</v>
      </c>
      <c r="I653" s="5">
        <v>38</v>
      </c>
      <c r="J653" s="17">
        <f t="shared" si="307"/>
        <v>4.2222222222222223</v>
      </c>
      <c r="K653" s="7">
        <v>16</v>
      </c>
      <c r="L653" s="7">
        <v>32</v>
      </c>
      <c r="M653" s="17">
        <f t="shared" si="308"/>
        <v>1.7777777777777777</v>
      </c>
      <c r="N653" s="17">
        <f t="shared" si="309"/>
        <v>3.5555555555555554</v>
      </c>
      <c r="O653" s="14">
        <f t="shared" si="310"/>
        <v>0.5</v>
      </c>
      <c r="P653" s="12">
        <v>16</v>
      </c>
      <c r="Q653" s="12">
        <v>31</v>
      </c>
      <c r="R653" s="17">
        <f t="shared" si="311"/>
        <v>1.7777777777777777</v>
      </c>
      <c r="S653" s="17">
        <f t="shared" si="312"/>
        <v>3.4444444444444446</v>
      </c>
      <c r="T653" s="14">
        <f t="shared" si="313"/>
        <v>0.5161290322580645</v>
      </c>
      <c r="U653" s="12">
        <v>0</v>
      </c>
      <c r="V653" s="12">
        <v>1</v>
      </c>
      <c r="W653" s="17">
        <f t="shared" si="314"/>
        <v>0</v>
      </c>
      <c r="X653" s="17">
        <f t="shared" si="315"/>
        <v>0.1111111111111111</v>
      </c>
      <c r="Y653" s="14">
        <f t="shared" si="316"/>
        <v>0</v>
      </c>
      <c r="Z653" s="12">
        <v>6</v>
      </c>
      <c r="AA653" s="12">
        <v>8</v>
      </c>
      <c r="AB653" s="17">
        <f t="shared" si="317"/>
        <v>0.66666666666666663</v>
      </c>
      <c r="AC653" s="17">
        <f t="shared" si="318"/>
        <v>0.88888888888888884</v>
      </c>
      <c r="AD653" s="14">
        <f t="shared" si="319"/>
        <v>0.75</v>
      </c>
      <c r="AE653" s="12">
        <v>41</v>
      </c>
      <c r="AF653" s="17">
        <f t="shared" si="320"/>
        <v>4.5555555555555554</v>
      </c>
      <c r="AG653" s="12">
        <v>13</v>
      </c>
      <c r="AH653" s="17">
        <f t="shared" si="321"/>
        <v>1.4444444444444444</v>
      </c>
      <c r="AI653" s="12">
        <v>28</v>
      </c>
      <c r="AJ653" s="17">
        <f t="shared" si="322"/>
        <v>3.1111111111111112</v>
      </c>
      <c r="AK653" s="12">
        <v>6</v>
      </c>
      <c r="AL653" s="17">
        <f t="shared" si="323"/>
        <v>0.66666666666666663</v>
      </c>
      <c r="AM653" s="12">
        <v>3</v>
      </c>
      <c r="AN653" s="17">
        <f t="shared" si="324"/>
        <v>0.33333333333333331</v>
      </c>
      <c r="AO653" s="12">
        <v>3</v>
      </c>
      <c r="AP653" s="17">
        <f t="shared" si="325"/>
        <v>0.33333333333333331</v>
      </c>
      <c r="AQ653" s="12">
        <v>12</v>
      </c>
      <c r="AR653" s="17">
        <f t="shared" si="326"/>
        <v>1.3333333333333333</v>
      </c>
      <c r="AS653" s="12">
        <v>20</v>
      </c>
      <c r="AT653" s="17">
        <f t="shared" si="327"/>
        <v>2.2222222222222223</v>
      </c>
      <c r="AU653" s="13"/>
      <c r="AV653" s="13"/>
      <c r="AW653" s="13"/>
      <c r="AX653" s="13"/>
      <c r="AY653" s="13"/>
      <c r="AZ653" s="13"/>
      <c r="BA653" s="13"/>
      <c r="BB653" s="13"/>
      <c r="BC653" s="13"/>
      <c r="BD653" s="35">
        <f t="shared" si="328"/>
        <v>53.49099099099098</v>
      </c>
      <c r="BE653" s="35">
        <f t="shared" si="329"/>
        <v>50</v>
      </c>
      <c r="BF653" s="37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15.213160322763162</v>
      </c>
      <c r="BG653" s="14">
        <f t="shared" si="330"/>
        <v>3.125E-2</v>
      </c>
      <c r="BH653" s="14">
        <f t="shared" si="331"/>
        <v>0.25</v>
      </c>
      <c r="BI653" s="13">
        <f>IFERROR(((AG653*(12000/5))/((F653*60+G653)*(SUMIFS(팀공격력!X:X,팀공격력!A:A,B653,팀공격력!B:B,D653)+SUMIFS(팀수비력!X:X,팀수비력!A:A,B653,팀수비력!B:B,D653))))*100,"")</f>
        <v>5.0943765919926856</v>
      </c>
      <c r="BJ653" s="13">
        <f>IFERROR(((AI653*(12000/5))/((F653*60+G653)*(SUMIFS(팀공격력!V:V,팀공격력!A:A,B653,팀공격력!B:B,D653)+SUMIFS(팀수비력!W:W,팀수비력!A:A,B653,팀수비력!B:B,D653))))*100,"")</f>
        <v>22.08985838822926</v>
      </c>
      <c r="BK653" s="13">
        <f>IFERROR(((AE653*(12000/5))/((F653*60+G653)*(SUMIFS(팀공격력!X:X,팀공격력!A:A,B653,팀공격력!B:B,D653)+SUMIFS(팀수비력!X:X,팀수비력!A:A,B653,팀수비력!B:B,D653))))*100,"")</f>
        <v>16.066880020900008</v>
      </c>
      <c r="BL653" s="13">
        <f>IFERROR(100*AK653/(((((F653*60+G653)/(12000/5))*SUMIFS(팀공격력!P:P,팀공격력!A:A,B653,팀공격력!B:B,D653))-K653)),"")</f>
        <v>6.4678404599353216</v>
      </c>
      <c r="BM653" s="13">
        <f>IFERROR(100*((AM653/E653*(2400))/((F653*60+G653)*SUMIFS(팀공격력!AR:AR,팀공격력!A:A,B653,팀공격력!B:B,D653))),"")</f>
        <v>1.1191761425806284</v>
      </c>
      <c r="BN653" s="13">
        <f>IFERROR((AO653*40)/(((F653*60+G653)/60)*(SUMIFS(팀수비력!Q:Q,팀수비력!A:A,B653,팀수비력!B:B,D653)-SUMIFS(팀수비력!N:N,팀수비력!A:A,B653,팀수비력!B:B,D653)))*100,"")</f>
        <v>1.9755687991834314</v>
      </c>
      <c r="BO653" s="13">
        <f t="shared" si="332"/>
        <v>25.252525252525253</v>
      </c>
      <c r="BP653" s="13">
        <v>90.909090909090907</v>
      </c>
      <c r="BQ653" s="13">
        <v>1.1111111111111101</v>
      </c>
      <c r="BR653" s="13">
        <v>0</v>
      </c>
      <c r="BS653" s="13">
        <v>0.55555555555555503</v>
      </c>
      <c r="BT653" s="15" t="s">
        <v>88</v>
      </c>
      <c r="BU653" s="15"/>
      <c r="BV653" s="12" t="s">
        <v>89</v>
      </c>
      <c r="BW653" s="26"/>
      <c r="BX653" s="28"/>
      <c r="BY653" s="28"/>
      <c r="BZ653" s="26"/>
      <c r="CA653" s="26"/>
      <c r="CB653" s="26"/>
      <c r="CC653" s="31"/>
      <c r="CD653" s="31"/>
      <c r="CE653" s="31"/>
      <c r="CF653" s="33">
        <v>3</v>
      </c>
      <c r="CG653" s="33">
        <v>6</v>
      </c>
    </row>
    <row r="654" spans="1:85" ht="18" customHeight="1" thickBot="1" x14ac:dyDescent="0.45">
      <c r="A654" s="12" t="s">
        <v>84</v>
      </c>
      <c r="B654" s="12" t="s">
        <v>112</v>
      </c>
      <c r="C654" s="4" t="s">
        <v>117</v>
      </c>
      <c r="D654" s="4" t="s">
        <v>298</v>
      </c>
      <c r="E654" s="23">
        <v>9</v>
      </c>
      <c r="F654" s="24">
        <v>25</v>
      </c>
      <c r="G654" s="24">
        <v>31</v>
      </c>
      <c r="H654" s="10">
        <f t="shared" si="306"/>
        <v>13779</v>
      </c>
      <c r="I654" s="5">
        <v>140</v>
      </c>
      <c r="J654" s="17">
        <f t="shared" si="307"/>
        <v>15.555555555555555</v>
      </c>
      <c r="K654" s="7">
        <v>59</v>
      </c>
      <c r="L654" s="7">
        <v>108</v>
      </c>
      <c r="M654" s="17">
        <f t="shared" si="308"/>
        <v>6.5555555555555554</v>
      </c>
      <c r="N654" s="17">
        <f t="shared" si="309"/>
        <v>12</v>
      </c>
      <c r="O654" s="14">
        <f t="shared" si="310"/>
        <v>0.54629629629629628</v>
      </c>
      <c r="P654" s="12">
        <v>49</v>
      </c>
      <c r="Q654" s="12">
        <v>81</v>
      </c>
      <c r="R654" s="17">
        <f t="shared" si="311"/>
        <v>5.4444444444444446</v>
      </c>
      <c r="S654" s="17">
        <f t="shared" si="312"/>
        <v>9</v>
      </c>
      <c r="T654" s="14">
        <f t="shared" si="313"/>
        <v>0.60493827160493829</v>
      </c>
      <c r="U654" s="12">
        <v>10</v>
      </c>
      <c r="V654" s="12">
        <v>27</v>
      </c>
      <c r="W654" s="17">
        <f t="shared" si="314"/>
        <v>1.1111111111111112</v>
      </c>
      <c r="X654" s="17">
        <f t="shared" si="315"/>
        <v>3</v>
      </c>
      <c r="Y654" s="14">
        <f t="shared" si="316"/>
        <v>0.37037037037037035</v>
      </c>
      <c r="Z654" s="12">
        <v>12</v>
      </c>
      <c r="AA654" s="12">
        <v>18</v>
      </c>
      <c r="AB654" s="17">
        <f t="shared" si="317"/>
        <v>1.3333333333333333</v>
      </c>
      <c r="AC654" s="17">
        <f t="shared" si="318"/>
        <v>2</v>
      </c>
      <c r="AD654" s="14">
        <f t="shared" si="319"/>
        <v>0.66666666666666663</v>
      </c>
      <c r="AE654" s="12">
        <v>82</v>
      </c>
      <c r="AF654" s="17">
        <f t="shared" si="320"/>
        <v>9.1111111111111107</v>
      </c>
      <c r="AG654" s="12">
        <v>29</v>
      </c>
      <c r="AH654" s="17">
        <f t="shared" si="321"/>
        <v>3.2222222222222223</v>
      </c>
      <c r="AI654" s="12">
        <v>53</v>
      </c>
      <c r="AJ654" s="17">
        <f t="shared" si="322"/>
        <v>5.8888888888888893</v>
      </c>
      <c r="AK654" s="12">
        <v>21</v>
      </c>
      <c r="AL654" s="17">
        <f t="shared" si="323"/>
        <v>2.3333333333333335</v>
      </c>
      <c r="AM654" s="12">
        <v>3</v>
      </c>
      <c r="AN654" s="17">
        <f t="shared" si="324"/>
        <v>0.33333333333333331</v>
      </c>
      <c r="AO654" s="12">
        <v>5</v>
      </c>
      <c r="AP654" s="17">
        <f t="shared" si="325"/>
        <v>0.55555555555555558</v>
      </c>
      <c r="AQ654" s="12">
        <v>16</v>
      </c>
      <c r="AR654" s="17">
        <f t="shared" si="326"/>
        <v>1.7777777777777777</v>
      </c>
      <c r="AS654" s="12">
        <v>15</v>
      </c>
      <c r="AT654" s="17">
        <f t="shared" si="327"/>
        <v>1.6666666666666667</v>
      </c>
      <c r="AU654" s="13"/>
      <c r="AV654" s="13"/>
      <c r="AW654" s="13"/>
      <c r="AX654" s="13"/>
      <c r="AY654" s="13"/>
      <c r="AZ654" s="13"/>
      <c r="BA654" s="13"/>
      <c r="BB654" s="13"/>
      <c r="BC654" s="13"/>
      <c r="BD654" s="35">
        <f t="shared" si="328"/>
        <v>60.386473429951693</v>
      </c>
      <c r="BE654" s="35">
        <f t="shared" si="329"/>
        <v>59.259259259259252</v>
      </c>
      <c r="BF654" s="37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27.695689067603315</v>
      </c>
      <c r="BG654" s="14">
        <f t="shared" si="330"/>
        <v>0.25</v>
      </c>
      <c r="BH654" s="14">
        <f t="shared" si="331"/>
        <v>0.16666666666666666</v>
      </c>
      <c r="BI654" s="13">
        <f>IFERROR(((AG654*(12000/5))/((F654*60+G654)*(SUMIFS(팀공격력!X:X,팀공격력!A:A,B654,팀공격력!B:B,D654)+SUMIFS(팀수비력!X:X,팀수비력!A:A,B654,팀수비력!B:B,D654))))*100,"")</f>
        <v>7.4525382531507329</v>
      </c>
      <c r="BJ654" s="13">
        <f>IFERROR(((AI654*(12000/5))/((F654*60+G654)*(SUMIFS(팀공격력!V:V,팀공격력!A:A,B654,팀공격력!B:B,D654)+SUMIFS(팀수비력!W:W,팀수비력!A:A,B654,팀수비력!B:B,D654))))*100,"")</f>
        <v>27.420116276813832</v>
      </c>
      <c r="BK654" s="13">
        <f>IFERROR(((AE654*(12000/5))/((F654*60+G654)*(SUMIFS(팀공격력!X:X,팀공격력!A:A,B654,팀공격력!B:B,D654)+SUMIFS(팀수비력!X:X,팀수비력!A:A,B654,팀수비력!B:B,D654))))*100,"")</f>
        <v>21.072694370977931</v>
      </c>
      <c r="BL654" s="13">
        <f>IFERROR(100*AK654/(((((F654*60+G654)/(12000/5))*SUMIFS(팀공격력!P:P,팀공격력!A:A,B654,팀공격력!B:B,D654))-K654)),"")</f>
        <v>19.652187475629724</v>
      </c>
      <c r="BM654" s="13">
        <f>IFERROR(100*((AM654/E654*(2400))/((F654*60+G654)*SUMIFS(팀공격력!AR:AR,팀공격력!A:A,B654,팀공격력!B:B,D654))),"")</f>
        <v>0.73393393020963493</v>
      </c>
      <c r="BN654" s="13">
        <f>IFERROR((AO654*40)/(((F654*60+G654)/60)*(SUMIFS(팀수비력!Q:Q,팀수비력!A:A,B654,팀수비력!B:B,D654)-SUMIFS(팀수비력!N:N,팀수비력!A:A,B654,팀수비력!B:B,D654)))*100,"")</f>
        <v>2.1592326087308571</v>
      </c>
      <c r="BO654" s="13">
        <f t="shared" si="332"/>
        <v>12.128562765312308</v>
      </c>
      <c r="BP654" s="13">
        <v>56.25</v>
      </c>
      <c r="BQ654" s="13">
        <v>1</v>
      </c>
      <c r="BR654" s="13">
        <v>0.55555555555555503</v>
      </c>
      <c r="BS654" s="13">
        <v>0.11111111111111099</v>
      </c>
      <c r="BT654" s="15" t="s">
        <v>93</v>
      </c>
      <c r="BU654" s="15"/>
      <c r="BV654" s="12" t="s">
        <v>89</v>
      </c>
      <c r="BW654" s="26"/>
      <c r="BX654" s="28"/>
      <c r="BY654" s="28"/>
      <c r="BZ654" s="26"/>
      <c r="CA654" s="26"/>
      <c r="CB654" s="26"/>
      <c r="CC654" s="31"/>
      <c r="CD654" s="31"/>
      <c r="CE654" s="31"/>
      <c r="CF654" s="33">
        <v>3</v>
      </c>
      <c r="CG654" s="33">
        <v>6</v>
      </c>
    </row>
    <row r="655" spans="1:85" ht="18" customHeight="1" thickBot="1" x14ac:dyDescent="0.45">
      <c r="A655" s="12" t="s">
        <v>84</v>
      </c>
      <c r="B655" s="12" t="s">
        <v>112</v>
      </c>
      <c r="C655" s="4" t="s">
        <v>119</v>
      </c>
      <c r="D655" s="4" t="s">
        <v>298</v>
      </c>
      <c r="E655" s="23">
        <v>2</v>
      </c>
      <c r="F655" s="24">
        <v>5</v>
      </c>
      <c r="G655" s="24">
        <v>52</v>
      </c>
      <c r="H655" s="10">
        <f t="shared" si="306"/>
        <v>704</v>
      </c>
      <c r="I655" s="5">
        <v>0</v>
      </c>
      <c r="J655" s="17">
        <f t="shared" si="307"/>
        <v>0</v>
      </c>
      <c r="K655" s="7">
        <v>0</v>
      </c>
      <c r="L655" s="7">
        <v>3</v>
      </c>
      <c r="M655" s="17">
        <f t="shared" si="308"/>
        <v>0</v>
      </c>
      <c r="N655" s="17">
        <f t="shared" si="309"/>
        <v>1.5</v>
      </c>
      <c r="O655" s="14">
        <f t="shared" si="310"/>
        <v>0</v>
      </c>
      <c r="P655" s="12">
        <v>0</v>
      </c>
      <c r="Q655" s="12">
        <v>1</v>
      </c>
      <c r="R655" s="17">
        <f t="shared" si="311"/>
        <v>0</v>
      </c>
      <c r="S655" s="17">
        <f t="shared" si="312"/>
        <v>0.5</v>
      </c>
      <c r="T655" s="14">
        <f t="shared" si="313"/>
        <v>0</v>
      </c>
      <c r="U655" s="12">
        <v>0</v>
      </c>
      <c r="V655" s="12">
        <v>2</v>
      </c>
      <c r="W655" s="17">
        <f t="shared" si="314"/>
        <v>0</v>
      </c>
      <c r="X655" s="17">
        <f t="shared" si="315"/>
        <v>1</v>
      </c>
      <c r="Y655" s="14">
        <f t="shared" si="316"/>
        <v>0</v>
      </c>
      <c r="Z655" s="12">
        <v>0</v>
      </c>
      <c r="AA655" s="12">
        <v>0</v>
      </c>
      <c r="AB655" s="17">
        <f t="shared" si="317"/>
        <v>0</v>
      </c>
      <c r="AC655" s="17">
        <f t="shared" si="318"/>
        <v>0</v>
      </c>
      <c r="AD655" s="14" t="e">
        <f t="shared" si="319"/>
        <v>#DIV/0!</v>
      </c>
      <c r="AE655" s="12">
        <v>2</v>
      </c>
      <c r="AF655" s="17">
        <f t="shared" si="320"/>
        <v>1</v>
      </c>
      <c r="AG655" s="12">
        <v>0</v>
      </c>
      <c r="AH655" s="17">
        <f t="shared" si="321"/>
        <v>0</v>
      </c>
      <c r="AI655" s="12">
        <v>2</v>
      </c>
      <c r="AJ655" s="17">
        <f t="shared" si="322"/>
        <v>1</v>
      </c>
      <c r="AK655" s="12">
        <v>0</v>
      </c>
      <c r="AL655" s="17">
        <f t="shared" si="323"/>
        <v>0</v>
      </c>
      <c r="AM655" s="12">
        <v>0</v>
      </c>
      <c r="AN655" s="17">
        <f t="shared" si="324"/>
        <v>0</v>
      </c>
      <c r="AO655" s="12">
        <v>0</v>
      </c>
      <c r="AP655" s="17">
        <f t="shared" si="325"/>
        <v>0</v>
      </c>
      <c r="AQ655" s="12">
        <v>0</v>
      </c>
      <c r="AR655" s="17">
        <f t="shared" si="326"/>
        <v>0</v>
      </c>
      <c r="AS655" s="12">
        <v>1</v>
      </c>
      <c r="AT655" s="17">
        <f t="shared" si="327"/>
        <v>0.5</v>
      </c>
      <c r="AU655" s="13"/>
      <c r="AV655" s="13"/>
      <c r="AW655" s="13"/>
      <c r="AX655" s="13"/>
      <c r="AY655" s="13"/>
      <c r="AZ655" s="13"/>
      <c r="BA655" s="13"/>
      <c r="BB655" s="13"/>
      <c r="BC655" s="13"/>
      <c r="BD655" s="35">
        <f t="shared" si="328"/>
        <v>0</v>
      </c>
      <c r="BE655" s="35">
        <f t="shared" si="329"/>
        <v>0</v>
      </c>
      <c r="BF655" s="37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2.739399134106371</v>
      </c>
      <c r="BG655" s="14">
        <f t="shared" si="330"/>
        <v>0.66666666666666663</v>
      </c>
      <c r="BH655" s="14">
        <f t="shared" si="331"/>
        <v>0</v>
      </c>
      <c r="BI655" s="13">
        <f>IFERROR(((AG655*(12000/5))/((F655*60+G655)*(SUMIFS(팀공격력!X:X,팀공격력!A:A,B655,팀공격력!B:B,D655)+SUMIFS(팀수비력!X:X,팀수비력!A:A,B655,팀수비력!B:B,D655))))*100,"")</f>
        <v>0</v>
      </c>
      <c r="BJ655" s="13">
        <f>IFERROR(((AI655*(12000/5))/((F655*60+G655)*(SUMIFS(팀공격력!V:V,팀공격력!A:A,B655,팀공격력!B:B,D655)+SUMIFS(팀수비력!W:W,팀수비력!A:A,B655,팀수비력!B:B,D655))))*100,"")</f>
        <v>4.5004500450045004</v>
      </c>
      <c r="BK655" s="13">
        <f>IFERROR(((AE655*(12000/5))/((F655*60+G655)*(SUMIFS(팀공격력!X:X,팀공격력!A:A,B655,팀공격력!B:B,D655)+SUMIFS(팀수비력!X:X,팀수비력!A:A,B655,팀수비력!B:B,D655))))*100,"")</f>
        <v>2.2354694485842028</v>
      </c>
      <c r="BL655" s="13">
        <f>IFERROR(100*AK655/(((((F655*60+G655)/(12000/5))*SUMIFS(팀공격력!P:P,팀공격력!A:A,B655,팀공격력!B:B,D655))-K655)),"")</f>
        <v>0</v>
      </c>
      <c r="BM655" s="13">
        <f>IFERROR(100*((AM655/E655*(2400))/((F655*60+G655)*SUMIFS(팀공격력!AR:AR,팀공격력!A:A,B655,팀공격력!B:B,D655))),"")</f>
        <v>0</v>
      </c>
      <c r="BN655" s="13">
        <f>IFERROR((AO655*40)/(((F655*60+G655)/60)*(SUMIFS(팀수비력!Q:Q,팀수비력!A:A,B655,팀수비력!B:B,D655)-SUMIFS(팀수비력!N:N,팀수비력!A:A,B655,팀수비력!B:B,D655)))*100,"")</f>
        <v>0</v>
      </c>
      <c r="BO655" s="13">
        <f t="shared" si="332"/>
        <v>0</v>
      </c>
      <c r="BP655" s="13">
        <v>0</v>
      </c>
      <c r="BQ655" s="13">
        <v>0</v>
      </c>
      <c r="BR655" s="13">
        <v>0</v>
      </c>
      <c r="BS655" s="13">
        <v>0</v>
      </c>
      <c r="BT655" s="15" t="s">
        <v>88</v>
      </c>
      <c r="BU655" s="15"/>
      <c r="BV655" s="12" t="s">
        <v>96</v>
      </c>
      <c r="BW655" s="26"/>
      <c r="BX655" s="28"/>
      <c r="BY655" s="28"/>
      <c r="BZ655" s="26"/>
      <c r="CA655" s="26"/>
      <c r="CB655" s="26"/>
      <c r="CC655" s="31"/>
      <c r="CD655" s="31"/>
      <c r="CE655" s="31"/>
      <c r="CF655" s="33">
        <v>0</v>
      </c>
      <c r="CG655" s="33">
        <v>2</v>
      </c>
    </row>
    <row r="656" spans="1:85" ht="18" customHeight="1" thickBot="1" x14ac:dyDescent="0.45">
      <c r="A656" s="12" t="s">
        <v>84</v>
      </c>
      <c r="B656" s="12" t="s">
        <v>112</v>
      </c>
      <c r="C656" s="4" t="s">
        <v>120</v>
      </c>
      <c r="D656" s="4" t="s">
        <v>298</v>
      </c>
      <c r="E656" s="23">
        <v>8</v>
      </c>
      <c r="F656" s="24">
        <v>17</v>
      </c>
      <c r="G656" s="24">
        <v>8</v>
      </c>
      <c r="H656" s="10">
        <f t="shared" si="306"/>
        <v>8224</v>
      </c>
      <c r="I656" s="5">
        <v>126</v>
      </c>
      <c r="J656" s="17">
        <f t="shared" si="307"/>
        <v>15.75</v>
      </c>
      <c r="K656" s="7">
        <v>40</v>
      </c>
      <c r="L656" s="7">
        <v>101</v>
      </c>
      <c r="M656" s="17">
        <f t="shared" si="308"/>
        <v>5</v>
      </c>
      <c r="N656" s="17">
        <f t="shared" si="309"/>
        <v>12.625</v>
      </c>
      <c r="O656" s="14">
        <f t="shared" si="310"/>
        <v>0.39603960396039606</v>
      </c>
      <c r="P656" s="12">
        <v>23</v>
      </c>
      <c r="Q656" s="12">
        <v>47</v>
      </c>
      <c r="R656" s="17">
        <f t="shared" si="311"/>
        <v>2.875</v>
      </c>
      <c r="S656" s="17">
        <f t="shared" si="312"/>
        <v>5.875</v>
      </c>
      <c r="T656" s="14">
        <f t="shared" si="313"/>
        <v>0.48936170212765956</v>
      </c>
      <c r="U656" s="12">
        <v>17</v>
      </c>
      <c r="V656" s="12">
        <v>54</v>
      </c>
      <c r="W656" s="17">
        <f t="shared" si="314"/>
        <v>2.125</v>
      </c>
      <c r="X656" s="17">
        <f t="shared" si="315"/>
        <v>6.75</v>
      </c>
      <c r="Y656" s="14">
        <f t="shared" si="316"/>
        <v>0.31481481481481483</v>
      </c>
      <c r="Z656" s="12">
        <v>29</v>
      </c>
      <c r="AA656" s="12">
        <v>32</v>
      </c>
      <c r="AB656" s="17">
        <f t="shared" si="317"/>
        <v>3.625</v>
      </c>
      <c r="AC656" s="17">
        <f t="shared" si="318"/>
        <v>4</v>
      </c>
      <c r="AD656" s="14">
        <f t="shared" si="319"/>
        <v>0.90625</v>
      </c>
      <c r="AE656" s="12">
        <v>38</v>
      </c>
      <c r="AF656" s="17">
        <f t="shared" si="320"/>
        <v>4.75</v>
      </c>
      <c r="AG656" s="12">
        <v>4</v>
      </c>
      <c r="AH656" s="17">
        <f t="shared" si="321"/>
        <v>0.5</v>
      </c>
      <c r="AI656" s="12">
        <v>34</v>
      </c>
      <c r="AJ656" s="17">
        <f t="shared" si="322"/>
        <v>4.25</v>
      </c>
      <c r="AK656" s="12">
        <v>16</v>
      </c>
      <c r="AL656" s="17">
        <f t="shared" si="323"/>
        <v>2</v>
      </c>
      <c r="AM656" s="12">
        <v>2</v>
      </c>
      <c r="AN656" s="17">
        <f t="shared" si="324"/>
        <v>0.25</v>
      </c>
      <c r="AO656" s="12">
        <v>3</v>
      </c>
      <c r="AP656" s="17">
        <f t="shared" si="325"/>
        <v>0.375</v>
      </c>
      <c r="AQ656" s="12">
        <v>7</v>
      </c>
      <c r="AR656" s="17">
        <f t="shared" si="326"/>
        <v>0.875</v>
      </c>
      <c r="AS656" s="12">
        <v>24</v>
      </c>
      <c r="AT656" s="17">
        <f t="shared" si="327"/>
        <v>3</v>
      </c>
      <c r="AU656" s="13"/>
      <c r="AV656" s="13"/>
      <c r="AW656" s="13"/>
      <c r="AX656" s="13"/>
      <c r="AY656" s="13"/>
      <c r="AZ656" s="13"/>
      <c r="BA656" s="13"/>
      <c r="BB656" s="13"/>
      <c r="BC656" s="13"/>
      <c r="BD656" s="35">
        <f t="shared" si="328"/>
        <v>54.744525547445257</v>
      </c>
      <c r="BE656" s="35">
        <f t="shared" si="329"/>
        <v>48.019801980198018</v>
      </c>
      <c r="BF656" s="37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38.170524609170052</v>
      </c>
      <c r="BG656" s="14">
        <f t="shared" si="330"/>
        <v>0.53465346534653468</v>
      </c>
      <c r="BH656" s="14">
        <f t="shared" si="331"/>
        <v>0.31683168316831684</v>
      </c>
      <c r="BI656" s="13">
        <f>IFERROR(((AG656*(12000/5))/((F656*60+G656)*(SUMIFS(팀공격력!X:X,팀공격력!A:A,B656,팀공격력!B:B,D656)+SUMIFS(팀수비력!X:X,팀수비력!A:A,B656,팀수비력!B:B,D656))))*100,"")</f>
        <v>1.5309051476685591</v>
      </c>
      <c r="BJ656" s="13">
        <f>IFERROR(((AI656*(12000/5))/((F656*60+G656)*(SUMIFS(팀공격력!V:V,팀공격력!A:A,B656,팀공격력!B:B,D656)+SUMIFS(팀수비력!W:W,팀수비력!A:A,B656,팀수비력!B:B,D656))))*100,"")</f>
        <v>26.197172246407519</v>
      </c>
      <c r="BK656" s="13">
        <f>IFERROR(((AE656*(12000/5))/((F656*60+G656)*(SUMIFS(팀공격력!X:X,팀공격력!A:A,B656,팀공격력!B:B,D656)+SUMIFS(팀수비력!X:X,팀수비력!A:A,B656,팀수비력!B:B,D656))))*100,"")</f>
        <v>14.54359890285131</v>
      </c>
      <c r="BL656" s="13">
        <f>IFERROR(100*AK656/(((((F656*60+G656)/(12000/5))*SUMIFS(팀공격력!P:P,팀공격력!A:A,B656,팀공격력!B:B,D656))-K656)),"")</f>
        <v>22.419430172816437</v>
      </c>
      <c r="BM656" s="13">
        <f>IFERROR(100*((AM656/E656*(2400))/((F656*60+G656)*SUMIFS(팀공격력!AR:AR,팀공격력!A:A,B656,팀공격력!B:B,D656))),"")</f>
        <v>0.81978563751285327</v>
      </c>
      <c r="BN656" s="13">
        <f>IFERROR((AO656*40)/(((F656*60+G656)/60)*(SUMIFS(팀수비력!Q:Q,팀수비력!A:A,B656,팀수비력!B:B,D656)-SUMIFS(팀수비력!N:N,팀수비력!A:A,B656,팀수비력!B:B,D656)))*100,"")</f>
        <v>1.9294465704087211</v>
      </c>
      <c r="BO656" s="13">
        <f t="shared" si="332"/>
        <v>5.7339449541284404</v>
      </c>
      <c r="BP656" s="13">
        <v>22.2222222222222</v>
      </c>
      <c r="BQ656" s="13">
        <v>0.25</v>
      </c>
      <c r="BR656" s="13">
        <v>1.375</v>
      </c>
      <c r="BS656" s="13">
        <v>0.25</v>
      </c>
      <c r="BT656" s="15" t="s">
        <v>93</v>
      </c>
      <c r="BU656" s="15"/>
      <c r="BV656" s="12" t="s">
        <v>96</v>
      </c>
      <c r="BW656" s="26"/>
      <c r="BX656" s="28"/>
      <c r="BY656" s="28"/>
      <c r="BZ656" s="26"/>
      <c r="CA656" s="26"/>
      <c r="CB656" s="26"/>
      <c r="CC656" s="31"/>
      <c r="CD656" s="31"/>
      <c r="CE656" s="31"/>
      <c r="CF656" s="33">
        <v>2</v>
      </c>
      <c r="CG656" s="33">
        <v>6</v>
      </c>
    </row>
    <row r="657" spans="1:85" ht="18" customHeight="1" thickBot="1" x14ac:dyDescent="0.45">
      <c r="A657" s="12" t="s">
        <v>84</v>
      </c>
      <c r="B657" s="12" t="s">
        <v>112</v>
      </c>
      <c r="C657" s="4" t="s">
        <v>121</v>
      </c>
      <c r="D657" s="4" t="s">
        <v>298</v>
      </c>
      <c r="E657" s="23">
        <v>9</v>
      </c>
      <c r="F657" s="24">
        <v>33</v>
      </c>
      <c r="G657" s="24">
        <v>8</v>
      </c>
      <c r="H657" s="10">
        <f t="shared" si="306"/>
        <v>17892</v>
      </c>
      <c r="I657" s="5">
        <v>137</v>
      </c>
      <c r="J657" s="17">
        <f t="shared" si="307"/>
        <v>15.222222222222221</v>
      </c>
      <c r="K657" s="7">
        <v>48</v>
      </c>
      <c r="L657" s="7">
        <v>111</v>
      </c>
      <c r="M657" s="17">
        <f t="shared" si="308"/>
        <v>5.333333333333333</v>
      </c>
      <c r="N657" s="17">
        <f t="shared" si="309"/>
        <v>12.333333333333334</v>
      </c>
      <c r="O657" s="14">
        <f t="shared" si="310"/>
        <v>0.43243243243243246</v>
      </c>
      <c r="P657" s="12">
        <v>31</v>
      </c>
      <c r="Q657" s="12">
        <v>61</v>
      </c>
      <c r="R657" s="17">
        <f t="shared" si="311"/>
        <v>3.4444444444444446</v>
      </c>
      <c r="S657" s="17">
        <f t="shared" si="312"/>
        <v>6.7777777777777777</v>
      </c>
      <c r="T657" s="14">
        <f t="shared" si="313"/>
        <v>0.50819672131147542</v>
      </c>
      <c r="U657" s="12">
        <v>17</v>
      </c>
      <c r="V657" s="12">
        <v>50</v>
      </c>
      <c r="W657" s="17">
        <f t="shared" si="314"/>
        <v>1.8888888888888888</v>
      </c>
      <c r="X657" s="17">
        <f t="shared" si="315"/>
        <v>5.5555555555555554</v>
      </c>
      <c r="Y657" s="14">
        <f t="shared" si="316"/>
        <v>0.34</v>
      </c>
      <c r="Z657" s="12">
        <v>24</v>
      </c>
      <c r="AA657" s="12">
        <v>29</v>
      </c>
      <c r="AB657" s="17">
        <f t="shared" si="317"/>
        <v>2.6666666666666665</v>
      </c>
      <c r="AC657" s="17">
        <f t="shared" si="318"/>
        <v>3.2222222222222223</v>
      </c>
      <c r="AD657" s="14">
        <f t="shared" si="319"/>
        <v>0.82758620689655171</v>
      </c>
      <c r="AE657" s="12">
        <v>21</v>
      </c>
      <c r="AF657" s="17">
        <f t="shared" si="320"/>
        <v>2.3333333333333335</v>
      </c>
      <c r="AG657" s="12">
        <v>2</v>
      </c>
      <c r="AH657" s="17">
        <f t="shared" si="321"/>
        <v>0.22222222222222221</v>
      </c>
      <c r="AI657" s="12">
        <v>19</v>
      </c>
      <c r="AJ657" s="17">
        <f t="shared" si="322"/>
        <v>2.1111111111111112</v>
      </c>
      <c r="AK657" s="12">
        <v>41</v>
      </c>
      <c r="AL657" s="17">
        <f t="shared" si="323"/>
        <v>4.5555555555555554</v>
      </c>
      <c r="AM657" s="12">
        <v>13</v>
      </c>
      <c r="AN657" s="17">
        <f t="shared" si="324"/>
        <v>1.4444444444444444</v>
      </c>
      <c r="AO657" s="12">
        <v>1</v>
      </c>
      <c r="AP657" s="17">
        <f t="shared" si="325"/>
        <v>0.1111111111111111</v>
      </c>
      <c r="AQ657" s="12">
        <v>12</v>
      </c>
      <c r="AR657" s="17">
        <f t="shared" si="326"/>
        <v>1.3333333333333333</v>
      </c>
      <c r="AS657" s="12">
        <v>17</v>
      </c>
      <c r="AT657" s="17">
        <f t="shared" si="327"/>
        <v>1.8888888888888888</v>
      </c>
      <c r="AU657" s="13"/>
      <c r="AV657" s="13"/>
      <c r="AW657" s="13"/>
      <c r="AX657" s="13"/>
      <c r="AY657" s="13"/>
      <c r="AZ657" s="13"/>
      <c r="BA657" s="13"/>
      <c r="BB657" s="13"/>
      <c r="BC657" s="13"/>
      <c r="BD657" s="35">
        <f t="shared" si="328"/>
        <v>55.349062702003884</v>
      </c>
      <c r="BE657" s="35">
        <f t="shared" si="329"/>
        <v>50.900900900900901</v>
      </c>
      <c r="BF657" s="37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21.949881104810682</v>
      </c>
      <c r="BG657" s="14">
        <f t="shared" si="330"/>
        <v>0.45045045045045046</v>
      </c>
      <c r="BH657" s="14">
        <f t="shared" si="331"/>
        <v>0.26126126126126126</v>
      </c>
      <c r="BI657" s="13">
        <f>IFERROR(((AG657*(12000/5))/((F657*60+G657)*(SUMIFS(팀공격력!X:X,팀공격력!A:A,B657,팀공격력!B:B,D657)+SUMIFS(팀수비력!X:X,팀수비력!A:A,B657,팀수비력!B:B,D657))))*100,"")</f>
        <v>0.39581752811953685</v>
      </c>
      <c r="BJ657" s="13">
        <f>IFERROR(((AI657*(12000/5))/((F657*60+G657)*(SUMIFS(팀공격력!V:V,팀공격력!A:A,B657,팀공격력!B:B,D657)+SUMIFS(팀수비력!W:W,팀수비력!A:A,B657,팀수비력!B:B,D657))))*100,"")</f>
        <v>7.5701735163455979</v>
      </c>
      <c r="BK657" s="13">
        <f>IFERROR(((AE657*(12000/5))/((F657*60+G657)*(SUMIFS(팀공격력!X:X,팀공격력!A:A,B657,팀공격력!B:B,D657)+SUMIFS(팀수비력!X:X,팀수비력!A:A,B657,팀수비력!B:B,D657))))*100,"")</f>
        <v>4.1560840452551373</v>
      </c>
      <c r="BL657" s="13">
        <f>IFERROR(100*AK657/(((((F657*60+G657)/(12000/5))*SUMIFS(팀공격력!P:P,팀공격력!A:A,B657,팀공격력!B:B,D657))-K657)),"")</f>
        <v>24.497112129057957</v>
      </c>
      <c r="BM657" s="13">
        <f>IFERROR(100*((AM657/E657*(2400))/((F657*60+G657)*SUMIFS(팀공격력!AR:AR,팀공격력!A:A,B657,팀공격력!B:B,D657))),"")</f>
        <v>2.4492768298058958</v>
      </c>
      <c r="BN657" s="13">
        <f>IFERROR((AO657*40)/(((F657*60+G657)/60)*(SUMIFS(팀수비력!Q:Q,팀수비력!A:A,B657,팀수비력!B:B,D657)-SUMIFS(팀수비력!N:N,팀수비력!A:A,B657,팀수비력!B:B,D657)))*100,"")</f>
        <v>0.33257395613349516</v>
      </c>
      <c r="BO657" s="13">
        <f t="shared" si="332"/>
        <v>8.8391278727165599</v>
      </c>
      <c r="BP657" s="13">
        <v>5</v>
      </c>
      <c r="BQ657" s="13">
        <v>0.11111111111111099</v>
      </c>
      <c r="BR657" s="13">
        <v>2.3333333333333299</v>
      </c>
      <c r="BS657" s="13">
        <v>0.11111111111111099</v>
      </c>
      <c r="BT657" s="15" t="s">
        <v>110</v>
      </c>
      <c r="BU657" s="15"/>
      <c r="BV657" s="12" t="s">
        <v>91</v>
      </c>
      <c r="BW657" s="26"/>
      <c r="BX657" s="28"/>
      <c r="BY657" s="28"/>
      <c r="BZ657" s="26"/>
      <c r="CA657" s="26"/>
      <c r="CB657" s="26"/>
      <c r="CC657" s="31"/>
      <c r="CD657" s="31"/>
      <c r="CE657" s="31"/>
      <c r="CF657" s="33">
        <v>3</v>
      </c>
      <c r="CG657" s="33">
        <v>6</v>
      </c>
    </row>
    <row r="658" spans="1:85" ht="18" customHeight="1" thickBot="1" x14ac:dyDescent="0.45">
      <c r="A658" s="12" t="s">
        <v>84</v>
      </c>
      <c r="B658" s="12" t="s">
        <v>112</v>
      </c>
      <c r="C658" s="4" t="s">
        <v>123</v>
      </c>
      <c r="D658" s="4" t="s">
        <v>298</v>
      </c>
      <c r="E658" s="23">
        <v>9</v>
      </c>
      <c r="F658" s="24">
        <v>31</v>
      </c>
      <c r="G658" s="24">
        <v>7</v>
      </c>
      <c r="H658" s="10">
        <f t="shared" si="306"/>
        <v>16803</v>
      </c>
      <c r="I658" s="5">
        <v>109</v>
      </c>
      <c r="J658" s="17">
        <f t="shared" si="307"/>
        <v>12.111111111111111</v>
      </c>
      <c r="K658" s="7">
        <v>37</v>
      </c>
      <c r="L658" s="7">
        <v>76</v>
      </c>
      <c r="M658" s="17">
        <f t="shared" si="308"/>
        <v>4.1111111111111107</v>
      </c>
      <c r="N658" s="17">
        <f t="shared" si="309"/>
        <v>8.4444444444444446</v>
      </c>
      <c r="O658" s="14">
        <f t="shared" si="310"/>
        <v>0.48684210526315791</v>
      </c>
      <c r="P658" s="12">
        <v>23</v>
      </c>
      <c r="Q658" s="12">
        <v>40</v>
      </c>
      <c r="R658" s="17">
        <f t="shared" si="311"/>
        <v>2.5555555555555554</v>
      </c>
      <c r="S658" s="17">
        <f t="shared" si="312"/>
        <v>4.4444444444444446</v>
      </c>
      <c r="T658" s="14">
        <f t="shared" si="313"/>
        <v>0.57499999999999996</v>
      </c>
      <c r="U658" s="12">
        <v>14</v>
      </c>
      <c r="V658" s="12">
        <v>36</v>
      </c>
      <c r="W658" s="17">
        <f t="shared" si="314"/>
        <v>1.5555555555555556</v>
      </c>
      <c r="X658" s="17">
        <f t="shared" si="315"/>
        <v>4</v>
      </c>
      <c r="Y658" s="14">
        <f t="shared" si="316"/>
        <v>0.3888888888888889</v>
      </c>
      <c r="Z658" s="12">
        <v>21</v>
      </c>
      <c r="AA658" s="12">
        <v>28</v>
      </c>
      <c r="AB658" s="17">
        <f t="shared" si="317"/>
        <v>2.3333333333333335</v>
      </c>
      <c r="AC658" s="17">
        <f t="shared" si="318"/>
        <v>3.1111111111111112</v>
      </c>
      <c r="AD658" s="14">
        <f t="shared" si="319"/>
        <v>0.75</v>
      </c>
      <c r="AE658" s="12">
        <v>37</v>
      </c>
      <c r="AF658" s="17">
        <f t="shared" si="320"/>
        <v>4.1111111111111107</v>
      </c>
      <c r="AG658" s="12">
        <v>12</v>
      </c>
      <c r="AH658" s="17">
        <f t="shared" si="321"/>
        <v>1.3333333333333333</v>
      </c>
      <c r="AI658" s="12">
        <v>25</v>
      </c>
      <c r="AJ658" s="17">
        <f t="shared" si="322"/>
        <v>2.7777777777777777</v>
      </c>
      <c r="AK658" s="12">
        <v>7</v>
      </c>
      <c r="AL658" s="17">
        <f t="shared" si="323"/>
        <v>0.77777777777777779</v>
      </c>
      <c r="AM658" s="12">
        <v>8</v>
      </c>
      <c r="AN658" s="17">
        <f t="shared" si="324"/>
        <v>0.88888888888888884</v>
      </c>
      <c r="AO658" s="12">
        <v>0</v>
      </c>
      <c r="AP658" s="17">
        <f t="shared" si="325"/>
        <v>0</v>
      </c>
      <c r="AQ658" s="12">
        <v>9</v>
      </c>
      <c r="AR658" s="17">
        <f t="shared" si="326"/>
        <v>1</v>
      </c>
      <c r="AS658" s="12">
        <v>24</v>
      </c>
      <c r="AT658" s="17">
        <f t="shared" si="327"/>
        <v>2.6666666666666665</v>
      </c>
      <c r="AU658" s="13"/>
      <c r="AV658" s="13"/>
      <c r="AW658" s="13"/>
      <c r="AX658" s="13"/>
      <c r="AY658" s="13"/>
      <c r="AZ658" s="13"/>
      <c r="BA658" s="13"/>
      <c r="BB658" s="13"/>
      <c r="BC658" s="13"/>
      <c r="BD658" s="35">
        <f t="shared" si="328"/>
        <v>61.707427536231883</v>
      </c>
      <c r="BE658" s="35">
        <f t="shared" si="329"/>
        <v>57.894736842105267</v>
      </c>
      <c r="BF658" s="37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16.754617024351663</v>
      </c>
      <c r="BG658" s="14">
        <f t="shared" si="330"/>
        <v>0.47368421052631576</v>
      </c>
      <c r="BH658" s="14">
        <f t="shared" si="331"/>
        <v>0.36842105263157893</v>
      </c>
      <c r="BI658" s="13">
        <f>IFERROR(((AG658*(12000/5))/((F658*60+G658)*(SUMIFS(팀공격력!X:X,팀공격력!A:A,B658,팀공격력!B:B,D658)+SUMIFS(팀수비력!X:X,팀수비력!A:A,B658,팀수비력!B:B,D658))))*100,"")</f>
        <v>2.5288224292500461</v>
      </c>
      <c r="BJ658" s="13">
        <f>IFERROR(((AI658*(12000/5))/((F658*60+G658)*(SUMIFS(팀공격력!V:V,팀공격력!A:A,B658,팀공격력!B:B,D658)+SUMIFS(팀수비력!W:W,팀수비력!A:A,B658,팀수비력!B:B,D658))))*100,"")</f>
        <v>10.606309693636746</v>
      </c>
      <c r="BK658" s="13">
        <f>IFERROR(((AE658*(12000/5))/((F658*60+G658)*(SUMIFS(팀공격력!X:X,팀공격력!A:A,B658,팀공격력!B:B,D658)+SUMIFS(팀수비력!X:X,팀수비력!A:A,B658,팀수비력!B:B,D658))))*100,"")</f>
        <v>7.797202490187642</v>
      </c>
      <c r="BL658" s="13">
        <f>IFERROR(100*AK658/(((((F658*60+G658)/(12000/5))*SUMIFS(팀공격력!P:P,팀공격력!A:A,B658,팀공격력!B:B,D658))-K658)),"")</f>
        <v>4.2357924461701373</v>
      </c>
      <c r="BM658" s="13">
        <f>IFERROR(100*((AM658/E658*(2400))/((F658*60+G658)*SUMIFS(팀공격력!AR:AR,팀공격력!A:A,B658,팀공격력!B:B,D658))),"")</f>
        <v>1.6049317581159805</v>
      </c>
      <c r="BN658" s="13">
        <f>IFERROR((AO658*40)/(((F658*60+G658)/60)*(SUMIFS(팀수비력!Q:Q,팀수비력!A:A,B658,팀수비력!B:B,D658)-SUMIFS(팀수비력!N:N,팀수비력!A:A,B658,팀수비력!B:B,D658)))*100,"")</f>
        <v>0</v>
      </c>
      <c r="BO658" s="13">
        <f t="shared" si="332"/>
        <v>9.2478421701602969</v>
      </c>
      <c r="BP658" s="13">
        <v>0</v>
      </c>
      <c r="BQ658" s="13">
        <v>0</v>
      </c>
      <c r="BR658" s="13">
        <v>0.77777777777777701</v>
      </c>
      <c r="BS658" s="13">
        <v>0.66666666666666596</v>
      </c>
      <c r="BT658" s="15" t="s">
        <v>88</v>
      </c>
      <c r="BU658" s="15"/>
      <c r="BV658" s="12" t="s">
        <v>96</v>
      </c>
      <c r="BW658" s="26"/>
      <c r="BX658" s="28"/>
      <c r="BY658" s="28"/>
      <c r="BZ658" s="26"/>
      <c r="CA658" s="26"/>
      <c r="CB658" s="26"/>
      <c r="CC658" s="31"/>
      <c r="CD658" s="31"/>
      <c r="CE658" s="31"/>
      <c r="CF658" s="33">
        <v>3</v>
      </c>
      <c r="CG658" s="33">
        <v>6</v>
      </c>
    </row>
    <row r="659" spans="1:85" ht="18" customHeight="1" thickBot="1" x14ac:dyDescent="0.45">
      <c r="A659" s="12" t="s">
        <v>84</v>
      </c>
      <c r="B659" s="12" t="s">
        <v>112</v>
      </c>
      <c r="C659" s="4" t="s">
        <v>124</v>
      </c>
      <c r="D659" s="4" t="s">
        <v>298</v>
      </c>
      <c r="E659" s="23">
        <v>9</v>
      </c>
      <c r="F659" s="24">
        <v>14</v>
      </c>
      <c r="G659" s="24">
        <v>1</v>
      </c>
      <c r="H659" s="10">
        <f t="shared" si="306"/>
        <v>7569</v>
      </c>
      <c r="I659" s="5">
        <v>29</v>
      </c>
      <c r="J659" s="17">
        <f t="shared" si="307"/>
        <v>3.2222222222222223</v>
      </c>
      <c r="K659" s="7">
        <v>10</v>
      </c>
      <c r="L659" s="7">
        <v>32</v>
      </c>
      <c r="M659" s="17">
        <f t="shared" si="308"/>
        <v>1.1111111111111112</v>
      </c>
      <c r="N659" s="17">
        <f t="shared" si="309"/>
        <v>3.5555555555555554</v>
      </c>
      <c r="O659" s="14">
        <f t="shared" si="310"/>
        <v>0.3125</v>
      </c>
      <c r="P659" s="12">
        <v>5</v>
      </c>
      <c r="Q659" s="12">
        <v>15</v>
      </c>
      <c r="R659" s="17">
        <f t="shared" si="311"/>
        <v>0.55555555555555558</v>
      </c>
      <c r="S659" s="17">
        <f t="shared" si="312"/>
        <v>1.6666666666666667</v>
      </c>
      <c r="T659" s="14">
        <f t="shared" si="313"/>
        <v>0.33333333333333331</v>
      </c>
      <c r="U659" s="12">
        <v>5</v>
      </c>
      <c r="V659" s="12">
        <v>17</v>
      </c>
      <c r="W659" s="17">
        <f t="shared" si="314"/>
        <v>0.55555555555555558</v>
      </c>
      <c r="X659" s="17">
        <f t="shared" si="315"/>
        <v>1.8888888888888888</v>
      </c>
      <c r="Y659" s="14">
        <f t="shared" si="316"/>
        <v>0.29411764705882354</v>
      </c>
      <c r="Z659" s="12">
        <v>4</v>
      </c>
      <c r="AA659" s="12">
        <v>6</v>
      </c>
      <c r="AB659" s="17">
        <f t="shared" si="317"/>
        <v>0.44444444444444442</v>
      </c>
      <c r="AC659" s="17">
        <f t="shared" si="318"/>
        <v>0.66666666666666663</v>
      </c>
      <c r="AD659" s="14">
        <f t="shared" si="319"/>
        <v>0.66666666666666663</v>
      </c>
      <c r="AE659" s="12">
        <v>22</v>
      </c>
      <c r="AF659" s="17">
        <f t="shared" si="320"/>
        <v>2.4444444444444446</v>
      </c>
      <c r="AG659" s="12">
        <v>10</v>
      </c>
      <c r="AH659" s="17">
        <f t="shared" si="321"/>
        <v>1.1111111111111112</v>
      </c>
      <c r="AI659" s="12">
        <v>12</v>
      </c>
      <c r="AJ659" s="17">
        <f t="shared" si="322"/>
        <v>1.3333333333333333</v>
      </c>
      <c r="AK659" s="12">
        <v>8</v>
      </c>
      <c r="AL659" s="17">
        <f t="shared" si="323"/>
        <v>0.88888888888888884</v>
      </c>
      <c r="AM659" s="12">
        <v>4</v>
      </c>
      <c r="AN659" s="17">
        <f t="shared" si="324"/>
        <v>0.44444444444444442</v>
      </c>
      <c r="AO659" s="12">
        <v>0</v>
      </c>
      <c r="AP659" s="17">
        <f t="shared" si="325"/>
        <v>0</v>
      </c>
      <c r="AQ659" s="12">
        <v>3</v>
      </c>
      <c r="AR659" s="17">
        <f t="shared" si="326"/>
        <v>0.33333333333333331</v>
      </c>
      <c r="AS659" s="12">
        <v>17</v>
      </c>
      <c r="AT659" s="17">
        <f t="shared" si="327"/>
        <v>1.8888888888888888</v>
      </c>
      <c r="AU659" s="13"/>
      <c r="AV659" s="13"/>
      <c r="AW659" s="13"/>
      <c r="AX659" s="13"/>
      <c r="AY659" s="13"/>
      <c r="AZ659" s="13"/>
      <c r="BA659" s="13"/>
      <c r="BB659" s="13"/>
      <c r="BC659" s="13"/>
      <c r="BD659" s="35">
        <f t="shared" si="328"/>
        <v>41.859122401847578</v>
      </c>
      <c r="BE659" s="35">
        <f t="shared" si="329"/>
        <v>39.0625</v>
      </c>
      <c r="BF659" s="37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14.385678224150958</v>
      </c>
      <c r="BG659" s="14">
        <f t="shared" si="330"/>
        <v>0.53125</v>
      </c>
      <c r="BH659" s="14">
        <f t="shared" si="331"/>
        <v>0.1875</v>
      </c>
      <c r="BI659" s="13">
        <f>IFERROR(((AG659*(12000/5))/((F659*60+G659)*(SUMIFS(팀공격력!X:X,팀공격력!A:A,B659,팀공격력!B:B,D659)+SUMIFS(팀수비력!X:X,팀수비력!A:A,B659,팀수비력!B:B,D659))))*100,"")</f>
        <v>4.6782713787255608</v>
      </c>
      <c r="BJ659" s="13">
        <f>IFERROR(((AI659*(12000/5))/((F659*60+G659)*(SUMIFS(팀공격력!V:V,팀공격력!A:A,B659,팀공격력!B:B,D659)+SUMIFS(팀수비력!W:W,팀수비력!A:A,B659,팀수비력!B:B,D659))))*100,"")</f>
        <v>11.301962538703334</v>
      </c>
      <c r="BK659" s="13">
        <f>IFERROR(((AE659*(12000/5))/((F659*60+G659)*(SUMIFS(팀공격력!X:X,팀공격력!A:A,B659,팀공격력!B:B,D659)+SUMIFS(팀수비력!X:X,팀수비력!A:A,B659,팀수비력!B:B,D659))))*100,"")</f>
        <v>10.292197033196233</v>
      </c>
      <c r="BL659" s="13">
        <f>IFERROR(100*AK659/(((((F659*60+G659)/(12000/5))*SUMIFS(팀공격력!P:P,팀공격력!A:A,B659,팀공격력!B:B,D659))-K659)),"")</f>
        <v>9.8633514846398853</v>
      </c>
      <c r="BM659" s="13">
        <f>IFERROR(100*((AM659/E659*(2400))/((F659*60+G659)*SUMIFS(팀공격력!AR:AR,팀공격력!A:A,B659,팀공격력!B:B,D659))),"")</f>
        <v>1.7814551678968702</v>
      </c>
      <c r="BN659" s="13">
        <f>IFERROR((AO659*40)/(((F659*60+G659)/60)*(SUMIFS(팀수비력!Q:Q,팀수비력!A:A,B659,팀수비력!B:B,D659)-SUMIFS(팀수비력!N:N,팀수비력!A:A,B659,팀수비력!B:B,D659)))*100,"")</f>
        <v>0</v>
      </c>
      <c r="BO659" s="13">
        <f t="shared" si="332"/>
        <v>7.9702444208289052</v>
      </c>
      <c r="BP659" s="13">
        <v>9.0909090909090899</v>
      </c>
      <c r="BQ659" s="13">
        <v>0.11111111111111099</v>
      </c>
      <c r="BR659" s="13">
        <v>0</v>
      </c>
      <c r="BS659" s="13">
        <v>0.11111111111111099</v>
      </c>
      <c r="BT659" s="15" t="s">
        <v>88</v>
      </c>
      <c r="BU659" s="15"/>
      <c r="BV659" s="12" t="s">
        <v>96</v>
      </c>
      <c r="BW659" s="26"/>
      <c r="BX659" s="28"/>
      <c r="BY659" s="28"/>
      <c r="BZ659" s="26"/>
      <c r="CA659" s="26"/>
      <c r="CB659" s="26"/>
      <c r="CC659" s="31"/>
      <c r="CD659" s="31"/>
      <c r="CE659" s="31"/>
      <c r="CF659" s="33">
        <v>3</v>
      </c>
      <c r="CG659" s="33">
        <v>6</v>
      </c>
    </row>
    <row r="660" spans="1:85" ht="18" customHeight="1" thickBot="1" x14ac:dyDescent="0.45">
      <c r="A660" s="12" t="s">
        <v>84</v>
      </c>
      <c r="B660" s="12" t="s">
        <v>112</v>
      </c>
      <c r="C660" s="4" t="s">
        <v>125</v>
      </c>
      <c r="D660" s="4" t="s">
        <v>298</v>
      </c>
      <c r="E660" s="23">
        <v>9</v>
      </c>
      <c r="F660" s="24">
        <v>14</v>
      </c>
      <c r="G660" s="24">
        <v>47</v>
      </c>
      <c r="H660" s="10">
        <f t="shared" si="306"/>
        <v>7983</v>
      </c>
      <c r="I660" s="5">
        <v>27</v>
      </c>
      <c r="J660" s="17">
        <f t="shared" si="307"/>
        <v>3</v>
      </c>
      <c r="K660" s="7">
        <v>10</v>
      </c>
      <c r="L660" s="7">
        <v>36</v>
      </c>
      <c r="M660" s="17">
        <f t="shared" si="308"/>
        <v>1.1111111111111112</v>
      </c>
      <c r="N660" s="17">
        <f t="shared" si="309"/>
        <v>4</v>
      </c>
      <c r="O660" s="14">
        <f t="shared" si="310"/>
        <v>0.27777777777777779</v>
      </c>
      <c r="P660" s="12">
        <v>9</v>
      </c>
      <c r="Q660" s="12">
        <v>23</v>
      </c>
      <c r="R660" s="17">
        <f t="shared" si="311"/>
        <v>1</v>
      </c>
      <c r="S660" s="17">
        <f t="shared" si="312"/>
        <v>2.5555555555555554</v>
      </c>
      <c r="T660" s="14">
        <f t="shared" si="313"/>
        <v>0.39130434782608697</v>
      </c>
      <c r="U660" s="12">
        <v>1</v>
      </c>
      <c r="V660" s="12">
        <v>13</v>
      </c>
      <c r="W660" s="17">
        <f t="shared" si="314"/>
        <v>0.1111111111111111</v>
      </c>
      <c r="X660" s="17">
        <f t="shared" si="315"/>
        <v>1.4444444444444444</v>
      </c>
      <c r="Y660" s="14">
        <f t="shared" si="316"/>
        <v>7.6923076923076927E-2</v>
      </c>
      <c r="Z660" s="12">
        <v>6</v>
      </c>
      <c r="AA660" s="12">
        <v>8</v>
      </c>
      <c r="AB660" s="17">
        <f t="shared" si="317"/>
        <v>0.66666666666666663</v>
      </c>
      <c r="AC660" s="17">
        <f t="shared" si="318"/>
        <v>0.88888888888888884</v>
      </c>
      <c r="AD660" s="14">
        <f t="shared" si="319"/>
        <v>0.75</v>
      </c>
      <c r="AE660" s="12">
        <v>9</v>
      </c>
      <c r="AF660" s="17">
        <f t="shared" si="320"/>
        <v>1</v>
      </c>
      <c r="AG660" s="12">
        <v>3</v>
      </c>
      <c r="AH660" s="17">
        <f t="shared" si="321"/>
        <v>0.33333333333333331</v>
      </c>
      <c r="AI660" s="12">
        <v>6</v>
      </c>
      <c r="AJ660" s="17">
        <f t="shared" si="322"/>
        <v>0.66666666666666663</v>
      </c>
      <c r="AK660" s="12">
        <v>8</v>
      </c>
      <c r="AL660" s="17">
        <f t="shared" si="323"/>
        <v>0.88888888888888884</v>
      </c>
      <c r="AM660" s="12">
        <v>3</v>
      </c>
      <c r="AN660" s="17">
        <f t="shared" si="324"/>
        <v>0.33333333333333331</v>
      </c>
      <c r="AO660" s="12">
        <v>0</v>
      </c>
      <c r="AP660" s="17">
        <f t="shared" si="325"/>
        <v>0</v>
      </c>
      <c r="AQ660" s="12">
        <v>12</v>
      </c>
      <c r="AR660" s="17">
        <f t="shared" si="326"/>
        <v>1.3333333333333333</v>
      </c>
      <c r="AS660" s="12">
        <v>21</v>
      </c>
      <c r="AT660" s="17">
        <f t="shared" si="327"/>
        <v>2.3333333333333335</v>
      </c>
      <c r="AU660" s="13"/>
      <c r="AV660" s="13"/>
      <c r="AW660" s="13"/>
      <c r="AX660" s="13"/>
      <c r="AY660" s="13"/>
      <c r="AZ660" s="13"/>
      <c r="BA660" s="13"/>
      <c r="BB660" s="13"/>
      <c r="BC660" s="13"/>
      <c r="BD660" s="35">
        <f t="shared" si="328"/>
        <v>34.159919028340077</v>
      </c>
      <c r="BE660" s="35">
        <f t="shared" si="329"/>
        <v>29.166666666666668</v>
      </c>
      <c r="BF660" s="37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18.669339674176783</v>
      </c>
      <c r="BG660" s="14">
        <f t="shared" si="330"/>
        <v>0.3611111111111111</v>
      </c>
      <c r="BH660" s="14">
        <f t="shared" si="331"/>
        <v>0.22222222222222221</v>
      </c>
      <c r="BI660" s="13">
        <f>IFERROR(((AG660*(12000/5))/((F660*60+G660)*(SUMIFS(팀공격력!X:X,팀공격력!A:A,B660,팀공격력!B:B,D660)+SUMIFS(팀수비력!X:X,팀수비력!A:A,B660,팀수비력!B:B,D660))))*100,"")</f>
        <v>1.3306965826972481</v>
      </c>
      <c r="BJ660" s="13">
        <f>IFERROR(((AI660*(12000/5))/((F660*60+G660)*(SUMIFS(팀공격력!V:V,팀공격력!A:A,B660,팀공격력!B:B,D660)+SUMIFS(팀수비력!W:W,팀수비력!A:A,B660,팀수비력!B:B,D660))))*100,"")</f>
        <v>5.3579202339625169</v>
      </c>
      <c r="BK660" s="13">
        <f>IFERROR(((AE660*(12000/5))/((F660*60+G660)*(SUMIFS(팀공격력!X:X,팀공격력!A:A,B660,팀공격력!B:B,D660)+SUMIFS(팀수비력!X:X,팀수비력!A:A,B660,팀수비력!B:B,D660))))*100,"")</f>
        <v>3.9920897480917441</v>
      </c>
      <c r="BL660" s="13">
        <f>IFERROR(100*AK660/(((((F660*60+G660)/(12000/5))*SUMIFS(팀공격력!P:P,팀공격력!A:A,B660,팀공격력!B:B,D660))-K660)),"")</f>
        <v>9.2924208692285344</v>
      </c>
      <c r="BM660" s="13">
        <f>IFERROR(100*((AM660/E660*(2400))/((F660*60+G660)*SUMIFS(팀공격력!AR:AR,팀공격력!A:A,B660,팀공격력!B:B,D660))),"")</f>
        <v>1.2668014060326391</v>
      </c>
      <c r="BN660" s="13">
        <f>IFERROR((AO660*40)/(((F660*60+G660)/60)*(SUMIFS(팀수비력!Q:Q,팀수비력!A:A,B660,팀수비력!B:B,D660)-SUMIFS(팀수비력!N:N,팀수비력!A:A,B660,팀수비력!B:B,D660)))*100,"")</f>
        <v>0</v>
      </c>
      <c r="BO660" s="13">
        <f t="shared" si="332"/>
        <v>23.291925465838506</v>
      </c>
      <c r="BP660" s="13">
        <v>0</v>
      </c>
      <c r="BQ660" s="13">
        <v>0</v>
      </c>
      <c r="BR660" s="13">
        <v>0.22222222222222199</v>
      </c>
      <c r="BS660" s="13">
        <v>0.33333333333333298</v>
      </c>
      <c r="BT660" s="15" t="s">
        <v>88</v>
      </c>
      <c r="BU660" s="15"/>
      <c r="BV660" s="12" t="s">
        <v>91</v>
      </c>
      <c r="BW660" s="26"/>
      <c r="BX660" s="28"/>
      <c r="BY660" s="28"/>
      <c r="BZ660" s="26"/>
      <c r="CA660" s="26"/>
      <c r="CB660" s="26"/>
      <c r="CC660" s="31"/>
      <c r="CD660" s="31"/>
      <c r="CE660" s="31"/>
      <c r="CF660" s="33">
        <v>3</v>
      </c>
      <c r="CG660" s="33">
        <v>6</v>
      </c>
    </row>
    <row r="661" spans="1:85" ht="18" customHeight="1" thickBot="1" x14ac:dyDescent="0.45">
      <c r="A661" s="12" t="s">
        <v>84</v>
      </c>
      <c r="B661" s="12" t="s">
        <v>112</v>
      </c>
      <c r="C661" s="4" t="s">
        <v>126</v>
      </c>
      <c r="D661" s="4" t="s">
        <v>298</v>
      </c>
      <c r="E661" s="23">
        <v>3</v>
      </c>
      <c r="F661" s="24">
        <v>12</v>
      </c>
      <c r="G661" s="24">
        <v>46</v>
      </c>
      <c r="H661" s="10">
        <f t="shared" si="306"/>
        <v>2298</v>
      </c>
      <c r="I661" s="5">
        <v>0</v>
      </c>
      <c r="J661" s="17">
        <f t="shared" si="307"/>
        <v>0</v>
      </c>
      <c r="K661" s="7">
        <v>0</v>
      </c>
      <c r="L661" s="7">
        <v>4</v>
      </c>
      <c r="M661" s="17">
        <f t="shared" si="308"/>
        <v>0</v>
      </c>
      <c r="N661" s="17">
        <f t="shared" si="309"/>
        <v>1.3333333333333333</v>
      </c>
      <c r="O661" s="14">
        <f t="shared" si="310"/>
        <v>0</v>
      </c>
      <c r="P661" s="12">
        <v>0</v>
      </c>
      <c r="Q661" s="12">
        <v>0</v>
      </c>
      <c r="R661" s="17">
        <f t="shared" si="311"/>
        <v>0</v>
      </c>
      <c r="S661" s="17">
        <f t="shared" si="312"/>
        <v>0</v>
      </c>
      <c r="T661" s="14" t="e">
        <f t="shared" si="313"/>
        <v>#DIV/0!</v>
      </c>
      <c r="U661" s="12">
        <v>0</v>
      </c>
      <c r="V661" s="12">
        <v>4</v>
      </c>
      <c r="W661" s="17">
        <f t="shared" si="314"/>
        <v>0</v>
      </c>
      <c r="X661" s="17">
        <f t="shared" si="315"/>
        <v>1.3333333333333333</v>
      </c>
      <c r="Y661" s="14">
        <f t="shared" si="316"/>
        <v>0</v>
      </c>
      <c r="Z661" s="12">
        <v>0</v>
      </c>
      <c r="AA661" s="12">
        <v>0</v>
      </c>
      <c r="AB661" s="17">
        <f t="shared" si="317"/>
        <v>0</v>
      </c>
      <c r="AC661" s="17">
        <f t="shared" si="318"/>
        <v>0</v>
      </c>
      <c r="AD661" s="14" t="e">
        <f t="shared" si="319"/>
        <v>#DIV/0!</v>
      </c>
      <c r="AE661" s="12">
        <v>6</v>
      </c>
      <c r="AF661" s="17">
        <f t="shared" si="320"/>
        <v>2</v>
      </c>
      <c r="AG661" s="12">
        <v>5</v>
      </c>
      <c r="AH661" s="17">
        <f t="shared" si="321"/>
        <v>1.6666666666666667</v>
      </c>
      <c r="AI661" s="12">
        <v>1</v>
      </c>
      <c r="AJ661" s="17">
        <f t="shared" si="322"/>
        <v>0.33333333333333331</v>
      </c>
      <c r="AK661" s="12">
        <v>2</v>
      </c>
      <c r="AL661" s="17">
        <f t="shared" si="323"/>
        <v>0.66666666666666663</v>
      </c>
      <c r="AM661" s="12">
        <v>2</v>
      </c>
      <c r="AN661" s="17">
        <f t="shared" si="324"/>
        <v>0.66666666666666663</v>
      </c>
      <c r="AO661" s="12">
        <v>0</v>
      </c>
      <c r="AP661" s="17">
        <f t="shared" si="325"/>
        <v>0</v>
      </c>
      <c r="AQ661" s="12">
        <v>1</v>
      </c>
      <c r="AR661" s="17">
        <f t="shared" si="326"/>
        <v>0.33333333333333331</v>
      </c>
      <c r="AS661" s="12">
        <v>6</v>
      </c>
      <c r="AT661" s="17">
        <f t="shared" si="327"/>
        <v>2</v>
      </c>
      <c r="AU661" s="13"/>
      <c r="AV661" s="13"/>
      <c r="AW661" s="13"/>
      <c r="AX661" s="13"/>
      <c r="AY661" s="13"/>
      <c r="AZ661" s="13"/>
      <c r="BA661" s="13"/>
      <c r="BB661" s="13"/>
      <c r="BC661" s="13"/>
      <c r="BD661" s="35">
        <f t="shared" si="328"/>
        <v>0</v>
      </c>
      <c r="BE661" s="35">
        <f t="shared" si="329"/>
        <v>0</v>
      </c>
      <c r="BF661" s="37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2.0980602593678039</v>
      </c>
      <c r="BG661" s="14">
        <f t="shared" si="330"/>
        <v>1</v>
      </c>
      <c r="BH661" s="14">
        <f t="shared" si="331"/>
        <v>0</v>
      </c>
      <c r="BI661" s="13">
        <f>IFERROR(((AG661*(12000/5))/((F661*60+G661)*(SUMIFS(팀공격력!X:X,팀공격력!A:A,B661,팀공격력!B:B,D661)+SUMIFS(팀수비력!X:X,팀수비력!A:A,B661,팀수비력!B:B,D661))))*100,"")</f>
        <v>2.5681633351881179</v>
      </c>
      <c r="BJ661" s="13">
        <f>IFERROR(((AI661*(12000/5))/((F661*60+G661)*(SUMIFS(팀공격력!V:V,팀공격력!A:A,B661,팀공격력!B:B,D661)+SUMIFS(팀수비력!W:W,팀수비력!A:A,B661,팀수비력!B:B,D661))))*100,"")</f>
        <v>1.0340459633430705</v>
      </c>
      <c r="BK661" s="13">
        <f>IFERROR(((AE661*(12000/5))/((F661*60+G661)*(SUMIFS(팀공격력!X:X,팀공격력!A:A,B661,팀공격력!B:B,D661)+SUMIFS(팀수비력!X:X,팀수비력!A:A,B661,팀수비력!B:B,D661))))*100,"")</f>
        <v>3.0817960022257416</v>
      </c>
      <c r="BL661" s="13">
        <f>IFERROR(100*AK661/(((((F661*60+G661)/(12000/5))*SUMIFS(팀공격력!P:P,팀공격력!A:A,B661,팀공격력!B:B,D661))-K661)),"")</f>
        <v>2.4101225145611567</v>
      </c>
      <c r="BM661" s="13">
        <f>IFERROR(100*((AM661/E661*(2400))/((F661*60+G661)*SUMIFS(팀공격력!AR:AR,팀공격력!A:A,B661,팀공격력!B:B,D661))),"")</f>
        <v>2.9338194442583578</v>
      </c>
      <c r="BN661" s="13">
        <f>IFERROR((AO661*40)/(((F661*60+G661)/60)*(SUMIFS(팀수비력!Q:Q,팀수비력!A:A,B661,팀수비력!B:B,D661)-SUMIFS(팀수비력!N:N,팀수비력!A:A,B661,팀수비력!B:B,D661)))*100,"")</f>
        <v>0</v>
      </c>
      <c r="BO661" s="13">
        <f t="shared" si="332"/>
        <v>20</v>
      </c>
      <c r="BP661" s="13">
        <v>0</v>
      </c>
      <c r="BQ661" s="13">
        <v>0</v>
      </c>
      <c r="BR661" s="13">
        <v>0</v>
      </c>
      <c r="BS661" s="13">
        <v>0.33333333333333298</v>
      </c>
      <c r="BT661" s="15" t="s">
        <v>88</v>
      </c>
      <c r="BU661" s="15"/>
      <c r="BV661" s="12" t="s">
        <v>96</v>
      </c>
      <c r="BW661" s="26"/>
      <c r="BX661" s="28"/>
      <c r="BY661" s="28"/>
      <c r="BZ661" s="26"/>
      <c r="CA661" s="26"/>
      <c r="CB661" s="26"/>
      <c r="CC661" s="31"/>
      <c r="CD661" s="31"/>
      <c r="CE661" s="31"/>
      <c r="CF661" s="33">
        <v>0</v>
      </c>
      <c r="CG661" s="33">
        <v>3</v>
      </c>
    </row>
    <row r="662" spans="1:85" ht="18" customHeight="1" thickBot="1" x14ac:dyDescent="0.45">
      <c r="A662" s="12" t="s">
        <v>84</v>
      </c>
      <c r="B662" s="12" t="s">
        <v>112</v>
      </c>
      <c r="C662" s="4" t="s">
        <v>127</v>
      </c>
      <c r="D662" s="4" t="s">
        <v>298</v>
      </c>
      <c r="E662" s="23">
        <v>1</v>
      </c>
      <c r="F662" s="24">
        <v>1</v>
      </c>
      <c r="G662" s="24">
        <v>5</v>
      </c>
      <c r="H662" s="10">
        <f t="shared" si="306"/>
        <v>65</v>
      </c>
      <c r="I662" s="5">
        <v>0</v>
      </c>
      <c r="J662" s="17">
        <f t="shared" si="307"/>
        <v>0</v>
      </c>
      <c r="K662" s="7">
        <v>0</v>
      </c>
      <c r="L662" s="7">
        <v>0</v>
      </c>
      <c r="M662" s="17">
        <f t="shared" si="308"/>
        <v>0</v>
      </c>
      <c r="N662" s="17">
        <f t="shared" si="309"/>
        <v>0</v>
      </c>
      <c r="O662" s="14" t="e">
        <f t="shared" si="310"/>
        <v>#DIV/0!</v>
      </c>
      <c r="P662" s="12">
        <v>0</v>
      </c>
      <c r="Q662" s="12">
        <v>0</v>
      </c>
      <c r="R662" s="17">
        <f t="shared" si="311"/>
        <v>0</v>
      </c>
      <c r="S662" s="17">
        <f t="shared" si="312"/>
        <v>0</v>
      </c>
      <c r="T662" s="14" t="e">
        <f t="shared" si="313"/>
        <v>#DIV/0!</v>
      </c>
      <c r="U662" s="12">
        <v>0</v>
      </c>
      <c r="V662" s="12">
        <v>0</v>
      </c>
      <c r="W662" s="17">
        <f t="shared" si="314"/>
        <v>0</v>
      </c>
      <c r="X662" s="17">
        <f t="shared" si="315"/>
        <v>0</v>
      </c>
      <c r="Y662" s="14" t="e">
        <f t="shared" si="316"/>
        <v>#DIV/0!</v>
      </c>
      <c r="Z662" s="12">
        <v>0</v>
      </c>
      <c r="AA662" s="12">
        <v>0</v>
      </c>
      <c r="AB662" s="17">
        <f t="shared" si="317"/>
        <v>0</v>
      </c>
      <c r="AC662" s="17">
        <f t="shared" si="318"/>
        <v>0</v>
      </c>
      <c r="AD662" s="14" t="e">
        <f t="shared" si="319"/>
        <v>#DIV/0!</v>
      </c>
      <c r="AE662" s="12">
        <v>0</v>
      </c>
      <c r="AF662" s="17">
        <f t="shared" si="320"/>
        <v>0</v>
      </c>
      <c r="AG662" s="12">
        <v>0</v>
      </c>
      <c r="AH662" s="17">
        <f t="shared" si="321"/>
        <v>0</v>
      </c>
      <c r="AI662" s="12">
        <v>0</v>
      </c>
      <c r="AJ662" s="17">
        <f t="shared" si="322"/>
        <v>0</v>
      </c>
      <c r="AK662" s="12">
        <v>0</v>
      </c>
      <c r="AL662" s="17">
        <f t="shared" si="323"/>
        <v>0</v>
      </c>
      <c r="AM662" s="12">
        <v>1</v>
      </c>
      <c r="AN662" s="17">
        <f t="shared" si="324"/>
        <v>1</v>
      </c>
      <c r="AO662" s="12">
        <v>0</v>
      </c>
      <c r="AP662" s="17">
        <f t="shared" si="325"/>
        <v>0</v>
      </c>
      <c r="AQ662" s="12">
        <v>0</v>
      </c>
      <c r="AR662" s="17">
        <f t="shared" si="326"/>
        <v>0</v>
      </c>
      <c r="AS662" s="12">
        <v>0</v>
      </c>
      <c r="AT662" s="17">
        <f t="shared" si="327"/>
        <v>0</v>
      </c>
      <c r="AU662" s="13"/>
      <c r="AV662" s="13"/>
      <c r="AW662" s="13"/>
      <c r="AX662" s="13"/>
      <c r="AY662" s="13"/>
      <c r="AZ662" s="13"/>
      <c r="BA662" s="13"/>
      <c r="BB662" s="13"/>
      <c r="BC662" s="13"/>
      <c r="BD662" s="35" t="str">
        <f t="shared" si="328"/>
        <v/>
      </c>
      <c r="BE662" s="35" t="str">
        <f t="shared" si="329"/>
        <v/>
      </c>
      <c r="BF662" s="37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0</v>
      </c>
      <c r="BG662" s="14" t="str">
        <f t="shared" si="330"/>
        <v/>
      </c>
      <c r="BH662" s="14" t="str">
        <f t="shared" si="331"/>
        <v/>
      </c>
      <c r="BI662" s="13">
        <f>IFERROR(((AG662*(12000/5))/((F662*60+G662)*(SUMIFS(팀공격력!X:X,팀공격력!A:A,B662,팀공격력!B:B,D662)+SUMIFS(팀수비력!X:X,팀수비력!A:A,B662,팀수비력!B:B,D662))))*100,"")</f>
        <v>0</v>
      </c>
      <c r="BJ662" s="13">
        <f>IFERROR(((AI662*(12000/5))/((F662*60+G662)*(SUMIFS(팀공격력!V:V,팀공격력!A:A,B662,팀공격력!B:B,D662)+SUMIFS(팀수비력!W:W,팀수비력!A:A,B662,팀수비력!B:B,D662))))*100,"")</f>
        <v>0</v>
      </c>
      <c r="BK662" s="13">
        <f>IFERROR(((AE662*(12000/5))/((F662*60+G662)*(SUMIFS(팀공격력!X:X,팀공격력!A:A,B662,팀공격력!B:B,D662)+SUMIFS(팀수비력!X:X,팀수비력!A:A,B662,팀수비력!B:B,D662))))*100,"")</f>
        <v>0</v>
      </c>
      <c r="BL662" s="13">
        <f>IFERROR(100*AK662/(((((F662*60+G662)/(12000/5))*SUMIFS(팀공격력!P:P,팀공격력!A:A,B662,팀공격력!B:B,D662))-K662)),"")</f>
        <v>0</v>
      </c>
      <c r="BM662" s="13">
        <f>IFERROR(100*((AM662/E662*(2400))/((F662*60+G662)*SUMIFS(팀공격력!AR:AR,팀공격력!A:A,B662,팀공격력!B:B,D662))),"")</f>
        <v>51.860900637736194</v>
      </c>
      <c r="BN662" s="13">
        <f>IFERROR((AO662*40)/(((F662*60+G662)/60)*(SUMIFS(팀수비력!Q:Q,팀수비력!A:A,B662,팀수비력!B:B,D662)-SUMIFS(팀수비력!N:N,팀수비력!A:A,B662,팀수비력!B:B,D662)))*100,"")</f>
        <v>0</v>
      </c>
      <c r="BO662" s="13" t="str">
        <f t="shared" si="332"/>
        <v/>
      </c>
      <c r="BP662" s="13">
        <v>0</v>
      </c>
      <c r="BQ662" s="13">
        <v>0</v>
      </c>
      <c r="BR662" s="13">
        <v>0</v>
      </c>
      <c r="BS662" s="13">
        <v>0</v>
      </c>
      <c r="BT662" s="15" t="s">
        <v>88</v>
      </c>
      <c r="BU662" s="15"/>
      <c r="BV662" s="12" t="s">
        <v>91</v>
      </c>
      <c r="BW662" s="26"/>
      <c r="BX662" s="28"/>
      <c r="BY662" s="28"/>
      <c r="BZ662" s="26"/>
      <c r="CA662" s="26"/>
      <c r="CB662" s="26"/>
      <c r="CC662" s="31"/>
      <c r="CD662" s="31"/>
      <c r="CE662" s="31"/>
      <c r="CF662" s="33">
        <v>0</v>
      </c>
      <c r="CG662" s="33">
        <v>1</v>
      </c>
    </row>
    <row r="663" spans="1:85" ht="18" customHeight="1" thickBot="1" x14ac:dyDescent="0.45">
      <c r="A663" s="12" t="s">
        <v>84</v>
      </c>
      <c r="B663" s="12" t="s">
        <v>112</v>
      </c>
      <c r="C663" s="4" t="s">
        <v>128</v>
      </c>
      <c r="D663" s="4" t="s">
        <v>298</v>
      </c>
      <c r="E663" s="23">
        <v>9</v>
      </c>
      <c r="F663" s="24">
        <v>7</v>
      </c>
      <c r="G663" s="24">
        <v>16</v>
      </c>
      <c r="H663" s="10">
        <f t="shared" si="306"/>
        <v>3924</v>
      </c>
      <c r="I663" s="5">
        <v>6</v>
      </c>
      <c r="J663" s="17">
        <f t="shared" si="307"/>
        <v>0.66666666666666663</v>
      </c>
      <c r="K663" s="7">
        <v>2</v>
      </c>
      <c r="L663" s="7">
        <v>11</v>
      </c>
      <c r="M663" s="17">
        <f t="shared" si="308"/>
        <v>0.22222222222222221</v>
      </c>
      <c r="N663" s="17">
        <f t="shared" si="309"/>
        <v>1.2222222222222223</v>
      </c>
      <c r="O663" s="14">
        <f t="shared" si="310"/>
        <v>0.18181818181818182</v>
      </c>
      <c r="P663" s="12">
        <v>0</v>
      </c>
      <c r="Q663" s="12">
        <v>1</v>
      </c>
      <c r="R663" s="17">
        <f t="shared" si="311"/>
        <v>0</v>
      </c>
      <c r="S663" s="17">
        <f t="shared" si="312"/>
        <v>0.1111111111111111</v>
      </c>
      <c r="T663" s="14">
        <f t="shared" si="313"/>
        <v>0</v>
      </c>
      <c r="U663" s="12">
        <v>2</v>
      </c>
      <c r="V663" s="12">
        <v>10</v>
      </c>
      <c r="W663" s="17">
        <f t="shared" si="314"/>
        <v>0.22222222222222221</v>
      </c>
      <c r="X663" s="17">
        <f t="shared" si="315"/>
        <v>1.1111111111111112</v>
      </c>
      <c r="Y663" s="14">
        <f t="shared" si="316"/>
        <v>0.2</v>
      </c>
      <c r="Z663" s="12">
        <v>0</v>
      </c>
      <c r="AA663" s="12">
        <v>0</v>
      </c>
      <c r="AB663" s="17">
        <f t="shared" si="317"/>
        <v>0</v>
      </c>
      <c r="AC663" s="17">
        <f t="shared" si="318"/>
        <v>0</v>
      </c>
      <c r="AD663" s="14" t="e">
        <f t="shared" si="319"/>
        <v>#DIV/0!</v>
      </c>
      <c r="AE663" s="12">
        <v>3</v>
      </c>
      <c r="AF663" s="17">
        <f t="shared" si="320"/>
        <v>0.33333333333333331</v>
      </c>
      <c r="AG663" s="12">
        <v>1</v>
      </c>
      <c r="AH663" s="17">
        <f t="shared" si="321"/>
        <v>0.1111111111111111</v>
      </c>
      <c r="AI663" s="12">
        <v>2</v>
      </c>
      <c r="AJ663" s="17">
        <f t="shared" si="322"/>
        <v>0.22222222222222221</v>
      </c>
      <c r="AK663" s="12">
        <v>0</v>
      </c>
      <c r="AL663" s="17">
        <f t="shared" si="323"/>
        <v>0</v>
      </c>
      <c r="AM663" s="12">
        <v>1</v>
      </c>
      <c r="AN663" s="17">
        <f t="shared" si="324"/>
        <v>0.1111111111111111</v>
      </c>
      <c r="AO663" s="12">
        <v>0</v>
      </c>
      <c r="AP663" s="17">
        <f t="shared" si="325"/>
        <v>0</v>
      </c>
      <c r="AQ663" s="12">
        <v>0</v>
      </c>
      <c r="AR663" s="17">
        <f t="shared" si="326"/>
        <v>0</v>
      </c>
      <c r="AS663" s="12">
        <v>3</v>
      </c>
      <c r="AT663" s="17">
        <f t="shared" si="327"/>
        <v>0.33333333333333331</v>
      </c>
      <c r="AU663" s="13"/>
      <c r="AV663" s="13"/>
      <c r="AW663" s="13"/>
      <c r="AX663" s="13"/>
      <c r="AY663" s="13"/>
      <c r="AZ663" s="13"/>
      <c r="BA663" s="13"/>
      <c r="BB663" s="13"/>
      <c r="BC663" s="13"/>
      <c r="BD663" s="35">
        <f t="shared" si="328"/>
        <v>27.27272727272727</v>
      </c>
      <c r="BE663" s="35">
        <f t="shared" si="329"/>
        <v>27.27272727272727</v>
      </c>
      <c r="BF663" s="37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8.1092916263454651</v>
      </c>
      <c r="BG663" s="14">
        <f t="shared" si="330"/>
        <v>0.90909090909090906</v>
      </c>
      <c r="BH663" s="14">
        <f t="shared" si="331"/>
        <v>0</v>
      </c>
      <c r="BI663" s="13">
        <f>IFERROR(((AG663*(12000/5))/((F663*60+G663)*(SUMIFS(팀공격력!X:X,팀공격력!A:A,B663,팀공격력!B:B,D663)+SUMIFS(팀수비력!X:X,팀수비력!A:A,B663,팀수비력!B:B,D663))))*100,"")</f>
        <v>0.90239133704316432</v>
      </c>
      <c r="BJ663" s="13">
        <f>IFERROR(((AI663*(12000/5))/((F663*60+G663)*(SUMIFS(팀공격력!V:V,팀공격력!A:A,B663,팀공격력!B:B,D663)+SUMIFS(팀수비력!W:W,팀수비력!A:A,B663,팀수비력!B:B,D663))))*100,"")</f>
        <v>3.6333908620219817</v>
      </c>
      <c r="BK663" s="13">
        <f>IFERROR(((AE663*(12000/5))/((F663*60+G663)*(SUMIFS(팀공격력!X:X,팀공격력!A:A,B663,팀공격력!B:B,D663)+SUMIFS(팀수비력!X:X,팀수비력!A:A,B663,팀수비력!B:B,D663))))*100,"")</f>
        <v>2.7071740111294931</v>
      </c>
      <c r="BL663" s="13">
        <f>IFERROR(100*AK663/(((((F663*60+G663)/(12000/5))*SUMIFS(팀공격력!P:P,팀공격력!A:A,B663,팀공격력!B:B,D663))-K663)),"")</f>
        <v>0</v>
      </c>
      <c r="BM663" s="13">
        <f>IFERROR(100*((AM663/E663*(2400))/((F663*60+G663)*SUMIFS(팀공격력!AR:AR,팀공격력!A:A,B663,팀공격력!B:B,D663))),"")</f>
        <v>0.85906180974843327</v>
      </c>
      <c r="BN663" s="13">
        <f>IFERROR((AO663*40)/(((F663*60+G663)/60)*(SUMIFS(팀수비력!Q:Q,팀수비력!A:A,B663,팀수비력!B:B,D663)-SUMIFS(팀수비력!N:N,팀수비력!A:A,B663,팀수비력!B:B,D663)))*100,"")</f>
        <v>0</v>
      </c>
      <c r="BO663" s="13">
        <f t="shared" si="332"/>
        <v>0</v>
      </c>
      <c r="BP663" s="13">
        <v>0</v>
      </c>
      <c r="BQ663" s="13">
        <v>0</v>
      </c>
      <c r="BR663" s="13">
        <v>0.33333333333333298</v>
      </c>
      <c r="BS663" s="13">
        <v>0</v>
      </c>
      <c r="BT663" s="15" t="s">
        <v>88</v>
      </c>
      <c r="BU663" s="15"/>
      <c r="BV663" s="12" t="s">
        <v>96</v>
      </c>
      <c r="BW663" s="26"/>
      <c r="BX663" s="28"/>
      <c r="BY663" s="28"/>
      <c r="BZ663" s="26"/>
      <c r="CA663" s="26"/>
      <c r="CB663" s="26"/>
      <c r="CC663" s="31"/>
      <c r="CD663" s="31"/>
      <c r="CE663" s="31"/>
      <c r="CF663" s="33">
        <v>3</v>
      </c>
      <c r="CG663" s="33">
        <v>6</v>
      </c>
    </row>
    <row r="664" spans="1:85" ht="18" customHeight="1" thickBot="1" x14ac:dyDescent="0.45">
      <c r="A664" s="12" t="s">
        <v>84</v>
      </c>
      <c r="B664" s="12" t="s">
        <v>112</v>
      </c>
      <c r="C664" s="4" t="s">
        <v>129</v>
      </c>
      <c r="D664" s="4" t="s">
        <v>298</v>
      </c>
      <c r="E664" s="23">
        <v>9</v>
      </c>
      <c r="F664" s="24">
        <v>28</v>
      </c>
      <c r="G664" s="24">
        <v>35</v>
      </c>
      <c r="H664" s="10">
        <f t="shared" si="306"/>
        <v>15435</v>
      </c>
      <c r="I664" s="5">
        <v>95</v>
      </c>
      <c r="J664" s="17">
        <f t="shared" si="307"/>
        <v>10.555555555555555</v>
      </c>
      <c r="K664" s="7">
        <v>32</v>
      </c>
      <c r="L664" s="7">
        <v>63</v>
      </c>
      <c r="M664" s="17">
        <f t="shared" si="308"/>
        <v>3.5555555555555554</v>
      </c>
      <c r="N664" s="17">
        <f t="shared" si="309"/>
        <v>7</v>
      </c>
      <c r="O664" s="14">
        <f t="shared" si="310"/>
        <v>0.50793650793650791</v>
      </c>
      <c r="P664" s="12">
        <v>17</v>
      </c>
      <c r="Q664" s="12">
        <v>27</v>
      </c>
      <c r="R664" s="17">
        <f t="shared" si="311"/>
        <v>1.8888888888888888</v>
      </c>
      <c r="S664" s="17">
        <f t="shared" si="312"/>
        <v>3</v>
      </c>
      <c r="T664" s="14">
        <f t="shared" si="313"/>
        <v>0.62962962962962965</v>
      </c>
      <c r="U664" s="12">
        <v>15</v>
      </c>
      <c r="V664" s="12">
        <v>36</v>
      </c>
      <c r="W664" s="17">
        <f t="shared" si="314"/>
        <v>1.6666666666666667</v>
      </c>
      <c r="X664" s="17">
        <f t="shared" si="315"/>
        <v>4</v>
      </c>
      <c r="Y664" s="14">
        <f t="shared" si="316"/>
        <v>0.41666666666666669</v>
      </c>
      <c r="Z664" s="12">
        <v>16</v>
      </c>
      <c r="AA664" s="12">
        <v>16</v>
      </c>
      <c r="AB664" s="17">
        <f t="shared" si="317"/>
        <v>1.7777777777777777</v>
      </c>
      <c r="AC664" s="17">
        <f t="shared" si="318"/>
        <v>1.7777777777777777</v>
      </c>
      <c r="AD664" s="14">
        <f t="shared" si="319"/>
        <v>1</v>
      </c>
      <c r="AE664" s="12">
        <v>21</v>
      </c>
      <c r="AF664" s="17">
        <f t="shared" si="320"/>
        <v>2.3333333333333335</v>
      </c>
      <c r="AG664" s="12">
        <v>5</v>
      </c>
      <c r="AH664" s="17">
        <f t="shared" si="321"/>
        <v>0.55555555555555558</v>
      </c>
      <c r="AI664" s="12">
        <v>16</v>
      </c>
      <c r="AJ664" s="17">
        <f t="shared" si="322"/>
        <v>1.7777777777777777</v>
      </c>
      <c r="AK664" s="12">
        <v>34</v>
      </c>
      <c r="AL664" s="17">
        <f t="shared" si="323"/>
        <v>3.7777777777777777</v>
      </c>
      <c r="AM664" s="12">
        <v>9</v>
      </c>
      <c r="AN664" s="17">
        <f t="shared" si="324"/>
        <v>1</v>
      </c>
      <c r="AO664" s="12">
        <v>0</v>
      </c>
      <c r="AP664" s="17">
        <f t="shared" si="325"/>
        <v>0</v>
      </c>
      <c r="AQ664" s="12">
        <v>13</v>
      </c>
      <c r="AR664" s="17">
        <f t="shared" si="326"/>
        <v>1.4444444444444444</v>
      </c>
      <c r="AS664" s="12">
        <v>20</v>
      </c>
      <c r="AT664" s="17">
        <f t="shared" si="327"/>
        <v>2.2222222222222223</v>
      </c>
      <c r="AU664" s="13"/>
      <c r="AV664" s="13"/>
      <c r="AW664" s="13"/>
      <c r="AX664" s="13"/>
      <c r="AY664" s="13"/>
      <c r="AZ664" s="13"/>
      <c r="BA664" s="13"/>
      <c r="BB664" s="13"/>
      <c r="BC664" s="13"/>
      <c r="BD664" s="35">
        <f t="shared" si="328"/>
        <v>67.818389491719017</v>
      </c>
      <c r="BE664" s="35">
        <f t="shared" si="329"/>
        <v>62.698412698412696</v>
      </c>
      <c r="BF664" s="37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15.563237287047613</v>
      </c>
      <c r="BG664" s="14">
        <f t="shared" si="330"/>
        <v>0.5714285714285714</v>
      </c>
      <c r="BH664" s="14">
        <f t="shared" si="331"/>
        <v>0.25396825396825395</v>
      </c>
      <c r="BI664" s="13">
        <f>IFERROR(((AG664*(12000/5))/((F664*60+G664)*(SUMIFS(팀공격력!X:X,팀공격력!A:A,B664,팀공격력!B:B,D664)+SUMIFS(팀수비력!X:X,팀수비력!A:A,B664,팀수비력!B:B,D664))))*100,"")</f>
        <v>1.1470630406729438</v>
      </c>
      <c r="BJ664" s="13">
        <f>IFERROR(((AI664*(12000/5))/((F664*60+G664)*(SUMIFS(팀공격력!V:V,팀공격력!A:A,B664,팀공격력!B:B,D664)+SUMIFS(팀수비력!W:W,팀수비력!A:A,B664,팀수비력!B:B,D664))))*100,"")</f>
        <v>7.3896602488237164</v>
      </c>
      <c r="BK664" s="13">
        <f>IFERROR(((AE664*(12000/5))/((F664*60+G664)*(SUMIFS(팀공격력!X:X,팀공격력!A:A,B664,팀공격력!B:B,D664)+SUMIFS(팀수비력!X:X,팀수비력!A:A,B664,팀수비력!B:B,D664))))*100,"")</f>
        <v>4.8176647708263634</v>
      </c>
      <c r="BL664" s="13">
        <f>IFERROR(100*AK664/(((((F664*60+G664)/(12000/5))*SUMIFS(팀공격력!P:P,팀공격력!A:A,B664,팀공격력!B:B,D664))-K664)),"")</f>
        <v>22.107829856407481</v>
      </c>
      <c r="BM664" s="13">
        <f>IFERROR(100*((AM664/E664*(2400))/((F664*60+G664)*SUMIFS(팀공격력!AR:AR,팀공격력!A:A,B664,팀공격력!B:B,D664))),"")</f>
        <v>1.965573493558515</v>
      </c>
      <c r="BN664" s="13">
        <f>IFERROR((AO664*40)/(((F664*60+G664)/60)*(SUMIFS(팀수비력!Q:Q,팀수비력!A:A,B664,팀수비력!B:B,D664)-SUMIFS(팀수비력!N:N,팀수비력!A:A,B664,팀수비력!B:B,D664)))*100,"")</f>
        <v>0</v>
      </c>
      <c r="BO664" s="13">
        <f t="shared" si="332"/>
        <v>15.655105973025046</v>
      </c>
      <c r="BP664" s="13">
        <v>14.285714285714199</v>
      </c>
      <c r="BQ664" s="13">
        <v>0.22222222222222199</v>
      </c>
      <c r="BR664" s="13">
        <v>0.88888888888888795</v>
      </c>
      <c r="BS664" s="13">
        <v>0.66666666666666596</v>
      </c>
      <c r="BT664" s="15" t="s">
        <v>88</v>
      </c>
      <c r="BU664" s="15"/>
      <c r="BV664" s="12" t="s">
        <v>91</v>
      </c>
      <c r="BW664" s="26"/>
      <c r="BX664" s="28"/>
      <c r="BY664" s="28"/>
      <c r="BZ664" s="26"/>
      <c r="CA664" s="26"/>
      <c r="CB664" s="26"/>
      <c r="CC664" s="31"/>
      <c r="CD664" s="31"/>
      <c r="CE664" s="31"/>
      <c r="CF664" s="33">
        <v>3</v>
      </c>
      <c r="CG664" s="33">
        <v>6</v>
      </c>
    </row>
    <row r="665" spans="1:85" ht="18" customHeight="1" thickBot="1" x14ac:dyDescent="0.45">
      <c r="A665" s="12" t="s">
        <v>84</v>
      </c>
      <c r="B665" s="12" t="s">
        <v>112</v>
      </c>
      <c r="C665" s="4" t="s">
        <v>131</v>
      </c>
      <c r="D665" s="4" t="s">
        <v>298</v>
      </c>
      <c r="E665" s="23">
        <v>5</v>
      </c>
      <c r="F665" s="24">
        <v>6</v>
      </c>
      <c r="G665" s="24">
        <v>46</v>
      </c>
      <c r="H665" s="10">
        <f t="shared" si="306"/>
        <v>2030</v>
      </c>
      <c r="I665" s="5">
        <v>5</v>
      </c>
      <c r="J665" s="17">
        <f t="shared" si="307"/>
        <v>1</v>
      </c>
      <c r="K665" s="7">
        <v>2</v>
      </c>
      <c r="L665" s="7">
        <v>3</v>
      </c>
      <c r="M665" s="17">
        <f t="shared" si="308"/>
        <v>0.4</v>
      </c>
      <c r="N665" s="17">
        <f t="shared" si="309"/>
        <v>0.6</v>
      </c>
      <c r="O665" s="14">
        <f t="shared" si="310"/>
        <v>0.66666666666666663</v>
      </c>
      <c r="P665" s="12">
        <v>1</v>
      </c>
      <c r="Q665" s="12">
        <v>2</v>
      </c>
      <c r="R665" s="17">
        <f t="shared" si="311"/>
        <v>0.2</v>
      </c>
      <c r="S665" s="17">
        <f t="shared" si="312"/>
        <v>0.4</v>
      </c>
      <c r="T665" s="14">
        <f t="shared" si="313"/>
        <v>0.5</v>
      </c>
      <c r="U665" s="12">
        <v>1</v>
      </c>
      <c r="V665" s="12">
        <v>1</v>
      </c>
      <c r="W665" s="17">
        <f t="shared" si="314"/>
        <v>0.2</v>
      </c>
      <c r="X665" s="17">
        <f t="shared" si="315"/>
        <v>0.2</v>
      </c>
      <c r="Y665" s="14">
        <f t="shared" si="316"/>
        <v>1</v>
      </c>
      <c r="Z665" s="12">
        <v>0</v>
      </c>
      <c r="AA665" s="12">
        <v>0</v>
      </c>
      <c r="AB665" s="17">
        <f t="shared" si="317"/>
        <v>0</v>
      </c>
      <c r="AC665" s="17">
        <f t="shared" si="318"/>
        <v>0</v>
      </c>
      <c r="AD665" s="14" t="e">
        <f t="shared" si="319"/>
        <v>#DIV/0!</v>
      </c>
      <c r="AE665" s="12">
        <v>2</v>
      </c>
      <c r="AF665" s="17">
        <f t="shared" si="320"/>
        <v>0.4</v>
      </c>
      <c r="AG665" s="12">
        <v>0</v>
      </c>
      <c r="AH665" s="17">
        <f t="shared" si="321"/>
        <v>0</v>
      </c>
      <c r="AI665" s="12">
        <v>2</v>
      </c>
      <c r="AJ665" s="17">
        <f t="shared" si="322"/>
        <v>0.4</v>
      </c>
      <c r="AK665" s="12">
        <v>1</v>
      </c>
      <c r="AL665" s="17">
        <f t="shared" si="323"/>
        <v>0.2</v>
      </c>
      <c r="AM665" s="12">
        <v>0</v>
      </c>
      <c r="AN665" s="17">
        <f t="shared" si="324"/>
        <v>0</v>
      </c>
      <c r="AO665" s="12">
        <v>1</v>
      </c>
      <c r="AP665" s="17">
        <f t="shared" si="325"/>
        <v>0.2</v>
      </c>
      <c r="AQ665" s="12">
        <v>1</v>
      </c>
      <c r="AR665" s="17">
        <f t="shared" si="326"/>
        <v>0.2</v>
      </c>
      <c r="AS665" s="12">
        <v>3</v>
      </c>
      <c r="AT665" s="17">
        <f t="shared" si="327"/>
        <v>0.6</v>
      </c>
      <c r="AU665" s="13"/>
      <c r="AV665" s="13"/>
      <c r="AW665" s="13"/>
      <c r="AX665" s="13"/>
      <c r="AY665" s="13"/>
      <c r="AZ665" s="13"/>
      <c r="BA665" s="13"/>
      <c r="BB665" s="13"/>
      <c r="BC665" s="13"/>
      <c r="BD665" s="35">
        <f t="shared" si="328"/>
        <v>83.333333333333343</v>
      </c>
      <c r="BE665" s="35">
        <f t="shared" si="329"/>
        <v>83.333333333333343</v>
      </c>
      <c r="BF665" s="37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3.1667274062576114</v>
      </c>
      <c r="BG665" s="14">
        <f t="shared" si="330"/>
        <v>0.33333333333333331</v>
      </c>
      <c r="BH665" s="14">
        <f t="shared" si="331"/>
        <v>0</v>
      </c>
      <c r="BI665" s="13">
        <f>IFERROR(((AG665*(12000/5))/((F665*60+G665)*(SUMIFS(팀공격력!X:X,팀공격력!A:A,B665,팀공격력!B:B,D665)+SUMIFS(팀수비력!X:X,팀수비력!A:A,B665,팀수비력!B:B,D665))))*100,"")</f>
        <v>0</v>
      </c>
      <c r="BJ665" s="13">
        <f>IFERROR(((AI665*(12000/5))/((F665*60+G665)*(SUMIFS(팀공격력!V:V,팀공격력!A:A,B665,팀공격력!B:B,D665)+SUMIFS(팀수비력!W:W,팀수비력!A:A,B665,팀수비력!B:B,D665))))*100,"")</f>
        <v>3.9018680193142465</v>
      </c>
      <c r="BK665" s="13">
        <f>IFERROR(((AE665*(12000/5))/((F665*60+G665)*(SUMIFS(팀공격력!X:X,팀공격력!A:A,B665,팀공격력!B:B,D665)+SUMIFS(팀수비력!X:X,팀수비력!A:A,B665,팀수비력!B:B,D665))))*100,"")</f>
        <v>1.9381409997577326</v>
      </c>
      <c r="BL665" s="13">
        <f>IFERROR(100*AK665/(((((F665*60+G665)/(12000/5))*SUMIFS(팀공격력!P:P,팀공격력!A:A,B665,팀공격력!B:B,D665))-K665)),"")</f>
        <v>2.3818975784041285</v>
      </c>
      <c r="BM665" s="13">
        <f>IFERROR(100*((AM665/E665*(2400))/((F665*60+G665)*SUMIFS(팀공격력!AR:AR,팀공격력!A:A,B665,팀공격력!B:B,D665))),"")</f>
        <v>0</v>
      </c>
      <c r="BN665" s="13">
        <f>IFERROR((AO665*40)/(((F665*60+G665)/60)*(SUMIFS(팀수비력!Q:Q,팀수비력!A:A,B665,팀수비력!B:B,D665)-SUMIFS(팀수비력!N:N,팀수비력!A:A,B665,팀수비력!B:B,D665)))*100,"")</f>
        <v>1.6284655783088384</v>
      </c>
      <c r="BO665" s="13">
        <f t="shared" si="332"/>
        <v>25</v>
      </c>
      <c r="BP665" s="13">
        <v>0</v>
      </c>
      <c r="BQ665" s="13">
        <v>0</v>
      </c>
      <c r="BR665" s="13">
        <v>0</v>
      </c>
      <c r="BS665" s="13">
        <v>0</v>
      </c>
      <c r="BT665" s="15" t="s">
        <v>88</v>
      </c>
      <c r="BU665" s="15"/>
      <c r="BV665" s="12" t="s">
        <v>96</v>
      </c>
      <c r="BW665" s="26"/>
      <c r="BX665" s="28"/>
      <c r="BY665" s="28"/>
      <c r="BZ665" s="26"/>
      <c r="CA665" s="26"/>
      <c r="CB665" s="26"/>
      <c r="CC665" s="31"/>
      <c r="CD665" s="31"/>
      <c r="CE665" s="31"/>
      <c r="CF665" s="33">
        <v>2</v>
      </c>
      <c r="CG665" s="33">
        <v>3</v>
      </c>
    </row>
    <row r="666" spans="1:85" ht="18" customHeight="1" thickBot="1" x14ac:dyDescent="0.45">
      <c r="A666" s="12" t="s">
        <v>84</v>
      </c>
      <c r="B666" s="12" t="s">
        <v>112</v>
      </c>
      <c r="C666" s="4" t="s">
        <v>132</v>
      </c>
      <c r="D666" s="4" t="s">
        <v>298</v>
      </c>
      <c r="E666" s="23">
        <v>2</v>
      </c>
      <c r="F666" s="24">
        <v>2</v>
      </c>
      <c r="G666" s="24">
        <v>42</v>
      </c>
      <c r="H666" s="10">
        <f t="shared" si="306"/>
        <v>324</v>
      </c>
      <c r="I666" s="5">
        <v>2</v>
      </c>
      <c r="J666" s="17">
        <f t="shared" si="307"/>
        <v>1</v>
      </c>
      <c r="K666" s="7">
        <v>0</v>
      </c>
      <c r="L666" s="7">
        <v>1</v>
      </c>
      <c r="M666" s="17">
        <f t="shared" si="308"/>
        <v>0</v>
      </c>
      <c r="N666" s="17">
        <f t="shared" si="309"/>
        <v>0.5</v>
      </c>
      <c r="O666" s="14">
        <f t="shared" si="310"/>
        <v>0</v>
      </c>
      <c r="P666" s="12">
        <v>0</v>
      </c>
      <c r="Q666" s="12">
        <v>0</v>
      </c>
      <c r="R666" s="17">
        <f t="shared" si="311"/>
        <v>0</v>
      </c>
      <c r="S666" s="17">
        <f t="shared" si="312"/>
        <v>0</v>
      </c>
      <c r="T666" s="14" t="e">
        <f t="shared" si="313"/>
        <v>#DIV/0!</v>
      </c>
      <c r="U666" s="12">
        <v>0</v>
      </c>
      <c r="V666" s="12">
        <v>1</v>
      </c>
      <c r="W666" s="17">
        <f t="shared" si="314"/>
        <v>0</v>
      </c>
      <c r="X666" s="17">
        <f t="shared" si="315"/>
        <v>0.5</v>
      </c>
      <c r="Y666" s="14">
        <f t="shared" si="316"/>
        <v>0</v>
      </c>
      <c r="Z666" s="12">
        <v>2</v>
      </c>
      <c r="AA666" s="12">
        <v>2</v>
      </c>
      <c r="AB666" s="17">
        <f t="shared" si="317"/>
        <v>1</v>
      </c>
      <c r="AC666" s="17">
        <f t="shared" si="318"/>
        <v>1</v>
      </c>
      <c r="AD666" s="14">
        <f t="shared" si="319"/>
        <v>1</v>
      </c>
      <c r="AE666" s="12">
        <v>0</v>
      </c>
      <c r="AF666" s="17">
        <f t="shared" si="320"/>
        <v>0</v>
      </c>
      <c r="AG666" s="12">
        <v>0</v>
      </c>
      <c r="AH666" s="17">
        <f t="shared" si="321"/>
        <v>0</v>
      </c>
      <c r="AI666" s="12">
        <v>0</v>
      </c>
      <c r="AJ666" s="17">
        <f t="shared" si="322"/>
        <v>0</v>
      </c>
      <c r="AK666" s="12">
        <v>1</v>
      </c>
      <c r="AL666" s="17">
        <f t="shared" si="323"/>
        <v>0.5</v>
      </c>
      <c r="AM666" s="12">
        <v>0</v>
      </c>
      <c r="AN666" s="17">
        <f t="shared" si="324"/>
        <v>0</v>
      </c>
      <c r="AO666" s="12">
        <v>0</v>
      </c>
      <c r="AP666" s="17">
        <f t="shared" si="325"/>
        <v>0</v>
      </c>
      <c r="AQ666" s="12">
        <v>0</v>
      </c>
      <c r="AR666" s="17">
        <f t="shared" si="326"/>
        <v>0</v>
      </c>
      <c r="AS666" s="12">
        <v>0</v>
      </c>
      <c r="AT666" s="17">
        <f t="shared" si="327"/>
        <v>0</v>
      </c>
      <c r="AU666" s="13"/>
      <c r="AV666" s="13"/>
      <c r="AW666" s="13"/>
      <c r="AX666" s="13"/>
      <c r="AY666" s="13"/>
      <c r="AZ666" s="13"/>
      <c r="BA666" s="13"/>
      <c r="BB666" s="13"/>
      <c r="BC666" s="13"/>
      <c r="BD666" s="35">
        <f t="shared" si="328"/>
        <v>53.191489361702125</v>
      </c>
      <c r="BE666" s="35">
        <f t="shared" si="329"/>
        <v>0</v>
      </c>
      <c r="BF666" s="37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3.7300921213708484</v>
      </c>
      <c r="BG666" s="14">
        <f t="shared" si="330"/>
        <v>1</v>
      </c>
      <c r="BH666" s="14">
        <f t="shared" si="331"/>
        <v>2</v>
      </c>
      <c r="BI666" s="13">
        <f>IFERROR(((AG666*(12000/5))/((F666*60+G666)*(SUMIFS(팀공격력!X:X,팀공격력!A:A,B666,팀공격력!B:B,D666)+SUMIFS(팀수비력!X:X,팀수비력!A:A,B666,팀수비력!B:B,D666))))*100,"")</f>
        <v>0</v>
      </c>
      <c r="BJ666" s="13">
        <f>IFERROR(((AI666*(12000/5))/((F666*60+G666)*(SUMIFS(팀공격력!V:V,팀공격력!A:A,B666,팀공격력!B:B,D666)+SUMIFS(팀수비력!W:W,팀수비력!A:A,B666,팀수비력!B:B,D666))))*100,"")</f>
        <v>0</v>
      </c>
      <c r="BK666" s="13">
        <f>IFERROR(((AE666*(12000/5))/((F666*60+G666)*(SUMIFS(팀공격력!X:X,팀공격력!A:A,B666,팀공격력!B:B,D666)+SUMIFS(팀수비력!X:X,팀수비력!A:A,B666,팀수비력!B:B,D666))))*100,"")</f>
        <v>0</v>
      </c>
      <c r="BL666" s="13">
        <f>IFERROR(100*AK666/(((((F666*60+G666)/(12000/5))*SUMIFS(팀공격력!P:P,팀공격력!A:A,B666,팀공격력!B:B,D666))-K666)),"")</f>
        <v>5.6980056980056979</v>
      </c>
      <c r="BM666" s="13">
        <f>IFERROR(100*((AM666/E666*(2400))/((F666*60+G666)*SUMIFS(팀공격력!AR:AR,팀공격력!A:A,B666,팀공격력!B:B,D666))),"")</f>
        <v>0</v>
      </c>
      <c r="BN666" s="13">
        <f>IFERROR((AO666*40)/(((F666*60+G666)/60)*(SUMIFS(팀수비력!Q:Q,팀수비력!A:A,B666,팀수비력!B:B,D666)-SUMIFS(팀수비력!N:N,팀수비력!A:A,B666,팀수비력!B:B,D666)))*100,"")</f>
        <v>0</v>
      </c>
      <c r="BO666" s="13">
        <f t="shared" si="332"/>
        <v>0</v>
      </c>
      <c r="BP666" s="13">
        <v>0</v>
      </c>
      <c r="BQ666" s="13">
        <v>0</v>
      </c>
      <c r="BR666" s="13">
        <v>0</v>
      </c>
      <c r="BS666" s="13">
        <v>0</v>
      </c>
      <c r="BT666" s="15" t="s">
        <v>88</v>
      </c>
      <c r="BU666" s="15"/>
      <c r="BV666" s="12" t="s">
        <v>91</v>
      </c>
      <c r="BW666" s="26"/>
      <c r="BX666" s="28"/>
      <c r="BY666" s="28"/>
      <c r="BZ666" s="26"/>
      <c r="CA666" s="26"/>
      <c r="CB666" s="26"/>
      <c r="CC666" s="31"/>
      <c r="CD666" s="31"/>
      <c r="CE666" s="31"/>
      <c r="CF666" s="33">
        <v>0</v>
      </c>
      <c r="CG666" s="33">
        <v>2</v>
      </c>
    </row>
    <row r="667" spans="1:85" ht="18" customHeight="1" thickBot="1" x14ac:dyDescent="0.45">
      <c r="A667" s="12" t="s">
        <v>84</v>
      </c>
      <c r="B667" s="12" t="s">
        <v>133</v>
      </c>
      <c r="C667" s="4" t="s">
        <v>135</v>
      </c>
      <c r="D667" s="4" t="s">
        <v>298</v>
      </c>
      <c r="E667" s="23">
        <v>9</v>
      </c>
      <c r="F667" s="24">
        <v>17</v>
      </c>
      <c r="G667" s="24">
        <v>43</v>
      </c>
      <c r="H667" s="10">
        <f t="shared" si="306"/>
        <v>9567</v>
      </c>
      <c r="I667" s="5">
        <v>31</v>
      </c>
      <c r="J667" s="17">
        <f t="shared" si="307"/>
        <v>3.4444444444444446</v>
      </c>
      <c r="K667" s="7">
        <v>12</v>
      </c>
      <c r="L667" s="7">
        <v>30</v>
      </c>
      <c r="M667" s="17">
        <f t="shared" si="308"/>
        <v>1.3333333333333333</v>
      </c>
      <c r="N667" s="17">
        <f t="shared" si="309"/>
        <v>3.3333333333333335</v>
      </c>
      <c r="O667" s="14">
        <f t="shared" si="310"/>
        <v>0.4</v>
      </c>
      <c r="P667" s="12">
        <v>9</v>
      </c>
      <c r="Q667" s="12">
        <v>15</v>
      </c>
      <c r="R667" s="17">
        <f t="shared" si="311"/>
        <v>1</v>
      </c>
      <c r="S667" s="17">
        <f t="shared" si="312"/>
        <v>1.6666666666666667</v>
      </c>
      <c r="T667" s="14">
        <f t="shared" si="313"/>
        <v>0.6</v>
      </c>
      <c r="U667" s="12">
        <v>3</v>
      </c>
      <c r="V667" s="12">
        <v>15</v>
      </c>
      <c r="W667" s="17">
        <f t="shared" si="314"/>
        <v>0.33333333333333331</v>
      </c>
      <c r="X667" s="17">
        <f t="shared" si="315"/>
        <v>1.6666666666666667</v>
      </c>
      <c r="Y667" s="14">
        <f t="shared" si="316"/>
        <v>0.2</v>
      </c>
      <c r="Z667" s="12">
        <v>4</v>
      </c>
      <c r="AA667" s="12">
        <v>4</v>
      </c>
      <c r="AB667" s="17">
        <f t="shared" si="317"/>
        <v>0.44444444444444442</v>
      </c>
      <c r="AC667" s="17">
        <f t="shared" si="318"/>
        <v>0.44444444444444442</v>
      </c>
      <c r="AD667" s="14">
        <f t="shared" si="319"/>
        <v>1</v>
      </c>
      <c r="AE667" s="12">
        <v>13</v>
      </c>
      <c r="AF667" s="17">
        <f t="shared" si="320"/>
        <v>1.4444444444444444</v>
      </c>
      <c r="AG667" s="12">
        <v>0</v>
      </c>
      <c r="AH667" s="17">
        <f t="shared" si="321"/>
        <v>0</v>
      </c>
      <c r="AI667" s="12">
        <v>13</v>
      </c>
      <c r="AJ667" s="17">
        <f t="shared" si="322"/>
        <v>1.4444444444444444</v>
      </c>
      <c r="AK667" s="12">
        <v>4</v>
      </c>
      <c r="AL667" s="17">
        <f t="shared" si="323"/>
        <v>0.44444444444444442</v>
      </c>
      <c r="AM667" s="12">
        <v>3</v>
      </c>
      <c r="AN667" s="17">
        <f t="shared" si="324"/>
        <v>0.33333333333333331</v>
      </c>
      <c r="AO667" s="12">
        <v>0</v>
      </c>
      <c r="AP667" s="17">
        <f t="shared" si="325"/>
        <v>0</v>
      </c>
      <c r="AQ667" s="12">
        <v>8</v>
      </c>
      <c r="AR667" s="17">
        <f t="shared" si="326"/>
        <v>0.88888888888888884</v>
      </c>
      <c r="AS667" s="12">
        <v>17</v>
      </c>
      <c r="AT667" s="17">
        <f t="shared" si="327"/>
        <v>1.8888888888888888</v>
      </c>
      <c r="AU667" s="13"/>
      <c r="AV667" s="13"/>
      <c r="AW667" s="13"/>
      <c r="AX667" s="13"/>
      <c r="AY667" s="13"/>
      <c r="AZ667" s="13"/>
      <c r="BA667" s="13"/>
      <c r="BB667" s="13"/>
      <c r="BC667" s="13"/>
      <c r="BD667" s="35">
        <f t="shared" si="328"/>
        <v>48.803526448362717</v>
      </c>
      <c r="BE667" s="35">
        <f t="shared" si="329"/>
        <v>45</v>
      </c>
      <c r="BF667" s="37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11.560369274713308</v>
      </c>
      <c r="BG667" s="14">
        <f t="shared" si="330"/>
        <v>0.5</v>
      </c>
      <c r="BH667" s="14">
        <f t="shared" si="331"/>
        <v>0.13333333333333333</v>
      </c>
      <c r="BI667" s="13">
        <f>IFERROR(((AG667*(12000/5))/((F667*60+G667)*(SUMIFS(팀공격력!X:X,팀공격력!A:A,B667,팀공격력!B:B,D667)+SUMIFS(팀수비력!X:X,팀수비력!A:A,B667,팀수비력!B:B,D667))))*100,"")</f>
        <v>0</v>
      </c>
      <c r="BJ667" s="13">
        <f>IFERROR(((AI667*(12000/5))/((F667*60+G667)*(SUMIFS(팀공격력!V:V,팀공격력!A:A,B667,팀공격력!B:B,D667)+SUMIFS(팀수비력!W:W,팀수비력!A:A,B667,팀수비력!B:B,D667))))*100,"")</f>
        <v>9.4073377234242717</v>
      </c>
      <c r="BK667" s="13">
        <f>IFERROR(((AE667*(12000/5))/((F667*60+G667)*(SUMIFS(팀공격력!X:X,팀공격력!A:A,B667,팀공격력!B:B,D667)+SUMIFS(팀수비력!X:X,팀수비력!A:A,B667,팀수비력!B:B,D667))))*100,"")</f>
        <v>4.9329233104342398</v>
      </c>
      <c r="BL667" s="13">
        <f>IFERROR(100*AK667/(((((F667*60+G667)/(12000/5))*SUMIFS(팀공격력!P:P,팀공격력!A:A,B667,팀공격력!B:B,D667))-K667)),"")</f>
        <v>3.6429181292097521</v>
      </c>
      <c r="BM667" s="13">
        <f>IFERROR(100*((AM667/E667*(2400))/((F667*60+G667)*SUMIFS(팀공격력!AR:AR,팀공격력!A:A,B667,팀공격력!B:B,D667))),"")</f>
        <v>1.0384722856736917</v>
      </c>
      <c r="BN667" s="13">
        <f>IFERROR((AO667*40)/(((F667*60+G667)/60)*(SUMIFS(팀수비력!Q:Q,팀수비력!A:A,B667,팀수비력!B:B,D667)-SUMIFS(팀수비력!N:N,팀수비력!A:A,B667,팀수비력!B:B,D667)))*100,"")</f>
        <v>0</v>
      </c>
      <c r="BO667" s="13">
        <f t="shared" si="332"/>
        <v>20.120724346076457</v>
      </c>
      <c r="BP667" s="13">
        <v>12.5</v>
      </c>
      <c r="BQ667" s="13">
        <v>0.11111111111111099</v>
      </c>
      <c r="BR667" s="13">
        <v>0</v>
      </c>
      <c r="BS667" s="13">
        <v>0.22222222222222199</v>
      </c>
      <c r="BT667" s="15" t="s">
        <v>88</v>
      </c>
      <c r="BU667" s="15"/>
      <c r="BV667" s="12" t="s">
        <v>91</v>
      </c>
      <c r="BW667" s="26"/>
      <c r="BX667" s="28"/>
      <c r="BY667" s="28"/>
      <c r="BZ667" s="26"/>
      <c r="CA667" s="26"/>
      <c r="CB667" s="26"/>
      <c r="CC667" s="31"/>
      <c r="CD667" s="31"/>
      <c r="CE667" s="31"/>
      <c r="CF667" s="33">
        <v>2</v>
      </c>
      <c r="CG667" s="33">
        <v>7</v>
      </c>
    </row>
    <row r="668" spans="1:85" ht="18" customHeight="1" thickBot="1" x14ac:dyDescent="0.45">
      <c r="A668" s="12" t="s">
        <v>84</v>
      </c>
      <c r="B668" s="12" t="s">
        <v>133</v>
      </c>
      <c r="C668" s="4" t="s">
        <v>137</v>
      </c>
      <c r="D668" s="4" t="s">
        <v>298</v>
      </c>
      <c r="E668" s="23">
        <v>8</v>
      </c>
      <c r="F668" s="24">
        <v>6</v>
      </c>
      <c r="G668" s="24">
        <v>18</v>
      </c>
      <c r="H668" s="10">
        <f t="shared" si="306"/>
        <v>3024</v>
      </c>
      <c r="I668" s="5">
        <v>12</v>
      </c>
      <c r="J668" s="17">
        <f t="shared" si="307"/>
        <v>1.5</v>
      </c>
      <c r="K668" s="7">
        <v>4</v>
      </c>
      <c r="L668" s="7">
        <v>11</v>
      </c>
      <c r="M668" s="17">
        <f t="shared" si="308"/>
        <v>0.5</v>
      </c>
      <c r="N668" s="17">
        <f t="shared" si="309"/>
        <v>1.375</v>
      </c>
      <c r="O668" s="14">
        <f t="shared" si="310"/>
        <v>0.36363636363636365</v>
      </c>
      <c r="P668" s="12">
        <v>1</v>
      </c>
      <c r="Q668" s="12">
        <v>2</v>
      </c>
      <c r="R668" s="17">
        <f t="shared" si="311"/>
        <v>0.125</v>
      </c>
      <c r="S668" s="17">
        <f t="shared" si="312"/>
        <v>0.25</v>
      </c>
      <c r="T668" s="14">
        <f t="shared" si="313"/>
        <v>0.5</v>
      </c>
      <c r="U668" s="12">
        <v>3</v>
      </c>
      <c r="V668" s="12">
        <v>9</v>
      </c>
      <c r="W668" s="17">
        <f t="shared" si="314"/>
        <v>0.375</v>
      </c>
      <c r="X668" s="17">
        <f t="shared" si="315"/>
        <v>1.125</v>
      </c>
      <c r="Y668" s="14">
        <f t="shared" si="316"/>
        <v>0.33333333333333331</v>
      </c>
      <c r="Z668" s="12">
        <v>1</v>
      </c>
      <c r="AA668" s="12">
        <v>2</v>
      </c>
      <c r="AB668" s="17">
        <f t="shared" si="317"/>
        <v>0.125</v>
      </c>
      <c r="AC668" s="17">
        <f t="shared" si="318"/>
        <v>0.25</v>
      </c>
      <c r="AD668" s="14">
        <f t="shared" si="319"/>
        <v>0.5</v>
      </c>
      <c r="AE668" s="12">
        <v>6</v>
      </c>
      <c r="AF668" s="17">
        <f t="shared" si="320"/>
        <v>0.75</v>
      </c>
      <c r="AG668" s="12">
        <v>2</v>
      </c>
      <c r="AH668" s="17">
        <f t="shared" si="321"/>
        <v>0.25</v>
      </c>
      <c r="AI668" s="12">
        <v>4</v>
      </c>
      <c r="AJ668" s="17">
        <f t="shared" si="322"/>
        <v>0.5</v>
      </c>
      <c r="AK668" s="12">
        <v>0</v>
      </c>
      <c r="AL668" s="17">
        <f t="shared" si="323"/>
        <v>0</v>
      </c>
      <c r="AM668" s="12">
        <v>0</v>
      </c>
      <c r="AN668" s="17">
        <f t="shared" si="324"/>
        <v>0</v>
      </c>
      <c r="AO668" s="12">
        <v>2</v>
      </c>
      <c r="AP668" s="17">
        <f t="shared" si="325"/>
        <v>0.25</v>
      </c>
      <c r="AQ668" s="12">
        <v>0</v>
      </c>
      <c r="AR668" s="17">
        <f t="shared" si="326"/>
        <v>0</v>
      </c>
      <c r="AS668" s="12">
        <v>6</v>
      </c>
      <c r="AT668" s="17">
        <f t="shared" si="327"/>
        <v>0.75</v>
      </c>
      <c r="AU668" s="13"/>
      <c r="AV668" s="13"/>
      <c r="AW668" s="13"/>
      <c r="AX668" s="13"/>
      <c r="AY668" s="13"/>
      <c r="AZ668" s="13"/>
      <c r="BA668" s="13"/>
      <c r="BB668" s="13"/>
      <c r="BC668" s="13"/>
      <c r="BD668" s="35">
        <f t="shared" si="328"/>
        <v>50.505050505050498</v>
      </c>
      <c r="BE668" s="35">
        <f t="shared" si="329"/>
        <v>50</v>
      </c>
      <c r="BF668" s="37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9.7136675718038745</v>
      </c>
      <c r="BG668" s="14">
        <f t="shared" si="330"/>
        <v>0.81818181818181823</v>
      </c>
      <c r="BH668" s="14">
        <f t="shared" si="331"/>
        <v>0.18181818181818182</v>
      </c>
      <c r="BI668" s="13">
        <f>IFERROR(((AG668*(12000/5))/((F668*60+G668)*(SUMIFS(팀공격력!X:X,팀공격력!A:A,B668,팀공격력!B:B,D668)+SUMIFS(팀수비력!X:X,팀수비력!A:A,B668,팀수비력!B:B,D668))))*100,"")</f>
        <v>2.1341870081365877</v>
      </c>
      <c r="BJ668" s="13">
        <f>IFERROR(((AI668*(12000/5))/((F668*60+G668)*(SUMIFS(팀공격력!V:V,팀공격력!A:A,B668,팀공격력!B:B,D668)+SUMIFS(팀수비력!W:W,팀수비력!A:A,B668,팀수비력!B:B,D668))))*100,"")</f>
        <v>8.1400081400081401</v>
      </c>
      <c r="BK668" s="13">
        <f>IFERROR(((AE668*(12000/5))/((F668*60+G668)*(SUMIFS(팀공격력!X:X,팀공격력!A:A,B668,팀공격력!B:B,D668)+SUMIFS(팀수비력!X:X,팀수비력!A:A,B668,팀수비력!B:B,D668))))*100,"")</f>
        <v>6.4025610244097644</v>
      </c>
      <c r="BL668" s="13">
        <f>IFERROR(100*AK668/(((((F668*60+G668)/(12000/5))*SUMIFS(팀공격력!P:P,팀공격력!A:A,B668,팀공격력!B:B,D668))-K668)),"")</f>
        <v>0</v>
      </c>
      <c r="BM668" s="13">
        <f>IFERROR(100*((AM668/E668*(2400))/((F668*60+G668)*SUMIFS(팀공격력!AR:AR,팀공격력!A:A,B668,팀공격력!B:B,D668))),"")</f>
        <v>0</v>
      </c>
      <c r="BN668" s="13">
        <f>IFERROR((AO668*40)/(((F668*60+G668)/60)*(SUMIFS(팀수비력!Q:Q,팀수비력!A:A,B668,팀수비력!B:B,D668)-SUMIFS(팀수비력!N:N,팀수비력!A:A,B668,팀수비력!B:B,D668)))*100,"")</f>
        <v>3.81333714667048</v>
      </c>
      <c r="BO668" s="13">
        <f t="shared" si="332"/>
        <v>0</v>
      </c>
      <c r="BP668" s="13">
        <v>0</v>
      </c>
      <c r="BQ668" s="13">
        <v>0</v>
      </c>
      <c r="BR668" s="13">
        <v>0</v>
      </c>
      <c r="BS668" s="13">
        <v>0</v>
      </c>
      <c r="BT668" s="15" t="s">
        <v>88</v>
      </c>
      <c r="BU668" s="15"/>
      <c r="BV668" s="12" t="s">
        <v>96</v>
      </c>
      <c r="BW668" s="26"/>
      <c r="BX668" s="28"/>
      <c r="BY668" s="28"/>
      <c r="BZ668" s="26"/>
      <c r="CA668" s="26"/>
      <c r="CB668" s="26"/>
      <c r="CC668" s="31"/>
      <c r="CD668" s="31"/>
      <c r="CE668" s="31"/>
      <c r="CF668" s="33">
        <v>1</v>
      </c>
      <c r="CG668" s="33">
        <v>7</v>
      </c>
    </row>
    <row r="669" spans="1:85" ht="18" customHeight="1" thickBot="1" x14ac:dyDescent="0.45">
      <c r="A669" s="12" t="s">
        <v>84</v>
      </c>
      <c r="B669" s="12" t="s">
        <v>133</v>
      </c>
      <c r="C669" s="4" t="s">
        <v>138</v>
      </c>
      <c r="D669" s="4" t="s">
        <v>298</v>
      </c>
      <c r="E669" s="23">
        <v>4</v>
      </c>
      <c r="F669" s="24">
        <v>10</v>
      </c>
      <c r="G669" s="24">
        <v>31</v>
      </c>
      <c r="H669" s="10">
        <f t="shared" si="306"/>
        <v>2524</v>
      </c>
      <c r="I669" s="5">
        <v>35</v>
      </c>
      <c r="J669" s="17">
        <f t="shared" si="307"/>
        <v>8.75</v>
      </c>
      <c r="K669" s="7">
        <v>13</v>
      </c>
      <c r="L669" s="7">
        <v>26</v>
      </c>
      <c r="M669" s="17">
        <f t="shared" si="308"/>
        <v>3.25</v>
      </c>
      <c r="N669" s="17">
        <f t="shared" si="309"/>
        <v>6.5</v>
      </c>
      <c r="O669" s="14">
        <f t="shared" si="310"/>
        <v>0.5</v>
      </c>
      <c r="P669" s="12">
        <v>11</v>
      </c>
      <c r="Q669" s="12">
        <v>23</v>
      </c>
      <c r="R669" s="17">
        <f t="shared" si="311"/>
        <v>2.75</v>
      </c>
      <c r="S669" s="17">
        <f t="shared" si="312"/>
        <v>5.75</v>
      </c>
      <c r="T669" s="14">
        <f t="shared" si="313"/>
        <v>0.47826086956521741</v>
      </c>
      <c r="U669" s="12">
        <v>2</v>
      </c>
      <c r="V669" s="12">
        <v>3</v>
      </c>
      <c r="W669" s="17">
        <f t="shared" si="314"/>
        <v>0.5</v>
      </c>
      <c r="X669" s="17">
        <f t="shared" si="315"/>
        <v>0.75</v>
      </c>
      <c r="Y669" s="14">
        <f t="shared" si="316"/>
        <v>0.66666666666666663</v>
      </c>
      <c r="Z669" s="12">
        <v>7</v>
      </c>
      <c r="AA669" s="12">
        <v>10</v>
      </c>
      <c r="AB669" s="17">
        <f t="shared" si="317"/>
        <v>1.75</v>
      </c>
      <c r="AC669" s="17">
        <f t="shared" si="318"/>
        <v>2.5</v>
      </c>
      <c r="AD669" s="14">
        <f t="shared" si="319"/>
        <v>0.7</v>
      </c>
      <c r="AE669" s="12">
        <v>16</v>
      </c>
      <c r="AF669" s="17">
        <f t="shared" si="320"/>
        <v>4</v>
      </c>
      <c r="AG669" s="12">
        <v>3</v>
      </c>
      <c r="AH669" s="17">
        <f t="shared" si="321"/>
        <v>0.75</v>
      </c>
      <c r="AI669" s="12">
        <v>13</v>
      </c>
      <c r="AJ669" s="17">
        <f t="shared" si="322"/>
        <v>3.25</v>
      </c>
      <c r="AK669" s="12">
        <v>1</v>
      </c>
      <c r="AL669" s="17">
        <f t="shared" si="323"/>
        <v>0.25</v>
      </c>
      <c r="AM669" s="12">
        <v>1</v>
      </c>
      <c r="AN669" s="17">
        <f t="shared" si="324"/>
        <v>0.25</v>
      </c>
      <c r="AO669" s="12">
        <v>0</v>
      </c>
      <c r="AP669" s="17">
        <f t="shared" si="325"/>
        <v>0</v>
      </c>
      <c r="AQ669" s="12">
        <v>0</v>
      </c>
      <c r="AR669" s="17">
        <f t="shared" si="326"/>
        <v>0</v>
      </c>
      <c r="AS669" s="12">
        <v>8</v>
      </c>
      <c r="AT669" s="17">
        <f t="shared" si="327"/>
        <v>2</v>
      </c>
      <c r="AU669" s="13"/>
      <c r="AV669" s="13"/>
      <c r="AW669" s="13"/>
      <c r="AX669" s="13"/>
      <c r="AY669" s="13"/>
      <c r="AZ669" s="13"/>
      <c r="BA669" s="13"/>
      <c r="BB669" s="13"/>
      <c r="BC669" s="13"/>
      <c r="BD669" s="35">
        <f t="shared" si="328"/>
        <v>57.565789473684212</v>
      </c>
      <c r="BE669" s="35">
        <f t="shared" si="329"/>
        <v>53.846153846153847</v>
      </c>
      <c r="BF669" s="37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14.890278484943552</v>
      </c>
      <c r="BG669" s="14">
        <f t="shared" si="330"/>
        <v>0.11538461538461539</v>
      </c>
      <c r="BH669" s="14">
        <f t="shared" si="331"/>
        <v>0.38461538461538464</v>
      </c>
      <c r="BI669" s="13">
        <f>IFERROR(((AG669*(12000/5))/((F669*60+G669)*(SUMIFS(팀공격력!X:X,팀공격력!A:A,B669,팀공격력!B:B,D669)+SUMIFS(팀수비력!X:X,팀수비력!A:A,B669,팀수비력!B:B,D669))))*100,"")</f>
        <v>1.9177243004967439</v>
      </c>
      <c r="BJ669" s="13">
        <f>IFERROR(((AI669*(12000/5))/((F669*60+G669)*(SUMIFS(팀공격력!V:V,팀공격력!A:A,B669,팀공격력!B:B,D669)+SUMIFS(팀수비력!W:W,팀수비력!A:A,B669,팀수비력!B:B,D669))))*100,"")</f>
        <v>15.847860538827257</v>
      </c>
      <c r="BK669" s="13">
        <f>IFERROR(((AE669*(12000/5))/((F669*60+G669)*(SUMIFS(팀공격력!X:X,팀공격력!A:A,B669,팀공격력!B:B,D669)+SUMIFS(팀수비력!X:X,팀수비력!A:A,B669,팀수비력!B:B,D669))))*100,"")</f>
        <v>10.227862935982635</v>
      </c>
      <c r="BL669" s="13">
        <f>IFERROR(100*AK669/(((((F669*60+G669)/(12000/5))*SUMIFS(팀공격력!P:P,팀공격력!A:A,B669,팀공격력!B:B,D669))-K669)),"")</f>
        <v>1.6862813982083258</v>
      </c>
      <c r="BM669" s="13">
        <f>IFERROR(100*((AM669/E669*(2400))/((F669*60+G669)*SUMIFS(팀공격력!AR:AR,팀공격력!A:A,B669,팀공격력!B:B,D669))),"")</f>
        <v>1.3120792864553894</v>
      </c>
      <c r="BN669" s="13">
        <f>IFERROR((AO669*40)/(((F669*60+G669)/60)*(SUMIFS(팀수비력!Q:Q,팀수비력!A:A,B669,팀수비력!B:B,D669)-SUMIFS(팀수비력!N:N,팀수비력!A:A,B669,팀수비력!B:B,D669)))*100,"")</f>
        <v>0</v>
      </c>
      <c r="BO669" s="13">
        <f t="shared" si="332"/>
        <v>0</v>
      </c>
      <c r="BP669" s="13">
        <v>0</v>
      </c>
      <c r="BQ669" s="13">
        <v>0</v>
      </c>
      <c r="BR669" s="13">
        <v>0</v>
      </c>
      <c r="BS669" s="13">
        <v>0.5</v>
      </c>
      <c r="BT669" s="15" t="s">
        <v>93</v>
      </c>
      <c r="BU669" s="15"/>
      <c r="BV669" s="12" t="s">
        <v>89</v>
      </c>
      <c r="BW669" s="26"/>
      <c r="BX669" s="28"/>
      <c r="BY669" s="28"/>
      <c r="BZ669" s="26"/>
      <c r="CA669" s="26"/>
      <c r="CB669" s="26"/>
      <c r="CC669" s="31"/>
      <c r="CD669" s="31"/>
      <c r="CE669" s="31"/>
      <c r="CF669" s="33">
        <v>1</v>
      </c>
      <c r="CG669" s="33">
        <v>3</v>
      </c>
    </row>
    <row r="670" spans="1:85" ht="18" customHeight="1" thickBot="1" x14ac:dyDescent="0.45">
      <c r="A670" s="12" t="s">
        <v>84</v>
      </c>
      <c r="B670" s="12" t="s">
        <v>133</v>
      </c>
      <c r="C670" s="4" t="s">
        <v>139</v>
      </c>
      <c r="D670" s="4" t="s">
        <v>298</v>
      </c>
      <c r="E670" s="23">
        <v>6</v>
      </c>
      <c r="F670" s="24">
        <v>31</v>
      </c>
      <c r="G670" s="24">
        <v>9</v>
      </c>
      <c r="H670" s="10">
        <f t="shared" si="306"/>
        <v>11214</v>
      </c>
      <c r="I670" s="5">
        <v>75</v>
      </c>
      <c r="J670" s="17">
        <f t="shared" si="307"/>
        <v>12.5</v>
      </c>
      <c r="K670" s="7">
        <v>30</v>
      </c>
      <c r="L670" s="7">
        <v>64</v>
      </c>
      <c r="M670" s="17">
        <f t="shared" si="308"/>
        <v>5</v>
      </c>
      <c r="N670" s="17">
        <f t="shared" si="309"/>
        <v>10.666666666666666</v>
      </c>
      <c r="O670" s="14">
        <f t="shared" si="310"/>
        <v>0.46875</v>
      </c>
      <c r="P670" s="12">
        <v>19</v>
      </c>
      <c r="Q670" s="12">
        <v>32</v>
      </c>
      <c r="R670" s="17">
        <f t="shared" si="311"/>
        <v>3.1666666666666665</v>
      </c>
      <c r="S670" s="17">
        <f t="shared" si="312"/>
        <v>5.333333333333333</v>
      </c>
      <c r="T670" s="14">
        <f t="shared" si="313"/>
        <v>0.59375</v>
      </c>
      <c r="U670" s="12">
        <v>11</v>
      </c>
      <c r="V670" s="12">
        <v>32</v>
      </c>
      <c r="W670" s="17">
        <f t="shared" si="314"/>
        <v>1.8333333333333333</v>
      </c>
      <c r="X670" s="17">
        <f t="shared" si="315"/>
        <v>5.333333333333333</v>
      </c>
      <c r="Y670" s="14">
        <f t="shared" si="316"/>
        <v>0.34375</v>
      </c>
      <c r="Z670" s="12">
        <v>4</v>
      </c>
      <c r="AA670" s="12">
        <v>7</v>
      </c>
      <c r="AB670" s="17">
        <f t="shared" si="317"/>
        <v>0.66666666666666663</v>
      </c>
      <c r="AC670" s="17">
        <f t="shared" si="318"/>
        <v>1.1666666666666667</v>
      </c>
      <c r="AD670" s="14">
        <f t="shared" si="319"/>
        <v>0.5714285714285714</v>
      </c>
      <c r="AE670" s="12">
        <v>31</v>
      </c>
      <c r="AF670" s="17">
        <f t="shared" si="320"/>
        <v>5.166666666666667</v>
      </c>
      <c r="AG670" s="12">
        <v>6</v>
      </c>
      <c r="AH670" s="17">
        <f t="shared" si="321"/>
        <v>1</v>
      </c>
      <c r="AI670" s="12">
        <v>25</v>
      </c>
      <c r="AJ670" s="17">
        <f t="shared" si="322"/>
        <v>4.166666666666667</v>
      </c>
      <c r="AK670" s="12">
        <v>14</v>
      </c>
      <c r="AL670" s="17">
        <f t="shared" si="323"/>
        <v>2.3333333333333335</v>
      </c>
      <c r="AM670" s="12">
        <v>2</v>
      </c>
      <c r="AN670" s="17">
        <f t="shared" si="324"/>
        <v>0.33333333333333331</v>
      </c>
      <c r="AO670" s="12">
        <v>3</v>
      </c>
      <c r="AP670" s="17">
        <f t="shared" si="325"/>
        <v>0.5</v>
      </c>
      <c r="AQ670" s="12">
        <v>8</v>
      </c>
      <c r="AR670" s="17">
        <f t="shared" si="326"/>
        <v>1.3333333333333333</v>
      </c>
      <c r="AS670" s="12">
        <v>15</v>
      </c>
      <c r="AT670" s="17">
        <f t="shared" si="327"/>
        <v>2.5</v>
      </c>
      <c r="AU670" s="13"/>
      <c r="AV670" s="13"/>
      <c r="AW670" s="13"/>
      <c r="AX670" s="13"/>
      <c r="AY670" s="13"/>
      <c r="AZ670" s="13"/>
      <c r="BA670" s="13"/>
      <c r="BB670" s="13"/>
      <c r="BC670" s="13"/>
      <c r="BD670" s="35">
        <f t="shared" si="328"/>
        <v>55.903398926654745</v>
      </c>
      <c r="BE670" s="35">
        <f t="shared" si="329"/>
        <v>55.46875</v>
      </c>
      <c r="BF670" s="37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12.415767131274</v>
      </c>
      <c r="BG670" s="14">
        <f t="shared" si="330"/>
        <v>0.5</v>
      </c>
      <c r="BH670" s="14">
        <f t="shared" si="331"/>
        <v>0.109375</v>
      </c>
      <c r="BI670" s="13">
        <f>IFERROR(((AG670*(12000/5))/((F670*60+G670)*(SUMIFS(팀공격력!X:X,팀공격력!A:A,B670,팀공격력!B:B,D670)+SUMIFS(팀수비력!X:X,팀수비력!A:A,B670,팀수비력!B:B,D670))))*100,"")</f>
        <v>1.2948999824648961</v>
      </c>
      <c r="BJ670" s="13">
        <f>IFERROR(((AI670*(12000/5))/((F670*60+G670)*(SUMIFS(팀공격력!V:V,팀공격력!A:A,B670,팀공격력!B:B,D670)+SUMIFS(팀수비력!W:W,팀수비력!A:A,B670,팀수비력!B:B,D670))))*100,"")</f>
        <v>10.289336132032762</v>
      </c>
      <c r="BK670" s="13">
        <f>IFERROR(((AE670*(12000/5))/((F670*60+G670)*(SUMIFS(팀공격력!X:X,팀공격력!A:A,B670,팀공격력!B:B,D670)+SUMIFS(팀수비력!X:X,팀수비력!A:A,B670,팀수비력!B:B,D670))))*100,"")</f>
        <v>6.6903165760686294</v>
      </c>
      <c r="BL670" s="13">
        <f>IFERROR(100*AK670/(((((F670*60+G670)/(12000/5))*SUMIFS(팀공격력!P:P,팀공격력!A:A,B670,팀공격력!B:B,D670))-K670)),"")</f>
        <v>7.602239945698285</v>
      </c>
      <c r="BM670" s="13">
        <f>IFERROR(100*((AM670/E670*(2400))/((F670*60+G670)*SUMIFS(팀공격력!AR:AR,팀공격력!A:A,B670,팀공격력!B:B,D670))),"")</f>
        <v>0.59063458516379563</v>
      </c>
      <c r="BN670" s="13">
        <f>IFERROR((AO670*40)/(((F670*60+G670)/60)*(SUMIFS(팀수비력!Q:Q,팀수비력!A:A,B670,팀수비력!B:B,D670)-SUMIFS(팀수비력!N:N,팀수비력!A:A,B670,팀수비력!B:B,D670)))*100,"")</f>
        <v>1.1568550894393592</v>
      </c>
      <c r="BO670" s="13">
        <f t="shared" si="332"/>
        <v>10.655301012253597</v>
      </c>
      <c r="BP670" s="13">
        <v>25</v>
      </c>
      <c r="BQ670" s="13">
        <v>0.33333333333333298</v>
      </c>
      <c r="BR670" s="13">
        <v>0.66666666666666596</v>
      </c>
      <c r="BS670" s="13">
        <v>0.16666666666666599</v>
      </c>
      <c r="BT670" s="15" t="s">
        <v>88</v>
      </c>
      <c r="BU670" s="15"/>
      <c r="BV670" s="12" t="s">
        <v>96</v>
      </c>
      <c r="BW670" s="26"/>
      <c r="BX670" s="28"/>
      <c r="BY670" s="28"/>
      <c r="BZ670" s="26"/>
      <c r="CA670" s="26"/>
      <c r="CB670" s="26"/>
      <c r="CC670" s="31"/>
      <c r="CD670" s="31"/>
      <c r="CE670" s="31"/>
      <c r="CF670" s="33">
        <v>2</v>
      </c>
      <c r="CG670" s="33">
        <v>4</v>
      </c>
    </row>
    <row r="671" spans="1:85" ht="18" customHeight="1" thickBot="1" x14ac:dyDescent="0.45">
      <c r="A671" s="12" t="s">
        <v>84</v>
      </c>
      <c r="B671" s="12" t="s">
        <v>133</v>
      </c>
      <c r="C671" s="4" t="s">
        <v>140</v>
      </c>
      <c r="D671" s="4" t="s">
        <v>298</v>
      </c>
      <c r="E671" s="23">
        <v>9</v>
      </c>
      <c r="F671" s="24">
        <v>33</v>
      </c>
      <c r="G671" s="24">
        <v>52</v>
      </c>
      <c r="H671" s="10">
        <f t="shared" si="306"/>
        <v>18288</v>
      </c>
      <c r="I671" s="5">
        <v>213</v>
      </c>
      <c r="J671" s="17">
        <f t="shared" si="307"/>
        <v>23.666666666666668</v>
      </c>
      <c r="K671" s="7">
        <v>88</v>
      </c>
      <c r="L671" s="7">
        <v>153</v>
      </c>
      <c r="M671" s="17">
        <f t="shared" si="308"/>
        <v>9.7777777777777786</v>
      </c>
      <c r="N671" s="17">
        <f t="shared" si="309"/>
        <v>17</v>
      </c>
      <c r="O671" s="14">
        <f t="shared" si="310"/>
        <v>0.57516339869281041</v>
      </c>
      <c r="P671" s="12">
        <v>87</v>
      </c>
      <c r="Q671" s="12">
        <v>145</v>
      </c>
      <c r="R671" s="17">
        <f t="shared" si="311"/>
        <v>9.6666666666666661</v>
      </c>
      <c r="S671" s="17">
        <f t="shared" si="312"/>
        <v>16.111111111111111</v>
      </c>
      <c r="T671" s="14">
        <f t="shared" si="313"/>
        <v>0.6</v>
      </c>
      <c r="U671" s="12">
        <v>1</v>
      </c>
      <c r="V671" s="12">
        <v>8</v>
      </c>
      <c r="W671" s="17">
        <f t="shared" si="314"/>
        <v>0.1111111111111111</v>
      </c>
      <c r="X671" s="17">
        <f t="shared" si="315"/>
        <v>0.88888888888888884</v>
      </c>
      <c r="Y671" s="14">
        <f t="shared" si="316"/>
        <v>0.125</v>
      </c>
      <c r="Z671" s="12">
        <v>36</v>
      </c>
      <c r="AA671" s="12">
        <v>54</v>
      </c>
      <c r="AB671" s="17">
        <f t="shared" si="317"/>
        <v>4</v>
      </c>
      <c r="AC671" s="17">
        <f t="shared" si="318"/>
        <v>6</v>
      </c>
      <c r="AD671" s="14">
        <f t="shared" si="319"/>
        <v>0.66666666666666663</v>
      </c>
      <c r="AE671" s="12">
        <v>143</v>
      </c>
      <c r="AF671" s="17">
        <f t="shared" si="320"/>
        <v>15.888888888888889</v>
      </c>
      <c r="AG671" s="12">
        <v>63</v>
      </c>
      <c r="AH671" s="17">
        <f t="shared" si="321"/>
        <v>7</v>
      </c>
      <c r="AI671" s="12">
        <v>80</v>
      </c>
      <c r="AJ671" s="17">
        <f t="shared" si="322"/>
        <v>8.8888888888888893</v>
      </c>
      <c r="AK671" s="12">
        <v>24</v>
      </c>
      <c r="AL671" s="17">
        <f t="shared" si="323"/>
        <v>2.6666666666666665</v>
      </c>
      <c r="AM671" s="12">
        <v>13</v>
      </c>
      <c r="AN671" s="17">
        <f t="shared" si="324"/>
        <v>1.4444444444444444</v>
      </c>
      <c r="AO671" s="12">
        <v>5</v>
      </c>
      <c r="AP671" s="17">
        <f t="shared" si="325"/>
        <v>0.55555555555555558</v>
      </c>
      <c r="AQ671" s="12">
        <v>30</v>
      </c>
      <c r="AR671" s="17">
        <f t="shared" si="326"/>
        <v>3.3333333333333335</v>
      </c>
      <c r="AS671" s="12">
        <v>22</v>
      </c>
      <c r="AT671" s="17">
        <f t="shared" si="327"/>
        <v>2.4444444444444446</v>
      </c>
      <c r="AU671" s="13"/>
      <c r="AV671" s="13"/>
      <c r="AW671" s="13"/>
      <c r="AX671" s="13"/>
      <c r="AY671" s="13"/>
      <c r="AZ671" s="13"/>
      <c r="BA671" s="13"/>
      <c r="BB671" s="13"/>
      <c r="BC671" s="13"/>
      <c r="BD671" s="35">
        <f t="shared" si="328"/>
        <v>60.251188051595385</v>
      </c>
      <c r="BE671" s="35">
        <f t="shared" si="329"/>
        <v>57.843137254901968</v>
      </c>
      <c r="BF671" s="37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31.448607171669607</v>
      </c>
      <c r="BG671" s="14">
        <f t="shared" si="330"/>
        <v>5.2287581699346407E-2</v>
      </c>
      <c r="BH671" s="14">
        <f t="shared" si="331"/>
        <v>0.35294117647058826</v>
      </c>
      <c r="BI671" s="13">
        <f>IFERROR(((AG671*(12000/5))/((F671*60+G671)*(SUMIFS(팀공격력!X:X,팀공격력!A:A,B671,팀공격력!B:B,D671)+SUMIFS(팀수비력!X:X,팀수비력!A:A,B671,팀수비력!B:B,D671))))*100,"")</f>
        <v>12.505789717461788</v>
      </c>
      <c r="BJ671" s="13">
        <f>IFERROR(((AI671*(12000/5))/((F671*60+G671)*(SUMIFS(팀공격력!V:V,팀공격력!A:A,B671,팀공격력!B:B,D671)+SUMIFS(팀수비력!W:W,팀수비력!A:A,B671,팀수비력!B:B,D671))))*100,"")</f>
        <v>30.284675953967295</v>
      </c>
      <c r="BK671" s="13">
        <f>IFERROR(((AE671*(12000/5))/((F671*60+G671)*(SUMIFS(팀공격력!X:X,팀공격력!A:A,B671,팀공격력!B:B,D671)+SUMIFS(팀수비력!X:X,팀수비력!A:A,B671,팀수비력!B:B,D671))))*100,"")</f>
        <v>28.38615761265136</v>
      </c>
      <c r="BL671" s="13">
        <f>IFERROR(100*AK671/(((((F671*60+G671)/(12000/5))*SUMIFS(팀공격력!P:P,팀공격력!A:A,B671,팀공격력!B:B,D671))-K671)),"")</f>
        <v>16.570771001150746</v>
      </c>
      <c r="BM671" s="13">
        <f>IFERROR(100*((AM671/E671*(2400))/((F671*60+G671)*SUMIFS(팀공격력!AR:AR,팀공격력!A:A,B671,팀공격력!B:B,D671))),"")</f>
        <v>2.3541090084850302</v>
      </c>
      <c r="BN671" s="13">
        <f>IFERROR((AO671*40)/(((F671*60+G671)/60)*(SUMIFS(팀수비력!Q:Q,팀수비력!A:A,B671,팀수비력!B:B,D671)-SUMIFS(팀수비력!N:N,팀수비력!A:A,B671,팀수비력!B:B,D671)))*100,"")</f>
        <v>1.7734269702773637</v>
      </c>
      <c r="BO671" s="13">
        <f t="shared" si="332"/>
        <v>14.509576320371446</v>
      </c>
      <c r="BP671" s="13">
        <v>35.294117647058798</v>
      </c>
      <c r="BQ671" s="13">
        <v>0.66666666666666596</v>
      </c>
      <c r="BR671" s="13">
        <v>0.44444444444444398</v>
      </c>
      <c r="BS671" s="13">
        <v>1.1111111111111101</v>
      </c>
      <c r="BT671" s="15" t="s">
        <v>93</v>
      </c>
      <c r="BU671" s="15"/>
      <c r="BV671" s="12" t="s">
        <v>89</v>
      </c>
      <c r="BW671" s="26"/>
      <c r="BX671" s="28"/>
      <c r="BY671" s="28"/>
      <c r="BZ671" s="26"/>
      <c r="CA671" s="26"/>
      <c r="CB671" s="26"/>
      <c r="CC671" s="31"/>
      <c r="CD671" s="31"/>
      <c r="CE671" s="31"/>
      <c r="CF671" s="33">
        <v>2</v>
      </c>
      <c r="CG671" s="33">
        <v>7</v>
      </c>
    </row>
    <row r="672" spans="1:85" ht="18" customHeight="1" thickBot="1" x14ac:dyDescent="0.45">
      <c r="A672" s="12" t="s">
        <v>84</v>
      </c>
      <c r="B672" s="12" t="s">
        <v>133</v>
      </c>
      <c r="C672" s="4" t="s">
        <v>141</v>
      </c>
      <c r="D672" s="4" t="s">
        <v>298</v>
      </c>
      <c r="E672" s="23">
        <v>1</v>
      </c>
      <c r="F672" s="24">
        <v>4</v>
      </c>
      <c r="G672" s="24">
        <v>44</v>
      </c>
      <c r="H672" s="10">
        <f t="shared" si="306"/>
        <v>284</v>
      </c>
      <c r="I672" s="5">
        <v>2</v>
      </c>
      <c r="J672" s="17">
        <f t="shared" si="307"/>
        <v>2</v>
      </c>
      <c r="K672" s="7">
        <v>1</v>
      </c>
      <c r="L672" s="7">
        <v>1</v>
      </c>
      <c r="M672" s="17">
        <f t="shared" si="308"/>
        <v>1</v>
      </c>
      <c r="N672" s="17">
        <f t="shared" si="309"/>
        <v>1</v>
      </c>
      <c r="O672" s="14">
        <f t="shared" si="310"/>
        <v>1</v>
      </c>
      <c r="P672" s="12">
        <v>1</v>
      </c>
      <c r="Q672" s="12">
        <v>1</v>
      </c>
      <c r="R672" s="17">
        <f t="shared" si="311"/>
        <v>1</v>
      </c>
      <c r="S672" s="17">
        <f t="shared" si="312"/>
        <v>1</v>
      </c>
      <c r="T672" s="14">
        <f t="shared" si="313"/>
        <v>1</v>
      </c>
      <c r="U672" s="12">
        <v>0</v>
      </c>
      <c r="V672" s="12">
        <v>0</v>
      </c>
      <c r="W672" s="17">
        <f t="shared" si="314"/>
        <v>0</v>
      </c>
      <c r="X672" s="17">
        <f t="shared" si="315"/>
        <v>0</v>
      </c>
      <c r="Y672" s="14" t="e">
        <f t="shared" si="316"/>
        <v>#DIV/0!</v>
      </c>
      <c r="Z672" s="12">
        <v>0</v>
      </c>
      <c r="AA672" s="12">
        <v>0</v>
      </c>
      <c r="AB672" s="17">
        <f t="shared" si="317"/>
        <v>0</v>
      </c>
      <c r="AC672" s="17">
        <f t="shared" si="318"/>
        <v>0</v>
      </c>
      <c r="AD672" s="14" t="e">
        <f t="shared" si="319"/>
        <v>#DIV/0!</v>
      </c>
      <c r="AE672" s="12">
        <v>1</v>
      </c>
      <c r="AF672" s="17">
        <f t="shared" si="320"/>
        <v>1</v>
      </c>
      <c r="AG672" s="12">
        <v>0</v>
      </c>
      <c r="AH672" s="17">
        <f t="shared" si="321"/>
        <v>0</v>
      </c>
      <c r="AI672" s="12">
        <v>1</v>
      </c>
      <c r="AJ672" s="17">
        <f t="shared" si="322"/>
        <v>1</v>
      </c>
      <c r="AK672" s="12">
        <v>0</v>
      </c>
      <c r="AL672" s="17">
        <f t="shared" si="323"/>
        <v>0</v>
      </c>
      <c r="AM672" s="12">
        <v>0</v>
      </c>
      <c r="AN672" s="17">
        <f t="shared" si="324"/>
        <v>0</v>
      </c>
      <c r="AO672" s="12">
        <v>0</v>
      </c>
      <c r="AP672" s="17">
        <f t="shared" si="325"/>
        <v>0</v>
      </c>
      <c r="AQ672" s="12">
        <v>0</v>
      </c>
      <c r="AR672" s="17">
        <f t="shared" si="326"/>
        <v>0</v>
      </c>
      <c r="AS672" s="12">
        <v>0</v>
      </c>
      <c r="AT672" s="17">
        <f t="shared" si="327"/>
        <v>0</v>
      </c>
      <c r="AU672" s="13"/>
      <c r="AV672" s="13"/>
      <c r="AW672" s="13"/>
      <c r="AX672" s="13"/>
      <c r="AY672" s="13"/>
      <c r="AZ672" s="13"/>
      <c r="BA672" s="13"/>
      <c r="BB672" s="13"/>
      <c r="BC672" s="13"/>
      <c r="BD672" s="35">
        <f t="shared" si="328"/>
        <v>100</v>
      </c>
      <c r="BE672" s="35">
        <f t="shared" si="329"/>
        <v>100</v>
      </c>
      <c r="BF672" s="37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1.0882790173275785</v>
      </c>
      <c r="BG672" s="14">
        <f t="shared" si="330"/>
        <v>0</v>
      </c>
      <c r="BH672" s="14">
        <f t="shared" si="331"/>
        <v>0</v>
      </c>
      <c r="BI672" s="13">
        <f>IFERROR(((AG672*(12000/5))/((F672*60+G672)*(SUMIFS(팀공격력!X:X,팀공격력!A:A,B672,팀공격력!B:B,D672)+SUMIFS(팀수비력!X:X,팀수비력!A:A,B672,팀수비력!B:B,D672))))*100,"")</f>
        <v>0</v>
      </c>
      <c r="BJ672" s="13">
        <f>IFERROR(((AI672*(12000/5))/((F672*60+G672)*(SUMIFS(팀공격력!V:V,팀공격력!A:A,B672,팀공격력!B:B,D672)+SUMIFS(팀수비력!W:W,팀수비력!A:A,B672,팀수비력!B:B,D672))))*100,"")</f>
        <v>2.7085590465872156</v>
      </c>
      <c r="BK672" s="13">
        <f>IFERROR(((AE672*(12000/5))/((F672*60+G672)*(SUMIFS(팀공격력!X:X,팀공격력!A:A,B672,팀공격력!B:B,D672)+SUMIFS(팀수비력!X:X,팀수비력!A:A,B672,팀수비력!B:B,D672))))*100,"")</f>
        <v>1.4202864244289266</v>
      </c>
      <c r="BL672" s="13">
        <f>IFERROR(100*AK672/(((((F672*60+G672)/(12000/5))*SUMIFS(팀공격력!P:P,팀공격력!A:A,B672,팀공격력!B:B,D672))-K672)),"")</f>
        <v>0</v>
      </c>
      <c r="BM672" s="13">
        <f>IFERROR(100*((AM672/E672*(2400))/((F672*60+G672)*SUMIFS(팀공격력!AR:AR,팀공격력!A:A,B672,팀공격력!B:B,D672))),"")</f>
        <v>0</v>
      </c>
      <c r="BN672" s="13">
        <f>IFERROR((AO672*40)/(((F672*60+G672)/60)*(SUMIFS(팀수비력!Q:Q,팀수비력!A:A,B672,팀수비력!B:B,D672)-SUMIFS(팀수비력!N:N,팀수비력!A:A,B672,팀수비력!B:B,D672)))*100,"")</f>
        <v>0</v>
      </c>
      <c r="BO672" s="13">
        <f t="shared" si="332"/>
        <v>0</v>
      </c>
      <c r="BP672" s="13">
        <v>0</v>
      </c>
      <c r="BQ672" s="13">
        <v>0</v>
      </c>
      <c r="BR672" s="13">
        <v>0</v>
      </c>
      <c r="BS672" s="13">
        <v>0</v>
      </c>
      <c r="BT672" s="15" t="s">
        <v>88</v>
      </c>
      <c r="BU672" s="15"/>
      <c r="BV672" s="12" t="s">
        <v>96</v>
      </c>
      <c r="BW672" s="26"/>
      <c r="BX672" s="28"/>
      <c r="BY672" s="28"/>
      <c r="BZ672" s="26"/>
      <c r="CA672" s="26"/>
      <c r="CB672" s="26"/>
      <c r="CC672" s="31"/>
      <c r="CD672" s="31"/>
      <c r="CE672" s="31"/>
      <c r="CF672" s="33">
        <v>0</v>
      </c>
      <c r="CG672" s="33">
        <v>1</v>
      </c>
    </row>
    <row r="673" spans="1:85" ht="18" customHeight="1" thickBot="1" x14ac:dyDescent="0.45">
      <c r="A673" s="12" t="s">
        <v>84</v>
      </c>
      <c r="B673" s="12" t="s">
        <v>133</v>
      </c>
      <c r="C673" s="4" t="s">
        <v>142</v>
      </c>
      <c r="D673" s="4" t="s">
        <v>298</v>
      </c>
      <c r="E673" s="23">
        <v>9</v>
      </c>
      <c r="F673" s="24">
        <v>15</v>
      </c>
      <c r="G673" s="24">
        <v>12</v>
      </c>
      <c r="H673" s="10">
        <f t="shared" si="306"/>
        <v>8208</v>
      </c>
      <c r="I673" s="5">
        <v>49</v>
      </c>
      <c r="J673" s="17">
        <f t="shared" si="307"/>
        <v>5.4444444444444446</v>
      </c>
      <c r="K673" s="7">
        <v>17</v>
      </c>
      <c r="L673" s="7">
        <v>45</v>
      </c>
      <c r="M673" s="17">
        <f t="shared" si="308"/>
        <v>1.8888888888888888</v>
      </c>
      <c r="N673" s="17">
        <f t="shared" si="309"/>
        <v>5</v>
      </c>
      <c r="O673" s="14">
        <f t="shared" si="310"/>
        <v>0.37777777777777777</v>
      </c>
      <c r="P673" s="12">
        <v>14</v>
      </c>
      <c r="Q673" s="12">
        <v>31</v>
      </c>
      <c r="R673" s="17">
        <f t="shared" si="311"/>
        <v>1.5555555555555556</v>
      </c>
      <c r="S673" s="17">
        <f t="shared" si="312"/>
        <v>3.4444444444444446</v>
      </c>
      <c r="T673" s="14">
        <f t="shared" si="313"/>
        <v>0.45161290322580644</v>
      </c>
      <c r="U673" s="12">
        <v>3</v>
      </c>
      <c r="V673" s="12">
        <v>14</v>
      </c>
      <c r="W673" s="17">
        <f t="shared" si="314"/>
        <v>0.33333333333333331</v>
      </c>
      <c r="X673" s="17">
        <f t="shared" si="315"/>
        <v>1.5555555555555556</v>
      </c>
      <c r="Y673" s="14">
        <f t="shared" si="316"/>
        <v>0.21428571428571427</v>
      </c>
      <c r="Z673" s="12">
        <v>12</v>
      </c>
      <c r="AA673" s="12">
        <v>13</v>
      </c>
      <c r="AB673" s="17">
        <f t="shared" si="317"/>
        <v>1.3333333333333333</v>
      </c>
      <c r="AC673" s="17">
        <f t="shared" si="318"/>
        <v>1.4444444444444444</v>
      </c>
      <c r="AD673" s="14">
        <f t="shared" si="319"/>
        <v>0.92307692307692313</v>
      </c>
      <c r="AE673" s="12">
        <v>25</v>
      </c>
      <c r="AF673" s="17">
        <f t="shared" si="320"/>
        <v>2.7777777777777777</v>
      </c>
      <c r="AG673" s="12">
        <v>6</v>
      </c>
      <c r="AH673" s="17">
        <f t="shared" si="321"/>
        <v>0.66666666666666663</v>
      </c>
      <c r="AI673" s="12">
        <v>19</v>
      </c>
      <c r="AJ673" s="17">
        <f t="shared" si="322"/>
        <v>2.1111111111111112</v>
      </c>
      <c r="AK673" s="12">
        <v>9</v>
      </c>
      <c r="AL673" s="17">
        <f t="shared" si="323"/>
        <v>1</v>
      </c>
      <c r="AM673" s="12">
        <v>1</v>
      </c>
      <c r="AN673" s="17">
        <f t="shared" si="324"/>
        <v>0.1111111111111111</v>
      </c>
      <c r="AO673" s="12">
        <v>6</v>
      </c>
      <c r="AP673" s="17">
        <f t="shared" si="325"/>
        <v>0.66666666666666663</v>
      </c>
      <c r="AQ673" s="12">
        <v>9</v>
      </c>
      <c r="AR673" s="17">
        <f t="shared" si="326"/>
        <v>1</v>
      </c>
      <c r="AS673" s="12">
        <v>20</v>
      </c>
      <c r="AT673" s="17">
        <f t="shared" si="327"/>
        <v>2.2222222222222223</v>
      </c>
      <c r="AU673" s="13"/>
      <c r="AV673" s="13"/>
      <c r="AW673" s="13"/>
      <c r="AX673" s="13"/>
      <c r="AY673" s="13"/>
      <c r="AZ673" s="13"/>
      <c r="BA673" s="13"/>
      <c r="BB673" s="13"/>
      <c r="BC673" s="13"/>
      <c r="BD673" s="35">
        <f t="shared" si="328"/>
        <v>48.304416403785488</v>
      </c>
      <c r="BE673" s="35">
        <f t="shared" si="329"/>
        <v>41.111111111111107</v>
      </c>
      <c r="BF673" s="37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20.238743977855318</v>
      </c>
      <c r="BG673" s="14">
        <f t="shared" si="330"/>
        <v>0.31111111111111112</v>
      </c>
      <c r="BH673" s="14">
        <f t="shared" si="331"/>
        <v>0.28888888888888886</v>
      </c>
      <c r="BI673" s="13">
        <f>IFERROR(((AG673*(12000/5))/((F673*60+G673)*(SUMIFS(팀공격력!X:X,팀공격력!A:A,B673,팀공격력!B:B,D673)+SUMIFS(팀수비력!X:X,팀수비력!A:A,B673,팀수비력!B:B,D673))))*100,"")</f>
        <v>2.6536930561698364</v>
      </c>
      <c r="BJ673" s="13">
        <f>IFERROR(((AI673*(12000/5))/((F673*60+G673)*(SUMIFS(팀공격력!V:V,팀공격력!A:A,B673,팀공격력!B:B,D673)+SUMIFS(팀수비력!W:W,팀수비력!A:A,B673,팀수비력!B:B,D673))))*100,"")</f>
        <v>16.025641025641026</v>
      </c>
      <c r="BK673" s="13">
        <f>IFERROR(((AE673*(12000/5))/((F673*60+G673)*(SUMIFS(팀공격력!X:X,팀공격력!A:A,B673,팀공격력!B:B,D673)+SUMIFS(팀수비력!X:X,팀수비력!A:A,B673,팀수비력!B:B,D673))))*100,"")</f>
        <v>11.057054400707651</v>
      </c>
      <c r="BL673" s="13">
        <f>IFERROR(100*AK673/(((((F673*60+G673)/(12000/5))*SUMIFS(팀공격력!P:P,팀공격력!A:A,B673,팀공격력!B:B,D673))-K673)),"")</f>
        <v>10.285714285714286</v>
      </c>
      <c r="BM673" s="13">
        <f>IFERROR(100*((AM673/E673*(2400))/((F673*60+G673)*SUMIFS(팀공격력!AR:AR,팀공격력!A:A,B673,팀공격력!B:B,D673))),"")</f>
        <v>0.40347077473360154</v>
      </c>
      <c r="BN673" s="13">
        <f>IFERROR((AO673*40)/(((F673*60+G673)/60)*(SUMIFS(팀수비력!Q:Q,팀수비력!A:A,B673,팀수비력!B:B,D673)-SUMIFS(팀수비력!N:N,팀수비력!A:A,B673,팀수비력!B:B,D673)))*100,"")</f>
        <v>4.7415836889521108</v>
      </c>
      <c r="BO673" s="13">
        <f t="shared" si="332"/>
        <v>15.07032819825854</v>
      </c>
      <c r="BP673" s="13">
        <v>57.142857142857103</v>
      </c>
      <c r="BQ673" s="13">
        <v>0.44444444444444398</v>
      </c>
      <c r="BR673" s="13">
        <v>0.22222222222222199</v>
      </c>
      <c r="BS673" s="13">
        <v>0</v>
      </c>
      <c r="BT673" s="15" t="s">
        <v>110</v>
      </c>
      <c r="BU673" s="15"/>
      <c r="BV673" s="12" t="s">
        <v>96</v>
      </c>
      <c r="BW673" s="26"/>
      <c r="BX673" s="28"/>
      <c r="BY673" s="28"/>
      <c r="BZ673" s="26"/>
      <c r="CA673" s="26"/>
      <c r="CB673" s="26"/>
      <c r="CC673" s="31"/>
      <c r="CD673" s="31"/>
      <c r="CE673" s="31"/>
      <c r="CF673" s="33">
        <v>2</v>
      </c>
      <c r="CG673" s="33">
        <v>7</v>
      </c>
    </row>
    <row r="674" spans="1:85" ht="18" customHeight="1" thickBot="1" x14ac:dyDescent="0.45">
      <c r="A674" s="12" t="s">
        <v>84</v>
      </c>
      <c r="B674" s="12" t="s">
        <v>133</v>
      </c>
      <c r="C674" s="4" t="s">
        <v>143</v>
      </c>
      <c r="D674" s="4" t="s">
        <v>298</v>
      </c>
      <c r="E674" s="23">
        <v>9</v>
      </c>
      <c r="F674" s="24">
        <v>25</v>
      </c>
      <c r="G674" s="24">
        <v>3</v>
      </c>
      <c r="H674" s="10">
        <f t="shared" si="306"/>
        <v>13527</v>
      </c>
      <c r="I674" s="5">
        <v>56</v>
      </c>
      <c r="J674" s="17">
        <f t="shared" si="307"/>
        <v>6.2222222222222223</v>
      </c>
      <c r="K674" s="7">
        <v>19</v>
      </c>
      <c r="L674" s="7">
        <v>38</v>
      </c>
      <c r="M674" s="17">
        <f t="shared" si="308"/>
        <v>2.1111111111111112</v>
      </c>
      <c r="N674" s="17">
        <f t="shared" si="309"/>
        <v>4.2222222222222223</v>
      </c>
      <c r="O674" s="14">
        <f t="shared" si="310"/>
        <v>0.5</v>
      </c>
      <c r="P674" s="12">
        <v>13</v>
      </c>
      <c r="Q674" s="12">
        <v>16</v>
      </c>
      <c r="R674" s="17">
        <f t="shared" si="311"/>
        <v>1.4444444444444444</v>
      </c>
      <c r="S674" s="17">
        <f t="shared" si="312"/>
        <v>1.7777777777777777</v>
      </c>
      <c r="T674" s="14">
        <f t="shared" si="313"/>
        <v>0.8125</v>
      </c>
      <c r="U674" s="12">
        <v>6</v>
      </c>
      <c r="V674" s="12">
        <v>22</v>
      </c>
      <c r="W674" s="17">
        <f t="shared" si="314"/>
        <v>0.66666666666666663</v>
      </c>
      <c r="X674" s="17">
        <f t="shared" si="315"/>
        <v>2.4444444444444446</v>
      </c>
      <c r="Y674" s="14">
        <f t="shared" si="316"/>
        <v>0.27272727272727271</v>
      </c>
      <c r="Z674" s="12">
        <v>12</v>
      </c>
      <c r="AA674" s="12">
        <v>20</v>
      </c>
      <c r="AB674" s="17">
        <f t="shared" si="317"/>
        <v>1.3333333333333333</v>
      </c>
      <c r="AC674" s="17">
        <f t="shared" si="318"/>
        <v>2.2222222222222223</v>
      </c>
      <c r="AD674" s="14">
        <f t="shared" si="319"/>
        <v>0.6</v>
      </c>
      <c r="AE674" s="12">
        <v>19</v>
      </c>
      <c r="AF674" s="17">
        <f t="shared" si="320"/>
        <v>2.1111111111111112</v>
      </c>
      <c r="AG674" s="12">
        <v>2</v>
      </c>
      <c r="AH674" s="17">
        <f t="shared" si="321"/>
        <v>0.22222222222222221</v>
      </c>
      <c r="AI674" s="12">
        <v>17</v>
      </c>
      <c r="AJ674" s="17">
        <f t="shared" si="322"/>
        <v>1.8888888888888888</v>
      </c>
      <c r="AK674" s="12">
        <v>15</v>
      </c>
      <c r="AL674" s="17">
        <f t="shared" si="323"/>
        <v>1.6666666666666667</v>
      </c>
      <c r="AM674" s="12">
        <v>1</v>
      </c>
      <c r="AN674" s="17">
        <f t="shared" si="324"/>
        <v>0.1111111111111111</v>
      </c>
      <c r="AO674" s="12">
        <v>0</v>
      </c>
      <c r="AP674" s="17">
        <f t="shared" si="325"/>
        <v>0</v>
      </c>
      <c r="AQ674" s="12">
        <v>8</v>
      </c>
      <c r="AR674" s="17">
        <f t="shared" si="326"/>
        <v>0.88888888888888884</v>
      </c>
      <c r="AS674" s="12">
        <v>26</v>
      </c>
      <c r="AT674" s="17">
        <f t="shared" si="327"/>
        <v>2.8888888888888888</v>
      </c>
      <c r="AU674" s="13"/>
      <c r="AV674" s="13"/>
      <c r="AW674" s="13"/>
      <c r="AX674" s="13"/>
      <c r="AY674" s="13"/>
      <c r="AZ674" s="13"/>
      <c r="BA674" s="13"/>
      <c r="BB674" s="13"/>
      <c r="BC674" s="13"/>
      <c r="BD674" s="35">
        <f t="shared" si="328"/>
        <v>59.82905982905983</v>
      </c>
      <c r="BE674" s="35">
        <f t="shared" si="329"/>
        <v>57.894736842105267</v>
      </c>
      <c r="BF674" s="37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11.26886493843817</v>
      </c>
      <c r="BG674" s="14">
        <f t="shared" si="330"/>
        <v>0.57894736842105265</v>
      </c>
      <c r="BH674" s="14">
        <f t="shared" si="331"/>
        <v>0.52631578947368418</v>
      </c>
      <c r="BI674" s="13">
        <f>IFERROR(((AG674*(12000/5))/((F674*60+G674)*(SUMIFS(팀공격력!X:X,팀공격력!A:A,B674,팀공격력!B:B,D674)+SUMIFS(팀수비력!X:X,팀수비력!A:A,B674,팀수비력!B:B,D674))))*100,"")</f>
        <v>0.53674164276489045</v>
      </c>
      <c r="BJ674" s="13">
        <f>IFERROR(((AI674*(12000/5))/((F674*60+G674)*(SUMIFS(팀공격력!V:V,팀공격력!A:A,B674,팀공격력!B:B,D674)+SUMIFS(팀수비력!W:W,팀수비력!A:A,B674,팀수비력!B:B,D674))))*100,"")</f>
        <v>8.7005476227033114</v>
      </c>
      <c r="BK674" s="13">
        <f>IFERROR(((AE674*(12000/5))/((F674*60+G674)*(SUMIFS(팀공격력!X:X,팀공격력!A:A,B674,팀공격력!B:B,D674)+SUMIFS(팀수비력!X:X,팀수비력!A:A,B674,팀수비력!B:B,D674))))*100,"")</f>
        <v>5.0990456062664586</v>
      </c>
      <c r="BL674" s="13">
        <f>IFERROR(100*AK674/(((((F674*60+G674)/(12000/5))*SUMIFS(팀공격력!P:P,팀공격력!A:A,B674,팀공격력!B:B,D674))-K674)),"")</f>
        <v>9.7899245359983684</v>
      </c>
      <c r="BM674" s="13">
        <f>IFERROR(100*((AM674/E674*(2400))/((F674*60+G674)*SUMIFS(팀공격력!AR:AR,팀공격력!A:A,B674,팀공격력!B:B,D674))),"")</f>
        <v>0.24482058985831312</v>
      </c>
      <c r="BN674" s="13">
        <f>IFERROR((AO674*40)/(((F674*60+G674)/60)*(SUMIFS(팀수비력!Q:Q,팀수비력!A:A,B674,팀수비력!B:B,D674)-SUMIFS(팀수비력!N:N,팀수비력!A:A,B674,팀수비력!B:B,D674)))*100,"")</f>
        <v>0</v>
      </c>
      <c r="BO674" s="13">
        <f t="shared" si="332"/>
        <v>14.598540145985401</v>
      </c>
      <c r="BP674" s="13">
        <v>0</v>
      </c>
      <c r="BQ674" s="13">
        <v>0</v>
      </c>
      <c r="BR674" s="13">
        <v>0.33333333333333298</v>
      </c>
      <c r="BS674" s="13">
        <v>0.11111111111111099</v>
      </c>
      <c r="BT674" s="15" t="s">
        <v>88</v>
      </c>
      <c r="BU674" s="15"/>
      <c r="BV674" s="12" t="s">
        <v>96</v>
      </c>
      <c r="BW674" s="26"/>
      <c r="BX674" s="28"/>
      <c r="BY674" s="28"/>
      <c r="BZ674" s="26"/>
      <c r="CA674" s="26"/>
      <c r="CB674" s="26"/>
      <c r="CC674" s="31"/>
      <c r="CD674" s="31"/>
      <c r="CE674" s="31"/>
      <c r="CF674" s="33">
        <v>2</v>
      </c>
      <c r="CG674" s="33">
        <v>7</v>
      </c>
    </row>
    <row r="675" spans="1:85" ht="18" customHeight="1" thickBot="1" x14ac:dyDescent="0.45">
      <c r="A675" s="12" t="s">
        <v>84</v>
      </c>
      <c r="B675" s="12" t="s">
        <v>133</v>
      </c>
      <c r="C675" s="4" t="s">
        <v>144</v>
      </c>
      <c r="D675" s="4" t="s">
        <v>298</v>
      </c>
      <c r="E675" s="23">
        <v>3</v>
      </c>
      <c r="F675" s="24">
        <v>7</v>
      </c>
      <c r="G675" s="24">
        <v>58</v>
      </c>
      <c r="H675" s="10">
        <f t="shared" si="306"/>
        <v>1434</v>
      </c>
      <c r="I675" s="5">
        <v>8</v>
      </c>
      <c r="J675" s="17">
        <f t="shared" si="307"/>
        <v>2.6666666666666665</v>
      </c>
      <c r="K675" s="7">
        <v>3</v>
      </c>
      <c r="L675" s="7">
        <v>9</v>
      </c>
      <c r="M675" s="17">
        <f t="shared" si="308"/>
        <v>1</v>
      </c>
      <c r="N675" s="17">
        <f t="shared" si="309"/>
        <v>3</v>
      </c>
      <c r="O675" s="14">
        <f t="shared" si="310"/>
        <v>0.33333333333333331</v>
      </c>
      <c r="P675" s="12">
        <v>3</v>
      </c>
      <c r="Q675" s="12">
        <v>4</v>
      </c>
      <c r="R675" s="17">
        <f t="shared" si="311"/>
        <v>1</v>
      </c>
      <c r="S675" s="17">
        <f t="shared" si="312"/>
        <v>1.3333333333333333</v>
      </c>
      <c r="T675" s="14">
        <f t="shared" si="313"/>
        <v>0.75</v>
      </c>
      <c r="U675" s="12">
        <v>0</v>
      </c>
      <c r="V675" s="12">
        <v>5</v>
      </c>
      <c r="W675" s="17">
        <f t="shared" si="314"/>
        <v>0</v>
      </c>
      <c r="X675" s="17">
        <f t="shared" si="315"/>
        <v>1.6666666666666667</v>
      </c>
      <c r="Y675" s="14">
        <f t="shared" si="316"/>
        <v>0</v>
      </c>
      <c r="Z675" s="12">
        <v>2</v>
      </c>
      <c r="AA675" s="12">
        <v>2</v>
      </c>
      <c r="AB675" s="17">
        <f t="shared" si="317"/>
        <v>0.66666666666666663</v>
      </c>
      <c r="AC675" s="17">
        <f t="shared" si="318"/>
        <v>0.66666666666666663</v>
      </c>
      <c r="AD675" s="14">
        <f t="shared" si="319"/>
        <v>1</v>
      </c>
      <c r="AE675" s="12">
        <v>2</v>
      </c>
      <c r="AF675" s="17">
        <f t="shared" si="320"/>
        <v>0.66666666666666663</v>
      </c>
      <c r="AG675" s="12">
        <v>1</v>
      </c>
      <c r="AH675" s="17">
        <f t="shared" si="321"/>
        <v>0.33333333333333331</v>
      </c>
      <c r="AI675" s="12">
        <v>1</v>
      </c>
      <c r="AJ675" s="17">
        <f t="shared" si="322"/>
        <v>0.33333333333333331</v>
      </c>
      <c r="AK675" s="12">
        <v>1</v>
      </c>
      <c r="AL675" s="17">
        <f t="shared" si="323"/>
        <v>0.33333333333333331</v>
      </c>
      <c r="AM675" s="12">
        <v>2</v>
      </c>
      <c r="AN675" s="17">
        <f t="shared" si="324"/>
        <v>0.66666666666666663</v>
      </c>
      <c r="AO675" s="12">
        <v>0</v>
      </c>
      <c r="AP675" s="17">
        <f t="shared" si="325"/>
        <v>0</v>
      </c>
      <c r="AQ675" s="12">
        <v>2</v>
      </c>
      <c r="AR675" s="17">
        <f t="shared" si="326"/>
        <v>0.66666666666666663</v>
      </c>
      <c r="AS675" s="12">
        <v>3</v>
      </c>
      <c r="AT675" s="17">
        <f t="shared" si="327"/>
        <v>1</v>
      </c>
      <c r="AU675" s="13"/>
      <c r="AV675" s="13"/>
      <c r="AW675" s="13"/>
      <c r="AX675" s="13"/>
      <c r="AY675" s="13"/>
      <c r="AZ675" s="13"/>
      <c r="BA675" s="13"/>
      <c r="BB675" s="13"/>
      <c r="BC675" s="13"/>
      <c r="BD675" s="35">
        <f t="shared" si="328"/>
        <v>40.48582995951417</v>
      </c>
      <c r="BE675" s="35">
        <f t="shared" si="329"/>
        <v>33.333333333333329</v>
      </c>
      <c r="BF675" s="37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7.6815195442298414</v>
      </c>
      <c r="BG675" s="14">
        <f t="shared" si="330"/>
        <v>0.55555555555555558</v>
      </c>
      <c r="BH675" s="14">
        <f t="shared" si="331"/>
        <v>0.22222222222222221</v>
      </c>
      <c r="BI675" s="13">
        <f>IFERROR(((AG675*(12000/5))/((F675*60+G675)*(SUMIFS(팀공격력!X:X,팀공격력!A:A,B675,팀공격력!B:B,D675)+SUMIFS(팀수비력!X:X,팀수비력!A:A,B675,팀수비력!B:B,D675))))*100,"")</f>
        <v>0.84385218522555461</v>
      </c>
      <c r="BJ675" s="13">
        <f>IFERROR(((AI675*(12000/5))/((F675*60+G675)*(SUMIFS(팀공격력!V:V,팀공격력!A:A,B675,팀공격력!B:B,D675)+SUMIFS(팀수비력!W:W,팀수비력!A:A,B675,팀수비력!B:B,D675))))*100,"")</f>
        <v>1.60926939169617</v>
      </c>
      <c r="BK675" s="13">
        <f>IFERROR(((AE675*(12000/5))/((F675*60+G675)*(SUMIFS(팀공격력!X:X,팀공격력!A:A,B675,팀공격력!B:B,D675)+SUMIFS(팀수비력!X:X,팀수비력!A:A,B675,팀수비력!B:B,D675))))*100,"")</f>
        <v>1.6877043704511092</v>
      </c>
      <c r="BL675" s="13">
        <f>IFERROR(100*AK675/(((((F675*60+G675)/(12000/5))*SUMIFS(팀공격력!P:P,팀공격력!A:A,B675,팀공격력!B:B,D675))-K675)),"")</f>
        <v>1.9315895372233403</v>
      </c>
      <c r="BM675" s="13">
        <f>IFERROR(100*((AM675/E675*(2400))/((F675*60+G675)*SUMIFS(팀공격력!AR:AR,팀공격력!A:A,B675,팀공격력!B:B,D675))),"")</f>
        <v>4.6188118814691803</v>
      </c>
      <c r="BN675" s="13">
        <f>IFERROR((AO675*40)/(((F675*60+G675)/60)*(SUMIFS(팀수비력!Q:Q,팀수비력!A:A,B675,팀수비력!B:B,D675)-SUMIFS(팀수비력!N:N,팀수비력!A:A,B675,팀수비력!B:B,D675)))*100,"")</f>
        <v>0</v>
      </c>
      <c r="BO675" s="13">
        <f t="shared" si="332"/>
        <v>16.835016835016834</v>
      </c>
      <c r="BP675" s="13">
        <v>0</v>
      </c>
      <c r="BQ675" s="13">
        <v>0</v>
      </c>
      <c r="BR675" s="13">
        <v>0.66666666666666596</v>
      </c>
      <c r="BS675" s="13">
        <v>0.66666666666666596</v>
      </c>
      <c r="BT675" s="15" t="s">
        <v>88</v>
      </c>
      <c r="BU675" s="15"/>
      <c r="BV675" s="12" t="s">
        <v>91</v>
      </c>
      <c r="BW675" s="26"/>
      <c r="BX675" s="28"/>
      <c r="BY675" s="28"/>
      <c r="BZ675" s="26"/>
      <c r="CA675" s="26"/>
      <c r="CB675" s="26"/>
      <c r="CC675" s="31"/>
      <c r="CD675" s="31"/>
      <c r="CE675" s="31"/>
      <c r="CF675" s="33">
        <v>0</v>
      </c>
      <c r="CG675" s="33">
        <v>3</v>
      </c>
    </row>
    <row r="676" spans="1:85" ht="18" customHeight="1" thickBot="1" x14ac:dyDescent="0.45">
      <c r="A676" s="12" t="s">
        <v>84</v>
      </c>
      <c r="B676" s="12" t="s">
        <v>133</v>
      </c>
      <c r="C676" s="4" t="s">
        <v>146</v>
      </c>
      <c r="D676" s="4" t="s">
        <v>298</v>
      </c>
      <c r="E676" s="23">
        <v>8</v>
      </c>
      <c r="F676" s="24">
        <v>11</v>
      </c>
      <c r="G676" s="24">
        <v>13</v>
      </c>
      <c r="H676" s="10">
        <f t="shared" si="306"/>
        <v>5384</v>
      </c>
      <c r="I676" s="5">
        <v>22</v>
      </c>
      <c r="J676" s="17">
        <f t="shared" si="307"/>
        <v>2.75</v>
      </c>
      <c r="K676" s="7">
        <v>9</v>
      </c>
      <c r="L676" s="7">
        <v>21</v>
      </c>
      <c r="M676" s="17">
        <f t="shared" si="308"/>
        <v>1.125</v>
      </c>
      <c r="N676" s="17">
        <f t="shared" si="309"/>
        <v>2.625</v>
      </c>
      <c r="O676" s="14">
        <f t="shared" si="310"/>
        <v>0.42857142857142855</v>
      </c>
      <c r="P676" s="12">
        <v>8</v>
      </c>
      <c r="Q676" s="12">
        <v>19</v>
      </c>
      <c r="R676" s="17">
        <f t="shared" si="311"/>
        <v>1</v>
      </c>
      <c r="S676" s="17">
        <f t="shared" si="312"/>
        <v>2.375</v>
      </c>
      <c r="T676" s="14">
        <f t="shared" si="313"/>
        <v>0.42105263157894735</v>
      </c>
      <c r="U676" s="12">
        <v>1</v>
      </c>
      <c r="V676" s="12">
        <v>2</v>
      </c>
      <c r="W676" s="17">
        <f t="shared" si="314"/>
        <v>0.125</v>
      </c>
      <c r="X676" s="17">
        <f t="shared" si="315"/>
        <v>0.25</v>
      </c>
      <c r="Y676" s="14">
        <f t="shared" si="316"/>
        <v>0.5</v>
      </c>
      <c r="Z676" s="12">
        <v>3</v>
      </c>
      <c r="AA676" s="12">
        <v>4</v>
      </c>
      <c r="AB676" s="17">
        <f t="shared" si="317"/>
        <v>0.375</v>
      </c>
      <c r="AC676" s="17">
        <f t="shared" si="318"/>
        <v>0.5</v>
      </c>
      <c r="AD676" s="14">
        <f t="shared" si="319"/>
        <v>0.75</v>
      </c>
      <c r="AE676" s="12">
        <v>3</v>
      </c>
      <c r="AF676" s="17">
        <f t="shared" si="320"/>
        <v>0.375</v>
      </c>
      <c r="AG676" s="12">
        <v>0</v>
      </c>
      <c r="AH676" s="17">
        <f t="shared" si="321"/>
        <v>0</v>
      </c>
      <c r="AI676" s="12">
        <v>3</v>
      </c>
      <c r="AJ676" s="17">
        <f t="shared" si="322"/>
        <v>0.375</v>
      </c>
      <c r="AK676" s="12">
        <v>6</v>
      </c>
      <c r="AL676" s="17">
        <f t="shared" si="323"/>
        <v>0.75</v>
      </c>
      <c r="AM676" s="12">
        <v>0</v>
      </c>
      <c r="AN676" s="17">
        <f t="shared" si="324"/>
        <v>0</v>
      </c>
      <c r="AO676" s="12">
        <v>0</v>
      </c>
      <c r="AP676" s="17">
        <f t="shared" si="325"/>
        <v>0</v>
      </c>
      <c r="AQ676" s="12">
        <v>4</v>
      </c>
      <c r="AR676" s="17">
        <f t="shared" si="326"/>
        <v>0.5</v>
      </c>
      <c r="AS676" s="12">
        <v>4</v>
      </c>
      <c r="AT676" s="17">
        <f t="shared" si="327"/>
        <v>0.5</v>
      </c>
      <c r="AU676" s="13"/>
      <c r="AV676" s="13"/>
      <c r="AW676" s="13"/>
      <c r="AX676" s="13"/>
      <c r="AY676" s="13"/>
      <c r="AZ676" s="13"/>
      <c r="BA676" s="13"/>
      <c r="BB676" s="13"/>
      <c r="BC676" s="13"/>
      <c r="BD676" s="35">
        <f t="shared" si="328"/>
        <v>48.33040421792618</v>
      </c>
      <c r="BE676" s="35">
        <f t="shared" si="329"/>
        <v>45.238095238095241</v>
      </c>
      <c r="BF676" s="37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12.289370589965566</v>
      </c>
      <c r="BG676" s="14">
        <f t="shared" si="330"/>
        <v>9.5238095238095233E-2</v>
      </c>
      <c r="BH676" s="14">
        <f t="shared" si="331"/>
        <v>0.19047619047619047</v>
      </c>
      <c r="BI676" s="13">
        <f>IFERROR(((AG676*(12000/5))/((F676*60+G676)*(SUMIFS(팀공격력!X:X,팀공격력!A:A,B676,팀공격력!B:B,D676)+SUMIFS(팀수비력!X:X,팀수비력!A:A,B676,팀수비력!B:B,D676))))*100,"")</f>
        <v>0</v>
      </c>
      <c r="BJ676" s="13">
        <f>IFERROR(((AI676*(12000/5))/((F676*60+G676)*(SUMIFS(팀공격력!V:V,팀공격력!A:A,B676,팀공격력!B:B,D676)+SUMIFS(팀수비력!W:W,팀수비력!A:A,B676,팀수비력!B:B,D676))))*100,"")</f>
        <v>3.4289633100925823</v>
      </c>
      <c r="BK676" s="13">
        <f>IFERROR(((AE676*(12000/5))/((F676*60+G676)*(SUMIFS(팀공격력!X:X,팀공격력!A:A,B676,팀공격력!B:B,D676)+SUMIFS(팀수비력!X:X,팀수비력!A:A,B676,팀수비력!B:B,D676))))*100,"")</f>
        <v>1.7980446264687151</v>
      </c>
      <c r="BL676" s="13">
        <f>IFERROR(100*AK676/(((((F676*60+G676)/(12000/5))*SUMIFS(팀공격력!P:P,팀공격력!A:A,B676,팀공격력!B:B,D676))-K676)),"")</f>
        <v>8.8086863434775964</v>
      </c>
      <c r="BM676" s="13">
        <f>IFERROR(100*((AM676/E676*(2400))/((F676*60+G676)*SUMIFS(팀공격력!AR:AR,팀공격력!A:A,B676,팀공격력!B:B,D676))),"")</f>
        <v>0</v>
      </c>
      <c r="BN676" s="13">
        <f>IFERROR((AO676*40)/(((F676*60+G676)/60)*(SUMIFS(팀수비력!Q:Q,팀수비력!A:A,B676,팀수비력!B:B,D676)-SUMIFS(팀수비력!N:N,팀수비력!A:A,B676,팀수비력!B:B,D676)))*100,"")</f>
        <v>0</v>
      </c>
      <c r="BO676" s="13">
        <f t="shared" si="332"/>
        <v>14.947683109118087</v>
      </c>
      <c r="BP676" s="13">
        <v>0</v>
      </c>
      <c r="BQ676" s="13">
        <v>0</v>
      </c>
      <c r="BR676" s="13">
        <v>0.5</v>
      </c>
      <c r="BS676" s="13">
        <v>0.375</v>
      </c>
      <c r="BT676" s="15" t="s">
        <v>88</v>
      </c>
      <c r="BU676" s="15"/>
      <c r="BV676" s="12" t="s">
        <v>91</v>
      </c>
      <c r="BW676" s="26"/>
      <c r="BX676" s="28"/>
      <c r="BY676" s="28"/>
      <c r="BZ676" s="26"/>
      <c r="CA676" s="26"/>
      <c r="CB676" s="26"/>
      <c r="CC676" s="31"/>
      <c r="CD676" s="31"/>
      <c r="CE676" s="31"/>
      <c r="CF676" s="33">
        <v>2</v>
      </c>
      <c r="CG676" s="33">
        <v>6</v>
      </c>
    </row>
    <row r="677" spans="1:85" ht="18" customHeight="1" thickBot="1" x14ac:dyDescent="0.45">
      <c r="A677" s="12" t="s">
        <v>84</v>
      </c>
      <c r="B677" s="12" t="s">
        <v>133</v>
      </c>
      <c r="C677" s="4" t="s">
        <v>147</v>
      </c>
      <c r="D677" s="4" t="s">
        <v>298</v>
      </c>
      <c r="E677" s="23">
        <v>9</v>
      </c>
      <c r="F677" s="24">
        <v>12</v>
      </c>
      <c r="G677" s="24">
        <v>52</v>
      </c>
      <c r="H677" s="10">
        <f t="shared" si="306"/>
        <v>6948</v>
      </c>
      <c r="I677" s="5">
        <v>34</v>
      </c>
      <c r="J677" s="17">
        <f t="shared" si="307"/>
        <v>3.7777777777777777</v>
      </c>
      <c r="K677" s="7">
        <v>13</v>
      </c>
      <c r="L677" s="7">
        <v>33</v>
      </c>
      <c r="M677" s="17">
        <f t="shared" si="308"/>
        <v>1.4444444444444444</v>
      </c>
      <c r="N677" s="17">
        <f t="shared" si="309"/>
        <v>3.6666666666666665</v>
      </c>
      <c r="O677" s="14">
        <f t="shared" si="310"/>
        <v>0.39393939393939392</v>
      </c>
      <c r="P677" s="12">
        <v>13</v>
      </c>
      <c r="Q677" s="12">
        <v>33</v>
      </c>
      <c r="R677" s="17">
        <f t="shared" si="311"/>
        <v>1.4444444444444444</v>
      </c>
      <c r="S677" s="17">
        <f t="shared" si="312"/>
        <v>3.6666666666666665</v>
      </c>
      <c r="T677" s="14">
        <f t="shared" si="313"/>
        <v>0.39393939393939392</v>
      </c>
      <c r="U677" s="12">
        <v>0</v>
      </c>
      <c r="V677" s="12">
        <v>0</v>
      </c>
      <c r="W677" s="17">
        <f t="shared" si="314"/>
        <v>0</v>
      </c>
      <c r="X677" s="17">
        <f t="shared" si="315"/>
        <v>0</v>
      </c>
      <c r="Y677" s="14" t="e">
        <f t="shared" si="316"/>
        <v>#DIV/0!</v>
      </c>
      <c r="Z677" s="12">
        <v>8</v>
      </c>
      <c r="AA677" s="12">
        <v>15</v>
      </c>
      <c r="AB677" s="17">
        <f t="shared" si="317"/>
        <v>0.88888888888888884</v>
      </c>
      <c r="AC677" s="17">
        <f t="shared" si="318"/>
        <v>1.6666666666666667</v>
      </c>
      <c r="AD677" s="14">
        <f t="shared" si="319"/>
        <v>0.53333333333333333</v>
      </c>
      <c r="AE677" s="12">
        <v>30</v>
      </c>
      <c r="AF677" s="17">
        <f t="shared" si="320"/>
        <v>3.3333333333333335</v>
      </c>
      <c r="AG677" s="12">
        <v>15</v>
      </c>
      <c r="AH677" s="17">
        <f t="shared" si="321"/>
        <v>1.6666666666666667</v>
      </c>
      <c r="AI677" s="12">
        <v>15</v>
      </c>
      <c r="AJ677" s="17">
        <f t="shared" si="322"/>
        <v>1.6666666666666667</v>
      </c>
      <c r="AK677" s="12">
        <v>11</v>
      </c>
      <c r="AL677" s="17">
        <f t="shared" si="323"/>
        <v>1.2222222222222223</v>
      </c>
      <c r="AM677" s="12">
        <v>1</v>
      </c>
      <c r="AN677" s="17">
        <f t="shared" si="324"/>
        <v>0.1111111111111111</v>
      </c>
      <c r="AO677" s="12">
        <v>2</v>
      </c>
      <c r="AP677" s="17">
        <f t="shared" si="325"/>
        <v>0.22222222222222221</v>
      </c>
      <c r="AQ677" s="12">
        <v>9</v>
      </c>
      <c r="AR677" s="17">
        <f t="shared" si="326"/>
        <v>1</v>
      </c>
      <c r="AS677" s="12">
        <v>19</v>
      </c>
      <c r="AT677" s="17">
        <f t="shared" si="327"/>
        <v>2.1111111111111112</v>
      </c>
      <c r="AU677" s="13"/>
      <c r="AV677" s="13"/>
      <c r="AW677" s="13"/>
      <c r="AX677" s="13"/>
      <c r="AY677" s="13"/>
      <c r="AZ677" s="13"/>
      <c r="BA677" s="13"/>
      <c r="BB677" s="13"/>
      <c r="BC677" s="13"/>
      <c r="BD677" s="35">
        <f t="shared" si="328"/>
        <v>42.929292929292927</v>
      </c>
      <c r="BE677" s="35">
        <f t="shared" si="329"/>
        <v>39.393939393939391</v>
      </c>
      <c r="BF677" s="37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19.457075529484676</v>
      </c>
      <c r="BG677" s="14">
        <f t="shared" si="330"/>
        <v>0</v>
      </c>
      <c r="BH677" s="14">
        <f t="shared" si="331"/>
        <v>0.45454545454545453</v>
      </c>
      <c r="BI677" s="13">
        <f>IFERROR(((AG677*(12000/5))/((F677*60+G677)*(SUMIFS(팀공격력!X:X,팀공격력!A:A,B677,팀공격력!B:B,D677)+SUMIFS(팀수비력!X:X,팀수비력!A:A,B677,팀수비력!B:B,D677))))*100,"")</f>
        <v>7.8373318239212786</v>
      </c>
      <c r="BJ677" s="13">
        <f>IFERROR(((AI677*(12000/5))/((F677*60+G677)*(SUMIFS(팀공격력!V:V,팀공격력!A:A,B677,팀공격력!B:B,D677)+SUMIFS(팀수비력!W:W,팀수비력!A:A,B677,팀수비력!B:B,D677))))*100,"")</f>
        <v>14.946193702670389</v>
      </c>
      <c r="BK677" s="13">
        <f>IFERROR(((AE677*(12000/5))/((F677*60+G677)*(SUMIFS(팀공격력!X:X,팀공격력!A:A,B677,팀공격력!B:B,D677)+SUMIFS(팀수비력!X:X,팀수비력!A:A,B677,팀수비력!B:B,D677))))*100,"")</f>
        <v>15.674663647842557</v>
      </c>
      <c r="BL677" s="13">
        <f>IFERROR(100*AK677/(((((F677*60+G677)/(12000/5))*SUMIFS(팀공격력!P:P,팀공격력!A:A,B677,팀공격력!B:B,D677))-K677)),"")</f>
        <v>14.577581446714523</v>
      </c>
      <c r="BM677" s="13">
        <f>IFERROR(100*((AM677/E677*(2400))/((F677*60+G677)*SUMIFS(팀공격력!AR:AR,팀공격력!A:A,B677,팀공격력!B:B,D677))),"")</f>
        <v>0.47663904994435835</v>
      </c>
      <c r="BN677" s="13">
        <f>IFERROR((AO677*40)/(((F677*60+G677)/60)*(SUMIFS(팀수비력!Q:Q,팀수비력!A:A,B677,팀수비력!B:B,D677)-SUMIFS(팀수비력!N:N,팀수비력!A:A,B677,팀수비력!B:B,D677)))*100,"")</f>
        <v>1.8671521262194835</v>
      </c>
      <c r="BO677" s="13">
        <f t="shared" si="332"/>
        <v>18.518518518518519</v>
      </c>
      <c r="BP677" s="13">
        <v>40</v>
      </c>
      <c r="BQ677" s="13">
        <v>0.22222222222222199</v>
      </c>
      <c r="BR677" s="13">
        <v>0</v>
      </c>
      <c r="BS677" s="13">
        <v>0.22222222222222199</v>
      </c>
      <c r="BT677" s="15" t="s">
        <v>88</v>
      </c>
      <c r="BU677" s="15"/>
      <c r="BV677" s="12" t="s">
        <v>89</v>
      </c>
      <c r="BW677" s="26"/>
      <c r="BX677" s="28"/>
      <c r="BY677" s="28"/>
      <c r="BZ677" s="26"/>
      <c r="CA677" s="26"/>
      <c r="CB677" s="26"/>
      <c r="CC677" s="31"/>
      <c r="CD677" s="31"/>
      <c r="CE677" s="31"/>
      <c r="CF677" s="33">
        <v>2</v>
      </c>
      <c r="CG677" s="33">
        <v>7</v>
      </c>
    </row>
    <row r="678" spans="1:85" ht="18" customHeight="1" thickBot="1" x14ac:dyDescent="0.45">
      <c r="A678" s="12" t="s">
        <v>84</v>
      </c>
      <c r="B678" s="12" t="s">
        <v>133</v>
      </c>
      <c r="C678" s="4" t="s">
        <v>149</v>
      </c>
      <c r="D678" s="4" t="s">
        <v>298</v>
      </c>
      <c r="E678" s="23">
        <v>9</v>
      </c>
      <c r="F678" s="24">
        <v>15</v>
      </c>
      <c r="G678" s="24">
        <v>56</v>
      </c>
      <c r="H678" s="10">
        <f t="shared" si="306"/>
        <v>8604</v>
      </c>
      <c r="I678" s="5">
        <v>32</v>
      </c>
      <c r="J678" s="17">
        <f t="shared" si="307"/>
        <v>3.5555555555555554</v>
      </c>
      <c r="K678" s="7">
        <v>12</v>
      </c>
      <c r="L678" s="7">
        <v>31</v>
      </c>
      <c r="M678" s="17">
        <f t="shared" si="308"/>
        <v>1.3333333333333333</v>
      </c>
      <c r="N678" s="17">
        <f t="shared" si="309"/>
        <v>3.4444444444444446</v>
      </c>
      <c r="O678" s="14">
        <f t="shared" si="310"/>
        <v>0.38709677419354838</v>
      </c>
      <c r="P678" s="12">
        <v>7</v>
      </c>
      <c r="Q678" s="12">
        <v>13</v>
      </c>
      <c r="R678" s="17">
        <f t="shared" si="311"/>
        <v>0.77777777777777779</v>
      </c>
      <c r="S678" s="17">
        <f t="shared" si="312"/>
        <v>1.4444444444444444</v>
      </c>
      <c r="T678" s="14">
        <f t="shared" si="313"/>
        <v>0.53846153846153844</v>
      </c>
      <c r="U678" s="12">
        <v>5</v>
      </c>
      <c r="V678" s="12">
        <v>18</v>
      </c>
      <c r="W678" s="17">
        <f t="shared" si="314"/>
        <v>0.55555555555555558</v>
      </c>
      <c r="X678" s="17">
        <f t="shared" si="315"/>
        <v>2</v>
      </c>
      <c r="Y678" s="14">
        <f t="shared" si="316"/>
        <v>0.27777777777777779</v>
      </c>
      <c r="Z678" s="12">
        <v>3</v>
      </c>
      <c r="AA678" s="12">
        <v>6</v>
      </c>
      <c r="AB678" s="17">
        <f t="shared" si="317"/>
        <v>0.33333333333333331</v>
      </c>
      <c r="AC678" s="17">
        <f t="shared" si="318"/>
        <v>0.66666666666666663</v>
      </c>
      <c r="AD678" s="14">
        <f t="shared" si="319"/>
        <v>0.5</v>
      </c>
      <c r="AE678" s="12">
        <v>11</v>
      </c>
      <c r="AF678" s="17">
        <f t="shared" si="320"/>
        <v>1.2222222222222223</v>
      </c>
      <c r="AG678" s="12">
        <v>3</v>
      </c>
      <c r="AH678" s="17">
        <f t="shared" si="321"/>
        <v>0.33333333333333331</v>
      </c>
      <c r="AI678" s="12">
        <v>8</v>
      </c>
      <c r="AJ678" s="17">
        <f t="shared" si="322"/>
        <v>0.88888888888888884</v>
      </c>
      <c r="AK678" s="12">
        <v>20</v>
      </c>
      <c r="AL678" s="17">
        <f t="shared" si="323"/>
        <v>2.2222222222222223</v>
      </c>
      <c r="AM678" s="12">
        <v>9</v>
      </c>
      <c r="AN678" s="17">
        <f t="shared" si="324"/>
        <v>1</v>
      </c>
      <c r="AO678" s="12">
        <v>0</v>
      </c>
      <c r="AP678" s="17">
        <f t="shared" si="325"/>
        <v>0</v>
      </c>
      <c r="AQ678" s="12">
        <v>12</v>
      </c>
      <c r="AR678" s="17">
        <f t="shared" si="326"/>
        <v>1.3333333333333333</v>
      </c>
      <c r="AS678" s="12">
        <v>16</v>
      </c>
      <c r="AT678" s="17">
        <f t="shared" si="327"/>
        <v>1.7777777777777777</v>
      </c>
      <c r="AU678" s="13"/>
      <c r="AV678" s="13"/>
      <c r="AW678" s="13"/>
      <c r="AX678" s="13"/>
      <c r="AY678" s="13"/>
      <c r="AZ678" s="13"/>
      <c r="BA678" s="13"/>
      <c r="BB678" s="13"/>
      <c r="BC678" s="13"/>
      <c r="BD678" s="35">
        <f t="shared" si="328"/>
        <v>47.562425683709868</v>
      </c>
      <c r="BE678" s="35">
        <f t="shared" si="329"/>
        <v>46.774193548387096</v>
      </c>
      <c r="BF678" s="37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14.755242087485266</v>
      </c>
      <c r="BG678" s="14">
        <f t="shared" si="330"/>
        <v>0.58064516129032262</v>
      </c>
      <c r="BH678" s="14">
        <f t="shared" si="331"/>
        <v>0.19354838709677419</v>
      </c>
      <c r="BI678" s="13">
        <f>IFERROR(((AG678*(12000/5))/((F678*60+G678)*(SUMIFS(팀공격력!X:X,팀공격력!A:A,B678,팀공격력!B:B,D678)+SUMIFS(팀수비력!X:X,팀수비력!A:A,B678,팀수비력!B:B,D678))))*100,"")</f>
        <v>1.265778277838332</v>
      </c>
      <c r="BJ678" s="13">
        <f>IFERROR(((AI678*(12000/5))/((F678*60+G678)*(SUMIFS(팀공격력!V:V,팀공격력!A:A,B678,팀공격력!B:B,D678)+SUMIFS(팀수비력!W:W,팀수비력!A:A,B678,팀수비력!B:B,D678))))*100,"")</f>
        <v>6.43707756678468</v>
      </c>
      <c r="BK678" s="13">
        <f>IFERROR(((AE678*(12000/5))/((F678*60+G678)*(SUMIFS(팀공격력!X:X,팀공격력!A:A,B678,팀공격력!B:B,D678)+SUMIFS(팀수비력!X:X,팀수비력!A:A,B678,팀수비력!B:B,D678))))*100,"")</f>
        <v>4.6411870187405508</v>
      </c>
      <c r="BL678" s="13">
        <f>IFERROR(100*AK678/(((((F678*60+G678)/(12000/5))*SUMIFS(팀공격력!P:P,팀공격력!A:A,B678,팀공격력!B:B,D678))-K678)),"")</f>
        <v>20.504058094831272</v>
      </c>
      <c r="BM678" s="13">
        <f>IFERROR(100*((AM678/E678*(2400))/((F678*60+G678)*SUMIFS(팀공격력!AR:AR,팀공격력!A:A,B678,팀공격력!B:B,D678))),"")</f>
        <v>3.4641089111018846</v>
      </c>
      <c r="BN678" s="13">
        <f>IFERROR((AO678*40)/(((F678*60+G678)/60)*(SUMIFS(팀수비력!Q:Q,팀수비력!A:A,B678,팀수비력!B:B,D678)-SUMIFS(팀수비력!N:N,팀수비력!A:A,B678,팀수비력!B:B,D678)))*100,"")</f>
        <v>0</v>
      </c>
      <c r="BO678" s="13">
        <f t="shared" si="332"/>
        <v>26.292725679228745</v>
      </c>
      <c r="BP678" s="13">
        <v>0</v>
      </c>
      <c r="BQ678" s="13">
        <v>0</v>
      </c>
      <c r="BR678" s="13">
        <v>0.33333333333333298</v>
      </c>
      <c r="BS678" s="13">
        <v>0.22222222222222199</v>
      </c>
      <c r="BT678" s="15" t="s">
        <v>88</v>
      </c>
      <c r="BU678" s="15"/>
      <c r="BV678" s="12" t="s">
        <v>91</v>
      </c>
      <c r="BW678" s="26"/>
      <c r="BX678" s="28"/>
      <c r="BY678" s="28"/>
      <c r="BZ678" s="26"/>
      <c r="CA678" s="26"/>
      <c r="CB678" s="26"/>
      <c r="CC678" s="31"/>
      <c r="CD678" s="31"/>
      <c r="CE678" s="31"/>
      <c r="CF678" s="33">
        <v>2</v>
      </c>
      <c r="CG678" s="33">
        <v>7</v>
      </c>
    </row>
    <row r="679" spans="1:85" ht="18" customHeight="1" thickBot="1" x14ac:dyDescent="0.45">
      <c r="A679" s="12" t="s">
        <v>84</v>
      </c>
      <c r="B679" s="12" t="s">
        <v>133</v>
      </c>
      <c r="C679" s="4" t="s">
        <v>150</v>
      </c>
      <c r="D679" s="4" t="s">
        <v>298</v>
      </c>
      <c r="E679" s="23">
        <v>5</v>
      </c>
      <c r="F679" s="24">
        <v>28</v>
      </c>
      <c r="G679" s="24">
        <v>49</v>
      </c>
      <c r="H679" s="10">
        <f t="shared" si="306"/>
        <v>8645</v>
      </c>
      <c r="I679" s="5">
        <v>80</v>
      </c>
      <c r="J679" s="17">
        <f t="shared" si="307"/>
        <v>16</v>
      </c>
      <c r="K679" s="7">
        <v>31</v>
      </c>
      <c r="L679" s="7">
        <v>66</v>
      </c>
      <c r="M679" s="17">
        <f t="shared" si="308"/>
        <v>6.2</v>
      </c>
      <c r="N679" s="17">
        <f t="shared" si="309"/>
        <v>13.2</v>
      </c>
      <c r="O679" s="14">
        <f t="shared" si="310"/>
        <v>0.46969696969696972</v>
      </c>
      <c r="P679" s="12">
        <v>19</v>
      </c>
      <c r="Q679" s="12">
        <v>35</v>
      </c>
      <c r="R679" s="17">
        <f t="shared" si="311"/>
        <v>3.8</v>
      </c>
      <c r="S679" s="17">
        <f t="shared" si="312"/>
        <v>7</v>
      </c>
      <c r="T679" s="14">
        <f t="shared" si="313"/>
        <v>0.54285714285714282</v>
      </c>
      <c r="U679" s="12">
        <v>12</v>
      </c>
      <c r="V679" s="12">
        <v>31</v>
      </c>
      <c r="W679" s="17">
        <f t="shared" si="314"/>
        <v>2.4</v>
      </c>
      <c r="X679" s="17">
        <f t="shared" si="315"/>
        <v>6.2</v>
      </c>
      <c r="Y679" s="14">
        <f t="shared" si="316"/>
        <v>0.38709677419354838</v>
      </c>
      <c r="Z679" s="12">
        <v>6</v>
      </c>
      <c r="AA679" s="12">
        <v>9</v>
      </c>
      <c r="AB679" s="17">
        <f t="shared" si="317"/>
        <v>1.2</v>
      </c>
      <c r="AC679" s="17">
        <f t="shared" si="318"/>
        <v>1.8</v>
      </c>
      <c r="AD679" s="14">
        <f t="shared" si="319"/>
        <v>0.66666666666666663</v>
      </c>
      <c r="AE679" s="12">
        <v>8</v>
      </c>
      <c r="AF679" s="17">
        <f t="shared" si="320"/>
        <v>1.6</v>
      </c>
      <c r="AG679" s="12">
        <v>1</v>
      </c>
      <c r="AH679" s="17">
        <f t="shared" si="321"/>
        <v>0.2</v>
      </c>
      <c r="AI679" s="12">
        <v>7</v>
      </c>
      <c r="AJ679" s="17">
        <f t="shared" si="322"/>
        <v>1.4</v>
      </c>
      <c r="AK679" s="12">
        <v>19</v>
      </c>
      <c r="AL679" s="17">
        <f t="shared" si="323"/>
        <v>3.8</v>
      </c>
      <c r="AM679" s="12">
        <v>2</v>
      </c>
      <c r="AN679" s="17">
        <f t="shared" si="324"/>
        <v>0.4</v>
      </c>
      <c r="AO679" s="12">
        <v>0</v>
      </c>
      <c r="AP679" s="17">
        <f t="shared" si="325"/>
        <v>0</v>
      </c>
      <c r="AQ679" s="12">
        <v>10</v>
      </c>
      <c r="AR679" s="17">
        <f t="shared" si="326"/>
        <v>2</v>
      </c>
      <c r="AS679" s="12">
        <v>14</v>
      </c>
      <c r="AT679" s="17">
        <f t="shared" si="327"/>
        <v>2.8</v>
      </c>
      <c r="AU679" s="13"/>
      <c r="AV679" s="13"/>
      <c r="AW679" s="13"/>
      <c r="AX679" s="13"/>
      <c r="AY679" s="13"/>
      <c r="AZ679" s="13"/>
      <c r="BA679" s="13"/>
      <c r="BB679" s="13"/>
      <c r="BC679" s="13"/>
      <c r="BD679" s="35">
        <f t="shared" si="328"/>
        <v>57.175528873642087</v>
      </c>
      <c r="BE679" s="35">
        <f t="shared" si="329"/>
        <v>56.060606060606055</v>
      </c>
      <c r="BF679" s="37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14.293427659945481</v>
      </c>
      <c r="BG679" s="14">
        <f t="shared" si="330"/>
        <v>0.46969696969696972</v>
      </c>
      <c r="BH679" s="14">
        <f t="shared" si="331"/>
        <v>0.13636363636363635</v>
      </c>
      <c r="BI679" s="13">
        <f>IFERROR(((AG679*(12000/5))/((F679*60+G679)*(SUMIFS(팀공격력!X:X,팀공격력!A:A,B679,팀공격력!B:B,D679)+SUMIFS(팀수비력!X:X,팀수비력!A:A,B679,팀수비력!B:B,D679))))*100,"")</f>
        <v>0.2332916972456999</v>
      </c>
      <c r="BJ679" s="13">
        <f>IFERROR(((AI679*(12000/5))/((F679*60+G679)*(SUMIFS(팀공격력!V:V,팀공격력!A:A,B679,팀공격력!B:B,D679)+SUMIFS(팀수비력!W:W,팀수비력!A:A,B679,팀수비력!B:B,D679))))*100,"")</f>
        <v>3.1142946122703208</v>
      </c>
      <c r="BK679" s="13">
        <f>IFERROR(((AE679*(12000/5))/((F679*60+G679)*(SUMIFS(팀공격력!X:X,팀공격력!A:A,B679,팀공격력!B:B,D679)+SUMIFS(팀수비력!X:X,팀수비력!A:A,B679,팀수비력!B:B,D679))))*100,"")</f>
        <v>1.8663335779655992</v>
      </c>
      <c r="BL679" s="13">
        <f>IFERROR(100*AK679/(((((F679*60+G679)/(12000/5))*SUMIFS(팀공격력!P:P,팀공격력!A:A,B679,팀공격력!B:B,D679))-K679)),"")</f>
        <v>11.369444617590226</v>
      </c>
      <c r="BM679" s="13">
        <f>IFERROR(100*((AM679/E679*(2400))/((F679*60+G679)*SUMIFS(팀공격력!AR:AR,팀공격력!A:A,B679,팀공격력!B:B,D679))),"")</f>
        <v>0.76615109751611388</v>
      </c>
      <c r="BN679" s="13">
        <f>IFERROR((AO679*40)/(((F679*60+G679)/60)*(SUMIFS(팀수비력!Q:Q,팀수비력!A:A,B679,팀수비력!B:B,D679)-SUMIFS(팀수비력!N:N,팀수비력!A:A,B679,팀수비력!B:B,D679)))*100,"")</f>
        <v>0</v>
      </c>
      <c r="BO679" s="13">
        <f t="shared" si="332"/>
        <v>12.506253126563283</v>
      </c>
      <c r="BP679" s="13">
        <v>16.6666666666666</v>
      </c>
      <c r="BQ679" s="13">
        <v>0.2</v>
      </c>
      <c r="BR679" s="13">
        <v>1.2</v>
      </c>
      <c r="BS679" s="13">
        <v>0</v>
      </c>
      <c r="BT679" s="15" t="s">
        <v>88</v>
      </c>
      <c r="BU679" s="15"/>
      <c r="BV679" s="12" t="s">
        <v>91</v>
      </c>
      <c r="BW679" s="26"/>
      <c r="BX679" s="28"/>
      <c r="BY679" s="28"/>
      <c r="BZ679" s="26"/>
      <c r="CA679" s="26"/>
      <c r="CB679" s="26"/>
      <c r="CC679" s="31"/>
      <c r="CD679" s="31"/>
      <c r="CE679" s="31"/>
      <c r="CF679" s="33">
        <v>2</v>
      </c>
      <c r="CG679" s="33">
        <v>3</v>
      </c>
    </row>
    <row r="680" spans="1:85" ht="18" customHeight="1" thickBot="1" x14ac:dyDescent="0.45">
      <c r="A680" s="12" t="s">
        <v>84</v>
      </c>
      <c r="B680" s="12" t="s">
        <v>133</v>
      </c>
      <c r="C680" s="4" t="s">
        <v>151</v>
      </c>
      <c r="D680" s="4" t="s">
        <v>298</v>
      </c>
      <c r="E680" s="23">
        <v>6</v>
      </c>
      <c r="F680" s="24">
        <v>28</v>
      </c>
      <c r="G680" s="24">
        <v>46</v>
      </c>
      <c r="H680" s="10">
        <f t="shared" si="306"/>
        <v>10356</v>
      </c>
      <c r="I680" s="5">
        <v>65</v>
      </c>
      <c r="J680" s="17">
        <f t="shared" si="307"/>
        <v>10.833333333333334</v>
      </c>
      <c r="K680" s="7">
        <v>23</v>
      </c>
      <c r="L680" s="7">
        <v>67</v>
      </c>
      <c r="M680" s="17">
        <f t="shared" si="308"/>
        <v>3.8333333333333335</v>
      </c>
      <c r="N680" s="17">
        <f t="shared" si="309"/>
        <v>11.166666666666666</v>
      </c>
      <c r="O680" s="14">
        <f t="shared" si="310"/>
        <v>0.34328358208955223</v>
      </c>
      <c r="P680" s="12">
        <v>15</v>
      </c>
      <c r="Q680" s="12">
        <v>40</v>
      </c>
      <c r="R680" s="17">
        <f t="shared" si="311"/>
        <v>2.5</v>
      </c>
      <c r="S680" s="17">
        <f t="shared" si="312"/>
        <v>6.666666666666667</v>
      </c>
      <c r="T680" s="14">
        <f t="shared" si="313"/>
        <v>0.375</v>
      </c>
      <c r="U680" s="12">
        <v>8</v>
      </c>
      <c r="V680" s="12">
        <v>27</v>
      </c>
      <c r="W680" s="17">
        <f t="shared" si="314"/>
        <v>1.3333333333333333</v>
      </c>
      <c r="X680" s="17">
        <f t="shared" si="315"/>
        <v>4.5</v>
      </c>
      <c r="Y680" s="14">
        <f t="shared" si="316"/>
        <v>0.29629629629629628</v>
      </c>
      <c r="Z680" s="12">
        <v>11</v>
      </c>
      <c r="AA680" s="12">
        <v>12</v>
      </c>
      <c r="AB680" s="17">
        <f t="shared" si="317"/>
        <v>1.8333333333333333</v>
      </c>
      <c r="AC680" s="17">
        <f t="shared" si="318"/>
        <v>2</v>
      </c>
      <c r="AD680" s="14">
        <f t="shared" si="319"/>
        <v>0.91666666666666663</v>
      </c>
      <c r="AE680" s="12">
        <v>9</v>
      </c>
      <c r="AF680" s="17">
        <f t="shared" si="320"/>
        <v>1.5</v>
      </c>
      <c r="AG680" s="12">
        <v>4</v>
      </c>
      <c r="AH680" s="17">
        <f t="shared" si="321"/>
        <v>0.66666666666666663</v>
      </c>
      <c r="AI680" s="12">
        <v>5</v>
      </c>
      <c r="AJ680" s="17">
        <f t="shared" si="322"/>
        <v>0.83333333333333337</v>
      </c>
      <c r="AK680" s="12">
        <v>31</v>
      </c>
      <c r="AL680" s="17">
        <f t="shared" si="323"/>
        <v>5.166666666666667</v>
      </c>
      <c r="AM680" s="12">
        <v>4</v>
      </c>
      <c r="AN680" s="17">
        <f t="shared" si="324"/>
        <v>0.66666666666666663</v>
      </c>
      <c r="AO680" s="12">
        <v>0</v>
      </c>
      <c r="AP680" s="17">
        <f t="shared" si="325"/>
        <v>0</v>
      </c>
      <c r="AQ680" s="12">
        <v>12</v>
      </c>
      <c r="AR680" s="17">
        <f t="shared" si="326"/>
        <v>2</v>
      </c>
      <c r="AS680" s="12">
        <v>8</v>
      </c>
      <c r="AT680" s="17">
        <f t="shared" si="327"/>
        <v>1.3333333333333333</v>
      </c>
      <c r="AU680" s="13"/>
      <c r="AV680" s="13"/>
      <c r="AW680" s="13"/>
      <c r="AX680" s="13"/>
      <c r="AY680" s="13"/>
      <c r="AZ680" s="13"/>
      <c r="BA680" s="13"/>
      <c r="BB680" s="13"/>
      <c r="BC680" s="13"/>
      <c r="BD680" s="35">
        <f t="shared" si="328"/>
        <v>44.964028776978417</v>
      </c>
      <c r="BE680" s="35">
        <f t="shared" si="329"/>
        <v>40.298507462686565</v>
      </c>
      <c r="BF680" s="37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15.09184483477671</v>
      </c>
      <c r="BG680" s="14">
        <f t="shared" si="330"/>
        <v>0.40298507462686567</v>
      </c>
      <c r="BH680" s="14">
        <f t="shared" si="331"/>
        <v>0.17910447761194029</v>
      </c>
      <c r="BI680" s="13">
        <f>IFERROR(((AG680*(12000/5))/((F680*60+G680)*(SUMIFS(팀공격력!X:X,팀공격력!A:A,B680,팀공격력!B:B,D680)+SUMIFS(팀수비력!X:X,팀수비력!A:A,B680,팀수비력!B:B,D680))))*100,"")</f>
        <v>0.93478874748045215</v>
      </c>
      <c r="BJ680" s="13">
        <f>IFERROR(((AI680*(12000/5))/((F680*60+G680)*(SUMIFS(팀공격력!V:V,팀공격력!A:A,B680,팀공격력!B:B,D680)+SUMIFS(팀수비력!W:W,팀수비력!A:A,B680,팀수비력!B:B,D680))))*100,"")</f>
        <v>2.2283625991621356</v>
      </c>
      <c r="BK680" s="13">
        <f>IFERROR(((AE680*(12000/5))/((F680*60+G680)*(SUMIFS(팀공격력!X:X,팀공격력!A:A,B680,팀공격력!B:B,D680)+SUMIFS(팀수비력!X:X,팀수비력!A:A,B680,팀수비력!B:B,D680))))*100,"")</f>
        <v>2.1032746818310173</v>
      </c>
      <c r="BL680" s="13">
        <f>IFERROR(100*AK680/(((((F680*60+G680)/(12000/5))*SUMIFS(팀공격력!P:P,팀공격력!A:A,B680,팀공격력!B:B,D680))-K680)),"")</f>
        <v>17.737513410418408</v>
      </c>
      <c r="BM680" s="13">
        <f>IFERROR(100*((AM680/E680*(2400))/((F680*60+G680)*SUMIFS(팀공격력!AR:AR,팀공격력!A:A,B680,팀공격력!B:B,D680))),"")</f>
        <v>1.2791379370465052</v>
      </c>
      <c r="BN680" s="13">
        <f>IFERROR((AO680*40)/(((F680*60+G680)/60)*(SUMIFS(팀수비력!Q:Q,팀수비력!A:A,B680,팀수비력!B:B,D680)-SUMIFS(팀수비력!N:N,팀수비력!A:A,B680,팀수비력!B:B,D680)))*100,"")</f>
        <v>0</v>
      </c>
      <c r="BO680" s="13">
        <f t="shared" si="332"/>
        <v>14.238253440911247</v>
      </c>
      <c r="BP680" s="13">
        <v>16.6666666666666</v>
      </c>
      <c r="BQ680" s="13">
        <v>0.16666666666666599</v>
      </c>
      <c r="BR680" s="13">
        <v>0.83333333333333304</v>
      </c>
      <c r="BS680" s="13">
        <v>1.1666666666666601</v>
      </c>
      <c r="BT680" s="15" t="s">
        <v>88</v>
      </c>
      <c r="BU680" s="15"/>
      <c r="BV680" s="12" t="s">
        <v>96</v>
      </c>
      <c r="BW680" s="26"/>
      <c r="BX680" s="28"/>
      <c r="BY680" s="28"/>
      <c r="BZ680" s="26"/>
      <c r="CA680" s="26"/>
      <c r="CB680" s="26"/>
      <c r="CC680" s="31"/>
      <c r="CD680" s="31"/>
      <c r="CE680" s="31"/>
      <c r="CF680" s="33">
        <v>1</v>
      </c>
      <c r="CG680" s="33">
        <v>5</v>
      </c>
    </row>
    <row r="681" spans="1:85" ht="18" customHeight="1" thickBot="1" x14ac:dyDescent="0.45">
      <c r="A681" s="12" t="s">
        <v>84</v>
      </c>
      <c r="B681" s="12" t="s">
        <v>152</v>
      </c>
      <c r="C681" s="4" t="s">
        <v>155</v>
      </c>
      <c r="D681" s="4" t="s">
        <v>298</v>
      </c>
      <c r="E681" s="23">
        <v>9</v>
      </c>
      <c r="F681" s="24">
        <v>29</v>
      </c>
      <c r="G681" s="24">
        <v>12</v>
      </c>
      <c r="H681" s="10">
        <f t="shared" si="306"/>
        <v>15768</v>
      </c>
      <c r="I681" s="5">
        <v>109</v>
      </c>
      <c r="J681" s="17">
        <f t="shared" si="307"/>
        <v>12.111111111111111</v>
      </c>
      <c r="K681" s="7">
        <v>36</v>
      </c>
      <c r="L681" s="7">
        <v>69</v>
      </c>
      <c r="M681" s="17">
        <f t="shared" si="308"/>
        <v>4</v>
      </c>
      <c r="N681" s="17">
        <f t="shared" si="309"/>
        <v>7.666666666666667</v>
      </c>
      <c r="O681" s="14">
        <f t="shared" si="310"/>
        <v>0.52173913043478259</v>
      </c>
      <c r="P681" s="12">
        <v>15</v>
      </c>
      <c r="Q681" s="12">
        <v>28</v>
      </c>
      <c r="R681" s="17">
        <f t="shared" si="311"/>
        <v>1.6666666666666667</v>
      </c>
      <c r="S681" s="17">
        <f t="shared" si="312"/>
        <v>3.1111111111111112</v>
      </c>
      <c r="T681" s="14">
        <f t="shared" si="313"/>
        <v>0.5357142857142857</v>
      </c>
      <c r="U681" s="12">
        <v>21</v>
      </c>
      <c r="V681" s="12">
        <v>41</v>
      </c>
      <c r="W681" s="17">
        <f t="shared" si="314"/>
        <v>2.3333333333333335</v>
      </c>
      <c r="X681" s="17">
        <f t="shared" si="315"/>
        <v>4.5555555555555554</v>
      </c>
      <c r="Y681" s="14">
        <f t="shared" si="316"/>
        <v>0.51219512195121952</v>
      </c>
      <c r="Z681" s="12">
        <v>16</v>
      </c>
      <c r="AA681" s="12">
        <v>19</v>
      </c>
      <c r="AB681" s="17">
        <f t="shared" si="317"/>
        <v>1.7777777777777777</v>
      </c>
      <c r="AC681" s="17">
        <f t="shared" si="318"/>
        <v>2.1111111111111112</v>
      </c>
      <c r="AD681" s="14">
        <f t="shared" si="319"/>
        <v>0.84210526315789469</v>
      </c>
      <c r="AE681" s="12">
        <v>26</v>
      </c>
      <c r="AF681" s="17">
        <f t="shared" si="320"/>
        <v>2.8888888888888888</v>
      </c>
      <c r="AG681" s="12">
        <v>7</v>
      </c>
      <c r="AH681" s="17">
        <f t="shared" si="321"/>
        <v>0.77777777777777779</v>
      </c>
      <c r="AI681" s="12">
        <v>19</v>
      </c>
      <c r="AJ681" s="17">
        <f t="shared" si="322"/>
        <v>2.1111111111111112</v>
      </c>
      <c r="AK681" s="12">
        <v>47</v>
      </c>
      <c r="AL681" s="17">
        <f t="shared" si="323"/>
        <v>5.2222222222222223</v>
      </c>
      <c r="AM681" s="12">
        <v>8</v>
      </c>
      <c r="AN681" s="17">
        <f t="shared" si="324"/>
        <v>0.88888888888888884</v>
      </c>
      <c r="AO681" s="12">
        <v>0</v>
      </c>
      <c r="AP681" s="17">
        <f t="shared" si="325"/>
        <v>0</v>
      </c>
      <c r="AQ681" s="12">
        <v>12</v>
      </c>
      <c r="AR681" s="17">
        <f t="shared" si="326"/>
        <v>1.3333333333333333</v>
      </c>
      <c r="AS681" s="12">
        <v>18</v>
      </c>
      <c r="AT681" s="17">
        <f t="shared" si="327"/>
        <v>2</v>
      </c>
      <c r="AU681" s="13"/>
      <c r="AV681" s="13"/>
      <c r="AW681" s="13"/>
      <c r="AX681" s="13"/>
      <c r="AY681" s="13"/>
      <c r="AZ681" s="13"/>
      <c r="BA681" s="13"/>
      <c r="BB681" s="13"/>
      <c r="BC681" s="13"/>
      <c r="BD681" s="35">
        <f t="shared" si="328"/>
        <v>70.449844881075492</v>
      </c>
      <c r="BE681" s="35">
        <f t="shared" si="329"/>
        <v>67.391304347826093</v>
      </c>
      <c r="BF681" s="37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16.182507390422185</v>
      </c>
      <c r="BG681" s="14">
        <f t="shared" si="330"/>
        <v>0.59420289855072461</v>
      </c>
      <c r="BH681" s="14">
        <f t="shared" si="331"/>
        <v>0.27536231884057971</v>
      </c>
      <c r="BI681" s="13">
        <f>IFERROR(((AG681*(12000/5))/((F681*60+G681)*(SUMIFS(팀공격력!X:X,팀공격력!A:A,B681,팀공격력!B:B,D681)+SUMIFS(팀수비력!X:X,팀수비력!A:A,B681,팀수비력!B:B,D681))))*100,"")</f>
        <v>1.5196578598875454</v>
      </c>
      <c r="BJ681" s="13">
        <f>IFERROR(((AI681*(12000/5))/((F681*60+G681)*(SUMIFS(팀공격력!V:V,팀공격력!A:A,B681,팀공격력!B:B,D681)+SUMIFS(팀수비력!W:W,팀수비력!A:A,B681,팀수비력!B:B,D681))))*100,"")</f>
        <v>8.6757990867579906</v>
      </c>
      <c r="BK681" s="13">
        <f>IFERROR(((AE681*(12000/5))/((F681*60+G681)*(SUMIFS(팀공격력!X:X,팀공격력!A:A,B681,팀공격력!B:B,D681)+SUMIFS(팀수비력!X:X,팀수비력!A:A,B681,팀수비력!B:B,D681))))*100,"")</f>
        <v>5.6444434795823106</v>
      </c>
      <c r="BL681" s="13">
        <f>IFERROR(100*AK681/(((((F681*60+G681)/(12000/5))*SUMIFS(팀공격력!P:P,팀공격력!A:A,B681,팀공격력!B:B,D681))-K681)),"")</f>
        <v>26.312842906729369</v>
      </c>
      <c r="BM681" s="13">
        <f>IFERROR(100*((AM681/E681*(2400))/((F681*60+G681)*SUMIFS(팀공격력!AR:AR,팀공격력!A:A,B681,팀공격력!B:B,D681))),"")</f>
        <v>1.6979460466516803</v>
      </c>
      <c r="BN681" s="13">
        <f>IFERROR((AO681*40)/(((F681*60+G681)/60)*(SUMIFS(팀수비력!Q:Q,팀수비력!A:A,B681,팀수비력!B:B,D681)-SUMIFS(팀수비력!N:N,팀수비력!A:A,B681,팀수비력!B:B,D681)))*100,"")</f>
        <v>0</v>
      </c>
      <c r="BO681" s="13">
        <f t="shared" si="332"/>
        <v>13.42882721575649</v>
      </c>
      <c r="BP681" s="13">
        <v>5.2631578947368398</v>
      </c>
      <c r="BQ681" s="13">
        <v>0.11111111111111099</v>
      </c>
      <c r="BR681" s="13">
        <v>3.55555555555555</v>
      </c>
      <c r="BS681" s="13">
        <v>0.88888888888888795</v>
      </c>
      <c r="BT681" s="15" t="s">
        <v>88</v>
      </c>
      <c r="BU681" s="15"/>
      <c r="BV681" s="12" t="s">
        <v>91</v>
      </c>
      <c r="BW681" s="26"/>
      <c r="BX681" s="28"/>
      <c r="BY681" s="28"/>
      <c r="BZ681" s="26"/>
      <c r="CA681" s="26"/>
      <c r="CB681" s="26"/>
      <c r="CC681" s="31"/>
      <c r="CD681" s="31"/>
      <c r="CE681" s="31"/>
      <c r="CF681" s="33">
        <v>7</v>
      </c>
      <c r="CG681" s="33">
        <v>2</v>
      </c>
    </row>
    <row r="682" spans="1:85" ht="18" customHeight="1" thickBot="1" x14ac:dyDescent="0.45">
      <c r="A682" s="12" t="s">
        <v>84</v>
      </c>
      <c r="B682" s="12" t="s">
        <v>152</v>
      </c>
      <c r="C682" s="4" t="s">
        <v>156</v>
      </c>
      <c r="D682" s="4" t="s">
        <v>298</v>
      </c>
      <c r="E682" s="23">
        <v>3</v>
      </c>
      <c r="F682" s="24">
        <v>4</v>
      </c>
      <c r="G682" s="24">
        <v>19</v>
      </c>
      <c r="H682" s="10">
        <f t="shared" si="306"/>
        <v>777</v>
      </c>
      <c r="I682" s="5">
        <v>1</v>
      </c>
      <c r="J682" s="17">
        <f t="shared" si="307"/>
        <v>0.33333333333333331</v>
      </c>
      <c r="K682" s="7">
        <v>0</v>
      </c>
      <c r="L682" s="7">
        <v>3</v>
      </c>
      <c r="M682" s="17">
        <f t="shared" si="308"/>
        <v>0</v>
      </c>
      <c r="N682" s="17">
        <f t="shared" si="309"/>
        <v>1</v>
      </c>
      <c r="O682" s="14">
        <f t="shared" si="310"/>
        <v>0</v>
      </c>
      <c r="P682" s="12">
        <v>0</v>
      </c>
      <c r="Q682" s="12">
        <v>0</v>
      </c>
      <c r="R682" s="17">
        <f t="shared" si="311"/>
        <v>0</v>
      </c>
      <c r="S682" s="17">
        <f t="shared" si="312"/>
        <v>0</v>
      </c>
      <c r="T682" s="14" t="e">
        <f t="shared" si="313"/>
        <v>#DIV/0!</v>
      </c>
      <c r="U682" s="12">
        <v>0</v>
      </c>
      <c r="V682" s="12">
        <v>3</v>
      </c>
      <c r="W682" s="17">
        <f t="shared" si="314"/>
        <v>0</v>
      </c>
      <c r="X682" s="17">
        <f t="shared" si="315"/>
        <v>1</v>
      </c>
      <c r="Y682" s="14">
        <f t="shared" si="316"/>
        <v>0</v>
      </c>
      <c r="Z682" s="12">
        <v>1</v>
      </c>
      <c r="AA682" s="12">
        <v>2</v>
      </c>
      <c r="AB682" s="17">
        <f t="shared" si="317"/>
        <v>0.33333333333333331</v>
      </c>
      <c r="AC682" s="17">
        <f t="shared" si="318"/>
        <v>0.66666666666666663</v>
      </c>
      <c r="AD682" s="14">
        <f t="shared" si="319"/>
        <v>0.5</v>
      </c>
      <c r="AE682" s="12">
        <v>0</v>
      </c>
      <c r="AF682" s="17">
        <f t="shared" si="320"/>
        <v>0</v>
      </c>
      <c r="AG682" s="12">
        <v>0</v>
      </c>
      <c r="AH682" s="17">
        <f t="shared" si="321"/>
        <v>0</v>
      </c>
      <c r="AI682" s="12">
        <v>0</v>
      </c>
      <c r="AJ682" s="17">
        <f t="shared" si="322"/>
        <v>0</v>
      </c>
      <c r="AK682" s="12">
        <v>2</v>
      </c>
      <c r="AL682" s="17">
        <f t="shared" si="323"/>
        <v>0.66666666666666663</v>
      </c>
      <c r="AM682" s="12">
        <v>0</v>
      </c>
      <c r="AN682" s="17">
        <f t="shared" si="324"/>
        <v>0</v>
      </c>
      <c r="AO682" s="12">
        <v>0</v>
      </c>
      <c r="AP682" s="17">
        <f t="shared" si="325"/>
        <v>0</v>
      </c>
      <c r="AQ682" s="12">
        <v>1</v>
      </c>
      <c r="AR682" s="17">
        <f t="shared" si="326"/>
        <v>0.33333333333333331</v>
      </c>
      <c r="AS682" s="12">
        <v>2</v>
      </c>
      <c r="AT682" s="17">
        <f t="shared" si="327"/>
        <v>0.66666666666666663</v>
      </c>
      <c r="AU682" s="13"/>
      <c r="AV682" s="13"/>
      <c r="AW682" s="13"/>
      <c r="AX682" s="13"/>
      <c r="AY682" s="13"/>
      <c r="AZ682" s="13"/>
      <c r="BA682" s="13"/>
      <c r="BB682" s="13"/>
      <c r="BC682" s="13"/>
      <c r="BD682" s="35">
        <f t="shared" si="328"/>
        <v>12.886597938144332</v>
      </c>
      <c r="BE682" s="35">
        <f t="shared" si="329"/>
        <v>0</v>
      </c>
      <c r="BF682" s="37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5.978012429284175</v>
      </c>
      <c r="BG682" s="14">
        <f t="shared" si="330"/>
        <v>1</v>
      </c>
      <c r="BH682" s="14">
        <f t="shared" si="331"/>
        <v>0.66666666666666663</v>
      </c>
      <c r="BI682" s="13">
        <f>IFERROR(((AG682*(12000/5))/((F682*60+G682)*(SUMIFS(팀공격력!X:X,팀공격력!A:A,B682,팀공격력!B:B,D682)+SUMIFS(팀수비력!X:X,팀수비력!A:A,B682,팀수비력!B:B,D682))))*100,"")</f>
        <v>0</v>
      </c>
      <c r="BJ682" s="13">
        <f>IFERROR(((AI682*(12000/5))/((F682*60+G682)*(SUMIFS(팀공격력!V:V,팀공격력!A:A,B682,팀공격력!B:B,D682)+SUMIFS(팀수비력!W:W,팀수비력!A:A,B682,팀수비력!B:B,D682))))*100,"")</f>
        <v>0</v>
      </c>
      <c r="BK682" s="13">
        <f>IFERROR(((AE682*(12000/5))/((F682*60+G682)*(SUMIFS(팀공격력!X:X,팀공격력!A:A,B682,팀공격력!B:B,D682)+SUMIFS(팀수비력!X:X,팀수비력!A:A,B682,팀수비력!B:B,D682))))*100,"")</f>
        <v>0</v>
      </c>
      <c r="BL682" s="13">
        <f>IFERROR(100*AK682/(((((F682*60+G682)/(12000/5))*SUMIFS(팀공격력!P:P,팀공격력!A:A,B682,팀공격력!B:B,D682))-K682)),"")</f>
        <v>6.303679773067528</v>
      </c>
      <c r="BM682" s="13">
        <f>IFERROR(100*((AM682/E682*(2400))/((F682*60+G682)*SUMIFS(팀공격력!AR:AR,팀공격력!A:A,B682,팀공격력!B:B,D682))),"")</f>
        <v>0</v>
      </c>
      <c r="BN682" s="13">
        <f>IFERROR((AO682*40)/(((F682*60+G682)/60)*(SUMIFS(팀수비력!Q:Q,팀수비력!A:A,B682,팀수비력!B:B,D682)-SUMIFS(팀수비력!N:N,팀수비력!A:A,B682,팀수비력!B:B,D682)))*100,"")</f>
        <v>0</v>
      </c>
      <c r="BO682" s="13">
        <f t="shared" si="332"/>
        <v>20.491803278688526</v>
      </c>
      <c r="BP682" s="13">
        <v>0</v>
      </c>
      <c r="BQ682" s="13">
        <v>0</v>
      </c>
      <c r="BR682" s="13">
        <v>0</v>
      </c>
      <c r="BS682" s="13">
        <v>0</v>
      </c>
      <c r="BT682" s="15" t="s">
        <v>88</v>
      </c>
      <c r="BU682" s="15"/>
      <c r="BV682" s="12" t="s">
        <v>91</v>
      </c>
      <c r="BW682" s="26"/>
      <c r="BX682" s="28"/>
      <c r="BY682" s="28"/>
      <c r="BZ682" s="26"/>
      <c r="CA682" s="26"/>
      <c r="CB682" s="26"/>
      <c r="CC682" s="31"/>
      <c r="CD682" s="31"/>
      <c r="CE682" s="31"/>
      <c r="CF682" s="33">
        <v>3</v>
      </c>
      <c r="CG682" s="33">
        <v>0</v>
      </c>
    </row>
    <row r="683" spans="1:85" ht="18" customHeight="1" thickBot="1" x14ac:dyDescent="0.45">
      <c r="A683" s="12" t="s">
        <v>84</v>
      </c>
      <c r="B683" s="12" t="s">
        <v>152</v>
      </c>
      <c r="C683" s="4" t="s">
        <v>157</v>
      </c>
      <c r="D683" s="4" t="s">
        <v>298</v>
      </c>
      <c r="E683" s="23">
        <v>2</v>
      </c>
      <c r="F683" s="24">
        <v>5</v>
      </c>
      <c r="G683" s="24">
        <v>25</v>
      </c>
      <c r="H683" s="10">
        <f t="shared" si="306"/>
        <v>650</v>
      </c>
      <c r="I683" s="5">
        <v>2</v>
      </c>
      <c r="J683" s="17">
        <f t="shared" si="307"/>
        <v>1</v>
      </c>
      <c r="K683" s="7">
        <v>1</v>
      </c>
      <c r="L683" s="7">
        <v>3</v>
      </c>
      <c r="M683" s="17">
        <f t="shared" si="308"/>
        <v>0.5</v>
      </c>
      <c r="N683" s="17">
        <f t="shared" si="309"/>
        <v>1.5</v>
      </c>
      <c r="O683" s="14">
        <f t="shared" si="310"/>
        <v>0.33333333333333331</v>
      </c>
      <c r="P683" s="12">
        <v>1</v>
      </c>
      <c r="Q683" s="12">
        <v>1</v>
      </c>
      <c r="R683" s="17">
        <f t="shared" si="311"/>
        <v>0.5</v>
      </c>
      <c r="S683" s="17">
        <f t="shared" si="312"/>
        <v>0.5</v>
      </c>
      <c r="T683" s="14">
        <f t="shared" si="313"/>
        <v>1</v>
      </c>
      <c r="U683" s="12">
        <v>0</v>
      </c>
      <c r="V683" s="12">
        <v>2</v>
      </c>
      <c r="W683" s="17">
        <f t="shared" si="314"/>
        <v>0</v>
      </c>
      <c r="X683" s="17">
        <f t="shared" si="315"/>
        <v>1</v>
      </c>
      <c r="Y683" s="14">
        <f t="shared" si="316"/>
        <v>0</v>
      </c>
      <c r="Z683" s="12">
        <v>0</v>
      </c>
      <c r="AA683" s="12">
        <v>0</v>
      </c>
      <c r="AB683" s="17">
        <f t="shared" si="317"/>
        <v>0</v>
      </c>
      <c r="AC683" s="17">
        <f t="shared" si="318"/>
        <v>0</v>
      </c>
      <c r="AD683" s="14" t="e">
        <f t="shared" si="319"/>
        <v>#DIV/0!</v>
      </c>
      <c r="AE683" s="12">
        <v>1</v>
      </c>
      <c r="AF683" s="17">
        <f t="shared" si="320"/>
        <v>0.5</v>
      </c>
      <c r="AG683" s="12">
        <v>0</v>
      </c>
      <c r="AH683" s="17">
        <f t="shared" si="321"/>
        <v>0</v>
      </c>
      <c r="AI683" s="12">
        <v>1</v>
      </c>
      <c r="AJ683" s="17">
        <f t="shared" si="322"/>
        <v>0.5</v>
      </c>
      <c r="AK683" s="12">
        <v>0</v>
      </c>
      <c r="AL683" s="17">
        <f t="shared" si="323"/>
        <v>0</v>
      </c>
      <c r="AM683" s="12">
        <v>0</v>
      </c>
      <c r="AN683" s="17">
        <f t="shared" si="324"/>
        <v>0</v>
      </c>
      <c r="AO683" s="12">
        <v>0</v>
      </c>
      <c r="AP683" s="17">
        <f t="shared" si="325"/>
        <v>0</v>
      </c>
      <c r="AQ683" s="12">
        <v>0</v>
      </c>
      <c r="AR683" s="17">
        <f t="shared" si="326"/>
        <v>0</v>
      </c>
      <c r="AS683" s="12">
        <v>1</v>
      </c>
      <c r="AT683" s="17">
        <f t="shared" si="327"/>
        <v>0.5</v>
      </c>
      <c r="AU683" s="13"/>
      <c r="AV683" s="13"/>
      <c r="AW683" s="13"/>
      <c r="AX683" s="13"/>
      <c r="AY683" s="13"/>
      <c r="AZ683" s="13"/>
      <c r="BA683" s="13"/>
      <c r="BB683" s="13"/>
      <c r="BC683" s="13"/>
      <c r="BD683" s="35">
        <f t="shared" si="328"/>
        <v>33.333333333333329</v>
      </c>
      <c r="BE683" s="35">
        <f t="shared" si="329"/>
        <v>33.333333333333329</v>
      </c>
      <c r="BF683" s="37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2.9286983969443909</v>
      </c>
      <c r="BG683" s="14">
        <f t="shared" si="330"/>
        <v>0.66666666666666663</v>
      </c>
      <c r="BH683" s="14">
        <f t="shared" si="331"/>
        <v>0</v>
      </c>
      <c r="BI683" s="13">
        <f>IFERROR(((AG683*(12000/5))/((F683*60+G683)*(SUMIFS(팀공격력!X:X,팀공격력!A:A,B683,팀공격력!B:B,D683)+SUMIFS(팀수비력!X:X,팀수비력!A:A,B683,팀수비력!B:B,D683))))*100,"")</f>
        <v>0</v>
      </c>
      <c r="BJ683" s="13">
        <f>IFERROR(((AI683*(12000/5))/((F683*60+G683)*(SUMIFS(팀공격력!V:V,팀공격력!A:A,B683,팀공격력!B:B,D683)+SUMIFS(팀수비력!W:W,팀수비력!A:A,B683,팀수비력!B:B,D683))))*100,"")</f>
        <v>2.4615384615384617</v>
      </c>
      <c r="BK683" s="13">
        <f>IFERROR(((AE683*(12000/5))/((F683*60+G683)*(SUMIFS(팀공격력!X:X,팀공격력!A:A,B683,팀공격력!B:B,D683)+SUMIFS(팀수비력!X:X,팀수비력!A:A,B683,팀수비력!B:B,D683))))*100,"")</f>
        <v>1.1703035474826282</v>
      </c>
      <c r="BL683" s="13">
        <f>IFERROR(100*AK683/(((((F683*60+G683)/(12000/5))*SUMIFS(팀공격력!P:P,팀공격력!A:A,B683,팀공격력!B:B,D683))-K683)),"")</f>
        <v>0</v>
      </c>
      <c r="BM683" s="13">
        <f>IFERROR(100*((AM683/E683*(2400))/((F683*60+G683)*SUMIFS(팀공격력!AR:AR,팀공격력!A:A,B683,팀공격력!B:B,D683))),"")</f>
        <v>0</v>
      </c>
      <c r="BN683" s="13">
        <f>IFERROR((AO683*40)/(((F683*60+G683)/60)*(SUMIFS(팀수비력!Q:Q,팀수비력!A:A,B683,팀수비력!B:B,D683)-SUMIFS(팀수비력!N:N,팀수비력!A:A,B683,팀수비력!B:B,D683)))*100,"")</f>
        <v>0</v>
      </c>
      <c r="BO683" s="13">
        <f t="shared" si="332"/>
        <v>0</v>
      </c>
      <c r="BP683" s="13">
        <v>0</v>
      </c>
      <c r="BQ683" s="13">
        <v>0</v>
      </c>
      <c r="BR683" s="13">
        <v>0</v>
      </c>
      <c r="BS683" s="13">
        <v>0</v>
      </c>
      <c r="BT683" s="15" t="s">
        <v>88</v>
      </c>
      <c r="BU683" s="15"/>
      <c r="BV683" s="12" t="s">
        <v>91</v>
      </c>
      <c r="BW683" s="26"/>
      <c r="BX683" s="28"/>
      <c r="BY683" s="28"/>
      <c r="BZ683" s="26"/>
      <c r="CA683" s="26"/>
      <c r="CB683" s="26"/>
      <c r="CC683" s="31"/>
      <c r="CD683" s="31"/>
      <c r="CE683" s="31"/>
      <c r="CF683" s="33">
        <v>2</v>
      </c>
      <c r="CG683" s="33">
        <v>0</v>
      </c>
    </row>
    <row r="684" spans="1:85" ht="18" customHeight="1" thickBot="1" x14ac:dyDescent="0.45">
      <c r="A684" s="12" t="s">
        <v>84</v>
      </c>
      <c r="B684" s="12" t="s">
        <v>152</v>
      </c>
      <c r="C684" s="4" t="s">
        <v>158</v>
      </c>
      <c r="D684" s="4" t="s">
        <v>298</v>
      </c>
      <c r="E684" s="23">
        <v>9</v>
      </c>
      <c r="F684" s="24">
        <v>15</v>
      </c>
      <c r="G684" s="24">
        <v>44</v>
      </c>
      <c r="H684" s="10">
        <f t="shared" si="306"/>
        <v>8496</v>
      </c>
      <c r="I684" s="5">
        <v>46</v>
      </c>
      <c r="J684" s="17">
        <f t="shared" si="307"/>
        <v>5.1111111111111107</v>
      </c>
      <c r="K684" s="7">
        <v>15</v>
      </c>
      <c r="L684" s="7">
        <v>36</v>
      </c>
      <c r="M684" s="17">
        <f t="shared" si="308"/>
        <v>1.6666666666666667</v>
      </c>
      <c r="N684" s="17">
        <f t="shared" si="309"/>
        <v>4</v>
      </c>
      <c r="O684" s="14">
        <f t="shared" si="310"/>
        <v>0.41666666666666669</v>
      </c>
      <c r="P684" s="12">
        <v>8</v>
      </c>
      <c r="Q684" s="12">
        <v>13</v>
      </c>
      <c r="R684" s="17">
        <f t="shared" si="311"/>
        <v>0.88888888888888884</v>
      </c>
      <c r="S684" s="17">
        <f t="shared" si="312"/>
        <v>1.4444444444444444</v>
      </c>
      <c r="T684" s="14">
        <f t="shared" si="313"/>
        <v>0.61538461538461542</v>
      </c>
      <c r="U684" s="12">
        <v>7</v>
      </c>
      <c r="V684" s="12">
        <v>23</v>
      </c>
      <c r="W684" s="17">
        <f t="shared" si="314"/>
        <v>0.77777777777777779</v>
      </c>
      <c r="X684" s="17">
        <f t="shared" si="315"/>
        <v>2.5555555555555554</v>
      </c>
      <c r="Y684" s="14">
        <f t="shared" si="316"/>
        <v>0.30434782608695654</v>
      </c>
      <c r="Z684" s="12">
        <v>9</v>
      </c>
      <c r="AA684" s="12">
        <v>13</v>
      </c>
      <c r="AB684" s="17">
        <f t="shared" si="317"/>
        <v>1</v>
      </c>
      <c r="AC684" s="17">
        <f t="shared" si="318"/>
        <v>1.4444444444444444</v>
      </c>
      <c r="AD684" s="14">
        <f t="shared" si="319"/>
        <v>0.69230769230769229</v>
      </c>
      <c r="AE684" s="12">
        <v>30</v>
      </c>
      <c r="AF684" s="17">
        <f t="shared" si="320"/>
        <v>3.3333333333333335</v>
      </c>
      <c r="AG684" s="12">
        <v>10</v>
      </c>
      <c r="AH684" s="17">
        <f t="shared" si="321"/>
        <v>1.1111111111111112</v>
      </c>
      <c r="AI684" s="12">
        <v>20</v>
      </c>
      <c r="AJ684" s="17">
        <f t="shared" si="322"/>
        <v>2.2222222222222223</v>
      </c>
      <c r="AK684" s="12">
        <v>9</v>
      </c>
      <c r="AL684" s="17">
        <f t="shared" si="323"/>
        <v>1</v>
      </c>
      <c r="AM684" s="12">
        <v>4</v>
      </c>
      <c r="AN684" s="17">
        <f t="shared" si="324"/>
        <v>0.44444444444444442</v>
      </c>
      <c r="AO684" s="12">
        <v>1</v>
      </c>
      <c r="AP684" s="17">
        <f t="shared" si="325"/>
        <v>0.1111111111111111</v>
      </c>
      <c r="AQ684" s="12">
        <v>8</v>
      </c>
      <c r="AR684" s="17">
        <f t="shared" si="326"/>
        <v>0.88888888888888884</v>
      </c>
      <c r="AS684" s="12">
        <v>15</v>
      </c>
      <c r="AT684" s="17">
        <f t="shared" si="327"/>
        <v>1.6666666666666667</v>
      </c>
      <c r="AU684" s="13"/>
      <c r="AV684" s="13"/>
      <c r="AW684" s="13"/>
      <c r="AX684" s="13"/>
      <c r="AY684" s="13"/>
      <c r="AZ684" s="13"/>
      <c r="BA684" s="13"/>
      <c r="BB684" s="13"/>
      <c r="BC684" s="13"/>
      <c r="BD684" s="35">
        <f t="shared" si="328"/>
        <v>55.129434324065194</v>
      </c>
      <c r="BE684" s="35">
        <f t="shared" si="329"/>
        <v>51.388888888888886</v>
      </c>
      <c r="BF684" s="37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16.710747668158337</v>
      </c>
      <c r="BG684" s="14">
        <f t="shared" si="330"/>
        <v>0.63888888888888884</v>
      </c>
      <c r="BH684" s="14">
        <f t="shared" si="331"/>
        <v>0.3611111111111111</v>
      </c>
      <c r="BI684" s="13">
        <f>IFERROR(((AG684*(12000/5))/((F684*60+G684)*(SUMIFS(팀공격력!X:X,팀공격력!A:A,B684,팀공격력!B:B,D684)+SUMIFS(팀수비력!X:X,팀수비력!A:A,B684,팀수비력!B:B,D684))))*100,"")</f>
        <v>4.0291170861425227</v>
      </c>
      <c r="BJ684" s="13">
        <f>IFERROR(((AI684*(12000/5))/((F684*60+G684)*(SUMIFS(팀공격력!V:V,팀공격력!A:A,B684,팀공격력!B:B,D684)+SUMIFS(팀수비력!W:W,팀수비력!A:A,B684,팀수비력!B:B,D684))))*100,"")</f>
        <v>16.949152542372879</v>
      </c>
      <c r="BK684" s="13">
        <f>IFERROR(((AE684*(12000/5))/((F684*60+G684)*(SUMIFS(팀공격력!X:X,팀공격력!A:A,B684,팀공격력!B:B,D684)+SUMIFS(팀수비력!X:X,팀수비력!A:A,B684,팀수비력!B:B,D684))))*100,"")</f>
        <v>12.087351258427571</v>
      </c>
      <c r="BL684" s="13">
        <f>IFERROR(100*AK684/(((((F684*60+G684)/(12000/5))*SUMIFS(팀공격력!P:P,팀공격력!A:A,B684,팀공격력!B:B,D684))-K684)),"")</f>
        <v>8.9427662957074716</v>
      </c>
      <c r="BM684" s="13">
        <f>IFERROR(100*((AM684/E684*(2400))/((F684*60+G684)*SUMIFS(팀공격력!AR:AR,팀공격력!A:A,B684,팀공격력!B:B,D684))),"")</f>
        <v>1.5756363737996524</v>
      </c>
      <c r="BN684" s="13">
        <f>IFERROR((AO684*40)/(((F684*60+G684)/60)*(SUMIFS(팀수비력!Q:Q,팀수비력!A:A,B684,팀수비력!B:B,D684)-SUMIFS(팀수비력!N:N,팀수비력!A:A,B684,팀수비력!B:B,D684)))*100,"")</f>
        <v>0.804548380175928</v>
      </c>
      <c r="BO684" s="13">
        <f t="shared" si="332"/>
        <v>16.090104585679807</v>
      </c>
      <c r="BP684" s="13">
        <v>15.3846153846153</v>
      </c>
      <c r="BQ684" s="13">
        <v>0.22222222222222199</v>
      </c>
      <c r="BR684" s="13">
        <v>0</v>
      </c>
      <c r="BS684" s="13">
        <v>0.55555555555555503</v>
      </c>
      <c r="BT684" s="15" t="s">
        <v>88</v>
      </c>
      <c r="BU684" s="15"/>
      <c r="BV684" s="12" t="s">
        <v>96</v>
      </c>
      <c r="BW684" s="26"/>
      <c r="BX684" s="28"/>
      <c r="BY684" s="28"/>
      <c r="BZ684" s="26"/>
      <c r="CA684" s="26"/>
      <c r="CB684" s="26"/>
      <c r="CC684" s="31"/>
      <c r="CD684" s="31"/>
      <c r="CE684" s="31"/>
      <c r="CF684" s="33">
        <v>7</v>
      </c>
      <c r="CG684" s="33">
        <v>2</v>
      </c>
    </row>
    <row r="685" spans="1:85" ht="18" customHeight="1" thickBot="1" x14ac:dyDescent="0.45">
      <c r="A685" s="12" t="s">
        <v>84</v>
      </c>
      <c r="B685" s="12" t="s">
        <v>152</v>
      </c>
      <c r="C685" s="4" t="s">
        <v>159</v>
      </c>
      <c r="D685" s="4" t="s">
        <v>298</v>
      </c>
      <c r="E685" s="23">
        <v>7</v>
      </c>
      <c r="F685" s="24">
        <v>9</v>
      </c>
      <c r="G685" s="24">
        <v>33</v>
      </c>
      <c r="H685" s="10">
        <f t="shared" si="306"/>
        <v>4011</v>
      </c>
      <c r="I685" s="5">
        <v>21</v>
      </c>
      <c r="J685" s="17">
        <f t="shared" si="307"/>
        <v>3</v>
      </c>
      <c r="K685" s="7">
        <v>9</v>
      </c>
      <c r="L685" s="7">
        <v>18</v>
      </c>
      <c r="M685" s="17">
        <f t="shared" si="308"/>
        <v>1.2857142857142858</v>
      </c>
      <c r="N685" s="17">
        <f t="shared" si="309"/>
        <v>2.5714285714285716</v>
      </c>
      <c r="O685" s="14">
        <f t="shared" si="310"/>
        <v>0.5</v>
      </c>
      <c r="P685" s="12">
        <v>8</v>
      </c>
      <c r="Q685" s="12">
        <v>13</v>
      </c>
      <c r="R685" s="17">
        <f t="shared" si="311"/>
        <v>1.1428571428571428</v>
      </c>
      <c r="S685" s="17">
        <f t="shared" si="312"/>
        <v>1.8571428571428572</v>
      </c>
      <c r="T685" s="14">
        <f t="shared" si="313"/>
        <v>0.61538461538461542</v>
      </c>
      <c r="U685" s="12">
        <v>1</v>
      </c>
      <c r="V685" s="12">
        <v>5</v>
      </c>
      <c r="W685" s="17">
        <f t="shared" si="314"/>
        <v>0.14285714285714285</v>
      </c>
      <c r="X685" s="17">
        <f t="shared" si="315"/>
        <v>0.7142857142857143</v>
      </c>
      <c r="Y685" s="14">
        <f t="shared" si="316"/>
        <v>0.2</v>
      </c>
      <c r="Z685" s="12">
        <v>2</v>
      </c>
      <c r="AA685" s="12">
        <v>2</v>
      </c>
      <c r="AB685" s="17">
        <f t="shared" si="317"/>
        <v>0.2857142857142857</v>
      </c>
      <c r="AC685" s="17">
        <f t="shared" si="318"/>
        <v>0.2857142857142857</v>
      </c>
      <c r="AD685" s="14">
        <f t="shared" si="319"/>
        <v>1</v>
      </c>
      <c r="AE685" s="12">
        <v>19</v>
      </c>
      <c r="AF685" s="17">
        <f t="shared" si="320"/>
        <v>2.7142857142857144</v>
      </c>
      <c r="AG685" s="12">
        <v>3</v>
      </c>
      <c r="AH685" s="17">
        <f t="shared" si="321"/>
        <v>0.42857142857142855</v>
      </c>
      <c r="AI685" s="12">
        <v>16</v>
      </c>
      <c r="AJ685" s="17">
        <f t="shared" si="322"/>
        <v>2.2857142857142856</v>
      </c>
      <c r="AK685" s="12">
        <v>14</v>
      </c>
      <c r="AL685" s="17">
        <f t="shared" si="323"/>
        <v>2</v>
      </c>
      <c r="AM685" s="12">
        <v>1</v>
      </c>
      <c r="AN685" s="17">
        <f t="shared" si="324"/>
        <v>0.14285714285714285</v>
      </c>
      <c r="AO685" s="12">
        <v>1</v>
      </c>
      <c r="AP685" s="17">
        <f t="shared" si="325"/>
        <v>0.14285714285714285</v>
      </c>
      <c r="AQ685" s="12">
        <v>4</v>
      </c>
      <c r="AR685" s="17">
        <f t="shared" si="326"/>
        <v>0.5714285714285714</v>
      </c>
      <c r="AS685" s="12">
        <v>12</v>
      </c>
      <c r="AT685" s="17">
        <f t="shared" si="327"/>
        <v>1.7142857142857142</v>
      </c>
      <c r="AU685" s="13"/>
      <c r="AV685" s="13"/>
      <c r="AW685" s="13"/>
      <c r="AX685" s="13"/>
      <c r="AY685" s="13"/>
      <c r="AZ685" s="13"/>
      <c r="BA685" s="13"/>
      <c r="BB685" s="13"/>
      <c r="BC685" s="13"/>
      <c r="BD685" s="35">
        <f t="shared" si="328"/>
        <v>55.614406779661017</v>
      </c>
      <c r="BE685" s="35">
        <f t="shared" si="329"/>
        <v>52.777777777777779</v>
      </c>
      <c r="BF685" s="37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12.668877998649501</v>
      </c>
      <c r="BG685" s="14">
        <f t="shared" si="330"/>
        <v>0.27777777777777779</v>
      </c>
      <c r="BH685" s="14">
        <f t="shared" si="331"/>
        <v>0.1111111111111111</v>
      </c>
      <c r="BI685" s="13">
        <f>IFERROR(((AG685*(12000/5))/((F685*60+G685)*(SUMIFS(팀공격력!X:X,팀공격력!A:A,B685,팀공격력!B:B,D685)+SUMIFS(팀수비력!X:X,팀수비력!A:A,B685,팀수비력!B:B,D685))))*100,"")</f>
        <v>1.9913542038316974</v>
      </c>
      <c r="BJ685" s="13">
        <f>IFERROR(((AI685*(12000/5))/((F685*60+G685)*(SUMIFS(팀공격력!V:V,팀공격력!A:A,B685,팀공격력!B:B,D685)+SUMIFS(팀수비력!W:W,팀수비력!A:A,B685,팀수비력!B:B,D685))))*100,"")</f>
        <v>22.338568935427574</v>
      </c>
      <c r="BK685" s="13">
        <f>IFERROR(((AE685*(12000/5))/((F685*60+G685)*(SUMIFS(팀공격력!X:X,팀공격력!A:A,B685,팀공격력!B:B,D685)+SUMIFS(팀수비력!X:X,팀수비력!A:A,B685,팀수비력!B:B,D685))))*100,"")</f>
        <v>12.61190995760075</v>
      </c>
      <c r="BL685" s="13">
        <f>IFERROR(100*AK685/(((((F685*60+G685)/(12000/5))*SUMIFS(팀공격력!P:P,팀공격력!A:A,B685,팀공격력!B:B,D685))-K685)),"")</f>
        <v>22.878620746006458</v>
      </c>
      <c r="BM685" s="13">
        <f>IFERROR(100*((AM685/E685*(2400))/((F685*60+G685)*SUMIFS(팀공격력!AR:AR,팀공격력!A:A,B685,팀공격력!B:B,D685))),"")</f>
        <v>0.83436840138380997</v>
      </c>
      <c r="BN685" s="13">
        <f>IFERROR((AO685*40)/(((F685*60+G685)/60)*(SUMIFS(팀수비력!Q:Q,팀수비력!A:A,B685,팀수비력!B:B,D685)-SUMIFS(팀수비력!N:N,팀수비력!A:A,B685,팀수비력!B:B,D685)))*100,"")</f>
        <v>1.3254688846179334</v>
      </c>
      <c r="BO685" s="13">
        <f t="shared" si="332"/>
        <v>17.482517482517483</v>
      </c>
      <c r="BP685" s="13">
        <v>83.3333333333333</v>
      </c>
      <c r="BQ685" s="13">
        <v>0.71428571428571397</v>
      </c>
      <c r="BR685" s="13">
        <v>0</v>
      </c>
      <c r="BS685" s="13">
        <v>0.14285714285714199</v>
      </c>
      <c r="BT685" s="15" t="s">
        <v>93</v>
      </c>
      <c r="BU685" s="15"/>
      <c r="BV685" s="12" t="s">
        <v>89</v>
      </c>
      <c r="BW685" s="26"/>
      <c r="BX685" s="28"/>
      <c r="BY685" s="28"/>
      <c r="BZ685" s="26"/>
      <c r="CA685" s="26"/>
      <c r="CB685" s="26"/>
      <c r="CC685" s="31"/>
      <c r="CD685" s="31"/>
      <c r="CE685" s="31"/>
      <c r="CF685" s="33">
        <v>5</v>
      </c>
      <c r="CG685" s="33">
        <v>2</v>
      </c>
    </row>
    <row r="686" spans="1:85" ht="18" customHeight="1" thickBot="1" x14ac:dyDescent="0.45">
      <c r="A686" s="12" t="s">
        <v>84</v>
      </c>
      <c r="B686" s="12" t="s">
        <v>152</v>
      </c>
      <c r="C686" s="4" t="s">
        <v>161</v>
      </c>
      <c r="D686" s="4" t="s">
        <v>298</v>
      </c>
      <c r="E686" s="23">
        <v>8</v>
      </c>
      <c r="F686" s="24">
        <v>10</v>
      </c>
      <c r="G686" s="24">
        <v>28</v>
      </c>
      <c r="H686" s="10">
        <f t="shared" si="306"/>
        <v>5024</v>
      </c>
      <c r="I686" s="5">
        <v>13</v>
      </c>
      <c r="J686" s="17">
        <f t="shared" si="307"/>
        <v>1.625</v>
      </c>
      <c r="K686" s="7">
        <v>5</v>
      </c>
      <c r="L686" s="7">
        <v>17</v>
      </c>
      <c r="M686" s="17">
        <f t="shared" si="308"/>
        <v>0.625</v>
      </c>
      <c r="N686" s="17">
        <f t="shared" si="309"/>
        <v>2.125</v>
      </c>
      <c r="O686" s="14">
        <f t="shared" si="310"/>
        <v>0.29411764705882354</v>
      </c>
      <c r="P686" s="12">
        <v>4</v>
      </c>
      <c r="Q686" s="12">
        <v>10</v>
      </c>
      <c r="R686" s="17">
        <f t="shared" si="311"/>
        <v>0.5</v>
      </c>
      <c r="S686" s="17">
        <f t="shared" si="312"/>
        <v>1.25</v>
      </c>
      <c r="T686" s="14">
        <f t="shared" si="313"/>
        <v>0.4</v>
      </c>
      <c r="U686" s="12">
        <v>1</v>
      </c>
      <c r="V686" s="12">
        <v>7</v>
      </c>
      <c r="W686" s="17">
        <f t="shared" si="314"/>
        <v>0.125</v>
      </c>
      <c r="X686" s="17">
        <f t="shared" si="315"/>
        <v>0.875</v>
      </c>
      <c r="Y686" s="14">
        <f t="shared" si="316"/>
        <v>0.14285714285714285</v>
      </c>
      <c r="Z686" s="12">
        <v>2</v>
      </c>
      <c r="AA686" s="12">
        <v>4</v>
      </c>
      <c r="AB686" s="17">
        <f t="shared" si="317"/>
        <v>0.25</v>
      </c>
      <c r="AC686" s="17">
        <f t="shared" si="318"/>
        <v>0.5</v>
      </c>
      <c r="AD686" s="14">
        <f t="shared" si="319"/>
        <v>0.5</v>
      </c>
      <c r="AE686" s="12">
        <v>5</v>
      </c>
      <c r="AF686" s="17">
        <f t="shared" si="320"/>
        <v>0.625</v>
      </c>
      <c r="AG686" s="12">
        <v>2</v>
      </c>
      <c r="AH686" s="17">
        <f t="shared" si="321"/>
        <v>0.25</v>
      </c>
      <c r="AI686" s="12">
        <v>3</v>
      </c>
      <c r="AJ686" s="17">
        <f t="shared" si="322"/>
        <v>0.375</v>
      </c>
      <c r="AK686" s="12">
        <v>4</v>
      </c>
      <c r="AL686" s="17">
        <f t="shared" si="323"/>
        <v>0.5</v>
      </c>
      <c r="AM686" s="12">
        <v>2</v>
      </c>
      <c r="AN686" s="17">
        <f t="shared" si="324"/>
        <v>0.25</v>
      </c>
      <c r="AO686" s="12">
        <v>0</v>
      </c>
      <c r="AP686" s="17">
        <f t="shared" si="325"/>
        <v>0</v>
      </c>
      <c r="AQ686" s="12">
        <v>3</v>
      </c>
      <c r="AR686" s="17">
        <f t="shared" si="326"/>
        <v>0.375</v>
      </c>
      <c r="AS686" s="12">
        <v>13</v>
      </c>
      <c r="AT686" s="17">
        <f t="shared" si="327"/>
        <v>1.625</v>
      </c>
      <c r="AU686" s="13"/>
      <c r="AV686" s="13"/>
      <c r="AW686" s="13"/>
      <c r="AX686" s="13"/>
      <c r="AY686" s="13"/>
      <c r="AZ686" s="13"/>
      <c r="BA686" s="13"/>
      <c r="BB686" s="13"/>
      <c r="BC686" s="13"/>
      <c r="BD686" s="35">
        <f t="shared" si="328"/>
        <v>34.648187633262253</v>
      </c>
      <c r="BE686" s="35">
        <f t="shared" si="329"/>
        <v>32.352941176470587</v>
      </c>
      <c r="BF686" s="37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10.993500564326295</v>
      </c>
      <c r="BG686" s="14">
        <f t="shared" si="330"/>
        <v>0.41176470588235292</v>
      </c>
      <c r="BH686" s="14">
        <f t="shared" si="331"/>
        <v>0.23529411764705882</v>
      </c>
      <c r="BI686" s="13">
        <f>IFERROR(((AG686*(12000/5))/((F686*60+G686)*(SUMIFS(팀공격력!X:X,팀공격력!A:A,B686,팀공격력!B:B,D686)+SUMIFS(팀수비력!X:X,팀수비력!A:A,B686,팀수비력!B:B,D686))))*100,"")</f>
        <v>1.2113014424581343</v>
      </c>
      <c r="BJ686" s="13">
        <f>IFERROR(((AI686*(12000/5))/((F686*60+G686)*(SUMIFS(팀공격력!V:V,팀공격력!A:A,B686,팀공격력!B:B,D686)+SUMIFS(팀수비력!W:W,팀수비력!A:A,B686,팀수비력!B:B,D686))))*100,"")</f>
        <v>3.8216560509554141</v>
      </c>
      <c r="BK686" s="13">
        <f>IFERROR(((AE686*(12000/5))/((F686*60+G686)*(SUMIFS(팀공격력!X:X,팀공격력!A:A,B686,팀공격력!B:B,D686)+SUMIFS(팀수비력!X:X,팀수비력!A:A,B686,팀수비력!B:B,D686))))*100,"")</f>
        <v>3.028253606145336</v>
      </c>
      <c r="BL686" s="13">
        <f>IFERROR(100*AK686/(((((F686*60+G686)/(12000/5))*SUMIFS(팀공격력!P:P,팀공격력!A:A,B686,팀공격력!B:B,D686))-K686)),"")</f>
        <v>5.5609620464340335</v>
      </c>
      <c r="BM686" s="13">
        <f>IFERROR(100*((AM686/E686*(2400))/((F686*60+G686)*SUMIFS(팀공격력!AR:AR,팀공격력!A:A,B686,팀공격력!B:B,D686))),"")</f>
        <v>1.3322657874006616</v>
      </c>
      <c r="BN686" s="13">
        <f>IFERROR((AO686*40)/(((F686*60+G686)/60)*(SUMIFS(팀수비력!Q:Q,팀수비력!A:A,B686,팀수비력!B:B,D686)-SUMIFS(팀수비력!N:N,팀수비력!A:A,B686,팀수비력!B:B,D686)))*100,"")</f>
        <v>0</v>
      </c>
      <c r="BO686" s="13">
        <f t="shared" si="332"/>
        <v>13.786764705882351</v>
      </c>
      <c r="BP686" s="13">
        <v>0</v>
      </c>
      <c r="BQ686" s="13">
        <v>0</v>
      </c>
      <c r="BR686" s="13">
        <v>0.625</v>
      </c>
      <c r="BS686" s="13">
        <v>0</v>
      </c>
      <c r="BT686" s="15" t="s">
        <v>88</v>
      </c>
      <c r="BU686" s="15"/>
      <c r="BV686" s="12" t="s">
        <v>91</v>
      </c>
      <c r="BW686" s="26"/>
      <c r="BX686" s="28"/>
      <c r="BY686" s="28"/>
      <c r="BZ686" s="26"/>
      <c r="CA686" s="26"/>
      <c r="CB686" s="26"/>
      <c r="CC686" s="31"/>
      <c r="CD686" s="31"/>
      <c r="CE686" s="31"/>
      <c r="CF686" s="33">
        <v>6</v>
      </c>
      <c r="CG686" s="33">
        <v>2</v>
      </c>
    </row>
    <row r="687" spans="1:85" ht="18" customHeight="1" thickBot="1" x14ac:dyDescent="0.45">
      <c r="A687" s="12" t="s">
        <v>84</v>
      </c>
      <c r="B687" s="12" t="s">
        <v>152</v>
      </c>
      <c r="C687" s="4" t="s">
        <v>162</v>
      </c>
      <c r="D687" s="4" t="s">
        <v>298</v>
      </c>
      <c r="E687" s="23">
        <v>6</v>
      </c>
      <c r="F687" s="24">
        <v>32</v>
      </c>
      <c r="G687" s="24">
        <v>9</v>
      </c>
      <c r="H687" s="10">
        <f t="shared" si="306"/>
        <v>11574</v>
      </c>
      <c r="I687" s="5">
        <v>76</v>
      </c>
      <c r="J687" s="17">
        <f t="shared" si="307"/>
        <v>12.666666666666666</v>
      </c>
      <c r="K687" s="7">
        <v>25</v>
      </c>
      <c r="L687" s="7">
        <v>59</v>
      </c>
      <c r="M687" s="17">
        <f t="shared" si="308"/>
        <v>4.166666666666667</v>
      </c>
      <c r="N687" s="17">
        <f t="shared" si="309"/>
        <v>9.8333333333333339</v>
      </c>
      <c r="O687" s="14">
        <f t="shared" si="310"/>
        <v>0.42372881355932202</v>
      </c>
      <c r="P687" s="12">
        <v>19</v>
      </c>
      <c r="Q687" s="12">
        <v>36</v>
      </c>
      <c r="R687" s="17">
        <f t="shared" si="311"/>
        <v>3.1666666666666665</v>
      </c>
      <c r="S687" s="17">
        <f t="shared" si="312"/>
        <v>6</v>
      </c>
      <c r="T687" s="14">
        <f t="shared" si="313"/>
        <v>0.52777777777777779</v>
      </c>
      <c r="U687" s="12">
        <v>6</v>
      </c>
      <c r="V687" s="12">
        <v>23</v>
      </c>
      <c r="W687" s="17">
        <f t="shared" si="314"/>
        <v>1</v>
      </c>
      <c r="X687" s="17">
        <f t="shared" si="315"/>
        <v>3.8333333333333335</v>
      </c>
      <c r="Y687" s="14">
        <f t="shared" si="316"/>
        <v>0.2608695652173913</v>
      </c>
      <c r="Z687" s="12">
        <v>20</v>
      </c>
      <c r="AA687" s="12">
        <v>23</v>
      </c>
      <c r="AB687" s="17">
        <f t="shared" si="317"/>
        <v>3.3333333333333335</v>
      </c>
      <c r="AC687" s="17">
        <f t="shared" si="318"/>
        <v>3.8333333333333335</v>
      </c>
      <c r="AD687" s="14">
        <f t="shared" si="319"/>
        <v>0.86956521739130432</v>
      </c>
      <c r="AE687" s="12">
        <v>45</v>
      </c>
      <c r="AF687" s="17">
        <f t="shared" si="320"/>
        <v>7.5</v>
      </c>
      <c r="AG687" s="12">
        <v>14</v>
      </c>
      <c r="AH687" s="17">
        <f t="shared" si="321"/>
        <v>2.3333333333333335</v>
      </c>
      <c r="AI687" s="12">
        <v>31</v>
      </c>
      <c r="AJ687" s="17">
        <f t="shared" si="322"/>
        <v>5.166666666666667</v>
      </c>
      <c r="AK687" s="12">
        <v>22</v>
      </c>
      <c r="AL687" s="17">
        <f t="shared" si="323"/>
        <v>3.6666666666666665</v>
      </c>
      <c r="AM687" s="12">
        <v>7</v>
      </c>
      <c r="AN687" s="17">
        <f t="shared" si="324"/>
        <v>1.1666666666666667</v>
      </c>
      <c r="AO687" s="12">
        <v>1</v>
      </c>
      <c r="AP687" s="17">
        <f t="shared" si="325"/>
        <v>0.16666666666666666</v>
      </c>
      <c r="AQ687" s="12">
        <v>12</v>
      </c>
      <c r="AR687" s="17">
        <f t="shared" si="326"/>
        <v>2</v>
      </c>
      <c r="AS687" s="12">
        <v>13</v>
      </c>
      <c r="AT687" s="17">
        <f t="shared" si="327"/>
        <v>2.1666666666666665</v>
      </c>
      <c r="AU687" s="13"/>
      <c r="AV687" s="13"/>
      <c r="AW687" s="13"/>
      <c r="AX687" s="13"/>
      <c r="AY687" s="13"/>
      <c r="AZ687" s="13"/>
      <c r="BA687" s="13"/>
      <c r="BB687" s="13"/>
      <c r="BC687" s="13"/>
      <c r="BD687" s="35">
        <f t="shared" si="328"/>
        <v>54.976851851851848</v>
      </c>
      <c r="BE687" s="35">
        <f t="shared" si="329"/>
        <v>47.457627118644069</v>
      </c>
      <c r="BF687" s="37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13.34235433506859</v>
      </c>
      <c r="BG687" s="14">
        <f t="shared" si="330"/>
        <v>0.38983050847457629</v>
      </c>
      <c r="BH687" s="14">
        <f t="shared" si="331"/>
        <v>0.38983050847457629</v>
      </c>
      <c r="BI687" s="13">
        <f>IFERROR(((AG687*(12000/5))/((F687*60+G687)*(SUMIFS(팀공격력!X:X,팀공격력!A:A,B687,팀공격력!B:B,D687)+SUMIFS(팀수비력!X:X,팀수비력!A:A,B687,팀수비력!B:B,D687))))*100,"")</f>
        <v>2.7604360503089471</v>
      </c>
      <c r="BJ687" s="13">
        <f>IFERROR(((AI687*(12000/5))/((F687*60+G687)*(SUMIFS(팀공격력!V:V,팀공격력!A:A,B687,팀공격력!B:B,D687)+SUMIFS(팀수비력!W:W,팀수비력!A:A,B687,팀수비력!B:B,D687))))*100,"")</f>
        <v>12.856402280974599</v>
      </c>
      <c r="BK687" s="13">
        <f>IFERROR(((AE687*(12000/5))/((F687*60+G687)*(SUMIFS(팀공격력!X:X,팀공격력!A:A,B687,팀공격력!B:B,D687)+SUMIFS(팀수비력!X:X,팀수비력!A:A,B687,팀수비력!B:B,D687))))*100,"")</f>
        <v>8.8728301617073289</v>
      </c>
      <c r="BL687" s="13">
        <f>IFERROR(100*AK687/(((((F687*60+G687)/(12000/5))*SUMIFS(팀공격력!P:P,팀공격력!A:A,B687,팀공격력!B:B,D687))-K687)),"")</f>
        <v>10.411613681806889</v>
      </c>
      <c r="BM687" s="13">
        <f>IFERROR(100*((AM687/E687*(2400))/((F687*60+G687)*SUMIFS(팀공격력!AR:AR,팀공격력!A:A,B687,팀공격력!B:B,D687))),"")</f>
        <v>2.0240678767628508</v>
      </c>
      <c r="BN687" s="13">
        <f>IFERROR((AO687*40)/(((F687*60+G687)/60)*(SUMIFS(팀수비력!Q:Q,팀수비력!A:A,B687,팀수비력!B:B,D687)-SUMIFS(팀수비력!N:N,팀수비력!A:A,B687,팀수비력!B:B,D687)))*100,"")</f>
        <v>0.39372403882119028</v>
      </c>
      <c r="BO687" s="13">
        <f t="shared" si="332"/>
        <v>14.792899408284024</v>
      </c>
      <c r="BP687" s="13">
        <v>8.3333333333333304</v>
      </c>
      <c r="BQ687" s="13">
        <v>0.16666666666666599</v>
      </c>
      <c r="BR687" s="13">
        <v>1.3333333333333299</v>
      </c>
      <c r="BS687" s="13">
        <v>1</v>
      </c>
      <c r="BT687" s="15" t="s">
        <v>88</v>
      </c>
      <c r="BU687" s="15"/>
      <c r="BV687" s="12" t="s">
        <v>96</v>
      </c>
      <c r="BW687" s="26"/>
      <c r="BX687" s="28"/>
      <c r="BY687" s="28"/>
      <c r="BZ687" s="26"/>
      <c r="CA687" s="26"/>
      <c r="CB687" s="26"/>
      <c r="CC687" s="31"/>
      <c r="CD687" s="31"/>
      <c r="CE687" s="31"/>
      <c r="CF687" s="33">
        <v>4</v>
      </c>
      <c r="CG687" s="33">
        <v>2</v>
      </c>
    </row>
    <row r="688" spans="1:85" ht="18" customHeight="1" thickBot="1" x14ac:dyDescent="0.45">
      <c r="A688" s="12" t="s">
        <v>84</v>
      </c>
      <c r="B688" s="12" t="s">
        <v>152</v>
      </c>
      <c r="C688" s="4" t="s">
        <v>163</v>
      </c>
      <c r="D688" s="4" t="s">
        <v>298</v>
      </c>
      <c r="E688" s="23">
        <v>9</v>
      </c>
      <c r="F688" s="24">
        <v>18</v>
      </c>
      <c r="G688" s="24">
        <v>19</v>
      </c>
      <c r="H688" s="10">
        <f t="shared" si="306"/>
        <v>9891</v>
      </c>
      <c r="I688" s="5">
        <v>113</v>
      </c>
      <c r="J688" s="17">
        <f t="shared" si="307"/>
        <v>12.555555555555555</v>
      </c>
      <c r="K688" s="7">
        <v>32</v>
      </c>
      <c r="L688" s="7">
        <v>61</v>
      </c>
      <c r="M688" s="17">
        <f t="shared" si="308"/>
        <v>3.5555555555555554</v>
      </c>
      <c r="N688" s="17">
        <f t="shared" si="309"/>
        <v>6.7777777777777777</v>
      </c>
      <c r="O688" s="14">
        <f t="shared" si="310"/>
        <v>0.52459016393442626</v>
      </c>
      <c r="P688" s="12">
        <v>16</v>
      </c>
      <c r="Q688" s="12">
        <v>26</v>
      </c>
      <c r="R688" s="17">
        <f t="shared" si="311"/>
        <v>1.7777777777777777</v>
      </c>
      <c r="S688" s="17">
        <f t="shared" si="312"/>
        <v>2.8888888888888888</v>
      </c>
      <c r="T688" s="14">
        <f t="shared" si="313"/>
        <v>0.61538461538461542</v>
      </c>
      <c r="U688" s="12">
        <v>16</v>
      </c>
      <c r="V688" s="12">
        <v>35</v>
      </c>
      <c r="W688" s="17">
        <f t="shared" si="314"/>
        <v>1.7777777777777777</v>
      </c>
      <c r="X688" s="17">
        <f t="shared" si="315"/>
        <v>3.8888888888888888</v>
      </c>
      <c r="Y688" s="14">
        <f t="shared" si="316"/>
        <v>0.45714285714285713</v>
      </c>
      <c r="Z688" s="12">
        <v>33</v>
      </c>
      <c r="AA688" s="12">
        <v>42</v>
      </c>
      <c r="AB688" s="17">
        <f t="shared" si="317"/>
        <v>3.6666666666666665</v>
      </c>
      <c r="AC688" s="17">
        <f t="shared" si="318"/>
        <v>4.666666666666667</v>
      </c>
      <c r="AD688" s="14">
        <f t="shared" si="319"/>
        <v>0.7857142857142857</v>
      </c>
      <c r="AE688" s="12">
        <v>16</v>
      </c>
      <c r="AF688" s="17">
        <f t="shared" si="320"/>
        <v>1.7777777777777777</v>
      </c>
      <c r="AG688" s="12">
        <v>1</v>
      </c>
      <c r="AH688" s="17">
        <f t="shared" si="321"/>
        <v>0.1111111111111111</v>
      </c>
      <c r="AI688" s="12">
        <v>15</v>
      </c>
      <c r="AJ688" s="17">
        <f t="shared" si="322"/>
        <v>1.6666666666666667</v>
      </c>
      <c r="AK688" s="12">
        <v>9</v>
      </c>
      <c r="AL688" s="17">
        <f t="shared" si="323"/>
        <v>1</v>
      </c>
      <c r="AM688" s="12">
        <v>6</v>
      </c>
      <c r="AN688" s="17">
        <f t="shared" si="324"/>
        <v>0.66666666666666663</v>
      </c>
      <c r="AO688" s="12">
        <v>3</v>
      </c>
      <c r="AP688" s="17">
        <f t="shared" si="325"/>
        <v>0.33333333333333331</v>
      </c>
      <c r="AQ688" s="12">
        <v>15</v>
      </c>
      <c r="AR688" s="17">
        <f t="shared" si="326"/>
        <v>1.6666666666666667</v>
      </c>
      <c r="AS688" s="12">
        <v>7</v>
      </c>
      <c r="AT688" s="17">
        <f t="shared" si="327"/>
        <v>0.77777777777777779</v>
      </c>
      <c r="AU688" s="13"/>
      <c r="AV688" s="13"/>
      <c r="AW688" s="13"/>
      <c r="AX688" s="13"/>
      <c r="AY688" s="13"/>
      <c r="AZ688" s="13"/>
      <c r="BA688" s="13"/>
      <c r="BB688" s="13"/>
      <c r="BC688" s="13"/>
      <c r="BD688" s="35">
        <f t="shared" si="328"/>
        <v>71.08706592853548</v>
      </c>
      <c r="BE688" s="35">
        <f t="shared" si="329"/>
        <v>65.573770491803273</v>
      </c>
      <c r="BF688" s="37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27.275891106028048</v>
      </c>
      <c r="BG688" s="14">
        <f t="shared" si="330"/>
        <v>0.57377049180327866</v>
      </c>
      <c r="BH688" s="14">
        <f t="shared" si="331"/>
        <v>0.68852459016393441</v>
      </c>
      <c r="BI688" s="13">
        <f>IFERROR(((AG688*(12000/5))/((F688*60+G688)*(SUMIFS(팀공격력!X:X,팀공격력!A:A,B688,팀공격력!B:B,D688)+SUMIFS(팀수비력!X:X,팀수비력!A:A,B688,팀수비력!B:B,D688))))*100,"")</f>
        <v>0.34608612641660985</v>
      </c>
      <c r="BJ688" s="13">
        <f>IFERROR(((AI688*(12000/5))/((F688*60+G688)*(SUMIFS(팀공격력!V:V,팀공격력!A:A,B688,팀공격력!B:B,D688)+SUMIFS(팀수비력!W:W,팀수비력!A:A,B688,팀수비력!B:B,D688))))*100,"")</f>
        <v>10.91901728844404</v>
      </c>
      <c r="BK688" s="13">
        <f>IFERROR(((AE688*(12000/5))/((F688*60+G688)*(SUMIFS(팀공격력!X:X,팀공격력!A:A,B688,팀공격력!B:B,D688)+SUMIFS(팀수비력!X:X,팀수비력!A:A,B688,팀수비력!B:B,D688))))*100,"")</f>
        <v>5.5373780226657576</v>
      </c>
      <c r="BL688" s="13">
        <f>IFERROR(100*AK688/(((((F688*60+G688)/(12000/5))*SUMIFS(팀공격력!P:P,팀공격력!A:A,B688,팀공격력!B:B,D688))-K688)),"")</f>
        <v>8.7695793037928436</v>
      </c>
      <c r="BM688" s="13">
        <f>IFERROR(100*((AM688/E688*(2400))/((F688*60+G688)*SUMIFS(팀공격력!AR:AR,팀공격력!A:A,B688,팀공격력!B:B,D688))),"")</f>
        <v>2.0301192950867226</v>
      </c>
      <c r="BN688" s="13">
        <f>IFERROR((AO688*40)/(((F688*60+G688)/60)*(SUMIFS(팀수비력!Q:Q,팀수비력!A:A,B688,팀수비력!B:B,D688)-SUMIFS(팀수비력!N:N,팀수비력!A:A,B688,팀수비력!B:B,D688)))*100,"")</f>
        <v>2.0732311307172226</v>
      </c>
      <c r="BO688" s="13">
        <f t="shared" si="332"/>
        <v>15.876375952582556</v>
      </c>
      <c r="BP688" s="13">
        <v>0</v>
      </c>
      <c r="BQ688" s="13">
        <v>0</v>
      </c>
      <c r="BR688" s="13">
        <v>1.1111111111111101</v>
      </c>
      <c r="BS688" s="13">
        <v>0</v>
      </c>
      <c r="BT688" s="15" t="s">
        <v>110</v>
      </c>
      <c r="BU688" s="15"/>
      <c r="BV688" s="12" t="s">
        <v>96</v>
      </c>
      <c r="BW688" s="26"/>
      <c r="BX688" s="28"/>
      <c r="BY688" s="28"/>
      <c r="BZ688" s="26"/>
      <c r="CA688" s="26"/>
      <c r="CB688" s="26"/>
      <c r="CC688" s="31"/>
      <c r="CD688" s="31"/>
      <c r="CE688" s="31"/>
      <c r="CF688" s="33">
        <v>7</v>
      </c>
      <c r="CG688" s="33">
        <v>2</v>
      </c>
    </row>
    <row r="689" spans="1:85" ht="18" customHeight="1" thickBot="1" x14ac:dyDescent="0.45">
      <c r="A689" s="12" t="s">
        <v>84</v>
      </c>
      <c r="B689" s="12" t="s">
        <v>152</v>
      </c>
      <c r="C689" s="4" t="s">
        <v>164</v>
      </c>
      <c r="D689" s="4" t="s">
        <v>298</v>
      </c>
      <c r="E689" s="23">
        <v>8</v>
      </c>
      <c r="F689" s="24">
        <v>21</v>
      </c>
      <c r="G689" s="24">
        <v>37</v>
      </c>
      <c r="H689" s="10">
        <f t="shared" si="306"/>
        <v>10376</v>
      </c>
      <c r="I689" s="5">
        <v>68</v>
      </c>
      <c r="J689" s="17">
        <f t="shared" si="307"/>
        <v>8.5</v>
      </c>
      <c r="K689" s="7">
        <v>28</v>
      </c>
      <c r="L689" s="7">
        <v>47</v>
      </c>
      <c r="M689" s="17">
        <f t="shared" si="308"/>
        <v>3.5</v>
      </c>
      <c r="N689" s="17">
        <f t="shared" si="309"/>
        <v>5.875</v>
      </c>
      <c r="O689" s="14">
        <f t="shared" si="310"/>
        <v>0.5957446808510638</v>
      </c>
      <c r="P689" s="12">
        <v>24</v>
      </c>
      <c r="Q689" s="12">
        <v>34</v>
      </c>
      <c r="R689" s="17">
        <f t="shared" si="311"/>
        <v>3</v>
      </c>
      <c r="S689" s="17">
        <f t="shared" si="312"/>
        <v>4.25</v>
      </c>
      <c r="T689" s="14">
        <f t="shared" si="313"/>
        <v>0.70588235294117652</v>
      </c>
      <c r="U689" s="12">
        <v>4</v>
      </c>
      <c r="V689" s="12">
        <v>13</v>
      </c>
      <c r="W689" s="17">
        <f t="shared" si="314"/>
        <v>0.5</v>
      </c>
      <c r="X689" s="17">
        <f t="shared" si="315"/>
        <v>1.625</v>
      </c>
      <c r="Y689" s="14">
        <f t="shared" si="316"/>
        <v>0.30769230769230771</v>
      </c>
      <c r="Z689" s="12">
        <v>8</v>
      </c>
      <c r="AA689" s="12">
        <v>14</v>
      </c>
      <c r="AB689" s="17">
        <f t="shared" si="317"/>
        <v>1</v>
      </c>
      <c r="AC689" s="17">
        <f t="shared" si="318"/>
        <v>1.75</v>
      </c>
      <c r="AD689" s="14">
        <f t="shared" si="319"/>
        <v>0.5714285714285714</v>
      </c>
      <c r="AE689" s="12">
        <v>28</v>
      </c>
      <c r="AF689" s="17">
        <f t="shared" si="320"/>
        <v>3.5</v>
      </c>
      <c r="AG689" s="12">
        <v>12</v>
      </c>
      <c r="AH689" s="17">
        <f t="shared" si="321"/>
        <v>1.5</v>
      </c>
      <c r="AI689" s="12">
        <v>16</v>
      </c>
      <c r="AJ689" s="17">
        <f t="shared" si="322"/>
        <v>2</v>
      </c>
      <c r="AK689" s="12">
        <v>4</v>
      </c>
      <c r="AL689" s="17">
        <f t="shared" si="323"/>
        <v>0.5</v>
      </c>
      <c r="AM689" s="12">
        <v>5</v>
      </c>
      <c r="AN689" s="17">
        <f t="shared" si="324"/>
        <v>0.625</v>
      </c>
      <c r="AO689" s="12">
        <v>5</v>
      </c>
      <c r="AP689" s="17">
        <f t="shared" si="325"/>
        <v>0.625</v>
      </c>
      <c r="AQ689" s="12">
        <v>8</v>
      </c>
      <c r="AR689" s="17">
        <f t="shared" si="326"/>
        <v>1</v>
      </c>
      <c r="AS689" s="12">
        <v>27</v>
      </c>
      <c r="AT689" s="17">
        <f t="shared" si="327"/>
        <v>3.375</v>
      </c>
      <c r="AU689" s="13"/>
      <c r="AV689" s="13"/>
      <c r="AW689" s="13"/>
      <c r="AX689" s="13"/>
      <c r="AY689" s="13"/>
      <c r="AZ689" s="13"/>
      <c r="BA689" s="13"/>
      <c r="BB689" s="13"/>
      <c r="BC689" s="13"/>
      <c r="BD689" s="35">
        <f t="shared" si="328"/>
        <v>63.957863054928524</v>
      </c>
      <c r="BE689" s="35">
        <f t="shared" si="329"/>
        <v>63.829787234042556</v>
      </c>
      <c r="BF689" s="37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14.961125169895571</v>
      </c>
      <c r="BG689" s="14">
        <f t="shared" si="330"/>
        <v>0.27659574468085107</v>
      </c>
      <c r="BH689" s="14">
        <f t="shared" si="331"/>
        <v>0.2978723404255319</v>
      </c>
      <c r="BI689" s="13">
        <f>IFERROR(((AG689*(12000/5))/((F689*60+G689)*(SUMIFS(팀공격력!X:X,팀공격력!A:A,B689,팀공격력!B:B,D689)+SUMIFS(팀수비력!X:X,팀수비력!A:A,B689,팀수비력!B:B,D689))))*100,"")</f>
        <v>3.5190314843348114</v>
      </c>
      <c r="BJ689" s="13">
        <f>IFERROR(((AI689*(12000/5))/((F689*60+G689)*(SUMIFS(팀공격력!V:V,팀공격력!A:A,B689,팀공격력!B:B,D689)+SUMIFS(팀수비력!W:W,팀수비력!A:A,B689,팀수비력!B:B,D689))))*100,"")</f>
        <v>9.8689282960678479</v>
      </c>
      <c r="BK689" s="13">
        <f>IFERROR(((AE689*(12000/5))/((F689*60+G689)*(SUMIFS(팀공격력!X:X,팀공격력!A:A,B689,팀공격력!B:B,D689)+SUMIFS(팀수비력!X:X,팀수비력!A:A,B689,팀수비력!B:B,D689))))*100,"")</f>
        <v>8.2110734634478924</v>
      </c>
      <c r="BL689" s="13">
        <f>IFERROR(100*AK689/(((((F689*60+G689)/(12000/5))*SUMIFS(팀공격력!P:P,팀공격력!A:A,B689,팀공격력!B:B,D689))-K689)),"")</f>
        <v>3.0561763413748975</v>
      </c>
      <c r="BM689" s="13">
        <f>IFERROR(100*((AM689/E689*(2400))/((F689*60+G689)*SUMIFS(팀공격력!AR:AR,팀공격력!A:A,B689,팀공격력!B:B,D689))),"")</f>
        <v>1.6126887326284034</v>
      </c>
      <c r="BN689" s="13">
        <f>IFERROR((AO689*40)/(((F689*60+G689)/60)*(SUMIFS(팀수비력!Q:Q,팀수비력!A:A,B689,팀수비력!B:B,D689)-SUMIFS(팀수비력!N:N,팀수비력!A:A,B689,팀수비력!B:B,D689)))*100,"")</f>
        <v>2.9278861637859519</v>
      </c>
      <c r="BO689" s="13">
        <f t="shared" si="332"/>
        <v>13.080444735120995</v>
      </c>
      <c r="BP689" s="13">
        <v>10</v>
      </c>
      <c r="BQ689" s="13">
        <v>0.125</v>
      </c>
      <c r="BR689" s="13">
        <v>0</v>
      </c>
      <c r="BS689" s="13">
        <v>0</v>
      </c>
      <c r="BT689" s="15" t="s">
        <v>88</v>
      </c>
      <c r="BU689" s="15"/>
      <c r="BV689" s="12" t="s">
        <v>96</v>
      </c>
      <c r="BW689" s="26"/>
      <c r="BX689" s="28"/>
      <c r="BY689" s="28"/>
      <c r="BZ689" s="26"/>
      <c r="CA689" s="26"/>
      <c r="CB689" s="26"/>
      <c r="CC689" s="31"/>
      <c r="CD689" s="31"/>
      <c r="CE689" s="31"/>
      <c r="CF689" s="33">
        <v>6</v>
      </c>
      <c r="CG689" s="33">
        <v>2</v>
      </c>
    </row>
    <row r="690" spans="1:85" ht="18" customHeight="1" thickBot="1" x14ac:dyDescent="0.45">
      <c r="A690" s="12" t="s">
        <v>84</v>
      </c>
      <c r="B690" s="12" t="s">
        <v>152</v>
      </c>
      <c r="C690" s="4" t="s">
        <v>165</v>
      </c>
      <c r="D690" s="4" t="s">
        <v>298</v>
      </c>
      <c r="E690" s="23">
        <v>8</v>
      </c>
      <c r="F690" s="24">
        <v>13</v>
      </c>
      <c r="G690" s="24">
        <v>30</v>
      </c>
      <c r="H690" s="10">
        <f t="shared" si="306"/>
        <v>6480</v>
      </c>
      <c r="I690" s="5">
        <v>43</v>
      </c>
      <c r="J690" s="17">
        <f t="shared" si="307"/>
        <v>5.375</v>
      </c>
      <c r="K690" s="7">
        <v>15</v>
      </c>
      <c r="L690" s="7">
        <v>32</v>
      </c>
      <c r="M690" s="17">
        <f t="shared" si="308"/>
        <v>1.875</v>
      </c>
      <c r="N690" s="17">
        <f t="shared" si="309"/>
        <v>4</v>
      </c>
      <c r="O690" s="14">
        <f t="shared" si="310"/>
        <v>0.46875</v>
      </c>
      <c r="P690" s="12">
        <v>8</v>
      </c>
      <c r="Q690" s="12">
        <v>16</v>
      </c>
      <c r="R690" s="17">
        <f t="shared" si="311"/>
        <v>1</v>
      </c>
      <c r="S690" s="17">
        <f t="shared" si="312"/>
        <v>2</v>
      </c>
      <c r="T690" s="14">
        <f t="shared" si="313"/>
        <v>0.5</v>
      </c>
      <c r="U690" s="12">
        <v>7</v>
      </c>
      <c r="V690" s="12">
        <v>16</v>
      </c>
      <c r="W690" s="17">
        <f t="shared" si="314"/>
        <v>0.875</v>
      </c>
      <c r="X690" s="17">
        <f t="shared" si="315"/>
        <v>2</v>
      </c>
      <c r="Y690" s="14">
        <f t="shared" si="316"/>
        <v>0.4375</v>
      </c>
      <c r="Z690" s="12">
        <v>6</v>
      </c>
      <c r="AA690" s="12">
        <v>6</v>
      </c>
      <c r="AB690" s="17">
        <f t="shared" si="317"/>
        <v>0.75</v>
      </c>
      <c r="AC690" s="17">
        <f t="shared" si="318"/>
        <v>0.75</v>
      </c>
      <c r="AD690" s="14">
        <f t="shared" si="319"/>
        <v>1</v>
      </c>
      <c r="AE690" s="12">
        <v>20</v>
      </c>
      <c r="AF690" s="17">
        <f t="shared" si="320"/>
        <v>2.5</v>
      </c>
      <c r="AG690" s="12">
        <v>3</v>
      </c>
      <c r="AH690" s="17">
        <f t="shared" si="321"/>
        <v>0.375</v>
      </c>
      <c r="AI690" s="12">
        <v>17</v>
      </c>
      <c r="AJ690" s="17">
        <f t="shared" si="322"/>
        <v>2.125</v>
      </c>
      <c r="AK690" s="12">
        <v>2</v>
      </c>
      <c r="AL690" s="17">
        <f t="shared" si="323"/>
        <v>0.25</v>
      </c>
      <c r="AM690" s="12">
        <v>6</v>
      </c>
      <c r="AN690" s="17">
        <f t="shared" si="324"/>
        <v>0.75</v>
      </c>
      <c r="AO690" s="12">
        <v>2</v>
      </c>
      <c r="AP690" s="17">
        <f t="shared" si="325"/>
        <v>0.25</v>
      </c>
      <c r="AQ690" s="12">
        <v>2</v>
      </c>
      <c r="AR690" s="17">
        <f t="shared" si="326"/>
        <v>0.25</v>
      </c>
      <c r="AS690" s="12">
        <v>7</v>
      </c>
      <c r="AT690" s="17">
        <f t="shared" si="327"/>
        <v>0.875</v>
      </c>
      <c r="AU690" s="13"/>
      <c r="AV690" s="13"/>
      <c r="AW690" s="13"/>
      <c r="AX690" s="13"/>
      <c r="AY690" s="13"/>
      <c r="AZ690" s="13"/>
      <c r="BA690" s="13"/>
      <c r="BB690" s="13"/>
      <c r="BC690" s="13"/>
      <c r="BD690" s="35">
        <f t="shared" si="328"/>
        <v>62.06697459584295</v>
      </c>
      <c r="BE690" s="35">
        <f t="shared" si="329"/>
        <v>57.8125</v>
      </c>
      <c r="BF690" s="37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14.351827370705271</v>
      </c>
      <c r="BG690" s="14">
        <f t="shared" si="330"/>
        <v>0.5</v>
      </c>
      <c r="BH690" s="14">
        <f t="shared" si="331"/>
        <v>0.1875</v>
      </c>
      <c r="BI690" s="13">
        <f>IFERROR(((AG690*(12000/5))/((F690*60+G690)*(SUMIFS(팀공격력!X:X,팀공격력!A:A,B690,팀공격력!B:B,D690)+SUMIFS(팀수비력!X:X,팀수비력!A:A,B690,팀수비력!B:B,D690))))*100,"")</f>
        <v>1.408698714562423</v>
      </c>
      <c r="BJ690" s="13">
        <f>IFERROR(((AI690*(12000/5))/((F690*60+G690)*(SUMIFS(팀공격력!V:V,팀공격력!A:A,B690,팀공격력!B:B,D690)+SUMIFS(팀수비력!W:W,팀수비력!A:A,B690,팀수비력!B:B,D690))))*100,"")</f>
        <v>16.790123456790123</v>
      </c>
      <c r="BK690" s="13">
        <f>IFERROR(((AE690*(12000/5))/((F690*60+G690)*(SUMIFS(팀공격력!X:X,팀공격력!A:A,B690,팀공격력!B:B,D690)+SUMIFS(팀수비력!X:X,팀수비력!A:A,B690,팀수비력!B:B,D690))))*100,"")</f>
        <v>9.3913247637494877</v>
      </c>
      <c r="BL690" s="13">
        <f>IFERROR(100*AK690/(((((F690*60+G690)/(12000/5))*SUMIFS(팀공격력!P:P,팀공격력!A:A,B690,팀공격력!B:B,D690))-K690)),"")</f>
        <v>2.3745918670228554</v>
      </c>
      <c r="BM690" s="13">
        <f>IFERROR(100*((AM690/E690*(2400))/((F690*60+G690)*SUMIFS(팀공격력!AR:AR,팀공격력!A:A,B690,팀공격력!B:B,D690))),"")</f>
        <v>3.0987515351393173</v>
      </c>
      <c r="BN690" s="13">
        <f>IFERROR((AO690*40)/(((F690*60+G690)/60)*(SUMIFS(팀수비력!Q:Q,팀수비력!A:A,B690,팀수비력!B:B,D690)-SUMIFS(팀수비력!N:N,팀수비력!A:A,B690,팀수비력!B:B,D690)))*100,"")</f>
        <v>1.8752930145335209</v>
      </c>
      <c r="BO690" s="13">
        <f t="shared" si="332"/>
        <v>5.4585152838427948</v>
      </c>
      <c r="BP690" s="13">
        <v>0</v>
      </c>
      <c r="BQ690" s="13">
        <v>0</v>
      </c>
      <c r="BR690" s="13">
        <v>0</v>
      </c>
      <c r="BS690" s="13">
        <v>0.125</v>
      </c>
      <c r="BT690" s="15" t="s">
        <v>88</v>
      </c>
      <c r="BU690" s="15"/>
      <c r="BV690" s="12" t="s">
        <v>96</v>
      </c>
      <c r="BW690" s="26"/>
      <c r="BX690" s="28"/>
      <c r="BY690" s="28"/>
      <c r="BZ690" s="26"/>
      <c r="CA690" s="26"/>
      <c r="CB690" s="26"/>
      <c r="CC690" s="31"/>
      <c r="CD690" s="31"/>
      <c r="CE690" s="31"/>
      <c r="CF690" s="33">
        <v>6</v>
      </c>
      <c r="CG690" s="33">
        <v>2</v>
      </c>
    </row>
    <row r="691" spans="1:85" ht="18" customHeight="1" thickBot="1" x14ac:dyDescent="0.45">
      <c r="A691" s="12" t="s">
        <v>84</v>
      </c>
      <c r="B691" s="12" t="s">
        <v>152</v>
      </c>
      <c r="C691" s="4" t="s">
        <v>166</v>
      </c>
      <c r="D691" s="4" t="s">
        <v>298</v>
      </c>
      <c r="E691" s="23">
        <v>8</v>
      </c>
      <c r="F691" s="24">
        <v>18</v>
      </c>
      <c r="G691" s="24">
        <v>47</v>
      </c>
      <c r="H691" s="10">
        <f t="shared" si="306"/>
        <v>9016</v>
      </c>
      <c r="I691" s="5">
        <v>54</v>
      </c>
      <c r="J691" s="17">
        <f t="shared" si="307"/>
        <v>6.75</v>
      </c>
      <c r="K691" s="7">
        <v>25</v>
      </c>
      <c r="L691" s="7">
        <v>45</v>
      </c>
      <c r="M691" s="17">
        <f t="shared" si="308"/>
        <v>3.125</v>
      </c>
      <c r="N691" s="17">
        <f t="shared" si="309"/>
        <v>5.625</v>
      </c>
      <c r="O691" s="14">
        <f t="shared" si="310"/>
        <v>0.55555555555555558</v>
      </c>
      <c r="P691" s="12">
        <v>24</v>
      </c>
      <c r="Q691" s="12">
        <v>34</v>
      </c>
      <c r="R691" s="17">
        <f t="shared" si="311"/>
        <v>3</v>
      </c>
      <c r="S691" s="17">
        <f t="shared" si="312"/>
        <v>4.25</v>
      </c>
      <c r="T691" s="14">
        <f t="shared" si="313"/>
        <v>0.70588235294117652</v>
      </c>
      <c r="U691" s="12">
        <v>1</v>
      </c>
      <c r="V691" s="12">
        <v>11</v>
      </c>
      <c r="W691" s="17">
        <f t="shared" si="314"/>
        <v>0.125</v>
      </c>
      <c r="X691" s="17">
        <f t="shared" si="315"/>
        <v>1.375</v>
      </c>
      <c r="Y691" s="14">
        <f t="shared" si="316"/>
        <v>9.0909090909090912E-2</v>
      </c>
      <c r="Z691" s="12">
        <v>3</v>
      </c>
      <c r="AA691" s="12">
        <v>10</v>
      </c>
      <c r="AB691" s="17">
        <f t="shared" si="317"/>
        <v>0.375</v>
      </c>
      <c r="AC691" s="17">
        <f t="shared" si="318"/>
        <v>1.25</v>
      </c>
      <c r="AD691" s="14">
        <f t="shared" si="319"/>
        <v>0.3</v>
      </c>
      <c r="AE691" s="12">
        <v>19</v>
      </c>
      <c r="AF691" s="17">
        <f t="shared" si="320"/>
        <v>2.375</v>
      </c>
      <c r="AG691" s="12">
        <v>6</v>
      </c>
      <c r="AH691" s="17">
        <f t="shared" si="321"/>
        <v>0.75</v>
      </c>
      <c r="AI691" s="12">
        <v>13</v>
      </c>
      <c r="AJ691" s="17">
        <f t="shared" si="322"/>
        <v>1.625</v>
      </c>
      <c r="AK691" s="12">
        <v>14</v>
      </c>
      <c r="AL691" s="17">
        <f t="shared" si="323"/>
        <v>1.75</v>
      </c>
      <c r="AM691" s="12">
        <v>6</v>
      </c>
      <c r="AN691" s="17">
        <f t="shared" si="324"/>
        <v>0.75</v>
      </c>
      <c r="AO691" s="12">
        <v>1</v>
      </c>
      <c r="AP691" s="17">
        <f t="shared" si="325"/>
        <v>0.125</v>
      </c>
      <c r="AQ691" s="12">
        <v>6</v>
      </c>
      <c r="AR691" s="17">
        <f t="shared" si="326"/>
        <v>0.75</v>
      </c>
      <c r="AS691" s="12">
        <v>18</v>
      </c>
      <c r="AT691" s="17">
        <f t="shared" si="327"/>
        <v>2.25</v>
      </c>
      <c r="AU691" s="13"/>
      <c r="AV691" s="13"/>
      <c r="AW691" s="13"/>
      <c r="AX691" s="13"/>
      <c r="AY691" s="13"/>
      <c r="AZ691" s="13"/>
      <c r="BA691" s="13"/>
      <c r="BB691" s="13"/>
      <c r="BC691" s="13"/>
      <c r="BD691" s="35">
        <f t="shared" si="328"/>
        <v>54.655870445344135</v>
      </c>
      <c r="BE691" s="35">
        <f t="shared" si="329"/>
        <v>56.666666666666664</v>
      </c>
      <c r="BF691" s="37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15.596336775209632</v>
      </c>
      <c r="BG691" s="14">
        <f t="shared" si="330"/>
        <v>0.24444444444444444</v>
      </c>
      <c r="BH691" s="14">
        <f t="shared" si="331"/>
        <v>0.22222222222222221</v>
      </c>
      <c r="BI691" s="13">
        <f>IFERROR(((AG691*(12000/5))/((F691*60+G691)*(SUMIFS(팀공격력!X:X,팀공격력!A:A,B691,팀공격력!B:B,D691)+SUMIFS(팀수비력!X:X,팀수비력!A:A,B691,팀수비력!B:B,D691))))*100,"")</f>
        <v>2.0249262800276178</v>
      </c>
      <c r="BJ691" s="13">
        <f>IFERROR(((AI691*(12000/5))/((F691*60+G691)*(SUMIFS(팀공격력!V:V,팀공격력!A:A,B691,팀공격력!B:B,D691)+SUMIFS(팀수비력!W:W,팀수비력!A:A,B691,팀수비력!B:B,D691))))*100,"")</f>
        <v>9.2280390417036386</v>
      </c>
      <c r="BK691" s="13">
        <f>IFERROR(((AE691*(12000/5))/((F691*60+G691)*(SUMIFS(팀공격력!X:X,팀공격력!A:A,B691,팀공격력!B:B,D691)+SUMIFS(팀수비력!X:X,팀수비력!A:A,B691,팀수비력!B:B,D691))))*100,"")</f>
        <v>6.4122665534207899</v>
      </c>
      <c r="BL691" s="13">
        <f>IFERROR(100*AK691/(((((F691*60+G691)/(12000/5))*SUMIFS(팀공격력!P:P,팀공격력!A:A,B691,팀공격력!B:B,D691))-K691)),"")</f>
        <v>12.383079406496694</v>
      </c>
      <c r="BM691" s="13">
        <f>IFERROR(100*((AM691/E691*(2400))/((F691*60+G691)*SUMIFS(팀공격력!AR:AR,팀공격력!A:A,B691,팀공격력!B:B,D691))),"")</f>
        <v>2.2271417422030582</v>
      </c>
      <c r="BN691" s="13">
        <f>IFERROR((AO691*40)/(((F691*60+G691)/60)*(SUMIFS(팀수비력!Q:Q,팀수비력!A:A,B691,팀수비력!B:B,D691)-SUMIFS(팀수비력!N:N,팀수비력!A:A,B691,팀수비력!B:B,D691)))*100,"")</f>
        <v>0.6739074275830309</v>
      </c>
      <c r="BO691" s="13">
        <f t="shared" si="332"/>
        <v>10.830324909747294</v>
      </c>
      <c r="BP691" s="13">
        <v>9.0909090909090899</v>
      </c>
      <c r="BQ691" s="13">
        <v>0.125</v>
      </c>
      <c r="BR691" s="13">
        <v>0</v>
      </c>
      <c r="BS691" s="13">
        <v>0.625</v>
      </c>
      <c r="BT691" s="15" t="s">
        <v>88</v>
      </c>
      <c r="BU691" s="15"/>
      <c r="BV691" s="12" t="s">
        <v>91</v>
      </c>
      <c r="BW691" s="26"/>
      <c r="BX691" s="28"/>
      <c r="BY691" s="28"/>
      <c r="BZ691" s="26"/>
      <c r="CA691" s="26"/>
      <c r="CB691" s="26"/>
      <c r="CC691" s="31"/>
      <c r="CD691" s="31"/>
      <c r="CE691" s="31"/>
      <c r="CF691" s="33">
        <v>6</v>
      </c>
      <c r="CG691" s="33">
        <v>2</v>
      </c>
    </row>
    <row r="692" spans="1:85" ht="18" customHeight="1" thickBot="1" x14ac:dyDescent="0.45">
      <c r="A692" s="12" t="s">
        <v>84</v>
      </c>
      <c r="B692" s="12" t="s">
        <v>152</v>
      </c>
      <c r="C692" s="4" t="s">
        <v>167</v>
      </c>
      <c r="D692" s="4" t="s">
        <v>298</v>
      </c>
      <c r="E692" s="23">
        <v>1</v>
      </c>
      <c r="F692" s="24">
        <v>4</v>
      </c>
      <c r="G692" s="24">
        <v>45</v>
      </c>
      <c r="H692" s="10">
        <f t="shared" si="306"/>
        <v>285</v>
      </c>
      <c r="I692" s="5">
        <v>1</v>
      </c>
      <c r="J692" s="17">
        <f t="shared" si="307"/>
        <v>1</v>
      </c>
      <c r="K692" s="7">
        <v>0</v>
      </c>
      <c r="L692" s="7">
        <v>0</v>
      </c>
      <c r="M692" s="17">
        <f t="shared" si="308"/>
        <v>0</v>
      </c>
      <c r="N692" s="17">
        <f t="shared" si="309"/>
        <v>0</v>
      </c>
      <c r="O692" s="14" t="e">
        <f t="shared" si="310"/>
        <v>#DIV/0!</v>
      </c>
      <c r="P692" s="12">
        <v>0</v>
      </c>
      <c r="Q692" s="12">
        <v>0</v>
      </c>
      <c r="R692" s="17">
        <f t="shared" si="311"/>
        <v>0</v>
      </c>
      <c r="S692" s="17">
        <f t="shared" si="312"/>
        <v>0</v>
      </c>
      <c r="T692" s="14" t="e">
        <f t="shared" si="313"/>
        <v>#DIV/0!</v>
      </c>
      <c r="U692" s="12">
        <v>0</v>
      </c>
      <c r="V692" s="12">
        <v>0</v>
      </c>
      <c r="W692" s="17">
        <f t="shared" si="314"/>
        <v>0</v>
      </c>
      <c r="X692" s="17">
        <f t="shared" si="315"/>
        <v>0</v>
      </c>
      <c r="Y692" s="14" t="e">
        <f t="shared" si="316"/>
        <v>#DIV/0!</v>
      </c>
      <c r="Z692" s="12">
        <v>1</v>
      </c>
      <c r="AA692" s="12">
        <v>4</v>
      </c>
      <c r="AB692" s="17">
        <f t="shared" si="317"/>
        <v>1</v>
      </c>
      <c r="AC692" s="17">
        <f t="shared" si="318"/>
        <v>4</v>
      </c>
      <c r="AD692" s="14">
        <f t="shared" si="319"/>
        <v>0.25</v>
      </c>
      <c r="AE692" s="12">
        <v>1</v>
      </c>
      <c r="AF692" s="17">
        <f t="shared" si="320"/>
        <v>1</v>
      </c>
      <c r="AG692" s="12">
        <v>0</v>
      </c>
      <c r="AH692" s="17">
        <f t="shared" si="321"/>
        <v>0</v>
      </c>
      <c r="AI692" s="12">
        <v>1</v>
      </c>
      <c r="AJ692" s="17">
        <f t="shared" si="322"/>
        <v>1</v>
      </c>
      <c r="AK692" s="12">
        <v>1</v>
      </c>
      <c r="AL692" s="17">
        <f t="shared" si="323"/>
        <v>1</v>
      </c>
      <c r="AM692" s="12">
        <v>0</v>
      </c>
      <c r="AN692" s="17">
        <f t="shared" si="324"/>
        <v>0</v>
      </c>
      <c r="AO692" s="12">
        <v>0</v>
      </c>
      <c r="AP692" s="17">
        <f t="shared" si="325"/>
        <v>0</v>
      </c>
      <c r="AQ692" s="12">
        <v>0</v>
      </c>
      <c r="AR692" s="17">
        <f t="shared" si="326"/>
        <v>0</v>
      </c>
      <c r="AS692" s="12">
        <v>2</v>
      </c>
      <c r="AT692" s="17">
        <f t="shared" si="327"/>
        <v>2</v>
      </c>
      <c r="AU692" s="13"/>
      <c r="AV692" s="13"/>
      <c r="AW692" s="13"/>
      <c r="AX692" s="13"/>
      <c r="AY692" s="13"/>
      <c r="AZ692" s="13"/>
      <c r="BA692" s="13"/>
      <c r="BB692" s="13"/>
      <c r="BC692" s="13"/>
      <c r="BD692" s="35">
        <f t="shared" si="328"/>
        <v>28.40909090909091</v>
      </c>
      <c r="BE692" s="35" t="str">
        <f t="shared" si="329"/>
        <v/>
      </c>
      <c r="BF692" s="37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1.9593163544470078</v>
      </c>
      <c r="BG692" s="14" t="str">
        <f t="shared" si="330"/>
        <v/>
      </c>
      <c r="BH692" s="14" t="str">
        <f t="shared" si="331"/>
        <v/>
      </c>
      <c r="BI692" s="13">
        <f>IFERROR(((AG692*(12000/5))/((F692*60+G692)*(SUMIFS(팀공격력!X:X,팀공격력!A:A,B692,팀공격력!B:B,D692)+SUMIFS(팀수비력!X:X,팀수비력!A:A,B692,팀수비력!B:B,D692))))*100,"")</f>
        <v>0</v>
      </c>
      <c r="BJ692" s="13">
        <f>IFERROR(((AI692*(12000/5))/((F692*60+G692)*(SUMIFS(팀공격력!V:V,팀공격력!A:A,B692,팀공격력!B:B,D692)+SUMIFS(팀수비력!W:W,팀수비력!A:A,B692,팀수비력!B:B,D692))))*100,"")</f>
        <v>2.807017543859649</v>
      </c>
      <c r="BK692" s="13">
        <f>IFERROR(((AE692*(12000/5))/((F692*60+G692)*(SUMIFS(팀공격력!X:X,팀공격력!A:A,B692,팀공격력!B:B,D692)+SUMIFS(팀수비력!X:X,팀수비력!A:A,B692,팀수비력!B:B,D692))))*100,"")</f>
        <v>1.3345566769538744</v>
      </c>
      <c r="BL692" s="13">
        <f>IFERROR(100*AK692/(((((F692*60+G692)/(12000/5))*SUMIFS(팀공격력!P:P,팀공격력!A:A,B692,팀공격력!B:B,D692))-K692)),"")</f>
        <v>2.8643036161833155</v>
      </c>
      <c r="BM692" s="13">
        <f>IFERROR(100*((AM692/E692*(2400))/((F692*60+G692)*SUMIFS(팀공격력!AR:AR,팀공격력!A:A,B692,팀공격력!B:B,D692))),"")</f>
        <v>0</v>
      </c>
      <c r="BN692" s="13">
        <f>IFERROR((AO692*40)/(((F692*60+G692)/60)*(SUMIFS(팀수비력!Q:Q,팀수비력!A:A,B692,팀수비력!B:B,D692)-SUMIFS(팀수비력!N:N,팀수비력!A:A,B692,팀수비력!B:B,D692)))*100,"")</f>
        <v>0</v>
      </c>
      <c r="BO692" s="13">
        <f t="shared" si="332"/>
        <v>0</v>
      </c>
      <c r="BP692" s="13">
        <v>0</v>
      </c>
      <c r="BQ692" s="13">
        <v>0</v>
      </c>
      <c r="BR692" s="13">
        <v>0</v>
      </c>
      <c r="BS692" s="13">
        <v>0</v>
      </c>
      <c r="BT692" s="15" t="s">
        <v>88</v>
      </c>
      <c r="BU692" s="15"/>
      <c r="BV692" s="12" t="s">
        <v>91</v>
      </c>
      <c r="BW692" s="26"/>
      <c r="BX692" s="28"/>
      <c r="BY692" s="28"/>
      <c r="BZ692" s="26"/>
      <c r="CA692" s="26"/>
      <c r="CB692" s="26"/>
      <c r="CC692" s="31"/>
      <c r="CD692" s="31"/>
      <c r="CE692" s="31"/>
      <c r="CF692" s="33">
        <v>1</v>
      </c>
      <c r="CG692" s="33">
        <v>0</v>
      </c>
    </row>
    <row r="693" spans="1:85" ht="18" customHeight="1" thickBot="1" x14ac:dyDescent="0.45">
      <c r="A693" s="12" t="s">
        <v>84</v>
      </c>
      <c r="B693" s="12" t="s">
        <v>152</v>
      </c>
      <c r="C693" s="4" t="s">
        <v>168</v>
      </c>
      <c r="D693" s="4" t="s">
        <v>298</v>
      </c>
      <c r="E693" s="23">
        <v>9</v>
      </c>
      <c r="F693" s="24">
        <v>32</v>
      </c>
      <c r="G693" s="24">
        <v>35</v>
      </c>
      <c r="H693" s="10">
        <f t="shared" si="306"/>
        <v>17595</v>
      </c>
      <c r="I693" s="5">
        <v>217</v>
      </c>
      <c r="J693" s="17">
        <f t="shared" si="307"/>
        <v>24.111111111111111</v>
      </c>
      <c r="K693" s="7">
        <v>92</v>
      </c>
      <c r="L693" s="7">
        <v>181</v>
      </c>
      <c r="M693" s="17">
        <f t="shared" si="308"/>
        <v>10.222222222222221</v>
      </c>
      <c r="N693" s="17">
        <f t="shared" si="309"/>
        <v>20.111111111111111</v>
      </c>
      <c r="O693" s="14">
        <f t="shared" si="310"/>
        <v>0.50828729281767959</v>
      </c>
      <c r="P693" s="12">
        <v>77</v>
      </c>
      <c r="Q693" s="12">
        <v>135</v>
      </c>
      <c r="R693" s="17">
        <f t="shared" si="311"/>
        <v>8.5555555555555554</v>
      </c>
      <c r="S693" s="17">
        <f t="shared" si="312"/>
        <v>15</v>
      </c>
      <c r="T693" s="14">
        <f t="shared" si="313"/>
        <v>0.57037037037037042</v>
      </c>
      <c r="U693" s="12">
        <v>15</v>
      </c>
      <c r="V693" s="12">
        <v>46</v>
      </c>
      <c r="W693" s="17">
        <f t="shared" si="314"/>
        <v>1.6666666666666667</v>
      </c>
      <c r="X693" s="17">
        <f t="shared" si="315"/>
        <v>5.1111111111111107</v>
      </c>
      <c r="Y693" s="14">
        <f t="shared" si="316"/>
        <v>0.32608695652173914</v>
      </c>
      <c r="Z693" s="12">
        <v>18</v>
      </c>
      <c r="AA693" s="12">
        <v>34</v>
      </c>
      <c r="AB693" s="17">
        <f t="shared" si="317"/>
        <v>2</v>
      </c>
      <c r="AC693" s="17">
        <f t="shared" si="318"/>
        <v>3.7777777777777777</v>
      </c>
      <c r="AD693" s="14">
        <f t="shared" si="319"/>
        <v>0.52941176470588236</v>
      </c>
      <c r="AE693" s="12">
        <v>97</v>
      </c>
      <c r="AF693" s="17">
        <f t="shared" si="320"/>
        <v>10.777777777777779</v>
      </c>
      <c r="AG693" s="12">
        <v>22</v>
      </c>
      <c r="AH693" s="17">
        <f t="shared" si="321"/>
        <v>2.4444444444444446</v>
      </c>
      <c r="AI693" s="12">
        <v>75</v>
      </c>
      <c r="AJ693" s="17">
        <f t="shared" si="322"/>
        <v>8.3333333333333339</v>
      </c>
      <c r="AK693" s="12">
        <v>40</v>
      </c>
      <c r="AL693" s="17">
        <f t="shared" si="323"/>
        <v>4.4444444444444446</v>
      </c>
      <c r="AM693" s="12">
        <v>11</v>
      </c>
      <c r="AN693" s="17">
        <f t="shared" si="324"/>
        <v>1.2222222222222223</v>
      </c>
      <c r="AO693" s="12">
        <v>12</v>
      </c>
      <c r="AP693" s="17">
        <f t="shared" si="325"/>
        <v>1.3333333333333333</v>
      </c>
      <c r="AQ693" s="12">
        <v>11</v>
      </c>
      <c r="AR693" s="17">
        <f t="shared" si="326"/>
        <v>1.2222222222222223</v>
      </c>
      <c r="AS693" s="12">
        <v>10</v>
      </c>
      <c r="AT693" s="17">
        <f t="shared" si="327"/>
        <v>1.1111111111111112</v>
      </c>
      <c r="AU693" s="13"/>
      <c r="AV693" s="13"/>
      <c r="AW693" s="13"/>
      <c r="AX693" s="13"/>
      <c r="AY693" s="13"/>
      <c r="AZ693" s="13"/>
      <c r="BA693" s="13"/>
      <c r="BB693" s="13"/>
      <c r="BC693" s="13"/>
      <c r="BD693" s="35">
        <f t="shared" si="328"/>
        <v>55.368442539293724</v>
      </c>
      <c r="BE693" s="35">
        <f t="shared" si="329"/>
        <v>54.972375690607734</v>
      </c>
      <c r="BF693" s="37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33.587401803115711</v>
      </c>
      <c r="BG693" s="14">
        <f t="shared" si="330"/>
        <v>0.2541436464088398</v>
      </c>
      <c r="BH693" s="14">
        <f t="shared" si="331"/>
        <v>0.18784530386740331</v>
      </c>
      <c r="BI693" s="13">
        <f>IFERROR(((AG693*(12000/5))/((F693*60+G693)*(SUMIFS(팀공격력!X:X,팀공격력!A:A,B693,팀공격력!B:B,D693)+SUMIFS(팀수비력!X:X,팀수비력!A:A,B693,팀수비력!B:B,D693))))*100,"")</f>
        <v>4.280138293862298</v>
      </c>
      <c r="BJ693" s="13">
        <f>IFERROR(((AI693*(12000/5))/((F693*60+G693)*(SUMIFS(팀공격력!V:V,팀공격력!A:A,B693,팀공격력!B:B,D693)+SUMIFS(팀수비력!W:W,팀수비력!A:A,B693,팀수비력!B:B,D693))))*100,"")</f>
        <v>30.690537084398979</v>
      </c>
      <c r="BK693" s="13">
        <f>IFERROR(((AE693*(12000/5))/((F693*60+G693)*(SUMIFS(팀공격력!X:X,팀공격력!A:A,B693,팀공격력!B:B,D693)+SUMIFS(팀수비력!X:X,팀수비력!A:A,B693,팀수비력!B:B,D693))))*100,"")</f>
        <v>18.871518841120132</v>
      </c>
      <c r="BL693" s="13">
        <f>IFERROR(100*AK693/(((((F693*60+G693)/(12000/5))*SUMIFS(팀공격력!P:P,팀공격력!A:A,B693,팀공격력!B:B,D693))-K693)),"")</f>
        <v>27.120942452750231</v>
      </c>
      <c r="BM693" s="13">
        <f>IFERROR(100*((AM693/E693*(2400))/((F693*60+G693)*SUMIFS(팀공격력!AR:AR,팀공격력!A:A,B693,팀공격력!B:B,D693))),"")</f>
        <v>2.0922516758996923</v>
      </c>
      <c r="BN693" s="13">
        <f>IFERROR((AO693*40)/(((F693*60+G693)/60)*(SUMIFS(팀수비력!Q:Q,팀수비력!A:A,B693,팀수비력!B:B,D693)-SUMIFS(팀수비력!N:N,팀수비력!A:A,B693,팀수비력!B:B,D693)))*100,"")</f>
        <v>4.6618537343390845</v>
      </c>
      <c r="BO693" s="13">
        <f t="shared" si="332"/>
        <v>5.3150367220718975</v>
      </c>
      <c r="BP693" s="13">
        <v>68.421052631578902</v>
      </c>
      <c r="BQ693" s="13">
        <v>1.44444444444444</v>
      </c>
      <c r="BR693" s="13">
        <v>0.22222222222222199</v>
      </c>
      <c r="BS693" s="13">
        <v>0.77777777777777701</v>
      </c>
      <c r="BT693" s="15" t="s">
        <v>93</v>
      </c>
      <c r="BU693" s="15"/>
      <c r="BV693" s="12" t="s">
        <v>89</v>
      </c>
      <c r="BW693" s="26"/>
      <c r="BX693" s="28"/>
      <c r="BY693" s="28"/>
      <c r="BZ693" s="26"/>
      <c r="CA693" s="26"/>
      <c r="CB693" s="26"/>
      <c r="CC693" s="31"/>
      <c r="CD693" s="31"/>
      <c r="CE693" s="31"/>
      <c r="CF693" s="33">
        <v>7</v>
      </c>
      <c r="CG693" s="33">
        <v>2</v>
      </c>
    </row>
    <row r="694" spans="1:85" ht="18" customHeight="1" thickBot="1" x14ac:dyDescent="0.45">
      <c r="A694" s="12" t="s">
        <v>84</v>
      </c>
      <c r="B694" s="12" t="s">
        <v>152</v>
      </c>
      <c r="C694" s="4" t="s">
        <v>169</v>
      </c>
      <c r="D694" s="4" t="s">
        <v>298</v>
      </c>
      <c r="E694" s="23">
        <v>8</v>
      </c>
      <c r="F694" s="24">
        <v>12</v>
      </c>
      <c r="G694" s="24">
        <v>12</v>
      </c>
      <c r="H694" s="10">
        <f t="shared" si="306"/>
        <v>5856</v>
      </c>
      <c r="I694" s="5">
        <v>21</v>
      </c>
      <c r="J694" s="17">
        <f t="shared" si="307"/>
        <v>2.625</v>
      </c>
      <c r="K694" s="7">
        <v>10</v>
      </c>
      <c r="L694" s="7">
        <v>19</v>
      </c>
      <c r="M694" s="17">
        <f t="shared" si="308"/>
        <v>1.25</v>
      </c>
      <c r="N694" s="17">
        <f t="shared" si="309"/>
        <v>2.375</v>
      </c>
      <c r="O694" s="14">
        <f t="shared" si="310"/>
        <v>0.52631578947368418</v>
      </c>
      <c r="P694" s="12">
        <v>10</v>
      </c>
      <c r="Q694" s="12">
        <v>17</v>
      </c>
      <c r="R694" s="17">
        <f t="shared" si="311"/>
        <v>1.25</v>
      </c>
      <c r="S694" s="17">
        <f t="shared" si="312"/>
        <v>2.125</v>
      </c>
      <c r="T694" s="14">
        <f t="shared" si="313"/>
        <v>0.58823529411764708</v>
      </c>
      <c r="U694" s="12">
        <v>0</v>
      </c>
      <c r="V694" s="12">
        <v>2</v>
      </c>
      <c r="W694" s="17">
        <f t="shared" si="314"/>
        <v>0</v>
      </c>
      <c r="X694" s="17">
        <f t="shared" si="315"/>
        <v>0.25</v>
      </c>
      <c r="Y694" s="14">
        <f t="shared" si="316"/>
        <v>0</v>
      </c>
      <c r="Z694" s="12">
        <v>1</v>
      </c>
      <c r="AA694" s="12">
        <v>1</v>
      </c>
      <c r="AB694" s="17">
        <f t="shared" si="317"/>
        <v>0.125</v>
      </c>
      <c r="AC694" s="17">
        <f t="shared" si="318"/>
        <v>0.125</v>
      </c>
      <c r="AD694" s="14">
        <f t="shared" si="319"/>
        <v>1</v>
      </c>
      <c r="AE694" s="12">
        <v>16</v>
      </c>
      <c r="AF694" s="17">
        <f t="shared" si="320"/>
        <v>2</v>
      </c>
      <c r="AG694" s="12">
        <v>10</v>
      </c>
      <c r="AH694" s="17">
        <f t="shared" si="321"/>
        <v>1.25</v>
      </c>
      <c r="AI694" s="12">
        <v>6</v>
      </c>
      <c r="AJ694" s="17">
        <f t="shared" si="322"/>
        <v>0.75</v>
      </c>
      <c r="AK694" s="12">
        <v>7</v>
      </c>
      <c r="AL694" s="17">
        <f t="shared" si="323"/>
        <v>0.875</v>
      </c>
      <c r="AM694" s="12">
        <v>3</v>
      </c>
      <c r="AN694" s="17">
        <f t="shared" si="324"/>
        <v>0.375</v>
      </c>
      <c r="AO694" s="12">
        <v>1</v>
      </c>
      <c r="AP694" s="17">
        <f t="shared" si="325"/>
        <v>0.125</v>
      </c>
      <c r="AQ694" s="12">
        <v>1</v>
      </c>
      <c r="AR694" s="17">
        <f t="shared" si="326"/>
        <v>0.125</v>
      </c>
      <c r="AS694" s="12">
        <v>12</v>
      </c>
      <c r="AT694" s="17">
        <f t="shared" si="327"/>
        <v>1.5</v>
      </c>
      <c r="AU694" s="13"/>
      <c r="AV694" s="13"/>
      <c r="AW694" s="13"/>
      <c r="AX694" s="13"/>
      <c r="AY694" s="13"/>
      <c r="AZ694" s="13"/>
      <c r="BA694" s="13"/>
      <c r="BB694" s="13"/>
      <c r="BC694" s="13"/>
      <c r="BD694" s="35">
        <f t="shared" si="328"/>
        <v>54.012345679012341</v>
      </c>
      <c r="BE694" s="35">
        <f t="shared" si="329"/>
        <v>52.631578947368418</v>
      </c>
      <c r="BF694" s="37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8.8594460158932549</v>
      </c>
      <c r="BG694" s="14">
        <f t="shared" si="330"/>
        <v>0.10526315789473684</v>
      </c>
      <c r="BH694" s="14">
        <f t="shared" si="331"/>
        <v>5.2631578947368418E-2</v>
      </c>
      <c r="BI694" s="13">
        <f>IFERROR(((AG694*(12000/5))/((F694*60+G694)*(SUMIFS(팀공격력!X:X,팀공격력!A:A,B694,팀공격력!B:B,D694)+SUMIFS(팀수비력!X:X,팀수비력!A:A,B694,팀수비력!B:B,D694))))*100,"")</f>
        <v>5.1960198487958218</v>
      </c>
      <c r="BJ694" s="13">
        <f>IFERROR(((AI694*(12000/5))/((F694*60+G694)*(SUMIFS(팀공격력!V:V,팀공격력!A:A,B694,팀공격력!B:B,D694)+SUMIFS(팀수비력!W:W,팀수비력!A:A,B694,팀수비력!B:B,D694))))*100,"")</f>
        <v>6.557377049180328</v>
      </c>
      <c r="BK694" s="13">
        <f>IFERROR(((AE694*(12000/5))/((F694*60+G694)*(SUMIFS(팀공격력!X:X,팀공격력!A:A,B694,팀공격력!B:B,D694)+SUMIFS(팀수비력!X:X,팀수비력!A:A,B694,팀수비력!B:B,D694))))*100,"")</f>
        <v>8.3136317580733152</v>
      </c>
      <c r="BL694" s="13">
        <f>IFERROR(100*AK694/(((((F694*60+G694)/(12000/5))*SUMIFS(팀공격력!P:P,팀공격력!A:A,B694,팀공격력!B:B,D694))-K694)),"")</f>
        <v>8.7862432534203592</v>
      </c>
      <c r="BM694" s="13">
        <f>IFERROR(100*((AM694/E694*(2400))/((F694*60+G694)*SUMIFS(팀공격력!AR:AR,팀공격력!A:A,B694,팀공격력!B:B,D694))),"")</f>
        <v>1.7144731854254418</v>
      </c>
      <c r="BN694" s="13">
        <f>IFERROR((AO694*40)/(((F694*60+G694)/60)*(SUMIFS(팀수비력!Q:Q,팀수비력!A:A,B694,팀수비력!B:B,D694)-SUMIFS(팀수비력!N:N,팀수비력!A:A,B694,팀수비력!B:B,D694)))*100,"")</f>
        <v>1.0375596596804317</v>
      </c>
      <c r="BO694" s="13">
        <f t="shared" si="332"/>
        <v>4.8923679060665357</v>
      </c>
      <c r="BP694" s="13">
        <v>0</v>
      </c>
      <c r="BQ694" s="13">
        <v>0</v>
      </c>
      <c r="BR694" s="13">
        <v>0</v>
      </c>
      <c r="BS694" s="13">
        <v>0.375</v>
      </c>
      <c r="BT694" s="15" t="s">
        <v>88</v>
      </c>
      <c r="BU694" s="15"/>
      <c r="BV694" s="12" t="s">
        <v>96</v>
      </c>
      <c r="BW694" s="26"/>
      <c r="BX694" s="28"/>
      <c r="BY694" s="28"/>
      <c r="BZ694" s="26"/>
      <c r="CA694" s="26"/>
      <c r="CB694" s="26"/>
      <c r="CC694" s="31"/>
      <c r="CD694" s="31"/>
      <c r="CE694" s="31"/>
      <c r="CF694" s="33">
        <v>6</v>
      </c>
      <c r="CG694" s="33">
        <v>2</v>
      </c>
    </row>
    <row r="695" spans="1:85" ht="18" customHeight="1" thickBot="1" x14ac:dyDescent="0.45">
      <c r="A695" s="12" t="s">
        <v>84</v>
      </c>
      <c r="B695" s="12" t="s">
        <v>152</v>
      </c>
      <c r="C695" s="4" t="s">
        <v>170</v>
      </c>
      <c r="D695" s="4" t="s">
        <v>298</v>
      </c>
      <c r="E695" s="23">
        <v>3</v>
      </c>
      <c r="F695" s="24">
        <v>12</v>
      </c>
      <c r="G695" s="24">
        <v>19</v>
      </c>
      <c r="H695" s="10">
        <f t="shared" si="306"/>
        <v>2217</v>
      </c>
      <c r="I695" s="5">
        <v>5</v>
      </c>
      <c r="J695" s="17">
        <f t="shared" si="307"/>
        <v>1.6666666666666667</v>
      </c>
      <c r="K695" s="7">
        <v>1</v>
      </c>
      <c r="L695" s="7">
        <v>5</v>
      </c>
      <c r="M695" s="17">
        <f t="shared" si="308"/>
        <v>0.33333333333333331</v>
      </c>
      <c r="N695" s="17">
        <f t="shared" si="309"/>
        <v>1.6666666666666667</v>
      </c>
      <c r="O695" s="14">
        <f t="shared" si="310"/>
        <v>0.2</v>
      </c>
      <c r="P695" s="12">
        <v>0</v>
      </c>
      <c r="Q695" s="12">
        <v>0</v>
      </c>
      <c r="R695" s="17">
        <f t="shared" si="311"/>
        <v>0</v>
      </c>
      <c r="S695" s="17">
        <f t="shared" si="312"/>
        <v>0</v>
      </c>
      <c r="T695" s="14" t="e">
        <f t="shared" si="313"/>
        <v>#DIV/0!</v>
      </c>
      <c r="U695" s="12">
        <v>1</v>
      </c>
      <c r="V695" s="12">
        <v>5</v>
      </c>
      <c r="W695" s="17">
        <f t="shared" si="314"/>
        <v>0.33333333333333331</v>
      </c>
      <c r="X695" s="17">
        <f t="shared" si="315"/>
        <v>1.6666666666666667</v>
      </c>
      <c r="Y695" s="14">
        <f t="shared" si="316"/>
        <v>0.2</v>
      </c>
      <c r="Z695" s="12">
        <v>2</v>
      </c>
      <c r="AA695" s="12">
        <v>2</v>
      </c>
      <c r="AB695" s="17">
        <f t="shared" si="317"/>
        <v>0.66666666666666663</v>
      </c>
      <c r="AC695" s="17">
        <f t="shared" si="318"/>
        <v>0.66666666666666663</v>
      </c>
      <c r="AD695" s="14">
        <f t="shared" si="319"/>
        <v>1</v>
      </c>
      <c r="AE695" s="12">
        <v>4</v>
      </c>
      <c r="AF695" s="17">
        <f t="shared" si="320"/>
        <v>1.3333333333333333</v>
      </c>
      <c r="AG695" s="12">
        <v>1</v>
      </c>
      <c r="AH695" s="17">
        <f t="shared" si="321"/>
        <v>0.33333333333333331</v>
      </c>
      <c r="AI695" s="12">
        <v>3</v>
      </c>
      <c r="AJ695" s="17">
        <f t="shared" si="322"/>
        <v>1</v>
      </c>
      <c r="AK695" s="12">
        <v>4</v>
      </c>
      <c r="AL695" s="17">
        <f t="shared" si="323"/>
        <v>1.3333333333333333</v>
      </c>
      <c r="AM695" s="12">
        <v>0</v>
      </c>
      <c r="AN695" s="17">
        <f t="shared" si="324"/>
        <v>0</v>
      </c>
      <c r="AO695" s="12">
        <v>0</v>
      </c>
      <c r="AP695" s="17">
        <f t="shared" si="325"/>
        <v>0</v>
      </c>
      <c r="AQ695" s="12">
        <v>1</v>
      </c>
      <c r="AR695" s="17">
        <f t="shared" si="326"/>
        <v>0.33333333333333331</v>
      </c>
      <c r="AS695" s="12">
        <v>2</v>
      </c>
      <c r="AT695" s="17">
        <f t="shared" si="327"/>
        <v>0.66666666666666663</v>
      </c>
      <c r="AU695" s="13"/>
      <c r="AV695" s="13"/>
      <c r="AW695" s="13"/>
      <c r="AX695" s="13"/>
      <c r="AY695" s="13"/>
      <c r="AZ695" s="13"/>
      <c r="BA695" s="13"/>
      <c r="BB695" s="13"/>
      <c r="BC695" s="13"/>
      <c r="BD695" s="35">
        <f t="shared" si="328"/>
        <v>42.517006802721092</v>
      </c>
      <c r="BE695" s="35">
        <f t="shared" si="329"/>
        <v>30</v>
      </c>
      <c r="BF695" s="37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2.9537977517219929</v>
      </c>
      <c r="BG695" s="14">
        <f t="shared" si="330"/>
        <v>1</v>
      </c>
      <c r="BH695" s="14">
        <f t="shared" si="331"/>
        <v>0.4</v>
      </c>
      <c r="BI695" s="13">
        <f>IFERROR(((AG695*(12000/5))/((F695*60+G695)*(SUMIFS(팀공격력!X:X,팀공격력!A:A,B695,팀공격력!B:B,D695)+SUMIFS(팀수비력!X:X,팀수비력!A:A,B695,팀수비력!B:B,D695))))*100,"")</f>
        <v>0.5146801798807229</v>
      </c>
      <c r="BJ695" s="13">
        <f>IFERROR(((AI695*(12000/5))/((F695*60+G695)*(SUMIFS(팀공격력!V:V,팀공격력!A:A,B695,팀공격력!B:B,D695)+SUMIFS(팀수비력!W:W,팀수비력!A:A,B695,팀수비력!B:B,D695))))*100,"")</f>
        <v>3.247631935047361</v>
      </c>
      <c r="BK695" s="13">
        <f>IFERROR(((AE695*(12000/5))/((F695*60+G695)*(SUMIFS(팀공격력!X:X,팀공격력!A:A,B695,팀공격력!B:B,D695)+SUMIFS(팀수비력!X:X,팀수비력!A:A,B695,팀수비력!B:B,D695))))*100,"")</f>
        <v>2.0587207195228916</v>
      </c>
      <c r="BL695" s="13">
        <f>IFERROR(100*AK695/(((((F695*60+G695)/(12000/5))*SUMIFS(팀공격력!P:P,팀공격력!A:A,B695,팀공격력!B:B,D695))-K695)),"")</f>
        <v>4.4679009242970036</v>
      </c>
      <c r="BM695" s="13">
        <f>IFERROR(100*((AM695/E695*(2400))/((F695*60+G695)*SUMIFS(팀공격력!AR:AR,팀공격력!A:A,B695,팀공격력!B:B,D695))),"")</f>
        <v>0</v>
      </c>
      <c r="BN695" s="13">
        <f>IFERROR((AO695*40)/(((F695*60+G695)/60)*(SUMIFS(팀수비력!Q:Q,팀수비력!A:A,B695,팀수비력!B:B,D695)-SUMIFS(팀수비력!N:N,팀수비력!A:A,B695,팀수비력!B:B,D695)))*100,"")</f>
        <v>0</v>
      </c>
      <c r="BO695" s="13">
        <f t="shared" si="332"/>
        <v>14.534883720930234</v>
      </c>
      <c r="BP695" s="13">
        <v>33.3333333333333</v>
      </c>
      <c r="BQ695" s="13">
        <v>0.33333333333333298</v>
      </c>
      <c r="BR695" s="13">
        <v>1</v>
      </c>
      <c r="BS695" s="13">
        <v>0</v>
      </c>
      <c r="BT695" s="15" t="s">
        <v>88</v>
      </c>
      <c r="BU695" s="15"/>
      <c r="BV695" s="12" t="s">
        <v>91</v>
      </c>
      <c r="BW695" s="26"/>
      <c r="BX695" s="28"/>
      <c r="BY695" s="28"/>
      <c r="BZ695" s="26"/>
      <c r="CA695" s="26"/>
      <c r="CB695" s="26"/>
      <c r="CC695" s="31"/>
      <c r="CD695" s="31"/>
      <c r="CE695" s="31"/>
      <c r="CF695" s="33">
        <v>3</v>
      </c>
      <c r="CG695" s="33">
        <v>0</v>
      </c>
    </row>
    <row r="696" spans="1:85" ht="18" customHeight="1" thickBot="1" x14ac:dyDescent="0.45">
      <c r="A696" s="12" t="s">
        <v>84</v>
      </c>
      <c r="B696" s="12" t="s">
        <v>172</v>
      </c>
      <c r="C696" s="4" t="s">
        <v>174</v>
      </c>
      <c r="D696" s="4" t="s">
        <v>298</v>
      </c>
      <c r="E696" s="23">
        <v>8</v>
      </c>
      <c r="F696" s="24">
        <v>15</v>
      </c>
      <c r="G696" s="24">
        <v>44</v>
      </c>
      <c r="H696" s="10">
        <f t="shared" si="306"/>
        <v>7552</v>
      </c>
      <c r="I696" s="5">
        <v>31</v>
      </c>
      <c r="J696" s="17">
        <f t="shared" si="307"/>
        <v>3.875</v>
      </c>
      <c r="K696" s="7">
        <v>14</v>
      </c>
      <c r="L696" s="7">
        <v>40</v>
      </c>
      <c r="M696" s="17">
        <f t="shared" si="308"/>
        <v>1.75</v>
      </c>
      <c r="N696" s="17">
        <f t="shared" si="309"/>
        <v>5</v>
      </c>
      <c r="O696" s="14">
        <f t="shared" si="310"/>
        <v>0.35</v>
      </c>
      <c r="P696" s="12">
        <v>11</v>
      </c>
      <c r="Q696" s="12">
        <v>27</v>
      </c>
      <c r="R696" s="17">
        <f t="shared" si="311"/>
        <v>1.375</v>
      </c>
      <c r="S696" s="17">
        <f t="shared" si="312"/>
        <v>3.375</v>
      </c>
      <c r="T696" s="14">
        <f t="shared" si="313"/>
        <v>0.40740740740740738</v>
      </c>
      <c r="U696" s="12">
        <v>3</v>
      </c>
      <c r="V696" s="12">
        <v>13</v>
      </c>
      <c r="W696" s="17">
        <f t="shared" si="314"/>
        <v>0.375</v>
      </c>
      <c r="X696" s="17">
        <f t="shared" si="315"/>
        <v>1.625</v>
      </c>
      <c r="Y696" s="14">
        <f t="shared" si="316"/>
        <v>0.23076923076923078</v>
      </c>
      <c r="Z696" s="12">
        <v>0</v>
      </c>
      <c r="AA696" s="12">
        <v>0</v>
      </c>
      <c r="AB696" s="17">
        <f t="shared" si="317"/>
        <v>0</v>
      </c>
      <c r="AC696" s="17">
        <f t="shared" si="318"/>
        <v>0</v>
      </c>
      <c r="AD696" s="14" t="e">
        <f t="shared" si="319"/>
        <v>#DIV/0!</v>
      </c>
      <c r="AE696" s="12">
        <v>13</v>
      </c>
      <c r="AF696" s="17">
        <f t="shared" si="320"/>
        <v>1.625</v>
      </c>
      <c r="AG696" s="12">
        <v>5</v>
      </c>
      <c r="AH696" s="17">
        <f t="shared" si="321"/>
        <v>0.625</v>
      </c>
      <c r="AI696" s="12">
        <v>8</v>
      </c>
      <c r="AJ696" s="17">
        <f t="shared" si="322"/>
        <v>1</v>
      </c>
      <c r="AK696" s="12">
        <v>8</v>
      </c>
      <c r="AL696" s="17">
        <f t="shared" si="323"/>
        <v>1</v>
      </c>
      <c r="AM696" s="12">
        <v>0</v>
      </c>
      <c r="AN696" s="17">
        <f t="shared" si="324"/>
        <v>0</v>
      </c>
      <c r="AO696" s="12">
        <v>1</v>
      </c>
      <c r="AP696" s="17">
        <f t="shared" si="325"/>
        <v>0.125</v>
      </c>
      <c r="AQ696" s="12">
        <v>8</v>
      </c>
      <c r="AR696" s="17">
        <f t="shared" si="326"/>
        <v>1</v>
      </c>
      <c r="AS696" s="12">
        <v>12</v>
      </c>
      <c r="AT696" s="17">
        <f t="shared" si="327"/>
        <v>1.5</v>
      </c>
      <c r="AU696" s="13"/>
      <c r="AV696" s="13"/>
      <c r="AW696" s="13"/>
      <c r="AX696" s="13"/>
      <c r="AY696" s="13"/>
      <c r="AZ696" s="13"/>
      <c r="BA696" s="13"/>
      <c r="BB696" s="13"/>
      <c r="BC696" s="13"/>
      <c r="BD696" s="35">
        <f t="shared" si="328"/>
        <v>38.75</v>
      </c>
      <c r="BE696" s="35">
        <f t="shared" si="329"/>
        <v>38.75</v>
      </c>
      <c r="BF696" s="37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16.51874740173869</v>
      </c>
      <c r="BG696" s="14">
        <f t="shared" si="330"/>
        <v>0.32500000000000001</v>
      </c>
      <c r="BH696" s="14">
        <f t="shared" si="331"/>
        <v>0</v>
      </c>
      <c r="BI696" s="13">
        <f>IFERROR(((AG696*(12000/5))/((F696*60+G696)*(SUMIFS(팀공격력!X:X,팀공격력!A:A,B696,팀공격력!B:B,D696)+SUMIFS(팀수비력!X:X,팀수비력!A:A,B696,팀수비력!B:B,D696))))*100,"")</f>
        <v>2.0569359881520488</v>
      </c>
      <c r="BJ696" s="13">
        <f>IFERROR(((AI696*(12000/5))/((F696*60+G696)*(SUMIFS(팀공격력!V:V,팀공격력!A:A,B696,팀공격력!B:B,D696)+SUMIFS(팀수비력!W:W,팀수비력!A:A,B696,팀수비력!B:B,D696))))*100,"")</f>
        <v>6.7796610169491522</v>
      </c>
      <c r="BK696" s="13">
        <f>IFERROR(((AE696*(12000/5))/((F696*60+G696)*(SUMIFS(팀공격력!X:X,팀공격력!A:A,B696,팀공격력!B:B,D696)+SUMIFS(팀수비력!X:X,팀수비력!A:A,B696,팀수비력!B:B,D696))))*100,"")</f>
        <v>5.3480335691953274</v>
      </c>
      <c r="BL696" s="13">
        <f>IFERROR(100*AK696/(((((F696*60+G696)/(12000/5))*SUMIFS(팀공격력!P:P,팀공격력!A:A,B696,팀공격력!B:B,D696))-K696)),"")</f>
        <v>8.6033839977057642</v>
      </c>
      <c r="BM696" s="13">
        <f>IFERROR(100*((AM696/E696*(2400))/((F696*60+G696)*SUMIFS(팀공격력!AR:AR,팀공격력!A:A,B696,팀공격력!B:B,D696))),"")</f>
        <v>0</v>
      </c>
      <c r="BN696" s="13">
        <f>IFERROR((AO696*40)/(((F696*60+G696)/60)*(SUMIFS(팀수비력!Q:Q,팀수비력!A:A,B696,팀수비력!B:B,D696)-SUMIFS(팀수비력!N:N,팀수비력!A:A,B696,팀수비력!B:B,D696)))*100,"")</f>
        <v>0.70425841588806992</v>
      </c>
      <c r="BO696" s="13">
        <f t="shared" si="332"/>
        <v>16.666666666666668</v>
      </c>
      <c r="BP696" s="13">
        <v>12.5</v>
      </c>
      <c r="BQ696" s="13">
        <v>0.125</v>
      </c>
      <c r="BR696" s="13">
        <v>0.5</v>
      </c>
      <c r="BS696" s="13">
        <v>0.125</v>
      </c>
      <c r="BT696" s="15" t="s">
        <v>88</v>
      </c>
      <c r="BU696" s="15"/>
      <c r="BV696" s="12" t="s">
        <v>91</v>
      </c>
      <c r="BW696" s="26"/>
      <c r="BX696" s="28"/>
      <c r="BY696" s="28"/>
      <c r="BZ696" s="26"/>
      <c r="CA696" s="26"/>
      <c r="CB696" s="26"/>
      <c r="CC696" s="31"/>
      <c r="CD696" s="31"/>
      <c r="CE696" s="31"/>
      <c r="CF696" s="33">
        <v>3</v>
      </c>
      <c r="CG696" s="33">
        <v>5</v>
      </c>
    </row>
    <row r="697" spans="1:85" ht="18" customHeight="1" thickBot="1" x14ac:dyDescent="0.45">
      <c r="A697" s="12" t="s">
        <v>84</v>
      </c>
      <c r="B697" s="12" t="s">
        <v>172</v>
      </c>
      <c r="C697" s="4" t="s">
        <v>176</v>
      </c>
      <c r="D697" s="4" t="s">
        <v>298</v>
      </c>
      <c r="E697" s="23">
        <v>9</v>
      </c>
      <c r="F697" s="24">
        <v>16</v>
      </c>
      <c r="G697" s="24">
        <v>57</v>
      </c>
      <c r="H697" s="10">
        <f t="shared" si="306"/>
        <v>9153</v>
      </c>
      <c r="I697" s="5">
        <v>27</v>
      </c>
      <c r="J697" s="17">
        <f t="shared" si="307"/>
        <v>3</v>
      </c>
      <c r="K697" s="7">
        <v>9</v>
      </c>
      <c r="L697" s="7">
        <v>33</v>
      </c>
      <c r="M697" s="17">
        <f t="shared" si="308"/>
        <v>1</v>
      </c>
      <c r="N697" s="17">
        <f t="shared" si="309"/>
        <v>3.6666666666666665</v>
      </c>
      <c r="O697" s="14">
        <f t="shared" si="310"/>
        <v>0.27272727272727271</v>
      </c>
      <c r="P697" s="12">
        <v>3</v>
      </c>
      <c r="Q697" s="12">
        <v>7</v>
      </c>
      <c r="R697" s="17">
        <f t="shared" si="311"/>
        <v>0.33333333333333331</v>
      </c>
      <c r="S697" s="17">
        <f t="shared" si="312"/>
        <v>0.77777777777777779</v>
      </c>
      <c r="T697" s="14">
        <f t="shared" si="313"/>
        <v>0.42857142857142855</v>
      </c>
      <c r="U697" s="12">
        <v>6</v>
      </c>
      <c r="V697" s="12">
        <v>26</v>
      </c>
      <c r="W697" s="17">
        <f t="shared" si="314"/>
        <v>0.66666666666666663</v>
      </c>
      <c r="X697" s="17">
        <f t="shared" si="315"/>
        <v>2.8888888888888888</v>
      </c>
      <c r="Y697" s="14">
        <f t="shared" si="316"/>
        <v>0.23076923076923078</v>
      </c>
      <c r="Z697" s="12">
        <v>3</v>
      </c>
      <c r="AA697" s="12">
        <v>4</v>
      </c>
      <c r="AB697" s="17">
        <f t="shared" si="317"/>
        <v>0.33333333333333331</v>
      </c>
      <c r="AC697" s="17">
        <f t="shared" si="318"/>
        <v>0.44444444444444442</v>
      </c>
      <c r="AD697" s="14">
        <f t="shared" si="319"/>
        <v>0.75</v>
      </c>
      <c r="AE697" s="12">
        <v>18</v>
      </c>
      <c r="AF697" s="17">
        <f t="shared" si="320"/>
        <v>2</v>
      </c>
      <c r="AG697" s="12">
        <v>5</v>
      </c>
      <c r="AH697" s="17">
        <f t="shared" si="321"/>
        <v>0.55555555555555558</v>
      </c>
      <c r="AI697" s="12">
        <v>13</v>
      </c>
      <c r="AJ697" s="17">
        <f t="shared" si="322"/>
        <v>1.4444444444444444</v>
      </c>
      <c r="AK697" s="12">
        <v>15</v>
      </c>
      <c r="AL697" s="17">
        <f t="shared" si="323"/>
        <v>1.6666666666666667</v>
      </c>
      <c r="AM697" s="12">
        <v>6</v>
      </c>
      <c r="AN697" s="17">
        <f t="shared" si="324"/>
        <v>0.66666666666666663</v>
      </c>
      <c r="AO697" s="12">
        <v>3</v>
      </c>
      <c r="AP697" s="17">
        <f t="shared" si="325"/>
        <v>0.33333333333333331</v>
      </c>
      <c r="AQ697" s="12">
        <v>5</v>
      </c>
      <c r="AR697" s="17">
        <f t="shared" si="326"/>
        <v>0.55555555555555558</v>
      </c>
      <c r="AS697" s="12">
        <v>11</v>
      </c>
      <c r="AT697" s="17">
        <f t="shared" si="327"/>
        <v>1.2222222222222223</v>
      </c>
      <c r="AU697" s="13"/>
      <c r="AV697" s="13"/>
      <c r="AW697" s="13"/>
      <c r="AX697" s="13"/>
      <c r="AY697" s="13"/>
      <c r="AZ697" s="13"/>
      <c r="BA697" s="13"/>
      <c r="BB697" s="13"/>
      <c r="BC697" s="13"/>
      <c r="BD697" s="35">
        <f t="shared" si="328"/>
        <v>38.837744533947067</v>
      </c>
      <c r="BE697" s="35">
        <f t="shared" si="329"/>
        <v>36.363636363636367</v>
      </c>
      <c r="BF697" s="37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12.700864767254895</v>
      </c>
      <c r="BG697" s="14">
        <f t="shared" si="330"/>
        <v>0.78787878787878785</v>
      </c>
      <c r="BH697" s="14">
        <f t="shared" si="331"/>
        <v>0.12121212121212122</v>
      </c>
      <c r="BI697" s="13">
        <f>IFERROR(((AG697*(12000/5))/((F697*60+G697)*(SUMIFS(팀공격력!X:X,팀공격력!A:A,B697,팀공격력!B:B,D697)+SUMIFS(팀수비력!X:X,팀수비력!A:A,B697,팀수비력!B:B,D697))))*100,"")</f>
        <v>1.909289648786169</v>
      </c>
      <c r="BJ697" s="13">
        <f>IFERROR(((AI697*(12000/5))/((F697*60+G697)*(SUMIFS(팀공격력!V:V,팀공격력!A:A,B697,팀공격력!B:B,D697)+SUMIFS(팀수비력!W:W,팀수비력!A:A,B697,팀수비력!B:B,D697))))*100,"")</f>
        <v>10.226155358898721</v>
      </c>
      <c r="BK697" s="13">
        <f>IFERROR(((AE697*(12000/5))/((F697*60+G697)*(SUMIFS(팀공격력!X:X,팀공격력!A:A,B697,팀공격력!B:B,D697)+SUMIFS(팀수비력!X:X,팀수비력!A:A,B697,팀수비력!B:B,D697))))*100,"")</f>
        <v>6.8734427356302081</v>
      </c>
      <c r="BL697" s="13">
        <f>IFERROR(100*AK697/(((((F697*60+G697)/(12000/5))*SUMIFS(팀공격력!P:P,팀공격력!A:A,B697,팀공격력!B:B,D697))-K697)),"")</f>
        <v>14.11631846414455</v>
      </c>
      <c r="BM697" s="13">
        <f>IFERROR(100*((AM697/E697*(2400))/((F697*60+G697)*SUMIFS(팀공격력!AR:AR,팀공격력!A:A,B697,팀공격력!B:B,D697))),"")</f>
        <v>2.1594018843588283</v>
      </c>
      <c r="BN697" s="13">
        <f>IFERROR((AO697*40)/(((F697*60+G697)/60)*(SUMIFS(팀수비력!Q:Q,팀수비력!A:A,B697,팀수비력!B:B,D697)-SUMIFS(팀수비력!N:N,팀수비력!A:A,B697,팀수비력!B:B,D697)))*100,"")</f>
        <v>1.9611207805260706</v>
      </c>
      <c r="BO697" s="13">
        <f t="shared" si="332"/>
        <v>12.575452716297788</v>
      </c>
      <c r="BP697" s="13">
        <v>11.1111111111111</v>
      </c>
      <c r="BQ697" s="13">
        <v>0.11111111111111099</v>
      </c>
      <c r="BR697" s="13">
        <v>0</v>
      </c>
      <c r="BS697" s="13">
        <v>0</v>
      </c>
      <c r="BT697" s="15" t="s">
        <v>88</v>
      </c>
      <c r="BU697" s="15"/>
      <c r="BV697" s="12" t="s">
        <v>96</v>
      </c>
      <c r="BW697" s="26"/>
      <c r="BX697" s="28"/>
      <c r="BY697" s="28"/>
      <c r="BZ697" s="26"/>
      <c r="CA697" s="26"/>
      <c r="CB697" s="26"/>
      <c r="CC697" s="31"/>
      <c r="CD697" s="31"/>
      <c r="CE697" s="31"/>
      <c r="CF697" s="33">
        <v>3</v>
      </c>
      <c r="CG697" s="33">
        <v>6</v>
      </c>
    </row>
    <row r="698" spans="1:85" ht="18" customHeight="1" thickBot="1" x14ac:dyDescent="0.45">
      <c r="A698" s="12" t="s">
        <v>84</v>
      </c>
      <c r="B698" s="12" t="s">
        <v>172</v>
      </c>
      <c r="C698" s="4" t="s">
        <v>177</v>
      </c>
      <c r="D698" s="4" t="s">
        <v>298</v>
      </c>
      <c r="E698" s="23">
        <v>8</v>
      </c>
      <c r="F698" s="24">
        <v>16</v>
      </c>
      <c r="G698" s="24">
        <v>40</v>
      </c>
      <c r="H698" s="10">
        <f t="shared" si="306"/>
        <v>8000</v>
      </c>
      <c r="I698" s="5">
        <v>115</v>
      </c>
      <c r="J698" s="17">
        <f t="shared" si="307"/>
        <v>14.375</v>
      </c>
      <c r="K698" s="7">
        <v>44</v>
      </c>
      <c r="L698" s="7">
        <v>83</v>
      </c>
      <c r="M698" s="17">
        <f t="shared" si="308"/>
        <v>5.5</v>
      </c>
      <c r="N698" s="17">
        <f t="shared" si="309"/>
        <v>10.375</v>
      </c>
      <c r="O698" s="14">
        <f t="shared" si="310"/>
        <v>0.53012048192771088</v>
      </c>
      <c r="P698" s="12">
        <v>32</v>
      </c>
      <c r="Q698" s="12">
        <v>56</v>
      </c>
      <c r="R698" s="17">
        <f t="shared" si="311"/>
        <v>4</v>
      </c>
      <c r="S698" s="17">
        <f t="shared" si="312"/>
        <v>7</v>
      </c>
      <c r="T698" s="14">
        <f t="shared" si="313"/>
        <v>0.5714285714285714</v>
      </c>
      <c r="U698" s="12">
        <v>12</v>
      </c>
      <c r="V698" s="12">
        <v>27</v>
      </c>
      <c r="W698" s="17">
        <f t="shared" si="314"/>
        <v>1.5</v>
      </c>
      <c r="X698" s="17">
        <f t="shared" si="315"/>
        <v>3.375</v>
      </c>
      <c r="Y698" s="14">
        <f t="shared" si="316"/>
        <v>0.44444444444444442</v>
      </c>
      <c r="Z698" s="12">
        <v>15</v>
      </c>
      <c r="AA698" s="12">
        <v>18</v>
      </c>
      <c r="AB698" s="17">
        <f t="shared" si="317"/>
        <v>1.875</v>
      </c>
      <c r="AC698" s="17">
        <f t="shared" si="318"/>
        <v>2.25</v>
      </c>
      <c r="AD698" s="14">
        <f t="shared" si="319"/>
        <v>0.83333333333333337</v>
      </c>
      <c r="AE698" s="12">
        <v>38</v>
      </c>
      <c r="AF698" s="17">
        <f t="shared" si="320"/>
        <v>4.75</v>
      </c>
      <c r="AG698" s="12">
        <v>7</v>
      </c>
      <c r="AH698" s="17">
        <f t="shared" si="321"/>
        <v>0.875</v>
      </c>
      <c r="AI698" s="12">
        <v>31</v>
      </c>
      <c r="AJ698" s="17">
        <f t="shared" si="322"/>
        <v>3.875</v>
      </c>
      <c r="AK698" s="12">
        <v>7</v>
      </c>
      <c r="AL698" s="17">
        <f t="shared" si="323"/>
        <v>0.875</v>
      </c>
      <c r="AM698" s="12">
        <v>4</v>
      </c>
      <c r="AN698" s="17">
        <f t="shared" si="324"/>
        <v>0.5</v>
      </c>
      <c r="AO698" s="12">
        <v>2</v>
      </c>
      <c r="AP698" s="17">
        <f t="shared" si="325"/>
        <v>0.25</v>
      </c>
      <c r="AQ698" s="12">
        <v>10</v>
      </c>
      <c r="AR698" s="17">
        <f t="shared" si="326"/>
        <v>1.25</v>
      </c>
      <c r="AS698" s="12">
        <v>18</v>
      </c>
      <c r="AT698" s="17">
        <f t="shared" si="327"/>
        <v>2.25</v>
      </c>
      <c r="AU698" s="13"/>
      <c r="AV698" s="13"/>
      <c r="AW698" s="13"/>
      <c r="AX698" s="13"/>
      <c r="AY698" s="13"/>
      <c r="AZ698" s="13"/>
      <c r="BA698" s="13"/>
      <c r="BB698" s="13"/>
      <c r="BC698" s="13"/>
      <c r="BD698" s="35">
        <f t="shared" si="328"/>
        <v>63.242410910690715</v>
      </c>
      <c r="BE698" s="35">
        <f t="shared" si="329"/>
        <v>60.24096385542169</v>
      </c>
      <c r="BF698" s="37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32.785749093074884</v>
      </c>
      <c r="BG698" s="14">
        <f t="shared" si="330"/>
        <v>0.3253012048192771</v>
      </c>
      <c r="BH698" s="14">
        <f t="shared" si="331"/>
        <v>0.21686746987951808</v>
      </c>
      <c r="BI698" s="13">
        <f>IFERROR(((AG698*(12000/5))/((F698*60+G698)*(SUMIFS(팀공격력!X:X,팀공격력!A:A,B698,팀공격력!B:B,D698)+SUMIFS(팀수비력!X:X,팀수비력!A:A,B698,팀수비력!B:B,D698))))*100,"")</f>
        <v>2.7184466019417477</v>
      </c>
      <c r="BJ698" s="13">
        <f>IFERROR(((AI698*(12000/5))/((F698*60+G698)*(SUMIFS(팀공격력!V:V,팀공격력!A:A,B698,팀공격력!B:B,D698)+SUMIFS(팀수비력!W:W,팀수비력!A:A,B698,팀수비력!B:B,D698))))*100,"")</f>
        <v>24.8</v>
      </c>
      <c r="BK698" s="13">
        <f>IFERROR(((AE698*(12000/5))/((F698*60+G698)*(SUMIFS(팀공격력!X:X,팀공격력!A:A,B698,팀공격력!B:B,D698)+SUMIFS(팀수비력!X:X,팀수비력!A:A,B698,팀수비력!B:B,D698))))*100,"")</f>
        <v>14.757281553398057</v>
      </c>
      <c r="BL698" s="13">
        <f>IFERROR(100*AK698/(((((F698*60+G698)/(12000/5))*SUMIFS(팀공격력!P:P,팀공격력!A:A,B698,팀공격력!B:B,D698))-K698)),"")</f>
        <v>10.096153846153845</v>
      </c>
      <c r="BM698" s="13">
        <f>IFERROR(100*((AM698/E698*(2400))/((F698*60+G698)*SUMIFS(팀공격력!AR:AR,팀공격력!A:A,B698,팀공격력!B:B,D698))),"")</f>
        <v>1.6470837872946964</v>
      </c>
      <c r="BN698" s="13">
        <f>IFERROR((AO698*40)/(((F698*60+G698)/60)*(SUMIFS(팀수비력!Q:Q,팀수비력!A:A,B698,팀수비력!B:B,D698)-SUMIFS(팀수비력!N:N,팀수비력!A:A,B698,팀수비력!B:B,D698)))*100,"")</f>
        <v>1.3296398891966759</v>
      </c>
      <c r="BO698" s="13">
        <f t="shared" si="332"/>
        <v>9.9088386841062217</v>
      </c>
      <c r="BP698" s="13">
        <v>50</v>
      </c>
      <c r="BQ698" s="13">
        <v>0.375</v>
      </c>
      <c r="BR698" s="13">
        <v>1.125</v>
      </c>
      <c r="BS698" s="13">
        <v>0</v>
      </c>
      <c r="BT698" s="15" t="s">
        <v>93</v>
      </c>
      <c r="BU698" s="15"/>
      <c r="BV698" s="12" t="s">
        <v>96</v>
      </c>
      <c r="BW698" s="26"/>
      <c r="BX698" s="28"/>
      <c r="BY698" s="28"/>
      <c r="BZ698" s="26"/>
      <c r="CA698" s="26"/>
      <c r="CB698" s="26"/>
      <c r="CC698" s="31"/>
      <c r="CD698" s="31"/>
      <c r="CE698" s="31"/>
      <c r="CF698" s="33">
        <v>2</v>
      </c>
      <c r="CG698" s="33">
        <v>6</v>
      </c>
    </row>
    <row r="699" spans="1:85" ht="18" customHeight="1" thickBot="1" x14ac:dyDescent="0.45">
      <c r="A699" s="12" t="s">
        <v>84</v>
      </c>
      <c r="B699" s="12" t="s">
        <v>172</v>
      </c>
      <c r="C699" s="4" t="s">
        <v>178</v>
      </c>
      <c r="D699" s="4" t="s">
        <v>298</v>
      </c>
      <c r="E699" s="23">
        <v>2</v>
      </c>
      <c r="F699" s="24">
        <v>13</v>
      </c>
      <c r="G699" s="24">
        <v>37</v>
      </c>
      <c r="H699" s="10">
        <f t="shared" si="306"/>
        <v>1634</v>
      </c>
      <c r="I699" s="5">
        <v>13</v>
      </c>
      <c r="J699" s="17">
        <f t="shared" si="307"/>
        <v>6.5</v>
      </c>
      <c r="K699" s="7">
        <v>5</v>
      </c>
      <c r="L699" s="7">
        <v>7</v>
      </c>
      <c r="M699" s="17">
        <f t="shared" si="308"/>
        <v>2.5</v>
      </c>
      <c r="N699" s="17">
        <f t="shared" si="309"/>
        <v>3.5</v>
      </c>
      <c r="O699" s="14">
        <f t="shared" si="310"/>
        <v>0.7142857142857143</v>
      </c>
      <c r="P699" s="12">
        <v>2</v>
      </c>
      <c r="Q699" s="12">
        <v>2</v>
      </c>
      <c r="R699" s="17">
        <f t="shared" si="311"/>
        <v>1</v>
      </c>
      <c r="S699" s="17">
        <f t="shared" si="312"/>
        <v>1</v>
      </c>
      <c r="T699" s="14">
        <f t="shared" si="313"/>
        <v>1</v>
      </c>
      <c r="U699" s="12">
        <v>3</v>
      </c>
      <c r="V699" s="12">
        <v>5</v>
      </c>
      <c r="W699" s="17">
        <f t="shared" si="314"/>
        <v>1.5</v>
      </c>
      <c r="X699" s="17">
        <f t="shared" si="315"/>
        <v>2.5</v>
      </c>
      <c r="Y699" s="14">
        <f t="shared" si="316"/>
        <v>0.6</v>
      </c>
      <c r="Z699" s="12">
        <v>0</v>
      </c>
      <c r="AA699" s="12">
        <v>0</v>
      </c>
      <c r="AB699" s="17">
        <f t="shared" si="317"/>
        <v>0</v>
      </c>
      <c r="AC699" s="17">
        <f t="shared" si="318"/>
        <v>0</v>
      </c>
      <c r="AD699" s="14" t="e">
        <f t="shared" si="319"/>
        <v>#DIV/0!</v>
      </c>
      <c r="AE699" s="12">
        <v>5</v>
      </c>
      <c r="AF699" s="17">
        <f t="shared" si="320"/>
        <v>2.5</v>
      </c>
      <c r="AG699" s="12">
        <v>2</v>
      </c>
      <c r="AH699" s="17">
        <f t="shared" si="321"/>
        <v>1</v>
      </c>
      <c r="AI699" s="12">
        <v>3</v>
      </c>
      <c r="AJ699" s="17">
        <f t="shared" si="322"/>
        <v>1.5</v>
      </c>
      <c r="AK699" s="12">
        <v>1</v>
      </c>
      <c r="AL699" s="17">
        <f t="shared" si="323"/>
        <v>0.5</v>
      </c>
      <c r="AM699" s="12">
        <v>1</v>
      </c>
      <c r="AN699" s="17">
        <f t="shared" si="324"/>
        <v>0.5</v>
      </c>
      <c r="AO699" s="12">
        <v>0</v>
      </c>
      <c r="AP699" s="17">
        <f t="shared" si="325"/>
        <v>0</v>
      </c>
      <c r="AQ699" s="12">
        <v>0</v>
      </c>
      <c r="AR699" s="17">
        <f t="shared" si="326"/>
        <v>0</v>
      </c>
      <c r="AS699" s="12">
        <v>6</v>
      </c>
      <c r="AT699" s="17">
        <f t="shared" si="327"/>
        <v>3</v>
      </c>
      <c r="AU699" s="13"/>
      <c r="AV699" s="13"/>
      <c r="AW699" s="13"/>
      <c r="AX699" s="13"/>
      <c r="AY699" s="13"/>
      <c r="AZ699" s="13"/>
      <c r="BA699" s="13"/>
      <c r="BB699" s="13"/>
      <c r="BC699" s="13"/>
      <c r="BD699" s="35">
        <f t="shared" si="328"/>
        <v>92.857142857142861</v>
      </c>
      <c r="BE699" s="35">
        <f t="shared" si="329"/>
        <v>92.857142857142861</v>
      </c>
      <c r="BF699" s="37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2.7834527445606194</v>
      </c>
      <c r="BG699" s="14">
        <f t="shared" si="330"/>
        <v>0.7142857142857143</v>
      </c>
      <c r="BH699" s="14">
        <f t="shared" si="331"/>
        <v>0</v>
      </c>
      <c r="BI699" s="13">
        <f>IFERROR(((AG699*(12000/5))/((F699*60+G699)*(SUMIFS(팀공격력!X:X,팀공격력!A:A,B699,팀공격력!B:B,D699)+SUMIFS(팀수비력!X:X,팀수비력!A:A,B699,팀수비력!B:B,D699))))*100,"")</f>
        <v>0.95067200627443527</v>
      </c>
      <c r="BJ699" s="13">
        <f>IFERROR(((AI699*(12000/5))/((F699*60+G699)*(SUMIFS(팀공격력!V:V,팀공격력!A:A,B699,팀공격력!B:B,D699)+SUMIFS(팀수비력!W:W,팀수비력!A:A,B699,팀수비력!B:B,D699))))*100,"")</f>
        <v>2.9375764993880051</v>
      </c>
      <c r="BK699" s="13">
        <f>IFERROR(((AE699*(12000/5))/((F699*60+G699)*(SUMIFS(팀공격력!X:X,팀공격력!A:A,B699,팀공격력!B:B,D699)+SUMIFS(팀수비력!X:X,팀수비력!A:A,B699,팀수비력!B:B,D699))))*100,"")</f>
        <v>2.3766800156860879</v>
      </c>
      <c r="BL699" s="13">
        <f>IFERROR(100*AK699/(((((F699*60+G699)/(12000/5))*SUMIFS(팀공격력!P:P,팀공격력!A:A,B699,팀공격력!B:B,D699))-K699)),"")</f>
        <v>1.1416393941700282</v>
      </c>
      <c r="BM699" s="13">
        <f>IFERROR(100*((AM699/E699*(2400))/((F699*60+G699)*SUMIFS(팀공격력!AR:AR,팀공격력!A:A,B699,팀공격력!B:B,D699))),"")</f>
        <v>2.0160144275332881</v>
      </c>
      <c r="BN699" s="13">
        <f>IFERROR((AO699*40)/(((F699*60+G699)/60)*(SUMIFS(팀수비력!Q:Q,팀수비력!A:A,B699,팀수비력!B:B,D699)-SUMIFS(팀수비력!N:N,팀수비력!A:A,B699,팀수비력!B:B,D699)))*100,"")</f>
        <v>0</v>
      </c>
      <c r="BO699" s="13">
        <f t="shared" si="332"/>
        <v>0</v>
      </c>
      <c r="BP699" s="13">
        <v>0</v>
      </c>
      <c r="BQ699" s="13">
        <v>0</v>
      </c>
      <c r="BR699" s="13">
        <v>0</v>
      </c>
      <c r="BS699" s="13">
        <v>0.5</v>
      </c>
      <c r="BT699" s="15" t="s">
        <v>88</v>
      </c>
      <c r="BU699" s="15"/>
      <c r="BV699" s="12" t="s">
        <v>96</v>
      </c>
      <c r="BW699" s="26"/>
      <c r="BX699" s="28"/>
      <c r="BY699" s="28"/>
      <c r="BZ699" s="26"/>
      <c r="CA699" s="26"/>
      <c r="CB699" s="26"/>
      <c r="CC699" s="31"/>
      <c r="CD699" s="31"/>
      <c r="CE699" s="31"/>
      <c r="CF699" s="33">
        <v>1</v>
      </c>
      <c r="CG699" s="33">
        <v>1</v>
      </c>
    </row>
    <row r="700" spans="1:85" ht="18" customHeight="1" thickBot="1" x14ac:dyDescent="0.45">
      <c r="A700" s="12" t="s">
        <v>84</v>
      </c>
      <c r="B700" s="12" t="s">
        <v>172</v>
      </c>
      <c r="C700" s="4" t="s">
        <v>179</v>
      </c>
      <c r="D700" s="4" t="s">
        <v>298</v>
      </c>
      <c r="E700" s="23">
        <v>9</v>
      </c>
      <c r="F700" s="24">
        <v>25</v>
      </c>
      <c r="G700" s="24">
        <v>1</v>
      </c>
      <c r="H700" s="10">
        <f t="shared" si="306"/>
        <v>13509</v>
      </c>
      <c r="I700" s="5">
        <v>91</v>
      </c>
      <c r="J700" s="17">
        <f t="shared" si="307"/>
        <v>10.111111111111111</v>
      </c>
      <c r="K700" s="7">
        <v>34</v>
      </c>
      <c r="L700" s="7">
        <v>87</v>
      </c>
      <c r="M700" s="17">
        <f t="shared" si="308"/>
        <v>3.7777777777777777</v>
      </c>
      <c r="N700" s="17">
        <f t="shared" si="309"/>
        <v>9.6666666666666661</v>
      </c>
      <c r="O700" s="14">
        <f t="shared" si="310"/>
        <v>0.39080459770114945</v>
      </c>
      <c r="P700" s="12">
        <v>19</v>
      </c>
      <c r="Q700" s="12">
        <v>49</v>
      </c>
      <c r="R700" s="17">
        <f t="shared" si="311"/>
        <v>2.1111111111111112</v>
      </c>
      <c r="S700" s="17">
        <f t="shared" si="312"/>
        <v>5.4444444444444446</v>
      </c>
      <c r="T700" s="14">
        <f t="shared" si="313"/>
        <v>0.38775510204081631</v>
      </c>
      <c r="U700" s="12">
        <v>15</v>
      </c>
      <c r="V700" s="12">
        <v>38</v>
      </c>
      <c r="W700" s="17">
        <f t="shared" si="314"/>
        <v>1.6666666666666667</v>
      </c>
      <c r="X700" s="17">
        <f t="shared" si="315"/>
        <v>4.2222222222222223</v>
      </c>
      <c r="Y700" s="14">
        <f t="shared" si="316"/>
        <v>0.39473684210526316</v>
      </c>
      <c r="Z700" s="12">
        <v>8</v>
      </c>
      <c r="AA700" s="12">
        <v>11</v>
      </c>
      <c r="AB700" s="17">
        <f t="shared" si="317"/>
        <v>0.88888888888888884</v>
      </c>
      <c r="AC700" s="17">
        <f t="shared" si="318"/>
        <v>1.2222222222222223</v>
      </c>
      <c r="AD700" s="14">
        <f t="shared" si="319"/>
        <v>0.72727272727272729</v>
      </c>
      <c r="AE700" s="12">
        <v>25</v>
      </c>
      <c r="AF700" s="17">
        <f t="shared" si="320"/>
        <v>2.7777777777777777</v>
      </c>
      <c r="AG700" s="12">
        <v>4</v>
      </c>
      <c r="AH700" s="17">
        <f t="shared" si="321"/>
        <v>0.44444444444444442</v>
      </c>
      <c r="AI700" s="12">
        <v>21</v>
      </c>
      <c r="AJ700" s="17">
        <f t="shared" si="322"/>
        <v>2.3333333333333335</v>
      </c>
      <c r="AK700" s="12">
        <v>28</v>
      </c>
      <c r="AL700" s="17">
        <f t="shared" si="323"/>
        <v>3.1111111111111112</v>
      </c>
      <c r="AM700" s="12">
        <v>6</v>
      </c>
      <c r="AN700" s="17">
        <f t="shared" si="324"/>
        <v>0.66666666666666663</v>
      </c>
      <c r="AO700" s="12">
        <v>1</v>
      </c>
      <c r="AP700" s="17">
        <f t="shared" si="325"/>
        <v>0.1111111111111111</v>
      </c>
      <c r="AQ700" s="12">
        <v>10</v>
      </c>
      <c r="AR700" s="17">
        <f t="shared" si="326"/>
        <v>1.1111111111111112</v>
      </c>
      <c r="AS700" s="12">
        <v>12</v>
      </c>
      <c r="AT700" s="17">
        <f t="shared" si="327"/>
        <v>1.3333333333333333</v>
      </c>
      <c r="AU700" s="13"/>
      <c r="AV700" s="13"/>
      <c r="AW700" s="13"/>
      <c r="AX700" s="13"/>
      <c r="AY700" s="13"/>
      <c r="AZ700" s="13"/>
      <c r="BA700" s="13"/>
      <c r="BB700" s="13"/>
      <c r="BC700" s="13"/>
      <c r="BD700" s="35">
        <f t="shared" si="328"/>
        <v>49.542682926829265</v>
      </c>
      <c r="BE700" s="35">
        <f t="shared" si="329"/>
        <v>47.701149425287355</v>
      </c>
      <c r="BF700" s="37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22.0417243811217</v>
      </c>
      <c r="BG700" s="14">
        <f t="shared" si="330"/>
        <v>0.43678160919540232</v>
      </c>
      <c r="BH700" s="14">
        <f t="shared" si="331"/>
        <v>0.12643678160919541</v>
      </c>
      <c r="BI700" s="13">
        <f>IFERROR(((AG700*(12000/5))/((F700*60+G700)*(SUMIFS(팀공격력!X:X,팀공격력!A:A,B700,팀공격력!B:B,D700)+SUMIFS(팀수비력!X:X,팀수비력!A:A,B700,팀수비력!B:B,D700))))*100,"")</f>
        <v>1.0349087663240688</v>
      </c>
      <c r="BJ700" s="13">
        <f>IFERROR(((AI700*(12000/5))/((F700*60+G700)*(SUMIFS(팀공격력!V:V,팀공격력!A:A,B700,팀공격력!B:B,D700)+SUMIFS(팀수비력!W:W,팀수비력!A:A,B700,팀수비력!B:B,D700))))*100,"")</f>
        <v>11.192538307794804</v>
      </c>
      <c r="BK700" s="13">
        <f>IFERROR(((AE700*(12000/5))/((F700*60+G700)*(SUMIFS(팀공격력!X:X,팀공격력!A:A,B700,팀공격력!B:B,D700)+SUMIFS(팀수비력!X:X,팀수비력!A:A,B700,팀수비력!B:B,D700))))*100,"")</f>
        <v>6.46817978952543</v>
      </c>
      <c r="BL700" s="13">
        <f>IFERROR(100*AK700/(((((F700*60+G700)/(12000/5))*SUMIFS(팀공격력!P:P,팀공격력!A:A,B700,팀공격력!B:B,D700))-K700)),"")</f>
        <v>20.571092716853606</v>
      </c>
      <c r="BM700" s="13">
        <f>IFERROR(100*((AM700/E700*(2400))/((F700*60+G700)*SUMIFS(팀공격력!AR:AR,팀공격력!A:A,B700,팀공격력!B:B,D700))),"")</f>
        <v>1.4630990782098123</v>
      </c>
      <c r="BN700" s="13">
        <f>IFERROR((AO700*40)/(((F700*60+G700)/60)*(SUMIFS(팀수비력!Q:Q,팀수비력!A:A,B700,팀수비력!B:B,D700)-SUMIFS(팀수비력!N:N,팀수비력!A:A,B700,팀수비력!B:B,D700)))*100,"")</f>
        <v>0.44291801772041173</v>
      </c>
      <c r="BO700" s="13">
        <f t="shared" si="332"/>
        <v>9.8193244304791829</v>
      </c>
      <c r="BP700" s="13">
        <v>0</v>
      </c>
      <c r="BQ700" s="13">
        <v>0</v>
      </c>
      <c r="BR700" s="13">
        <v>1.44444444444444</v>
      </c>
      <c r="BS700" s="13">
        <v>0.55555555555555503</v>
      </c>
      <c r="BT700" s="15" t="s">
        <v>88</v>
      </c>
      <c r="BU700" s="15"/>
      <c r="BV700" s="12" t="s">
        <v>91</v>
      </c>
      <c r="BW700" s="26"/>
      <c r="BX700" s="28"/>
      <c r="BY700" s="28"/>
      <c r="BZ700" s="26"/>
      <c r="CA700" s="26"/>
      <c r="CB700" s="26"/>
      <c r="CC700" s="31"/>
      <c r="CD700" s="31"/>
      <c r="CE700" s="31"/>
      <c r="CF700" s="33">
        <v>3</v>
      </c>
      <c r="CG700" s="33">
        <v>6</v>
      </c>
    </row>
    <row r="701" spans="1:85" ht="18" customHeight="1" thickBot="1" x14ac:dyDescent="0.45">
      <c r="A701" s="12" t="s">
        <v>84</v>
      </c>
      <c r="B701" s="12" t="s">
        <v>172</v>
      </c>
      <c r="C701" s="4" t="s">
        <v>180</v>
      </c>
      <c r="D701" s="4" t="s">
        <v>298</v>
      </c>
      <c r="E701" s="23">
        <v>9</v>
      </c>
      <c r="F701" s="24">
        <v>15</v>
      </c>
      <c r="G701" s="24">
        <v>15</v>
      </c>
      <c r="H701" s="10">
        <f t="shared" si="306"/>
        <v>8235</v>
      </c>
      <c r="I701" s="5">
        <v>36</v>
      </c>
      <c r="J701" s="17">
        <f t="shared" si="307"/>
        <v>4</v>
      </c>
      <c r="K701" s="7">
        <v>13</v>
      </c>
      <c r="L701" s="7">
        <v>35</v>
      </c>
      <c r="M701" s="17">
        <f t="shared" si="308"/>
        <v>1.4444444444444444</v>
      </c>
      <c r="N701" s="17">
        <f t="shared" si="309"/>
        <v>3.8888888888888888</v>
      </c>
      <c r="O701" s="14">
        <f t="shared" si="310"/>
        <v>0.37142857142857144</v>
      </c>
      <c r="P701" s="12">
        <v>5</v>
      </c>
      <c r="Q701" s="12">
        <v>12</v>
      </c>
      <c r="R701" s="17">
        <f t="shared" si="311"/>
        <v>0.55555555555555558</v>
      </c>
      <c r="S701" s="17">
        <f t="shared" si="312"/>
        <v>1.3333333333333333</v>
      </c>
      <c r="T701" s="14">
        <f t="shared" si="313"/>
        <v>0.41666666666666669</v>
      </c>
      <c r="U701" s="12">
        <v>8</v>
      </c>
      <c r="V701" s="12">
        <v>23</v>
      </c>
      <c r="W701" s="17">
        <f t="shared" si="314"/>
        <v>0.88888888888888884</v>
      </c>
      <c r="X701" s="17">
        <f t="shared" si="315"/>
        <v>2.5555555555555554</v>
      </c>
      <c r="Y701" s="14">
        <f t="shared" si="316"/>
        <v>0.34782608695652173</v>
      </c>
      <c r="Z701" s="12">
        <v>2</v>
      </c>
      <c r="AA701" s="12">
        <v>2</v>
      </c>
      <c r="AB701" s="17">
        <f t="shared" si="317"/>
        <v>0.22222222222222221</v>
      </c>
      <c r="AC701" s="17">
        <f t="shared" si="318"/>
        <v>0.22222222222222221</v>
      </c>
      <c r="AD701" s="14">
        <f t="shared" si="319"/>
        <v>1</v>
      </c>
      <c r="AE701" s="12">
        <v>16</v>
      </c>
      <c r="AF701" s="17">
        <f t="shared" si="320"/>
        <v>1.7777777777777777</v>
      </c>
      <c r="AG701" s="12">
        <v>5</v>
      </c>
      <c r="AH701" s="17">
        <f t="shared" si="321"/>
        <v>0.55555555555555558</v>
      </c>
      <c r="AI701" s="12">
        <v>11</v>
      </c>
      <c r="AJ701" s="17">
        <f t="shared" si="322"/>
        <v>1.2222222222222223</v>
      </c>
      <c r="AK701" s="12">
        <v>3</v>
      </c>
      <c r="AL701" s="17">
        <f t="shared" si="323"/>
        <v>0.33333333333333331</v>
      </c>
      <c r="AM701" s="12">
        <v>2</v>
      </c>
      <c r="AN701" s="17">
        <f t="shared" si="324"/>
        <v>0.22222222222222221</v>
      </c>
      <c r="AO701" s="12">
        <v>2</v>
      </c>
      <c r="AP701" s="17">
        <f t="shared" si="325"/>
        <v>0.22222222222222221</v>
      </c>
      <c r="AQ701" s="12">
        <v>4</v>
      </c>
      <c r="AR701" s="17">
        <f t="shared" si="326"/>
        <v>0.44444444444444442</v>
      </c>
      <c r="AS701" s="12">
        <v>20</v>
      </c>
      <c r="AT701" s="17">
        <f t="shared" si="327"/>
        <v>2.2222222222222223</v>
      </c>
      <c r="AU701" s="13"/>
      <c r="AV701" s="13"/>
      <c r="AW701" s="13"/>
      <c r="AX701" s="13"/>
      <c r="AY701" s="13"/>
      <c r="AZ701" s="13"/>
      <c r="BA701" s="13"/>
      <c r="BB701" s="13"/>
      <c r="BC701" s="13"/>
      <c r="BD701" s="35">
        <f t="shared" si="328"/>
        <v>50.167224080267559</v>
      </c>
      <c r="BE701" s="35">
        <f t="shared" si="329"/>
        <v>48.571428571428569</v>
      </c>
      <c r="BF701" s="37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14.159304603460473</v>
      </c>
      <c r="BG701" s="14">
        <f t="shared" si="330"/>
        <v>0.65714285714285714</v>
      </c>
      <c r="BH701" s="14">
        <f t="shared" si="331"/>
        <v>5.7142857142857141E-2</v>
      </c>
      <c r="BI701" s="13">
        <f>IFERROR(((AG701*(12000/5))/((F701*60+G701)*(SUMIFS(팀공격력!X:X,팀공격력!A:A,B701,팀공격력!B:B,D701)+SUMIFS(팀수비력!X:X,팀수비력!A:A,B701,팀수비력!B:B,D701))))*100,"")</f>
        <v>2.1221284948803651</v>
      </c>
      <c r="BJ701" s="13">
        <f>IFERROR(((AI701*(12000/5))/((F701*60+G701)*(SUMIFS(팀공격력!V:V,팀공격력!A:A,B701,팀공격력!B:B,D701)+SUMIFS(팀수비력!W:W,팀수비력!A:A,B701,팀수비력!B:B,D701))))*100,"")</f>
        <v>9.6174863387978142</v>
      </c>
      <c r="BK701" s="13">
        <f>IFERROR(((AE701*(12000/5))/((F701*60+G701)*(SUMIFS(팀공격력!X:X,팀공격력!A:A,B701,팀공격력!B:B,D701)+SUMIFS(팀수비력!X:X,팀수비력!A:A,B701,팀수비력!B:B,D701))))*100,"")</f>
        <v>6.7908111836171683</v>
      </c>
      <c r="BL701" s="13">
        <f>IFERROR(100*AK701/(((((F701*60+G701)/(12000/5))*SUMIFS(팀공격력!P:P,팀공격력!A:A,B701,팀공격력!B:B,D701))-K701)),"")</f>
        <v>3.3076074972436609</v>
      </c>
      <c r="BM701" s="13">
        <f>IFERROR(100*((AM701/E701*(2400))/((F701*60+G701)*SUMIFS(팀공격력!AR:AR,팀공격력!A:A,B701,팀공격력!B:B,D701))),"")</f>
        <v>0.80004069813950018</v>
      </c>
      <c r="BN701" s="13">
        <f>IFERROR((AO701*40)/(((F701*60+G701)/60)*(SUMIFS(팀수비력!Q:Q,팀수비력!A:A,B701,팀수비력!B:B,D701)-SUMIFS(팀수비력!N:N,팀수비력!A:A,B701,팀수비력!B:B,D701)))*100,"")</f>
        <v>1.453158348848826</v>
      </c>
      <c r="BO701" s="13">
        <f t="shared" si="332"/>
        <v>10.030090270812437</v>
      </c>
      <c r="BP701" s="13">
        <v>18.181818181818102</v>
      </c>
      <c r="BQ701" s="13">
        <v>0.22222222222222199</v>
      </c>
      <c r="BR701" s="13">
        <v>0</v>
      </c>
      <c r="BS701" s="13">
        <v>0.22222222222222199</v>
      </c>
      <c r="BT701" s="15" t="s">
        <v>88</v>
      </c>
      <c r="BU701" s="15"/>
      <c r="BV701" s="12" t="s">
        <v>96</v>
      </c>
      <c r="BW701" s="26"/>
      <c r="BX701" s="28"/>
      <c r="BY701" s="28"/>
      <c r="BZ701" s="26"/>
      <c r="CA701" s="26"/>
      <c r="CB701" s="26"/>
      <c r="CC701" s="31"/>
      <c r="CD701" s="31"/>
      <c r="CE701" s="31"/>
      <c r="CF701" s="33">
        <v>3</v>
      </c>
      <c r="CG701" s="33">
        <v>6</v>
      </c>
    </row>
    <row r="702" spans="1:85" ht="18" customHeight="1" thickBot="1" x14ac:dyDescent="0.45">
      <c r="A702" s="12" t="s">
        <v>84</v>
      </c>
      <c r="B702" s="12" t="s">
        <v>172</v>
      </c>
      <c r="C702" s="4" t="s">
        <v>181</v>
      </c>
      <c r="D702" s="4" t="s">
        <v>298</v>
      </c>
      <c r="E702" s="23">
        <v>9</v>
      </c>
      <c r="F702" s="24">
        <v>16</v>
      </c>
      <c r="G702" s="24">
        <v>21</v>
      </c>
      <c r="H702" s="10">
        <f t="shared" si="306"/>
        <v>8829</v>
      </c>
      <c r="I702" s="5">
        <v>40</v>
      </c>
      <c r="J702" s="17">
        <f t="shared" si="307"/>
        <v>4.4444444444444446</v>
      </c>
      <c r="K702" s="7">
        <v>13</v>
      </c>
      <c r="L702" s="7">
        <v>30</v>
      </c>
      <c r="M702" s="17">
        <f t="shared" si="308"/>
        <v>1.4444444444444444</v>
      </c>
      <c r="N702" s="17">
        <f t="shared" si="309"/>
        <v>3.3333333333333335</v>
      </c>
      <c r="O702" s="14">
        <f t="shared" si="310"/>
        <v>0.43333333333333335</v>
      </c>
      <c r="P702" s="12">
        <v>1</v>
      </c>
      <c r="Q702" s="12">
        <v>1</v>
      </c>
      <c r="R702" s="17">
        <f t="shared" si="311"/>
        <v>0.1111111111111111</v>
      </c>
      <c r="S702" s="17">
        <f t="shared" si="312"/>
        <v>0.1111111111111111</v>
      </c>
      <c r="T702" s="14">
        <f t="shared" si="313"/>
        <v>1</v>
      </c>
      <c r="U702" s="12">
        <v>12</v>
      </c>
      <c r="V702" s="12">
        <v>29</v>
      </c>
      <c r="W702" s="17">
        <f t="shared" si="314"/>
        <v>1.3333333333333333</v>
      </c>
      <c r="X702" s="17">
        <f t="shared" si="315"/>
        <v>3.2222222222222223</v>
      </c>
      <c r="Y702" s="14">
        <f t="shared" si="316"/>
        <v>0.41379310344827586</v>
      </c>
      <c r="Z702" s="12">
        <v>2</v>
      </c>
      <c r="AA702" s="12">
        <v>3</v>
      </c>
      <c r="AB702" s="17">
        <f t="shared" si="317"/>
        <v>0.22222222222222221</v>
      </c>
      <c r="AC702" s="17">
        <f t="shared" si="318"/>
        <v>0.33333333333333331</v>
      </c>
      <c r="AD702" s="14">
        <f t="shared" si="319"/>
        <v>0.66666666666666663</v>
      </c>
      <c r="AE702" s="12">
        <v>15</v>
      </c>
      <c r="AF702" s="17">
        <f t="shared" si="320"/>
        <v>1.6666666666666667</v>
      </c>
      <c r="AG702" s="12">
        <v>1</v>
      </c>
      <c r="AH702" s="17">
        <f t="shared" si="321"/>
        <v>0.1111111111111111</v>
      </c>
      <c r="AI702" s="12">
        <v>14</v>
      </c>
      <c r="AJ702" s="17">
        <f t="shared" si="322"/>
        <v>1.5555555555555556</v>
      </c>
      <c r="AK702" s="12">
        <v>13</v>
      </c>
      <c r="AL702" s="17">
        <f t="shared" si="323"/>
        <v>1.4444444444444444</v>
      </c>
      <c r="AM702" s="12">
        <v>2</v>
      </c>
      <c r="AN702" s="17">
        <f t="shared" si="324"/>
        <v>0.22222222222222221</v>
      </c>
      <c r="AO702" s="12">
        <v>0</v>
      </c>
      <c r="AP702" s="17">
        <f t="shared" si="325"/>
        <v>0</v>
      </c>
      <c r="AQ702" s="12">
        <v>2</v>
      </c>
      <c r="AR702" s="17">
        <f t="shared" si="326"/>
        <v>0.22222222222222221</v>
      </c>
      <c r="AS702" s="12">
        <v>5</v>
      </c>
      <c r="AT702" s="17">
        <f t="shared" si="327"/>
        <v>0.55555555555555558</v>
      </c>
      <c r="AU702" s="13"/>
      <c r="AV702" s="13"/>
      <c r="AW702" s="13"/>
      <c r="AX702" s="13"/>
      <c r="AY702" s="13"/>
      <c r="AZ702" s="13"/>
      <c r="BA702" s="13"/>
      <c r="BB702" s="13"/>
      <c r="BC702" s="13"/>
      <c r="BD702" s="35">
        <f t="shared" si="328"/>
        <v>63.85696040868455</v>
      </c>
      <c r="BE702" s="35">
        <f t="shared" si="329"/>
        <v>63.333333333333329</v>
      </c>
      <c r="BF702" s="37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11.034276297020067</v>
      </c>
      <c r="BG702" s="14">
        <f t="shared" si="330"/>
        <v>0.96666666666666667</v>
      </c>
      <c r="BH702" s="14">
        <f t="shared" si="331"/>
        <v>0.1</v>
      </c>
      <c r="BI702" s="13">
        <f>IFERROR(((AG702*(12000/5))/((F702*60+G702)*(SUMIFS(팀공격력!X:X,팀공격력!A:A,B702,팀공격력!B:B,D702)+SUMIFS(팀수비력!X:X,팀수비력!A:A,B702,팀수비력!B:B,D702))))*100,"")</f>
        <v>0.39587106479419654</v>
      </c>
      <c r="BJ702" s="13">
        <f>IFERROR(((AI702*(12000/5))/((F702*60+G702)*(SUMIFS(팀공격력!V:V,팀공격력!A:A,B702,팀공격력!B:B,D702)+SUMIFS(팀수비력!W:W,팀수비력!A:A,B702,팀수비력!B:B,D702))))*100,"")</f>
        <v>11.416921508664627</v>
      </c>
      <c r="BK702" s="13">
        <f>IFERROR(((AE702*(12000/5))/((F702*60+G702)*(SUMIFS(팀공격력!X:X,팀공격력!A:A,B702,팀공격력!B:B,D702)+SUMIFS(팀수비력!X:X,팀수비력!A:A,B702,팀수비력!B:B,D702))))*100,"")</f>
        <v>5.9380659719129483</v>
      </c>
      <c r="BL702" s="13">
        <f>IFERROR(100*AK702/(((((F702*60+G702)/(12000/5))*SUMIFS(팀공격력!P:P,팀공격력!A:A,B702,팀공격력!B:B,D702))-K702)),"")</f>
        <v>13.24098594418415</v>
      </c>
      <c r="BM702" s="13">
        <f>IFERROR(100*((AM702/E702*(2400))/((F702*60+G702)*SUMIFS(팀공격력!AR:AR,팀공격력!A:A,B702,팀공격력!B:B,D702))),"")</f>
        <v>0.74621533006895269</v>
      </c>
      <c r="BN702" s="13">
        <f>IFERROR((AO702*40)/(((F702*60+G702)/60)*(SUMIFS(팀수비력!Q:Q,팀수비력!A:A,B702,팀수비력!B:B,D702)-SUMIFS(팀수비력!N:N,팀수비력!A:A,B702,팀수비력!B:B,D702)))*100,"")</f>
        <v>0</v>
      </c>
      <c r="BO702" s="13">
        <f t="shared" si="332"/>
        <v>6.0024009603841533</v>
      </c>
      <c r="BP702" s="13">
        <v>0</v>
      </c>
      <c r="BQ702" s="13">
        <v>0</v>
      </c>
      <c r="BR702" s="13">
        <v>0.33333333333333298</v>
      </c>
      <c r="BS702" s="13">
        <v>0.22222222222222199</v>
      </c>
      <c r="BT702" s="15" t="s">
        <v>88</v>
      </c>
      <c r="BU702" s="15"/>
      <c r="BV702" s="12" t="s">
        <v>96</v>
      </c>
      <c r="BW702" s="26"/>
      <c r="BX702" s="28"/>
      <c r="BY702" s="28"/>
      <c r="BZ702" s="26"/>
      <c r="CA702" s="26"/>
      <c r="CB702" s="26"/>
      <c r="CC702" s="31"/>
      <c r="CD702" s="31"/>
      <c r="CE702" s="31"/>
      <c r="CF702" s="33">
        <v>3</v>
      </c>
      <c r="CG702" s="33">
        <v>6</v>
      </c>
    </row>
    <row r="703" spans="1:85" ht="18" customHeight="1" thickBot="1" x14ac:dyDescent="0.45">
      <c r="A703" s="12" t="s">
        <v>84</v>
      </c>
      <c r="B703" s="12" t="s">
        <v>172</v>
      </c>
      <c r="C703" s="4" t="s">
        <v>183</v>
      </c>
      <c r="D703" s="4" t="s">
        <v>298</v>
      </c>
      <c r="E703" s="23">
        <v>7</v>
      </c>
      <c r="F703" s="24">
        <v>14</v>
      </c>
      <c r="G703" s="24">
        <v>44</v>
      </c>
      <c r="H703" s="10">
        <f t="shared" si="306"/>
        <v>6188</v>
      </c>
      <c r="I703" s="5">
        <v>34</v>
      </c>
      <c r="J703" s="17">
        <f t="shared" si="307"/>
        <v>4.8571428571428568</v>
      </c>
      <c r="K703" s="7">
        <v>14</v>
      </c>
      <c r="L703" s="7">
        <v>31</v>
      </c>
      <c r="M703" s="17">
        <f t="shared" si="308"/>
        <v>2</v>
      </c>
      <c r="N703" s="17">
        <f t="shared" si="309"/>
        <v>4.4285714285714288</v>
      </c>
      <c r="O703" s="14">
        <f t="shared" si="310"/>
        <v>0.45161290322580644</v>
      </c>
      <c r="P703" s="12">
        <v>14</v>
      </c>
      <c r="Q703" s="12">
        <v>30</v>
      </c>
      <c r="R703" s="17">
        <f t="shared" si="311"/>
        <v>2</v>
      </c>
      <c r="S703" s="17">
        <f t="shared" si="312"/>
        <v>4.2857142857142856</v>
      </c>
      <c r="T703" s="14">
        <f t="shared" si="313"/>
        <v>0.46666666666666667</v>
      </c>
      <c r="U703" s="12">
        <v>0</v>
      </c>
      <c r="V703" s="12">
        <v>1</v>
      </c>
      <c r="W703" s="17">
        <f t="shared" si="314"/>
        <v>0</v>
      </c>
      <c r="X703" s="17">
        <f t="shared" si="315"/>
        <v>0.14285714285714285</v>
      </c>
      <c r="Y703" s="14">
        <f t="shared" si="316"/>
        <v>0</v>
      </c>
      <c r="Z703" s="12">
        <v>6</v>
      </c>
      <c r="AA703" s="12">
        <v>16</v>
      </c>
      <c r="AB703" s="17">
        <f t="shared" si="317"/>
        <v>0.8571428571428571</v>
      </c>
      <c r="AC703" s="17">
        <f t="shared" si="318"/>
        <v>2.2857142857142856</v>
      </c>
      <c r="AD703" s="14">
        <f t="shared" si="319"/>
        <v>0.375</v>
      </c>
      <c r="AE703" s="12">
        <v>23</v>
      </c>
      <c r="AF703" s="17">
        <f t="shared" si="320"/>
        <v>3.2857142857142856</v>
      </c>
      <c r="AG703" s="12">
        <v>9</v>
      </c>
      <c r="AH703" s="17">
        <f t="shared" si="321"/>
        <v>1.2857142857142858</v>
      </c>
      <c r="AI703" s="12">
        <v>14</v>
      </c>
      <c r="AJ703" s="17">
        <f t="shared" si="322"/>
        <v>2</v>
      </c>
      <c r="AK703" s="12">
        <v>3</v>
      </c>
      <c r="AL703" s="17">
        <f t="shared" si="323"/>
        <v>0.42857142857142855</v>
      </c>
      <c r="AM703" s="12">
        <v>6</v>
      </c>
      <c r="AN703" s="17">
        <f t="shared" si="324"/>
        <v>0.8571428571428571</v>
      </c>
      <c r="AO703" s="12">
        <v>4</v>
      </c>
      <c r="AP703" s="17">
        <f t="shared" si="325"/>
        <v>0.5714285714285714</v>
      </c>
      <c r="AQ703" s="12">
        <v>4</v>
      </c>
      <c r="AR703" s="17">
        <f t="shared" si="326"/>
        <v>0.5714285714285714</v>
      </c>
      <c r="AS703" s="12">
        <v>12</v>
      </c>
      <c r="AT703" s="17">
        <f t="shared" si="327"/>
        <v>1.7142857142857142</v>
      </c>
      <c r="AU703" s="13"/>
      <c r="AV703" s="13"/>
      <c r="AW703" s="13"/>
      <c r="AX703" s="13"/>
      <c r="AY703" s="13"/>
      <c r="AZ703" s="13"/>
      <c r="BA703" s="13"/>
      <c r="BB703" s="13"/>
      <c r="BC703" s="13"/>
      <c r="BD703" s="35">
        <f t="shared" si="328"/>
        <v>44.689800210304945</v>
      </c>
      <c r="BE703" s="35">
        <f t="shared" si="329"/>
        <v>45.161290322580641</v>
      </c>
      <c r="BF703" s="37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15.449638124199314</v>
      </c>
      <c r="BG703" s="14">
        <f t="shared" si="330"/>
        <v>3.2258064516129031E-2</v>
      </c>
      <c r="BH703" s="14">
        <f t="shared" si="331"/>
        <v>0.5161290322580645</v>
      </c>
      <c r="BI703" s="13">
        <f>IFERROR(((AG703*(12000/5))/((F703*60+G703)*(SUMIFS(팀공격력!X:X,팀공격력!A:A,B703,팀공격력!B:B,D703)+SUMIFS(팀수비력!X:X,팀수비력!A:A,B703,팀수비력!B:B,D703))))*100,"")</f>
        <v>3.9537846505293675</v>
      </c>
      <c r="BJ703" s="13">
        <f>IFERROR(((AI703*(12000/5))/((F703*60+G703)*(SUMIFS(팀공격력!V:V,팀공격력!A:A,B703,팀공격력!B:B,D703)+SUMIFS(팀수비력!W:W,팀수비력!A:A,B703,팀수비력!B:B,D703))))*100,"")</f>
        <v>12.669683257918551</v>
      </c>
      <c r="BK703" s="13">
        <f>IFERROR(((AE703*(12000/5))/((F703*60+G703)*(SUMIFS(팀공격력!X:X,팀공격력!A:A,B703,팀공격력!B:B,D703)+SUMIFS(팀수비력!X:X,팀수비력!A:A,B703,팀수비력!B:B,D703))))*100,"")</f>
        <v>10.104116329130607</v>
      </c>
      <c r="BL703" s="13">
        <f>IFERROR(100*AK703/(((((F703*60+G703)/(12000/5))*SUMIFS(팀공격력!P:P,팀공격력!A:A,B703,팀공격력!B:B,D703))-K703)),"")</f>
        <v>3.4808168316831685</v>
      </c>
      <c r="BM703" s="13">
        <f>IFERROR(100*((AM703/E703*(2400))/((F703*60+G703)*SUMIFS(팀공격력!AR:AR,팀공격력!A:A,B703,팀공격력!B:B,D703))),"")</f>
        <v>3.1940862067770448</v>
      </c>
      <c r="BN703" s="13">
        <f>IFERROR((AO703*40)/(((F703*60+G703)/60)*(SUMIFS(팀수비력!Q:Q,팀수비력!A:A,B703,팀수비력!B:B,D703)-SUMIFS(팀수비력!N:N,팀수비력!A:A,B703,팀수비력!B:B,D703)))*100,"")</f>
        <v>3.008235043431394</v>
      </c>
      <c r="BO703" s="13">
        <f t="shared" si="332"/>
        <v>9.5147478591817318</v>
      </c>
      <c r="BP703" s="13">
        <v>20</v>
      </c>
      <c r="BQ703" s="13">
        <v>0.14285714285714199</v>
      </c>
      <c r="BR703" s="13">
        <v>0</v>
      </c>
      <c r="BS703" s="13">
        <v>0.28571428571428498</v>
      </c>
      <c r="BT703" s="15" t="s">
        <v>88</v>
      </c>
      <c r="BU703" s="15"/>
      <c r="BV703" s="12" t="s">
        <v>96</v>
      </c>
      <c r="BW703" s="26"/>
      <c r="BX703" s="28"/>
      <c r="BY703" s="28"/>
      <c r="BZ703" s="26"/>
      <c r="CA703" s="26"/>
      <c r="CB703" s="26"/>
      <c r="CC703" s="31"/>
      <c r="CD703" s="31"/>
      <c r="CE703" s="31"/>
      <c r="CF703" s="33">
        <v>2</v>
      </c>
      <c r="CG703" s="33">
        <v>5</v>
      </c>
    </row>
    <row r="704" spans="1:85" ht="18" customHeight="1" thickBot="1" x14ac:dyDescent="0.45">
      <c r="A704" s="12" t="s">
        <v>84</v>
      </c>
      <c r="B704" s="12" t="s">
        <v>172</v>
      </c>
      <c r="C704" s="4" t="s">
        <v>184</v>
      </c>
      <c r="D704" s="4" t="s">
        <v>298</v>
      </c>
      <c r="E704" s="23">
        <v>1</v>
      </c>
      <c r="F704" s="24">
        <v>20</v>
      </c>
      <c r="G704" s="24">
        <v>47</v>
      </c>
      <c r="H704" s="10">
        <f t="shared" si="306"/>
        <v>1247</v>
      </c>
      <c r="I704" s="5">
        <v>5</v>
      </c>
      <c r="J704" s="17">
        <f t="shared" si="307"/>
        <v>5</v>
      </c>
      <c r="K704" s="7">
        <v>2</v>
      </c>
      <c r="L704" s="7">
        <v>6</v>
      </c>
      <c r="M704" s="17">
        <f t="shared" si="308"/>
        <v>2</v>
      </c>
      <c r="N704" s="17">
        <f t="shared" si="309"/>
        <v>6</v>
      </c>
      <c r="O704" s="14">
        <f t="shared" si="310"/>
        <v>0.33333333333333331</v>
      </c>
      <c r="P704" s="12">
        <v>1</v>
      </c>
      <c r="Q704" s="12">
        <v>1</v>
      </c>
      <c r="R704" s="17">
        <f t="shared" si="311"/>
        <v>1</v>
      </c>
      <c r="S704" s="17">
        <f t="shared" si="312"/>
        <v>1</v>
      </c>
      <c r="T704" s="14">
        <f t="shared" si="313"/>
        <v>1</v>
      </c>
      <c r="U704" s="12">
        <v>1</v>
      </c>
      <c r="V704" s="12">
        <v>5</v>
      </c>
      <c r="W704" s="17">
        <f t="shared" si="314"/>
        <v>1</v>
      </c>
      <c r="X704" s="17">
        <f t="shared" si="315"/>
        <v>5</v>
      </c>
      <c r="Y704" s="14">
        <f t="shared" si="316"/>
        <v>0.2</v>
      </c>
      <c r="Z704" s="12">
        <v>0</v>
      </c>
      <c r="AA704" s="12">
        <v>0</v>
      </c>
      <c r="AB704" s="17">
        <f t="shared" si="317"/>
        <v>0</v>
      </c>
      <c r="AC704" s="17">
        <f t="shared" si="318"/>
        <v>0</v>
      </c>
      <c r="AD704" s="14" t="e">
        <f t="shared" si="319"/>
        <v>#DIV/0!</v>
      </c>
      <c r="AE704" s="12">
        <v>4</v>
      </c>
      <c r="AF704" s="17">
        <f t="shared" si="320"/>
        <v>4</v>
      </c>
      <c r="AG704" s="12">
        <v>0</v>
      </c>
      <c r="AH704" s="17">
        <f t="shared" si="321"/>
        <v>0</v>
      </c>
      <c r="AI704" s="12">
        <v>4</v>
      </c>
      <c r="AJ704" s="17">
        <f t="shared" si="322"/>
        <v>4</v>
      </c>
      <c r="AK704" s="12">
        <v>0</v>
      </c>
      <c r="AL704" s="17">
        <f t="shared" si="323"/>
        <v>0</v>
      </c>
      <c r="AM704" s="12">
        <v>1</v>
      </c>
      <c r="AN704" s="17">
        <f t="shared" si="324"/>
        <v>1</v>
      </c>
      <c r="AO704" s="12">
        <v>1</v>
      </c>
      <c r="AP704" s="17">
        <f t="shared" si="325"/>
        <v>1</v>
      </c>
      <c r="AQ704" s="12">
        <v>1</v>
      </c>
      <c r="AR704" s="17">
        <f t="shared" si="326"/>
        <v>1</v>
      </c>
      <c r="AS704" s="12">
        <v>1</v>
      </c>
      <c r="AT704" s="17">
        <f t="shared" si="327"/>
        <v>1</v>
      </c>
      <c r="AU704" s="13"/>
      <c r="AV704" s="13"/>
      <c r="AW704" s="13"/>
      <c r="AX704" s="13"/>
      <c r="AY704" s="13"/>
      <c r="AZ704" s="13"/>
      <c r="BA704" s="13"/>
      <c r="BB704" s="13"/>
      <c r="BC704" s="13"/>
      <c r="BD704" s="35">
        <f t="shared" si="328"/>
        <v>41.666666666666671</v>
      </c>
      <c r="BE704" s="35">
        <f t="shared" si="329"/>
        <v>41.666666666666671</v>
      </c>
      <c r="BF704" s="37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1.8236414533328198</v>
      </c>
      <c r="BG704" s="14">
        <f t="shared" si="330"/>
        <v>0.83333333333333337</v>
      </c>
      <c r="BH704" s="14">
        <f t="shared" si="331"/>
        <v>0</v>
      </c>
      <c r="BI704" s="13">
        <f>IFERROR(((AG704*(12000/5))/((F704*60+G704)*(SUMIFS(팀공격력!X:X,팀공격력!A:A,B704,팀공격력!B:B,D704)+SUMIFS(팀수비력!X:X,팀수비력!A:A,B704,팀수비력!B:B,D704))))*100,"")</f>
        <v>0</v>
      </c>
      <c r="BJ704" s="13">
        <f>IFERROR(((AI704*(12000/5))/((F704*60+G704)*(SUMIFS(팀공격력!V:V,팀공격력!A:A,B704,팀공격력!B:B,D704)+SUMIFS(팀수비력!W:W,팀수비력!A:A,B704,팀수비력!B:B,D704))))*100,"")</f>
        <v>2.566158781074579</v>
      </c>
      <c r="BK704" s="13">
        <f>IFERROR(((AE704*(12000/5))/((F704*60+G704)*(SUMIFS(팀공격력!X:X,팀공격력!A:A,B704,팀공격력!B:B,D704)+SUMIFS(팀수비력!X:X,팀수비력!A:A,B704,팀수비력!B:B,D704))))*100,"")</f>
        <v>1.2457081461527082</v>
      </c>
      <c r="BL704" s="13">
        <f>IFERROR(100*AK704/(((((F704*60+G704)/(12000/5))*SUMIFS(팀공격력!P:P,팀공격력!A:A,B704,팀공격력!B:B,D704))-K704)),"")</f>
        <v>0</v>
      </c>
      <c r="BM704" s="13">
        <f>IFERROR(100*((AM704/E704*(2400))/((F704*60+G704)*SUMIFS(팀공격력!AR:AR,팀공격력!A:A,B704,팀공격력!B:B,D704))),"")</f>
        <v>2.6416740774574117</v>
      </c>
      <c r="BN704" s="13">
        <f>IFERROR((AO704*40)/(((F704*60+G704)/60)*(SUMIFS(팀수비력!Q:Q,팀수비력!A:A,B704,팀수비력!B:B,D704)-SUMIFS(팀수비력!N:N,팀수비력!A:A,B704,팀수비력!B:B,D704)))*100,"")</f>
        <v>0.53313548083266882</v>
      </c>
      <c r="BO704" s="13">
        <f t="shared" si="332"/>
        <v>14.285714285714286</v>
      </c>
      <c r="BP704" s="13">
        <v>0</v>
      </c>
      <c r="BQ704" s="13">
        <v>0</v>
      </c>
      <c r="BR704" s="13">
        <v>0</v>
      </c>
      <c r="BS704" s="13">
        <v>1</v>
      </c>
      <c r="BT704" s="15" t="s">
        <v>88</v>
      </c>
      <c r="BU704" s="15"/>
      <c r="BV704" s="12" t="s">
        <v>96</v>
      </c>
      <c r="BW704" s="26"/>
      <c r="BX704" s="28"/>
      <c r="BY704" s="28"/>
      <c r="BZ704" s="26"/>
      <c r="CA704" s="26"/>
      <c r="CB704" s="26"/>
      <c r="CC704" s="31"/>
      <c r="CD704" s="31"/>
      <c r="CE704" s="31"/>
      <c r="CF704" s="33">
        <v>0</v>
      </c>
      <c r="CG704" s="33">
        <v>1</v>
      </c>
    </row>
    <row r="705" spans="1:85" ht="18" customHeight="1" thickBot="1" x14ac:dyDescent="0.45">
      <c r="A705" s="12" t="s">
        <v>84</v>
      </c>
      <c r="B705" s="12" t="s">
        <v>172</v>
      </c>
      <c r="C705" s="4" t="s">
        <v>185</v>
      </c>
      <c r="D705" s="4" t="s">
        <v>298</v>
      </c>
      <c r="E705" s="23">
        <v>9</v>
      </c>
      <c r="F705" s="24">
        <v>21</v>
      </c>
      <c r="G705" s="24">
        <v>42</v>
      </c>
      <c r="H705" s="10">
        <f t="shared" si="306"/>
        <v>11718</v>
      </c>
      <c r="I705" s="5">
        <v>57</v>
      </c>
      <c r="J705" s="17">
        <f t="shared" si="307"/>
        <v>6.333333333333333</v>
      </c>
      <c r="K705" s="7">
        <v>23</v>
      </c>
      <c r="L705" s="7">
        <v>49</v>
      </c>
      <c r="M705" s="17">
        <f t="shared" si="308"/>
        <v>2.5555555555555554</v>
      </c>
      <c r="N705" s="17">
        <f t="shared" si="309"/>
        <v>5.4444444444444446</v>
      </c>
      <c r="O705" s="14">
        <f t="shared" si="310"/>
        <v>0.46938775510204084</v>
      </c>
      <c r="P705" s="12">
        <v>16</v>
      </c>
      <c r="Q705" s="12">
        <v>30</v>
      </c>
      <c r="R705" s="17">
        <f t="shared" si="311"/>
        <v>1.7777777777777777</v>
      </c>
      <c r="S705" s="17">
        <f t="shared" si="312"/>
        <v>3.3333333333333335</v>
      </c>
      <c r="T705" s="14">
        <f t="shared" si="313"/>
        <v>0.53333333333333333</v>
      </c>
      <c r="U705" s="12">
        <v>7</v>
      </c>
      <c r="V705" s="12">
        <v>19</v>
      </c>
      <c r="W705" s="17">
        <f t="shared" si="314"/>
        <v>0.77777777777777779</v>
      </c>
      <c r="X705" s="17">
        <f t="shared" si="315"/>
        <v>2.1111111111111112</v>
      </c>
      <c r="Y705" s="14">
        <f t="shared" si="316"/>
        <v>0.36842105263157893</v>
      </c>
      <c r="Z705" s="12">
        <v>4</v>
      </c>
      <c r="AA705" s="12">
        <v>6</v>
      </c>
      <c r="AB705" s="17">
        <f t="shared" si="317"/>
        <v>0.44444444444444442</v>
      </c>
      <c r="AC705" s="17">
        <f t="shared" si="318"/>
        <v>0.66666666666666663</v>
      </c>
      <c r="AD705" s="14">
        <f t="shared" si="319"/>
        <v>0.66666666666666663</v>
      </c>
      <c r="AE705" s="12">
        <v>34</v>
      </c>
      <c r="AF705" s="17">
        <f t="shared" si="320"/>
        <v>3.7777777777777777</v>
      </c>
      <c r="AG705" s="12">
        <v>5</v>
      </c>
      <c r="AH705" s="17">
        <f t="shared" si="321"/>
        <v>0.55555555555555558</v>
      </c>
      <c r="AI705" s="12">
        <v>29</v>
      </c>
      <c r="AJ705" s="17">
        <f t="shared" si="322"/>
        <v>3.2222222222222223</v>
      </c>
      <c r="AK705" s="12">
        <v>25</v>
      </c>
      <c r="AL705" s="17">
        <f t="shared" si="323"/>
        <v>2.7777777777777777</v>
      </c>
      <c r="AM705" s="12">
        <v>3</v>
      </c>
      <c r="AN705" s="17">
        <f t="shared" si="324"/>
        <v>0.33333333333333331</v>
      </c>
      <c r="AO705" s="12">
        <v>3</v>
      </c>
      <c r="AP705" s="17">
        <f t="shared" si="325"/>
        <v>0.33333333333333331</v>
      </c>
      <c r="AQ705" s="12">
        <v>9</v>
      </c>
      <c r="AR705" s="17">
        <f t="shared" si="326"/>
        <v>1</v>
      </c>
      <c r="AS705" s="12">
        <v>22</v>
      </c>
      <c r="AT705" s="17">
        <f t="shared" si="327"/>
        <v>2.4444444444444446</v>
      </c>
      <c r="AU705" s="13"/>
      <c r="AV705" s="13"/>
      <c r="AW705" s="13"/>
      <c r="AX705" s="13"/>
      <c r="AY705" s="13"/>
      <c r="AZ705" s="13"/>
      <c r="BA705" s="13"/>
      <c r="BB705" s="13"/>
      <c r="BC705" s="13"/>
      <c r="BD705" s="35">
        <f t="shared" si="328"/>
        <v>55.189775367931837</v>
      </c>
      <c r="BE705" s="35">
        <f t="shared" si="329"/>
        <v>54.081632653061227</v>
      </c>
      <c r="BF705" s="37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15.130597466473276</v>
      </c>
      <c r="BG705" s="14">
        <f t="shared" si="330"/>
        <v>0.38775510204081631</v>
      </c>
      <c r="BH705" s="14">
        <f t="shared" si="331"/>
        <v>0.12244897959183673</v>
      </c>
      <c r="BI705" s="13">
        <f>IFERROR(((AG705*(12000/5))/((F705*60+G705)*(SUMIFS(팀공격력!X:X,팀공격력!A:A,B705,팀공격력!B:B,D705)+SUMIFS(팀수비력!X:X,팀수비력!A:A,B705,팀수비력!B:B,D705))))*100,"")</f>
        <v>1.4913575828076298</v>
      </c>
      <c r="BJ705" s="13">
        <f>IFERROR(((AI705*(12000/5))/((F705*60+G705)*(SUMIFS(팀공격력!V:V,팀공격력!A:A,B705,팀공격력!B:B,D705)+SUMIFS(팀수비력!W:W,팀수비력!A:A,B705,팀수비력!B:B,D705))))*100,"")</f>
        <v>17.818740399385561</v>
      </c>
      <c r="BK705" s="13">
        <f>IFERROR(((AE705*(12000/5))/((F705*60+G705)*(SUMIFS(팀공격력!X:X,팀공격력!A:A,B705,팀공격력!B:B,D705)+SUMIFS(팀수비력!X:X,팀수비력!A:A,B705,팀수비력!B:B,D705))))*100,"")</f>
        <v>10.141231563091882</v>
      </c>
      <c r="BL705" s="13">
        <f>IFERROR(100*AK705/(((((F705*60+G705)/(12000/5))*SUMIFS(팀공격력!P:P,팀공격력!A:A,B705,팀공격력!B:B,D705))-K705)),"")</f>
        <v>20.070648683365444</v>
      </c>
      <c r="BM705" s="13">
        <f>IFERROR(100*((AM705/E705*(2400))/((F705*60+G705)*SUMIFS(팀공격력!AR:AR,팀공격력!A:A,B705,팀공격력!B:B,D705))),"")</f>
        <v>0.84336087419083272</v>
      </c>
      <c r="BN705" s="13">
        <f>IFERROR((AO705*40)/(((F705*60+G705)/60)*(SUMIFS(팀수비력!Q:Q,팀수비력!A:A,B705,팀수비력!B:B,D705)-SUMIFS(팀수비력!N:N,팀수비력!A:A,B705,팀수비력!B:B,D705)))*100,"")</f>
        <v>1.531843190318751</v>
      </c>
      <c r="BO705" s="13">
        <f t="shared" si="332"/>
        <v>14.841688654353561</v>
      </c>
      <c r="BP705" s="13">
        <v>0</v>
      </c>
      <c r="BQ705" s="13">
        <v>0</v>
      </c>
      <c r="BR705" s="13">
        <v>0.88888888888888795</v>
      </c>
      <c r="BS705" s="13">
        <v>0.66666666666666596</v>
      </c>
      <c r="BT705" s="15" t="s">
        <v>110</v>
      </c>
      <c r="BU705" s="15"/>
      <c r="BV705" s="12" t="s">
        <v>96</v>
      </c>
      <c r="BW705" s="26"/>
      <c r="BX705" s="28"/>
      <c r="BY705" s="28"/>
      <c r="BZ705" s="26"/>
      <c r="CA705" s="26"/>
      <c r="CB705" s="26"/>
      <c r="CC705" s="31"/>
      <c r="CD705" s="31"/>
      <c r="CE705" s="31"/>
      <c r="CF705" s="33">
        <v>3</v>
      </c>
      <c r="CG705" s="33">
        <v>6</v>
      </c>
    </row>
    <row r="706" spans="1:85" ht="18" customHeight="1" thickBot="1" x14ac:dyDescent="0.45">
      <c r="A706" s="12" t="s">
        <v>84</v>
      </c>
      <c r="B706" s="12" t="s">
        <v>172</v>
      </c>
      <c r="C706" s="4" t="s">
        <v>187</v>
      </c>
      <c r="D706" s="4" t="s">
        <v>298</v>
      </c>
      <c r="E706" s="23">
        <v>4</v>
      </c>
      <c r="F706" s="24">
        <v>9</v>
      </c>
      <c r="G706" s="24">
        <v>46</v>
      </c>
      <c r="H706" s="10">
        <f t="shared" ref="H706:H769" si="333">(F706*60+G706)*E706</f>
        <v>2344</v>
      </c>
      <c r="I706" s="5">
        <v>7</v>
      </c>
      <c r="J706" s="17">
        <f t="shared" ref="J706:J769" si="334">I706/$E706</f>
        <v>1.75</v>
      </c>
      <c r="K706" s="7">
        <v>3</v>
      </c>
      <c r="L706" s="7">
        <v>6</v>
      </c>
      <c r="M706" s="17">
        <f t="shared" ref="M706:M769" si="335">K706/$E706</f>
        <v>0.75</v>
      </c>
      <c r="N706" s="17">
        <f t="shared" ref="N706:N769" si="336">L706/$E706</f>
        <v>1.5</v>
      </c>
      <c r="O706" s="14">
        <f t="shared" ref="O706:O769" si="337">K706/L706</f>
        <v>0.5</v>
      </c>
      <c r="P706" s="12">
        <v>2</v>
      </c>
      <c r="Q706" s="12">
        <v>2</v>
      </c>
      <c r="R706" s="17">
        <f t="shared" ref="R706:R769" si="338">P706/$E706</f>
        <v>0.5</v>
      </c>
      <c r="S706" s="17">
        <f t="shared" ref="S706:S769" si="339">Q706/$E706</f>
        <v>0.5</v>
      </c>
      <c r="T706" s="14">
        <f t="shared" ref="T706:T769" si="340">P706/Q706</f>
        <v>1</v>
      </c>
      <c r="U706" s="12">
        <v>1</v>
      </c>
      <c r="V706" s="12">
        <v>4</v>
      </c>
      <c r="W706" s="17">
        <f t="shared" ref="W706:W769" si="341">U706/$E706</f>
        <v>0.25</v>
      </c>
      <c r="X706" s="17">
        <f t="shared" ref="X706:X769" si="342">V706/$E706</f>
        <v>1</v>
      </c>
      <c r="Y706" s="14">
        <f t="shared" ref="Y706:Y769" si="343">U706/V706</f>
        <v>0.25</v>
      </c>
      <c r="Z706" s="12">
        <v>0</v>
      </c>
      <c r="AA706" s="12">
        <v>2</v>
      </c>
      <c r="AB706" s="17">
        <f t="shared" ref="AB706:AB769" si="344">Z706/$E706</f>
        <v>0</v>
      </c>
      <c r="AC706" s="17">
        <f t="shared" ref="AC706:AC769" si="345">AA706/$E706</f>
        <v>0.5</v>
      </c>
      <c r="AD706" s="14">
        <f t="shared" ref="AD706:AD769" si="346">Z706/AA706</f>
        <v>0</v>
      </c>
      <c r="AE706" s="12">
        <v>5</v>
      </c>
      <c r="AF706" s="17">
        <f t="shared" ref="AF706:AF769" si="347">AE706/$E706</f>
        <v>1.25</v>
      </c>
      <c r="AG706" s="12">
        <v>0</v>
      </c>
      <c r="AH706" s="17">
        <f t="shared" ref="AH706:AH769" si="348">AG706/$E706</f>
        <v>0</v>
      </c>
      <c r="AI706" s="12">
        <v>5</v>
      </c>
      <c r="AJ706" s="17">
        <f t="shared" ref="AJ706:AJ769" si="349">AI706/$E706</f>
        <v>1.25</v>
      </c>
      <c r="AK706" s="12">
        <v>6</v>
      </c>
      <c r="AL706" s="17">
        <f t="shared" ref="AL706:AL769" si="350">AK706/$E706</f>
        <v>1.5</v>
      </c>
      <c r="AM706" s="12">
        <v>0</v>
      </c>
      <c r="AN706" s="17">
        <f t="shared" ref="AN706:AN769" si="351">AM706/$E706</f>
        <v>0</v>
      </c>
      <c r="AO706" s="12">
        <v>0</v>
      </c>
      <c r="AP706" s="17">
        <f t="shared" ref="AP706:AP769" si="352">AO706/$E706</f>
        <v>0</v>
      </c>
      <c r="AQ706" s="12">
        <v>5</v>
      </c>
      <c r="AR706" s="17">
        <f t="shared" ref="AR706:AR769" si="353">AQ706/$E706</f>
        <v>1.25</v>
      </c>
      <c r="AS706" s="12">
        <v>6</v>
      </c>
      <c r="AT706" s="17">
        <f t="shared" ref="AT706:AT769" si="354">AS706/$E706</f>
        <v>1.5</v>
      </c>
      <c r="AU706" s="13"/>
      <c r="AV706" s="13"/>
      <c r="AW706" s="13"/>
      <c r="AX706" s="13"/>
      <c r="AY706" s="13"/>
      <c r="AZ706" s="13"/>
      <c r="BA706" s="13"/>
      <c r="BB706" s="13"/>
      <c r="BC706" s="13"/>
      <c r="BD706" s="35">
        <f t="shared" ref="BD706:BD769" si="355">IFERROR((I706/(2*(L706+(0.44*AA706))))*100,"")</f>
        <v>50.872093023255815</v>
      </c>
      <c r="BE706" s="35">
        <f t="shared" ref="BE706:BE769" si="356">IFERROR(((P706+(1.5*U706))/L706)*100,"")</f>
        <v>58.333333333333336</v>
      </c>
      <c r="BF706" s="37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6.5860753292529468</v>
      </c>
      <c r="BG706" s="14">
        <f t="shared" ref="BG706:BG769" si="357">IFERROR(V706/L706,"")</f>
        <v>0.66666666666666663</v>
      </c>
      <c r="BH706" s="14">
        <f t="shared" ref="BH706:BH769" si="358">IFERROR(AA706/L706,"")</f>
        <v>0.33333333333333331</v>
      </c>
      <c r="BI706" s="13">
        <f>IFERROR(((AG706*(12000/5))/((F706*60+G706)*(SUMIFS(팀공격력!X:X,팀공격력!A:A,B706,팀공격력!B:B,D706)+SUMIFS(팀수비력!X:X,팀수비력!A:A,B706,팀수비력!B:B,D706))))*100,"")</f>
        <v>0</v>
      </c>
      <c r="BJ706" s="13">
        <f>IFERROR(((AI706*(12000/5))/((F706*60+G706)*(SUMIFS(팀공격력!V:V,팀공격력!A:A,B706,팀공격력!B:B,D706)+SUMIFS(팀수비력!W:W,팀수비력!A:A,B706,팀수비력!B:B,D706))))*100,"")</f>
        <v>6.8259385665529013</v>
      </c>
      <c r="BK706" s="13">
        <f>IFERROR(((AE706*(12000/5))/((F706*60+G706)*(SUMIFS(팀공격력!X:X,팀공격력!A:A,B706,팀공격력!B:B,D706)+SUMIFS(팀수비력!X:X,팀수비력!A:A,B706,팀수비력!B:B,D706))))*100,"")</f>
        <v>3.31356241094801</v>
      </c>
      <c r="BL706" s="13">
        <f>IFERROR(100*AK706/(((((F706*60+G706)/(12000/5))*SUMIFS(팀공격력!P:P,팀공격력!A:A,B706,팀공격력!B:B,D706))-K706)),"")</f>
        <v>9.461732548359965</v>
      </c>
      <c r="BM706" s="13">
        <f>IFERROR(100*((AM706/E706*(2400))/((F706*60+G706)*SUMIFS(팀공격력!AR:AR,팀공격력!A:A,B706,팀공격력!B:B,D706))),"")</f>
        <v>0</v>
      </c>
      <c r="BN706" s="13">
        <f>IFERROR((AO706*40)/(((F706*60+G706)/60)*(SUMIFS(팀수비력!Q:Q,팀수비력!A:A,B706,팀수비력!B:B,D706)-SUMIFS(팀수비력!N:N,팀수비력!A:A,B706,팀수비력!B:B,D706)))*100,"")</f>
        <v>0</v>
      </c>
      <c r="BO706" s="13">
        <f t="shared" ref="BO706:BO769" si="359">IFERROR(100*AQ706/(L706+0.44*AA706+AQ706),"")</f>
        <v>42.08754208754209</v>
      </c>
      <c r="BP706" s="13">
        <v>0</v>
      </c>
      <c r="BQ706" s="13">
        <v>0</v>
      </c>
      <c r="BR706" s="13">
        <v>0.5</v>
      </c>
      <c r="BS706" s="13">
        <v>0</v>
      </c>
      <c r="BT706" s="15" t="s">
        <v>88</v>
      </c>
      <c r="BU706" s="15"/>
      <c r="BV706" s="12" t="s">
        <v>91</v>
      </c>
      <c r="BW706" s="26"/>
      <c r="BX706" s="28"/>
      <c r="BY706" s="28"/>
      <c r="BZ706" s="26"/>
      <c r="CA706" s="26"/>
      <c r="CB706" s="26"/>
      <c r="CC706" s="31"/>
      <c r="CD706" s="31"/>
      <c r="CE706" s="31"/>
      <c r="CF706" s="33">
        <v>1</v>
      </c>
      <c r="CG706" s="33">
        <v>3</v>
      </c>
    </row>
    <row r="707" spans="1:85" ht="18" customHeight="1" thickBot="1" x14ac:dyDescent="0.45">
      <c r="A707" s="12" t="s">
        <v>84</v>
      </c>
      <c r="B707" s="12" t="s">
        <v>172</v>
      </c>
      <c r="C707" s="4" t="s">
        <v>188</v>
      </c>
      <c r="D707" s="4" t="s">
        <v>298</v>
      </c>
      <c r="E707" s="23">
        <v>5</v>
      </c>
      <c r="F707" s="24">
        <v>14</v>
      </c>
      <c r="G707" s="24">
        <v>22</v>
      </c>
      <c r="H707" s="10">
        <f t="shared" si="333"/>
        <v>4310</v>
      </c>
      <c r="I707" s="5">
        <v>20</v>
      </c>
      <c r="J707" s="17">
        <f t="shared" si="334"/>
        <v>4</v>
      </c>
      <c r="K707" s="7">
        <v>6</v>
      </c>
      <c r="L707" s="7">
        <v>13</v>
      </c>
      <c r="M707" s="17">
        <f t="shared" si="335"/>
        <v>1.2</v>
      </c>
      <c r="N707" s="17">
        <f t="shared" si="336"/>
        <v>2.6</v>
      </c>
      <c r="O707" s="14">
        <f t="shared" si="337"/>
        <v>0.46153846153846156</v>
      </c>
      <c r="P707" s="12">
        <v>2</v>
      </c>
      <c r="Q707" s="12">
        <v>4</v>
      </c>
      <c r="R707" s="17">
        <f t="shared" si="338"/>
        <v>0.4</v>
      </c>
      <c r="S707" s="17">
        <f t="shared" si="339"/>
        <v>0.8</v>
      </c>
      <c r="T707" s="14">
        <f t="shared" si="340"/>
        <v>0.5</v>
      </c>
      <c r="U707" s="12">
        <v>4</v>
      </c>
      <c r="V707" s="12">
        <v>9</v>
      </c>
      <c r="W707" s="17">
        <f t="shared" si="341"/>
        <v>0.8</v>
      </c>
      <c r="X707" s="17">
        <f t="shared" si="342"/>
        <v>1.8</v>
      </c>
      <c r="Y707" s="14">
        <f t="shared" si="343"/>
        <v>0.44444444444444442</v>
      </c>
      <c r="Z707" s="12">
        <v>4</v>
      </c>
      <c r="AA707" s="12">
        <v>6</v>
      </c>
      <c r="AB707" s="17">
        <f t="shared" si="344"/>
        <v>0.8</v>
      </c>
      <c r="AC707" s="17">
        <f t="shared" si="345"/>
        <v>1.2</v>
      </c>
      <c r="AD707" s="14">
        <f t="shared" si="346"/>
        <v>0.66666666666666663</v>
      </c>
      <c r="AE707" s="12">
        <v>6</v>
      </c>
      <c r="AF707" s="17">
        <f t="shared" si="347"/>
        <v>1.2</v>
      </c>
      <c r="AG707" s="12">
        <v>2</v>
      </c>
      <c r="AH707" s="17">
        <f t="shared" si="348"/>
        <v>0.4</v>
      </c>
      <c r="AI707" s="12">
        <v>4</v>
      </c>
      <c r="AJ707" s="17">
        <f t="shared" si="349"/>
        <v>0.8</v>
      </c>
      <c r="AK707" s="12">
        <v>4</v>
      </c>
      <c r="AL707" s="17">
        <f t="shared" si="350"/>
        <v>0.8</v>
      </c>
      <c r="AM707" s="12">
        <v>2</v>
      </c>
      <c r="AN707" s="17">
        <f t="shared" si="351"/>
        <v>0.4</v>
      </c>
      <c r="AO707" s="12">
        <v>0</v>
      </c>
      <c r="AP707" s="17">
        <f t="shared" si="352"/>
        <v>0</v>
      </c>
      <c r="AQ707" s="12">
        <v>0</v>
      </c>
      <c r="AR707" s="17">
        <f t="shared" si="353"/>
        <v>0</v>
      </c>
      <c r="AS707" s="12">
        <v>7</v>
      </c>
      <c r="AT707" s="17">
        <f t="shared" si="354"/>
        <v>1.4</v>
      </c>
      <c r="AU707" s="13"/>
      <c r="AV707" s="13"/>
      <c r="AW707" s="13"/>
      <c r="AX707" s="13"/>
      <c r="AY707" s="13"/>
      <c r="AZ707" s="13"/>
      <c r="BA707" s="13"/>
      <c r="BB707" s="13"/>
      <c r="BC707" s="13"/>
      <c r="BD707" s="35">
        <f t="shared" si="355"/>
        <v>63.9386189258312</v>
      </c>
      <c r="BE707" s="35">
        <f t="shared" si="356"/>
        <v>61.53846153846154</v>
      </c>
      <c r="BF707" s="37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5.894369432493578</v>
      </c>
      <c r="BG707" s="14">
        <f t="shared" si="357"/>
        <v>0.69230769230769229</v>
      </c>
      <c r="BH707" s="14">
        <f t="shared" si="358"/>
        <v>0.46153846153846156</v>
      </c>
      <c r="BI707" s="13">
        <f>IFERROR(((AG707*(12000/5))/((F707*60+G707)*(SUMIFS(팀공격력!X:X,팀공격력!A:A,B707,팀공격력!B:B,D707)+SUMIFS(팀수비력!X:X,팀수비력!A:A,B707,팀수비력!B:B,D707))))*100,"")</f>
        <v>0.90104295722298555</v>
      </c>
      <c r="BJ707" s="13">
        <f>IFERROR(((AI707*(12000/5))/((F707*60+G707)*(SUMIFS(팀공격력!V:V,팀공격력!A:A,B707,팀공격력!B:B,D707)+SUMIFS(팀수비력!W:W,팀수비력!A:A,B707,팀수비력!B:B,D707))))*100,"")</f>
        <v>3.7122969837587005</v>
      </c>
      <c r="BK707" s="13">
        <f>IFERROR(((AE707*(12000/5))/((F707*60+G707)*(SUMIFS(팀공격력!X:X,팀공격력!A:A,B707,팀공격력!B:B,D707)+SUMIFS(팀수비력!X:X,팀수비력!A:A,B707,팀수비력!B:B,D707))))*100,"")</f>
        <v>2.703128871668957</v>
      </c>
      <c r="BL707" s="13">
        <f>IFERROR(100*AK707/(((((F707*60+G707)/(12000/5))*SUMIFS(팀공격력!P:P,팀공격력!A:A,B707,팀공격력!B:B,D707))-K707)),"")</f>
        <v>4.3623673113276134</v>
      </c>
      <c r="BM707" s="13">
        <f>IFERROR(100*((AM707/E707*(2400))/((F707*60+G707)*SUMIFS(팀공격력!AR:AR,팀공격력!A:A,B707,팀공격력!B:B,D707))),"")</f>
        <v>1.5286160438929897</v>
      </c>
      <c r="BN707" s="13">
        <f>IFERROR((AO707*40)/(((F707*60+G707)/60)*(SUMIFS(팀수비력!Q:Q,팀수비력!A:A,B707,팀수비력!B:B,D707)-SUMIFS(팀수비력!N:N,팀수비력!A:A,B707,팀수비력!B:B,D707)))*100,"")</f>
        <v>0</v>
      </c>
      <c r="BO707" s="13">
        <f t="shared" si="359"/>
        <v>0</v>
      </c>
      <c r="BP707" s="13">
        <v>0</v>
      </c>
      <c r="BQ707" s="13">
        <v>0</v>
      </c>
      <c r="BR707" s="13">
        <v>0</v>
      </c>
      <c r="BS707" s="13">
        <v>0.6</v>
      </c>
      <c r="BT707" s="15" t="s">
        <v>88</v>
      </c>
      <c r="BU707" s="15"/>
      <c r="BV707" s="12" t="s">
        <v>96</v>
      </c>
      <c r="BW707" s="26"/>
      <c r="BX707" s="28"/>
      <c r="BY707" s="28"/>
      <c r="BZ707" s="26"/>
      <c r="CA707" s="26"/>
      <c r="CB707" s="26"/>
      <c r="CC707" s="31"/>
      <c r="CD707" s="31"/>
      <c r="CE707" s="31"/>
      <c r="CF707" s="33">
        <v>2</v>
      </c>
      <c r="CG707" s="33">
        <v>3</v>
      </c>
    </row>
    <row r="708" spans="1:85" ht="18" customHeight="1" thickBot="1" x14ac:dyDescent="0.45">
      <c r="A708" s="12" t="s">
        <v>84</v>
      </c>
      <c r="B708" s="12" t="s">
        <v>172</v>
      </c>
      <c r="C708" s="4" t="s">
        <v>189</v>
      </c>
      <c r="D708" s="4" t="s">
        <v>298</v>
      </c>
      <c r="E708" s="23">
        <v>9</v>
      </c>
      <c r="F708" s="24">
        <v>25</v>
      </c>
      <c r="G708" s="24">
        <v>11</v>
      </c>
      <c r="H708" s="10">
        <f t="shared" si="333"/>
        <v>13599</v>
      </c>
      <c r="I708" s="5">
        <v>183</v>
      </c>
      <c r="J708" s="17">
        <f t="shared" si="334"/>
        <v>20.333333333333332</v>
      </c>
      <c r="K708" s="7">
        <v>67</v>
      </c>
      <c r="L708" s="7">
        <v>116</v>
      </c>
      <c r="M708" s="17">
        <f t="shared" si="335"/>
        <v>7.4444444444444446</v>
      </c>
      <c r="N708" s="17">
        <f t="shared" si="336"/>
        <v>12.888888888888889</v>
      </c>
      <c r="O708" s="14">
        <f t="shared" si="337"/>
        <v>0.57758620689655171</v>
      </c>
      <c r="P708" s="12">
        <v>62</v>
      </c>
      <c r="Q708" s="12">
        <v>102</v>
      </c>
      <c r="R708" s="17">
        <f t="shared" si="338"/>
        <v>6.8888888888888893</v>
      </c>
      <c r="S708" s="17">
        <f t="shared" si="339"/>
        <v>11.333333333333334</v>
      </c>
      <c r="T708" s="14">
        <f t="shared" si="340"/>
        <v>0.60784313725490191</v>
      </c>
      <c r="U708" s="12">
        <v>5</v>
      </c>
      <c r="V708" s="12">
        <v>14</v>
      </c>
      <c r="W708" s="17">
        <f t="shared" si="341"/>
        <v>0.55555555555555558</v>
      </c>
      <c r="X708" s="17">
        <f t="shared" si="342"/>
        <v>1.5555555555555556</v>
      </c>
      <c r="Y708" s="14">
        <f t="shared" si="343"/>
        <v>0.35714285714285715</v>
      </c>
      <c r="Z708" s="12">
        <v>44</v>
      </c>
      <c r="AA708" s="12">
        <v>55</v>
      </c>
      <c r="AB708" s="17">
        <f t="shared" si="344"/>
        <v>4.8888888888888893</v>
      </c>
      <c r="AC708" s="17">
        <f t="shared" si="345"/>
        <v>6.1111111111111107</v>
      </c>
      <c r="AD708" s="14">
        <f t="shared" si="346"/>
        <v>0.8</v>
      </c>
      <c r="AE708" s="12">
        <v>86</v>
      </c>
      <c r="AF708" s="17">
        <f t="shared" si="347"/>
        <v>9.5555555555555554</v>
      </c>
      <c r="AG708" s="12">
        <v>24</v>
      </c>
      <c r="AH708" s="17">
        <f t="shared" si="348"/>
        <v>2.6666666666666665</v>
      </c>
      <c r="AI708" s="12">
        <v>62</v>
      </c>
      <c r="AJ708" s="17">
        <f t="shared" si="349"/>
        <v>6.8888888888888893</v>
      </c>
      <c r="AK708" s="12">
        <v>19</v>
      </c>
      <c r="AL708" s="17">
        <f t="shared" si="350"/>
        <v>2.1111111111111112</v>
      </c>
      <c r="AM708" s="12">
        <v>13</v>
      </c>
      <c r="AN708" s="17">
        <f t="shared" si="351"/>
        <v>1.4444444444444444</v>
      </c>
      <c r="AO708" s="12">
        <v>2</v>
      </c>
      <c r="AP708" s="17">
        <f t="shared" si="352"/>
        <v>0.22222222222222221</v>
      </c>
      <c r="AQ708" s="12">
        <v>21</v>
      </c>
      <c r="AR708" s="17">
        <f t="shared" si="353"/>
        <v>2.3333333333333335</v>
      </c>
      <c r="AS708" s="12">
        <v>20</v>
      </c>
      <c r="AT708" s="17">
        <f t="shared" si="354"/>
        <v>2.2222222222222223</v>
      </c>
      <c r="AU708" s="13"/>
      <c r="AV708" s="13"/>
      <c r="AW708" s="13"/>
      <c r="AX708" s="13"/>
      <c r="AY708" s="13"/>
      <c r="AZ708" s="13"/>
      <c r="BA708" s="13"/>
      <c r="BB708" s="13"/>
      <c r="BC708" s="13"/>
      <c r="BD708" s="35">
        <f t="shared" si="355"/>
        <v>65.263908701854504</v>
      </c>
      <c r="BE708" s="35">
        <f t="shared" si="356"/>
        <v>59.913793103448278</v>
      </c>
      <c r="BF708" s="37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34.658394614704683</v>
      </c>
      <c r="BG708" s="14">
        <f t="shared" si="357"/>
        <v>0.1206896551724138</v>
      </c>
      <c r="BH708" s="14">
        <f t="shared" si="358"/>
        <v>0.47413793103448276</v>
      </c>
      <c r="BI708" s="13">
        <f>IFERROR(((AG708*(12000/5))/((F708*60+G708)*(SUMIFS(팀공격력!X:X,팀공격력!A:A,B708,팀공격력!B:B,D708)+SUMIFS(팀수비력!X:X,팀수비력!A:A,B708,팀수비력!B:B,D708))))*100,"")</f>
        <v>6.1683576105324702</v>
      </c>
      <c r="BJ708" s="13">
        <f>IFERROR(((AI708*(12000/5))/((F708*60+G708)*(SUMIFS(팀공격력!V:V,팀공격력!A:A,B708,팀공격력!B:B,D708)+SUMIFS(팀수비력!W:W,팀수비력!A:A,B708,팀수비력!B:B,D708))))*100,"")</f>
        <v>32.825943084050294</v>
      </c>
      <c r="BK708" s="13">
        <f>IFERROR(((AE708*(12000/5))/((F708*60+G708)*(SUMIFS(팀공격력!X:X,팀공격력!A:A,B708,팀공격력!B:B,D708)+SUMIFS(팀수비력!X:X,팀수비력!A:A,B708,팀수비력!B:B,D708))))*100,"")</f>
        <v>22.103281437741355</v>
      </c>
      <c r="BL708" s="13">
        <f>IFERROR(100*AK708/(((((F708*60+G708)/(12000/5))*SUMIFS(팀공격력!P:P,팀공격력!A:A,B708,팀공격력!B:B,D708))-K708)),"")</f>
        <v>18.226002430133658</v>
      </c>
      <c r="BM708" s="13">
        <f>IFERROR(100*((AM708/E708*(2400))/((F708*60+G708)*SUMIFS(팀공격력!AR:AR,팀공격력!A:A,B708,팀공격력!B:B,D708))),"")</f>
        <v>3.1490682013134865</v>
      </c>
      <c r="BN708" s="13">
        <f>IFERROR((AO708*40)/(((F708*60+G708)/60)*(SUMIFS(팀수비력!Q:Q,팀수비력!A:A,B708,팀수비력!B:B,D708)-SUMIFS(팀수비력!N:N,팀수비력!A:A,B708,팀수비력!B:B,D708)))*100,"")</f>
        <v>0.87997345413413341</v>
      </c>
      <c r="BO708" s="13">
        <f t="shared" si="359"/>
        <v>13.027295285359802</v>
      </c>
      <c r="BP708" s="13">
        <v>84.615384615384599</v>
      </c>
      <c r="BQ708" s="13">
        <v>1.2222222222222201</v>
      </c>
      <c r="BR708" s="13">
        <v>0</v>
      </c>
      <c r="BS708" s="13">
        <v>0.55555555555555503</v>
      </c>
      <c r="BT708" s="15" t="s">
        <v>93</v>
      </c>
      <c r="BU708" s="15"/>
      <c r="BV708" s="12" t="s">
        <v>89</v>
      </c>
      <c r="BW708" s="26"/>
      <c r="BX708" s="28"/>
      <c r="BY708" s="28"/>
      <c r="BZ708" s="26"/>
      <c r="CA708" s="26"/>
      <c r="CB708" s="26"/>
      <c r="CC708" s="31"/>
      <c r="CD708" s="31"/>
      <c r="CE708" s="31"/>
      <c r="CF708" s="33">
        <v>3</v>
      </c>
      <c r="CG708" s="33">
        <v>6</v>
      </c>
    </row>
    <row r="709" spans="1:85" ht="18" customHeight="1" thickBot="1" x14ac:dyDescent="0.45">
      <c r="A709" s="12" t="s">
        <v>84</v>
      </c>
      <c r="B709" s="12" t="s">
        <v>172</v>
      </c>
      <c r="C709" s="4" t="s">
        <v>190</v>
      </c>
      <c r="D709" s="4" t="s">
        <v>298</v>
      </c>
      <c r="E709" s="23">
        <v>7</v>
      </c>
      <c r="F709" s="24">
        <v>24</v>
      </c>
      <c r="G709" s="24">
        <v>57</v>
      </c>
      <c r="H709" s="10">
        <f t="shared" si="333"/>
        <v>10479</v>
      </c>
      <c r="I709" s="5">
        <v>64</v>
      </c>
      <c r="J709" s="17">
        <f t="shared" si="334"/>
        <v>9.1428571428571423</v>
      </c>
      <c r="K709" s="7">
        <v>23</v>
      </c>
      <c r="L709" s="7">
        <v>46</v>
      </c>
      <c r="M709" s="17">
        <f t="shared" si="335"/>
        <v>3.2857142857142856</v>
      </c>
      <c r="N709" s="17">
        <f t="shared" si="336"/>
        <v>6.5714285714285712</v>
      </c>
      <c r="O709" s="14">
        <f t="shared" si="337"/>
        <v>0.5</v>
      </c>
      <c r="P709" s="12">
        <v>8</v>
      </c>
      <c r="Q709" s="12">
        <v>13</v>
      </c>
      <c r="R709" s="17">
        <f t="shared" si="338"/>
        <v>1.1428571428571428</v>
      </c>
      <c r="S709" s="17">
        <f t="shared" si="339"/>
        <v>1.8571428571428572</v>
      </c>
      <c r="T709" s="14">
        <f t="shared" si="340"/>
        <v>0.61538461538461542</v>
      </c>
      <c r="U709" s="12">
        <v>15</v>
      </c>
      <c r="V709" s="12">
        <v>33</v>
      </c>
      <c r="W709" s="17">
        <f t="shared" si="341"/>
        <v>2.1428571428571428</v>
      </c>
      <c r="X709" s="17">
        <f t="shared" si="342"/>
        <v>4.7142857142857144</v>
      </c>
      <c r="Y709" s="14">
        <f t="shared" si="343"/>
        <v>0.45454545454545453</v>
      </c>
      <c r="Z709" s="12">
        <v>3</v>
      </c>
      <c r="AA709" s="12">
        <v>4</v>
      </c>
      <c r="AB709" s="17">
        <f t="shared" si="344"/>
        <v>0.42857142857142855</v>
      </c>
      <c r="AC709" s="17">
        <f t="shared" si="345"/>
        <v>0.5714285714285714</v>
      </c>
      <c r="AD709" s="14">
        <f t="shared" si="346"/>
        <v>0.75</v>
      </c>
      <c r="AE709" s="12">
        <v>16</v>
      </c>
      <c r="AF709" s="17">
        <f t="shared" si="347"/>
        <v>2.2857142857142856</v>
      </c>
      <c r="AG709" s="12">
        <v>5</v>
      </c>
      <c r="AH709" s="17">
        <f t="shared" si="348"/>
        <v>0.7142857142857143</v>
      </c>
      <c r="AI709" s="12">
        <v>11</v>
      </c>
      <c r="AJ709" s="17">
        <f t="shared" si="349"/>
        <v>1.5714285714285714</v>
      </c>
      <c r="AK709" s="12">
        <v>25</v>
      </c>
      <c r="AL709" s="17">
        <f t="shared" si="350"/>
        <v>3.5714285714285716</v>
      </c>
      <c r="AM709" s="12">
        <v>1</v>
      </c>
      <c r="AN709" s="17">
        <f t="shared" si="351"/>
        <v>0.14285714285714285</v>
      </c>
      <c r="AO709" s="12">
        <v>2</v>
      </c>
      <c r="AP709" s="17">
        <f t="shared" si="352"/>
        <v>0.2857142857142857</v>
      </c>
      <c r="AQ709" s="12">
        <v>14</v>
      </c>
      <c r="AR709" s="17">
        <f t="shared" si="353"/>
        <v>2</v>
      </c>
      <c r="AS709" s="12">
        <v>22</v>
      </c>
      <c r="AT709" s="17">
        <f t="shared" si="354"/>
        <v>3.1428571428571428</v>
      </c>
      <c r="AU709" s="13"/>
      <c r="AV709" s="13"/>
      <c r="AW709" s="13"/>
      <c r="AX709" s="13"/>
      <c r="AY709" s="13"/>
      <c r="AZ709" s="13"/>
      <c r="BA709" s="13"/>
      <c r="BB709" s="13"/>
      <c r="BC709" s="13"/>
      <c r="BD709" s="35">
        <f t="shared" si="355"/>
        <v>67.001675041876055</v>
      </c>
      <c r="BE709" s="35">
        <f t="shared" si="356"/>
        <v>66.304347826086953</v>
      </c>
      <c r="BF709" s="37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13.402732694801049</v>
      </c>
      <c r="BG709" s="14">
        <f t="shared" si="357"/>
        <v>0.71739130434782605</v>
      </c>
      <c r="BH709" s="14">
        <f t="shared" si="358"/>
        <v>8.6956521739130432E-2</v>
      </c>
      <c r="BI709" s="13">
        <f>IFERROR(((AG709*(12000/5))/((F709*60+G709)*(SUMIFS(팀공격력!X:X,팀공격력!A:A,B709,팀공격력!B:B,D709)+SUMIFS(팀수비력!X:X,팀수비력!A:A,B709,팀수비력!B:B,D709))))*100,"")</f>
        <v>1.2970925670110447</v>
      </c>
      <c r="BJ709" s="13">
        <f>IFERROR(((AI709*(12000/5))/((F709*60+G709)*(SUMIFS(팀공격력!V:V,팀공격력!A:A,B709,팀공격력!B:B,D709)+SUMIFS(팀수비력!W:W,팀수비력!A:A,B709,팀수비력!B:B,D709))))*100,"")</f>
        <v>5.878423513694055</v>
      </c>
      <c r="BK709" s="13">
        <f>IFERROR(((AE709*(12000/5))/((F709*60+G709)*(SUMIFS(팀공격력!X:X,팀공격력!A:A,B709,팀공격력!B:B,D709)+SUMIFS(팀수비력!X:X,팀수비력!A:A,B709,팀수비력!B:B,D709))))*100,"")</f>
        <v>4.1506962144353432</v>
      </c>
      <c r="BL709" s="13">
        <f>IFERROR(100*AK709/(((((F709*60+G709)/(12000/5))*SUMIFS(팀공격력!P:P,팀공격력!A:A,B709,팀공격력!B:B,D709))-K709)),"")</f>
        <v>17.04622937406246</v>
      </c>
      <c r="BM709" s="13">
        <f>IFERROR(100*((AM709/E709*(2400))/((F709*60+G709)*SUMIFS(팀공격력!AR:AR,팀공격력!A:A,B709,팀공격력!B:B,D709))),"")</f>
        <v>0.3143589631252402</v>
      </c>
      <c r="BN709" s="13">
        <f>IFERROR((AO709*40)/(((F709*60+G709)/60)*(SUMIFS(팀수비력!Q:Q,팀수비력!A:A,B709,팀수비력!B:B,D709)-SUMIFS(팀수비력!N:N,팀수비력!A:A,B709,팀수비력!B:B,D709)))*100,"")</f>
        <v>0.88820299879537479</v>
      </c>
      <c r="BO709" s="13">
        <f t="shared" si="359"/>
        <v>22.668393782383422</v>
      </c>
      <c r="BP709" s="13">
        <v>0</v>
      </c>
      <c r="BQ709" s="13">
        <v>0</v>
      </c>
      <c r="BR709" s="13">
        <v>1.1428571428571399</v>
      </c>
      <c r="BS709" s="13">
        <v>0.57142857142857095</v>
      </c>
      <c r="BT709" s="15" t="s">
        <v>88</v>
      </c>
      <c r="BU709" s="15"/>
      <c r="BV709" s="12" t="s">
        <v>91</v>
      </c>
      <c r="BW709" s="26"/>
      <c r="BX709" s="28"/>
      <c r="BY709" s="28"/>
      <c r="BZ709" s="26"/>
      <c r="CA709" s="26"/>
      <c r="CB709" s="26"/>
      <c r="CC709" s="31"/>
      <c r="CD709" s="31"/>
      <c r="CE709" s="31"/>
      <c r="CF709" s="33">
        <v>3</v>
      </c>
      <c r="CG709" s="33">
        <v>4</v>
      </c>
    </row>
    <row r="710" spans="1:85" ht="18" customHeight="1" thickBot="1" x14ac:dyDescent="0.45">
      <c r="A710" s="12" t="s">
        <v>84</v>
      </c>
      <c r="B710" s="12" t="s">
        <v>172</v>
      </c>
      <c r="C710" s="4" t="s">
        <v>191</v>
      </c>
      <c r="D710" s="4" t="s">
        <v>298</v>
      </c>
      <c r="E710" s="23">
        <v>2</v>
      </c>
      <c r="F710" s="24">
        <v>9</v>
      </c>
      <c r="G710" s="24">
        <v>57</v>
      </c>
      <c r="H710" s="10">
        <f t="shared" si="333"/>
        <v>1194</v>
      </c>
      <c r="I710" s="5">
        <v>4</v>
      </c>
      <c r="J710" s="17">
        <f t="shared" si="334"/>
        <v>2</v>
      </c>
      <c r="K710" s="7">
        <v>2</v>
      </c>
      <c r="L710" s="7">
        <v>5</v>
      </c>
      <c r="M710" s="17">
        <f t="shared" si="335"/>
        <v>1</v>
      </c>
      <c r="N710" s="17">
        <f t="shared" si="336"/>
        <v>2.5</v>
      </c>
      <c r="O710" s="14">
        <f t="shared" si="337"/>
        <v>0.4</v>
      </c>
      <c r="P710" s="12">
        <v>2</v>
      </c>
      <c r="Q710" s="12">
        <v>3</v>
      </c>
      <c r="R710" s="17">
        <f t="shared" si="338"/>
        <v>1</v>
      </c>
      <c r="S710" s="17">
        <f t="shared" si="339"/>
        <v>1.5</v>
      </c>
      <c r="T710" s="14">
        <f t="shared" si="340"/>
        <v>0.66666666666666663</v>
      </c>
      <c r="U710" s="12">
        <v>0</v>
      </c>
      <c r="V710" s="12">
        <v>2</v>
      </c>
      <c r="W710" s="17">
        <f t="shared" si="341"/>
        <v>0</v>
      </c>
      <c r="X710" s="17">
        <f t="shared" si="342"/>
        <v>1</v>
      </c>
      <c r="Y710" s="14">
        <f t="shared" si="343"/>
        <v>0</v>
      </c>
      <c r="Z710" s="12">
        <v>0</v>
      </c>
      <c r="AA710" s="12">
        <v>2</v>
      </c>
      <c r="AB710" s="17">
        <f t="shared" si="344"/>
        <v>0</v>
      </c>
      <c r="AC710" s="17">
        <f t="shared" si="345"/>
        <v>1</v>
      </c>
      <c r="AD710" s="14">
        <f t="shared" si="346"/>
        <v>0</v>
      </c>
      <c r="AE710" s="12">
        <v>1</v>
      </c>
      <c r="AF710" s="17">
        <f t="shared" si="347"/>
        <v>0.5</v>
      </c>
      <c r="AG710" s="12">
        <v>1</v>
      </c>
      <c r="AH710" s="17">
        <f t="shared" si="348"/>
        <v>0.5</v>
      </c>
      <c r="AI710" s="12">
        <v>0</v>
      </c>
      <c r="AJ710" s="17">
        <f t="shared" si="349"/>
        <v>0</v>
      </c>
      <c r="AK710" s="12">
        <v>3</v>
      </c>
      <c r="AL710" s="17">
        <f t="shared" si="350"/>
        <v>1.5</v>
      </c>
      <c r="AM710" s="12">
        <v>3</v>
      </c>
      <c r="AN710" s="17">
        <f t="shared" si="351"/>
        <v>1.5</v>
      </c>
      <c r="AO710" s="12">
        <v>0</v>
      </c>
      <c r="AP710" s="17">
        <f t="shared" si="352"/>
        <v>0</v>
      </c>
      <c r="AQ710" s="12">
        <v>2</v>
      </c>
      <c r="AR710" s="17">
        <f t="shared" si="353"/>
        <v>1</v>
      </c>
      <c r="AS710" s="12">
        <v>7</v>
      </c>
      <c r="AT710" s="17">
        <f t="shared" si="354"/>
        <v>3.5</v>
      </c>
      <c r="AU710" s="13"/>
      <c r="AV710" s="13"/>
      <c r="AW710" s="13"/>
      <c r="AX710" s="13"/>
      <c r="AY710" s="13"/>
      <c r="AZ710" s="13"/>
      <c r="BA710" s="13"/>
      <c r="BB710" s="13"/>
      <c r="BC710" s="13"/>
      <c r="BD710" s="35">
        <f t="shared" si="355"/>
        <v>34.013605442176868</v>
      </c>
      <c r="BE710" s="35">
        <f t="shared" si="356"/>
        <v>40</v>
      </c>
      <c r="BF710" s="37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4.2880491580214137</v>
      </c>
      <c r="BG710" s="14">
        <f t="shared" si="357"/>
        <v>0.4</v>
      </c>
      <c r="BH710" s="14">
        <f t="shared" si="358"/>
        <v>0.4</v>
      </c>
      <c r="BI710" s="13">
        <f>IFERROR(((AG710*(12000/5))/((F710*60+G710)*(SUMIFS(팀공격력!X:X,팀공격력!A:A,B710,팀공격력!B:B,D710)+SUMIFS(팀수비력!X:X,팀수비력!A:A,B710,팀수비력!B:B,D710))))*100,"")</f>
        <v>0.65050169943568981</v>
      </c>
      <c r="BJ710" s="13">
        <f>IFERROR(((AI710*(12000/5))/((F710*60+G710)*(SUMIFS(팀공격력!V:V,팀공격력!A:A,B710,팀공격력!B:B,D710)+SUMIFS(팀수비력!W:W,팀수비력!A:A,B710,팀수비력!B:B,D710))))*100,"")</f>
        <v>0</v>
      </c>
      <c r="BK710" s="13">
        <f>IFERROR(((AE710*(12000/5))/((F710*60+G710)*(SUMIFS(팀공격력!X:X,팀공격력!A:A,B710,팀공격력!B:B,D710)+SUMIFS(팀수비력!X:X,팀수비력!A:A,B710,팀수비력!B:B,D710))))*100,"")</f>
        <v>0.65050169943568981</v>
      </c>
      <c r="BL710" s="13">
        <f>IFERROR(100*AK710/(((((F710*60+G710)/(12000/5))*SUMIFS(팀공격력!P:P,팀공격력!A:A,B710,팀공격력!B:B,D710))-K710)),"")</f>
        <v>4.568991775814804</v>
      </c>
      <c r="BM710" s="13">
        <f>IFERROR(100*((AM710/E710*(2400))/((F710*60+G710)*SUMIFS(팀공격력!AR:AR,팀공격력!A:A,B710,팀공격력!B:B,D710))),"")</f>
        <v>8.2768029512296302</v>
      </c>
      <c r="BN710" s="13">
        <f>IFERROR((AO710*40)/(((F710*60+G710)/60)*(SUMIFS(팀수비력!Q:Q,팀수비력!A:A,B710,팀수비력!B:B,D710)-SUMIFS(팀수비력!N:N,팀수비력!A:A,B710,팀수비력!B:B,D710)))*100,"")</f>
        <v>0</v>
      </c>
      <c r="BO710" s="13">
        <f t="shared" si="359"/>
        <v>25.380710659898476</v>
      </c>
      <c r="BP710" s="13">
        <v>0</v>
      </c>
      <c r="BQ710" s="13">
        <v>0</v>
      </c>
      <c r="BR710" s="13">
        <v>0</v>
      </c>
      <c r="BS710" s="13">
        <v>0.5</v>
      </c>
      <c r="BT710" s="15" t="s">
        <v>88</v>
      </c>
      <c r="BU710" s="15"/>
      <c r="BV710" s="12" t="s">
        <v>91</v>
      </c>
      <c r="BW710" s="26"/>
      <c r="BX710" s="28"/>
      <c r="BY710" s="28"/>
      <c r="BZ710" s="26"/>
      <c r="CA710" s="26"/>
      <c r="CB710" s="26"/>
      <c r="CC710" s="31"/>
      <c r="CD710" s="31"/>
      <c r="CE710" s="31"/>
      <c r="CF710" s="33">
        <v>0</v>
      </c>
      <c r="CG710" s="33">
        <v>2</v>
      </c>
    </row>
    <row r="711" spans="1:85" ht="18" customHeight="1" thickBot="1" x14ac:dyDescent="0.45">
      <c r="A711" s="12" t="s">
        <v>84</v>
      </c>
      <c r="B711" s="12" t="s">
        <v>192</v>
      </c>
      <c r="C711" s="4" t="s">
        <v>193</v>
      </c>
      <c r="D711" s="4" t="s">
        <v>298</v>
      </c>
      <c r="E711" s="23">
        <v>9</v>
      </c>
      <c r="F711" s="24">
        <v>29</v>
      </c>
      <c r="G711" s="24">
        <v>7</v>
      </c>
      <c r="H711" s="10">
        <f t="shared" si="333"/>
        <v>15723</v>
      </c>
      <c r="I711" s="5">
        <v>116</v>
      </c>
      <c r="J711" s="17">
        <f t="shared" si="334"/>
        <v>12.888888888888889</v>
      </c>
      <c r="K711" s="7">
        <v>46</v>
      </c>
      <c r="L711" s="7">
        <v>98</v>
      </c>
      <c r="M711" s="17">
        <f t="shared" si="335"/>
        <v>5.1111111111111107</v>
      </c>
      <c r="N711" s="17">
        <f t="shared" si="336"/>
        <v>10.888888888888889</v>
      </c>
      <c r="O711" s="14">
        <f t="shared" si="337"/>
        <v>0.46938775510204084</v>
      </c>
      <c r="P711" s="12">
        <v>33</v>
      </c>
      <c r="Q711" s="12">
        <v>64</v>
      </c>
      <c r="R711" s="17">
        <f t="shared" si="338"/>
        <v>3.6666666666666665</v>
      </c>
      <c r="S711" s="17">
        <f t="shared" si="339"/>
        <v>7.1111111111111107</v>
      </c>
      <c r="T711" s="14">
        <f t="shared" si="340"/>
        <v>0.515625</v>
      </c>
      <c r="U711" s="12">
        <v>13</v>
      </c>
      <c r="V711" s="12">
        <v>34</v>
      </c>
      <c r="W711" s="17">
        <f t="shared" si="341"/>
        <v>1.4444444444444444</v>
      </c>
      <c r="X711" s="17">
        <f t="shared" si="342"/>
        <v>3.7777777777777777</v>
      </c>
      <c r="Y711" s="14">
        <f t="shared" si="343"/>
        <v>0.38235294117647056</v>
      </c>
      <c r="Z711" s="12">
        <v>11</v>
      </c>
      <c r="AA711" s="12">
        <v>18</v>
      </c>
      <c r="AB711" s="17">
        <f t="shared" si="344"/>
        <v>1.2222222222222223</v>
      </c>
      <c r="AC711" s="17">
        <f t="shared" si="345"/>
        <v>2</v>
      </c>
      <c r="AD711" s="14">
        <f t="shared" si="346"/>
        <v>0.61111111111111116</v>
      </c>
      <c r="AE711" s="12">
        <v>28</v>
      </c>
      <c r="AF711" s="17">
        <f t="shared" si="347"/>
        <v>3.1111111111111112</v>
      </c>
      <c r="AG711" s="12">
        <v>9</v>
      </c>
      <c r="AH711" s="17">
        <f t="shared" si="348"/>
        <v>1</v>
      </c>
      <c r="AI711" s="12">
        <v>19</v>
      </c>
      <c r="AJ711" s="17">
        <f t="shared" si="349"/>
        <v>2.1111111111111112</v>
      </c>
      <c r="AK711" s="12">
        <v>38</v>
      </c>
      <c r="AL711" s="17">
        <f t="shared" si="350"/>
        <v>4.2222222222222223</v>
      </c>
      <c r="AM711" s="12">
        <v>15</v>
      </c>
      <c r="AN711" s="17">
        <f t="shared" si="351"/>
        <v>1.6666666666666667</v>
      </c>
      <c r="AO711" s="12">
        <v>0</v>
      </c>
      <c r="AP711" s="17">
        <f t="shared" si="352"/>
        <v>0</v>
      </c>
      <c r="AQ711" s="12">
        <v>8</v>
      </c>
      <c r="AR711" s="17">
        <f t="shared" si="353"/>
        <v>0.88888888888888884</v>
      </c>
      <c r="AS711" s="12">
        <v>19</v>
      </c>
      <c r="AT711" s="17">
        <f t="shared" si="354"/>
        <v>2.1111111111111112</v>
      </c>
      <c r="AU711" s="13"/>
      <c r="AV711" s="13"/>
      <c r="AW711" s="13"/>
      <c r="AX711" s="13"/>
      <c r="AY711" s="13"/>
      <c r="AZ711" s="13"/>
      <c r="BA711" s="13"/>
      <c r="BB711" s="13"/>
      <c r="BC711" s="13"/>
      <c r="BD711" s="35">
        <f t="shared" si="355"/>
        <v>54.758308157099698</v>
      </c>
      <c r="BE711" s="35">
        <f t="shared" si="356"/>
        <v>53.571428571428569</v>
      </c>
      <c r="BF711" s="37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20.808040076665112</v>
      </c>
      <c r="BG711" s="14">
        <f t="shared" si="357"/>
        <v>0.34693877551020408</v>
      </c>
      <c r="BH711" s="14">
        <f t="shared" si="358"/>
        <v>0.18367346938775511</v>
      </c>
      <c r="BI711" s="13">
        <f>IFERROR(((AG711*(12000/5))/((F711*60+G711)*(SUMIFS(팀공격력!X:X,팀공격력!A:A,B711,팀공격력!B:B,D711)+SUMIFS(팀수비력!X:X,팀수비력!A:A,B711,팀수비력!B:B,D711))))*100,"")</f>
        <v>2.0710305966006333</v>
      </c>
      <c r="BJ711" s="13">
        <f>IFERROR(((AI711*(12000/5))/((F711*60+G711)*(SUMIFS(팀공격력!V:V,팀공격력!A:A,B711,팀공격력!B:B,D711)+SUMIFS(팀수비력!W:W,팀수비력!A:A,B711,팀수비력!B:B,D711))))*100,"")</f>
        <v>8.3392616461629334</v>
      </c>
      <c r="BK711" s="13">
        <f>IFERROR(((AE711*(12000/5))/((F711*60+G711)*(SUMIFS(팀공격력!X:X,팀공격력!A:A,B711,팀공격력!B:B,D711)+SUMIFS(팀수비력!X:X,팀수비력!A:A,B711,팀수비력!B:B,D711))))*100,"")</f>
        <v>6.4432063005353033</v>
      </c>
      <c r="BL711" s="13">
        <f>IFERROR(100*AK711/(((((F711*60+G711)/(12000/5))*SUMIFS(팀공격력!P:P,팀공격력!A:A,B711,팀공격력!B:B,D711))-K711)),"")</f>
        <v>25.242879681142572</v>
      </c>
      <c r="BM711" s="13">
        <f>IFERROR(100*((AM711/E711*(2400))/((F711*60+G711)*SUMIFS(팀공격력!AR:AR,팀공격력!A:A,B711,팀공격력!B:B,D711))),"")</f>
        <v>3.2328472963873152</v>
      </c>
      <c r="BN711" s="13">
        <f>IFERROR((AO711*40)/(((F711*60+G711)/60)*(SUMIFS(팀수비력!Q:Q,팀수비력!A:A,B711,팀수비력!B:B,D711)-SUMIFS(팀수비력!N:N,팀수비력!A:A,B711,팀수비력!B:B,D711)))*100,"")</f>
        <v>0</v>
      </c>
      <c r="BO711" s="13">
        <f t="shared" si="359"/>
        <v>7.0224719101123592</v>
      </c>
      <c r="BP711" s="13">
        <v>6.6666666666666599</v>
      </c>
      <c r="BQ711" s="13">
        <v>0.11111111111111099</v>
      </c>
      <c r="BR711" s="13">
        <v>2.4444444444444402</v>
      </c>
      <c r="BS711" s="13">
        <v>1.3333333333333299</v>
      </c>
      <c r="BT711" s="15" t="s">
        <v>88</v>
      </c>
      <c r="BU711" s="15"/>
      <c r="BV711" s="12" t="s">
        <v>91</v>
      </c>
      <c r="BW711" s="26"/>
      <c r="BX711" s="28"/>
      <c r="BY711" s="28"/>
      <c r="BZ711" s="26"/>
      <c r="CA711" s="26"/>
      <c r="CB711" s="26"/>
      <c r="CC711" s="31"/>
      <c r="CD711" s="31"/>
      <c r="CE711" s="31"/>
      <c r="CF711" s="33">
        <v>6</v>
      </c>
      <c r="CG711" s="33">
        <v>3</v>
      </c>
    </row>
    <row r="712" spans="1:85" ht="18" customHeight="1" thickBot="1" x14ac:dyDescent="0.45">
      <c r="A712" s="12" t="s">
        <v>84</v>
      </c>
      <c r="B712" s="12" t="s">
        <v>192</v>
      </c>
      <c r="C712" s="4" t="s">
        <v>197</v>
      </c>
      <c r="D712" s="4" t="s">
        <v>298</v>
      </c>
      <c r="E712" s="23">
        <v>9</v>
      </c>
      <c r="F712" s="24">
        <v>23</v>
      </c>
      <c r="G712" s="24">
        <v>51</v>
      </c>
      <c r="H712" s="10">
        <f t="shared" si="333"/>
        <v>12879</v>
      </c>
      <c r="I712" s="5">
        <v>180</v>
      </c>
      <c r="J712" s="17">
        <f t="shared" si="334"/>
        <v>20</v>
      </c>
      <c r="K712" s="7">
        <v>68</v>
      </c>
      <c r="L712" s="7">
        <v>149</v>
      </c>
      <c r="M712" s="17">
        <f t="shared" si="335"/>
        <v>7.5555555555555554</v>
      </c>
      <c r="N712" s="17">
        <f t="shared" si="336"/>
        <v>16.555555555555557</v>
      </c>
      <c r="O712" s="14">
        <f t="shared" si="337"/>
        <v>0.4563758389261745</v>
      </c>
      <c r="P712" s="12">
        <v>50</v>
      </c>
      <c r="Q712" s="12">
        <v>91</v>
      </c>
      <c r="R712" s="17">
        <f t="shared" si="338"/>
        <v>5.5555555555555554</v>
      </c>
      <c r="S712" s="17">
        <f t="shared" si="339"/>
        <v>10.111111111111111</v>
      </c>
      <c r="T712" s="14">
        <f t="shared" si="340"/>
        <v>0.5494505494505495</v>
      </c>
      <c r="U712" s="12">
        <v>18</v>
      </c>
      <c r="V712" s="12">
        <v>58</v>
      </c>
      <c r="W712" s="17">
        <f t="shared" si="341"/>
        <v>2</v>
      </c>
      <c r="X712" s="17">
        <f t="shared" si="342"/>
        <v>6.4444444444444446</v>
      </c>
      <c r="Y712" s="14">
        <f t="shared" si="343"/>
        <v>0.31034482758620691</v>
      </c>
      <c r="Z712" s="12">
        <v>26</v>
      </c>
      <c r="AA712" s="12">
        <v>40</v>
      </c>
      <c r="AB712" s="17">
        <f t="shared" si="344"/>
        <v>2.8888888888888888</v>
      </c>
      <c r="AC712" s="17">
        <f t="shared" si="345"/>
        <v>4.4444444444444446</v>
      </c>
      <c r="AD712" s="14">
        <f t="shared" si="346"/>
        <v>0.65</v>
      </c>
      <c r="AE712" s="12">
        <v>44</v>
      </c>
      <c r="AF712" s="17">
        <f t="shared" si="347"/>
        <v>4.8888888888888893</v>
      </c>
      <c r="AG712" s="12">
        <v>8</v>
      </c>
      <c r="AH712" s="17">
        <f t="shared" si="348"/>
        <v>0.88888888888888884</v>
      </c>
      <c r="AI712" s="12">
        <v>36</v>
      </c>
      <c r="AJ712" s="17">
        <f t="shared" si="349"/>
        <v>4</v>
      </c>
      <c r="AK712" s="12">
        <v>18</v>
      </c>
      <c r="AL712" s="17">
        <f t="shared" si="350"/>
        <v>2</v>
      </c>
      <c r="AM712" s="12">
        <v>18</v>
      </c>
      <c r="AN712" s="17">
        <f t="shared" si="351"/>
        <v>2</v>
      </c>
      <c r="AO712" s="12">
        <v>7</v>
      </c>
      <c r="AP712" s="17">
        <f t="shared" si="352"/>
        <v>0.77777777777777779</v>
      </c>
      <c r="AQ712" s="12">
        <v>23</v>
      </c>
      <c r="AR712" s="17">
        <f t="shared" si="353"/>
        <v>2.5555555555555554</v>
      </c>
      <c r="AS712" s="12">
        <v>16</v>
      </c>
      <c r="AT712" s="17">
        <f t="shared" si="354"/>
        <v>1.7777777777777777</v>
      </c>
      <c r="AU712" s="13"/>
      <c r="AV712" s="13"/>
      <c r="AW712" s="13"/>
      <c r="AX712" s="13"/>
      <c r="AY712" s="13"/>
      <c r="AZ712" s="13"/>
      <c r="BA712" s="13"/>
      <c r="BB712" s="13"/>
      <c r="BC712" s="13"/>
      <c r="BD712" s="35">
        <f t="shared" si="355"/>
        <v>54.021608643457384</v>
      </c>
      <c r="BE712" s="35">
        <f t="shared" si="356"/>
        <v>51.677852348993291</v>
      </c>
      <c r="BF712" s="37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42.278814734835905</v>
      </c>
      <c r="BG712" s="14">
        <f t="shared" si="357"/>
        <v>0.38926174496644295</v>
      </c>
      <c r="BH712" s="14">
        <f t="shared" si="358"/>
        <v>0.26845637583892618</v>
      </c>
      <c r="BI712" s="13">
        <f>IFERROR(((AG712*(12000/5))/((F712*60+G712)*(SUMIFS(팀공격력!X:X,팀공격력!A:A,B712,팀공격력!B:B,D712)+SUMIFS(팀수비력!X:X,팀수비력!A:A,B712,팀수비력!B:B,D712))))*100,"")</f>
        <v>2.247435640817645</v>
      </c>
      <c r="BJ712" s="13">
        <f>IFERROR(((AI712*(12000/5))/((F712*60+G712)*(SUMIFS(팀공격력!V:V,팀공격력!A:A,B712,팀공격력!B:B,D712)+SUMIFS(팀수비력!W:W,팀수비력!A:A,B712,팀수비력!B:B,D712))))*100,"")</f>
        <v>19.289890891554645</v>
      </c>
      <c r="BK712" s="13">
        <f>IFERROR(((AE712*(12000/5))/((F712*60+G712)*(SUMIFS(팀공격력!X:X,팀공격력!A:A,B712,팀공격력!B:B,D712)+SUMIFS(팀수비력!X:X,팀수비력!A:A,B712,팀수비력!B:B,D712))))*100,"")</f>
        <v>12.360896024497048</v>
      </c>
      <c r="BL712" s="13">
        <f>IFERROR(100*AK712/(((((F712*60+G712)/(12000/5))*SUMIFS(팀공격력!P:P,팀공격력!A:A,B712,팀공격력!B:B,D712))-K712)),"")</f>
        <v>19.357440516198416</v>
      </c>
      <c r="BM712" s="13">
        <f>IFERROR(100*((AM712/E712*(2400))/((F712*60+G712)*SUMIFS(팀공격력!AR:AR,팀공격력!A:A,B712,팀공격력!B:B,D712))),"")</f>
        <v>4.7360874019191943</v>
      </c>
      <c r="BN712" s="13">
        <f>IFERROR((AO712*40)/(((F712*60+G712)/60)*(SUMIFS(팀수비력!Q:Q,팀수비력!A:A,B712,팀수비력!B:B,D712)-SUMIFS(팀수비력!N:N,팀수비력!A:A,B712,팀수비력!B:B,D712)))*100,"")</f>
        <v>3.3257909146518903</v>
      </c>
      <c r="BO712" s="13">
        <f t="shared" si="359"/>
        <v>12.130801687763713</v>
      </c>
      <c r="BP712" s="13">
        <v>25</v>
      </c>
      <c r="BQ712" s="13">
        <v>0.33333333333333298</v>
      </c>
      <c r="BR712" s="13">
        <v>0.88888888888888795</v>
      </c>
      <c r="BS712" s="13">
        <v>0.22222222222222199</v>
      </c>
      <c r="BT712" s="15" t="s">
        <v>93</v>
      </c>
      <c r="BU712" s="15"/>
      <c r="BV712" s="12" t="s">
        <v>96</v>
      </c>
      <c r="BW712" s="26"/>
      <c r="BX712" s="28"/>
      <c r="BY712" s="28"/>
      <c r="BZ712" s="26"/>
      <c r="CA712" s="26"/>
      <c r="CB712" s="26"/>
      <c r="CC712" s="31"/>
      <c r="CD712" s="31"/>
      <c r="CE712" s="31"/>
      <c r="CF712" s="33">
        <v>6</v>
      </c>
      <c r="CG712" s="33">
        <v>3</v>
      </c>
    </row>
    <row r="713" spans="1:85" ht="18" customHeight="1" thickBot="1" x14ac:dyDescent="0.45">
      <c r="A713" s="12" t="s">
        <v>84</v>
      </c>
      <c r="B713" s="12" t="s">
        <v>192</v>
      </c>
      <c r="C713" s="4" t="s">
        <v>198</v>
      </c>
      <c r="D713" s="4" t="s">
        <v>298</v>
      </c>
      <c r="E713" s="23">
        <v>7</v>
      </c>
      <c r="F713" s="24">
        <v>6</v>
      </c>
      <c r="G713" s="24">
        <v>15</v>
      </c>
      <c r="H713" s="10">
        <f t="shared" si="333"/>
        <v>2625</v>
      </c>
      <c r="I713" s="5">
        <v>10</v>
      </c>
      <c r="J713" s="17">
        <f t="shared" si="334"/>
        <v>1.4285714285714286</v>
      </c>
      <c r="K713" s="7">
        <v>3</v>
      </c>
      <c r="L713" s="7">
        <v>7</v>
      </c>
      <c r="M713" s="17">
        <f t="shared" si="335"/>
        <v>0.42857142857142855</v>
      </c>
      <c r="N713" s="17">
        <f t="shared" si="336"/>
        <v>1</v>
      </c>
      <c r="O713" s="14">
        <f t="shared" si="337"/>
        <v>0.42857142857142855</v>
      </c>
      <c r="P713" s="12">
        <v>1</v>
      </c>
      <c r="Q713" s="12">
        <v>2</v>
      </c>
      <c r="R713" s="17">
        <f t="shared" si="338"/>
        <v>0.14285714285714285</v>
      </c>
      <c r="S713" s="17">
        <f t="shared" si="339"/>
        <v>0.2857142857142857</v>
      </c>
      <c r="T713" s="14">
        <f t="shared" si="340"/>
        <v>0.5</v>
      </c>
      <c r="U713" s="12">
        <v>2</v>
      </c>
      <c r="V713" s="12">
        <v>5</v>
      </c>
      <c r="W713" s="17">
        <f t="shared" si="341"/>
        <v>0.2857142857142857</v>
      </c>
      <c r="X713" s="17">
        <f t="shared" si="342"/>
        <v>0.7142857142857143</v>
      </c>
      <c r="Y713" s="14">
        <f t="shared" si="343"/>
        <v>0.4</v>
      </c>
      <c r="Z713" s="12">
        <v>2</v>
      </c>
      <c r="AA713" s="12">
        <v>2</v>
      </c>
      <c r="AB713" s="17">
        <f t="shared" si="344"/>
        <v>0.2857142857142857</v>
      </c>
      <c r="AC713" s="17">
        <f t="shared" si="345"/>
        <v>0.2857142857142857</v>
      </c>
      <c r="AD713" s="14">
        <f t="shared" si="346"/>
        <v>1</v>
      </c>
      <c r="AE713" s="12">
        <v>12</v>
      </c>
      <c r="AF713" s="17">
        <f t="shared" si="347"/>
        <v>1.7142857142857142</v>
      </c>
      <c r="AG713" s="12">
        <v>5</v>
      </c>
      <c r="AH713" s="17">
        <f t="shared" si="348"/>
        <v>0.7142857142857143</v>
      </c>
      <c r="AI713" s="12">
        <v>7</v>
      </c>
      <c r="AJ713" s="17">
        <f t="shared" si="349"/>
        <v>1</v>
      </c>
      <c r="AK713" s="12">
        <v>2</v>
      </c>
      <c r="AL713" s="17">
        <f t="shared" si="350"/>
        <v>0.2857142857142857</v>
      </c>
      <c r="AM713" s="12">
        <v>2</v>
      </c>
      <c r="AN713" s="17">
        <f t="shared" si="351"/>
        <v>0.2857142857142857</v>
      </c>
      <c r="AO713" s="12">
        <v>0</v>
      </c>
      <c r="AP713" s="17">
        <f t="shared" si="352"/>
        <v>0</v>
      </c>
      <c r="AQ713" s="12">
        <v>1</v>
      </c>
      <c r="AR713" s="17">
        <f t="shared" si="353"/>
        <v>0.14285714285714285</v>
      </c>
      <c r="AS713" s="12">
        <v>9</v>
      </c>
      <c r="AT713" s="17">
        <f t="shared" si="354"/>
        <v>1.2857142857142858</v>
      </c>
      <c r="AU713" s="13"/>
      <c r="AV713" s="13"/>
      <c r="AW713" s="13"/>
      <c r="AX713" s="13"/>
      <c r="AY713" s="13"/>
      <c r="AZ713" s="13"/>
      <c r="BA713" s="13"/>
      <c r="BB713" s="13"/>
      <c r="BC713" s="13"/>
      <c r="BD713" s="35">
        <f t="shared" si="355"/>
        <v>63.451776649746193</v>
      </c>
      <c r="BE713" s="35">
        <f t="shared" si="356"/>
        <v>57.142857142857139</v>
      </c>
      <c r="BF713" s="37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7.5562410253682906</v>
      </c>
      <c r="BG713" s="14">
        <f t="shared" si="357"/>
        <v>0.7142857142857143</v>
      </c>
      <c r="BH713" s="14">
        <f t="shared" si="358"/>
        <v>0.2857142857142857</v>
      </c>
      <c r="BI713" s="13">
        <f>IFERROR(((AG713*(12000/5))/((F713*60+G713)*(SUMIFS(팀공격력!X:X,팀공격력!A:A,B713,팀공격력!B:B,D713)+SUMIFS(팀수비력!X:X,팀수비력!A:A,B713,팀수비력!B:B,D713))))*100,"")</f>
        <v>5.3601340033500842</v>
      </c>
      <c r="BJ713" s="13">
        <f>IFERROR(((AI713*(12000/5))/((F713*60+G713)*(SUMIFS(팀공격력!V:V,팀공격력!A:A,B713,팀공격력!B:B,D713)+SUMIFS(팀수비력!W:W,팀수비력!A:A,B713,팀수비력!B:B,D713))))*100,"")</f>
        <v>14.313099041533548</v>
      </c>
      <c r="BK713" s="13">
        <f>IFERROR(((AE713*(12000/5))/((F713*60+G713)*(SUMIFS(팀공격력!X:X,팀공격력!A:A,B713,팀공격력!B:B,D713)+SUMIFS(팀수비력!X:X,팀수비력!A:A,B713,팀수비력!B:B,D713))))*100,"")</f>
        <v>12.864321608040202</v>
      </c>
      <c r="BL713" s="13">
        <f>IFERROR(100*AK713/(((((F713*60+G713)/(12000/5))*SUMIFS(팀공격력!P:P,팀공격력!A:A,B713,팀공격력!B:B,D713))-K713)),"")</f>
        <v>5.1036682615629987</v>
      </c>
      <c r="BM713" s="13">
        <f>IFERROR(100*((AM713/E713*(2400))/((F713*60+G713)*SUMIFS(팀공격력!AR:AR,팀공격력!A:A,B713,팀공격력!B:B,D713))),"")</f>
        <v>2.5818442179605205</v>
      </c>
      <c r="BN713" s="13">
        <f>IFERROR((AO713*40)/(((F713*60+G713)/60)*(SUMIFS(팀수비력!Q:Q,팀수비력!A:A,B713,팀수비력!B:B,D713)-SUMIFS(팀수비력!N:N,팀수비력!A:A,B713,팀수비력!B:B,D713)))*100,"")</f>
        <v>0</v>
      </c>
      <c r="BO713" s="13">
        <f t="shared" si="359"/>
        <v>11.261261261261263</v>
      </c>
      <c r="BP713" s="13">
        <v>0</v>
      </c>
      <c r="BQ713" s="13">
        <v>0</v>
      </c>
      <c r="BR713" s="13">
        <v>0</v>
      </c>
      <c r="BS713" s="13">
        <v>0.28571428571428498</v>
      </c>
      <c r="BT713" s="15" t="s">
        <v>88</v>
      </c>
      <c r="BU713" s="15"/>
      <c r="BV713" s="12" t="s">
        <v>96</v>
      </c>
      <c r="BW713" s="26"/>
      <c r="BX713" s="28"/>
      <c r="BY713" s="28"/>
      <c r="BZ713" s="26"/>
      <c r="CA713" s="26"/>
      <c r="CB713" s="26"/>
      <c r="CC713" s="31"/>
      <c r="CD713" s="31"/>
      <c r="CE713" s="31"/>
      <c r="CF713" s="33">
        <v>4</v>
      </c>
      <c r="CG713" s="33">
        <v>3</v>
      </c>
    </row>
    <row r="714" spans="1:85" ht="18" customHeight="1" thickBot="1" x14ac:dyDescent="0.45">
      <c r="A714" s="12" t="s">
        <v>84</v>
      </c>
      <c r="B714" s="12" t="s">
        <v>192</v>
      </c>
      <c r="C714" s="4" t="s">
        <v>199</v>
      </c>
      <c r="D714" s="4" t="s">
        <v>298</v>
      </c>
      <c r="E714" s="23">
        <v>8</v>
      </c>
      <c r="F714" s="24">
        <v>27</v>
      </c>
      <c r="G714" s="24">
        <v>11</v>
      </c>
      <c r="H714" s="10">
        <f t="shared" si="333"/>
        <v>13048</v>
      </c>
      <c r="I714" s="5">
        <v>59</v>
      </c>
      <c r="J714" s="17">
        <f t="shared" si="334"/>
        <v>7.375</v>
      </c>
      <c r="K714" s="7">
        <v>19</v>
      </c>
      <c r="L714" s="7">
        <v>55</v>
      </c>
      <c r="M714" s="17">
        <f t="shared" si="335"/>
        <v>2.375</v>
      </c>
      <c r="N714" s="17">
        <f t="shared" si="336"/>
        <v>6.875</v>
      </c>
      <c r="O714" s="14">
        <f t="shared" si="337"/>
        <v>0.34545454545454546</v>
      </c>
      <c r="P714" s="12">
        <v>14</v>
      </c>
      <c r="Q714" s="12">
        <v>32</v>
      </c>
      <c r="R714" s="17">
        <f t="shared" si="338"/>
        <v>1.75</v>
      </c>
      <c r="S714" s="17">
        <f t="shared" si="339"/>
        <v>4</v>
      </c>
      <c r="T714" s="14">
        <f t="shared" si="340"/>
        <v>0.4375</v>
      </c>
      <c r="U714" s="12">
        <v>5</v>
      </c>
      <c r="V714" s="12">
        <v>23</v>
      </c>
      <c r="W714" s="17">
        <f t="shared" si="341"/>
        <v>0.625</v>
      </c>
      <c r="X714" s="17">
        <f t="shared" si="342"/>
        <v>2.875</v>
      </c>
      <c r="Y714" s="14">
        <f t="shared" si="343"/>
        <v>0.21739130434782608</v>
      </c>
      <c r="Z714" s="12">
        <v>16</v>
      </c>
      <c r="AA714" s="12">
        <v>20</v>
      </c>
      <c r="AB714" s="17">
        <f t="shared" si="344"/>
        <v>2</v>
      </c>
      <c r="AC714" s="17">
        <f t="shared" si="345"/>
        <v>2.5</v>
      </c>
      <c r="AD714" s="14">
        <f t="shared" si="346"/>
        <v>0.8</v>
      </c>
      <c r="AE714" s="12">
        <v>39</v>
      </c>
      <c r="AF714" s="17">
        <f t="shared" si="347"/>
        <v>4.875</v>
      </c>
      <c r="AG714" s="12">
        <v>17</v>
      </c>
      <c r="AH714" s="17">
        <f t="shared" si="348"/>
        <v>2.125</v>
      </c>
      <c r="AI714" s="12">
        <v>22</v>
      </c>
      <c r="AJ714" s="17">
        <f t="shared" si="349"/>
        <v>2.75</v>
      </c>
      <c r="AK714" s="12">
        <v>13</v>
      </c>
      <c r="AL714" s="17">
        <f t="shared" si="350"/>
        <v>1.625</v>
      </c>
      <c r="AM714" s="12">
        <v>7</v>
      </c>
      <c r="AN714" s="17">
        <f t="shared" si="351"/>
        <v>0.875</v>
      </c>
      <c r="AO714" s="12">
        <v>1</v>
      </c>
      <c r="AP714" s="17">
        <f t="shared" si="352"/>
        <v>0.125</v>
      </c>
      <c r="AQ714" s="12">
        <v>4</v>
      </c>
      <c r="AR714" s="17">
        <f t="shared" si="353"/>
        <v>0.5</v>
      </c>
      <c r="AS714" s="12">
        <v>18</v>
      </c>
      <c r="AT714" s="17">
        <f t="shared" si="354"/>
        <v>2.25</v>
      </c>
      <c r="AU714" s="13"/>
      <c r="AV714" s="13"/>
      <c r="AW714" s="13"/>
      <c r="AX714" s="13"/>
      <c r="AY714" s="13"/>
      <c r="AZ714" s="13"/>
      <c r="BA714" s="13"/>
      <c r="BB714" s="13"/>
      <c r="BC714" s="13"/>
      <c r="BD714" s="35">
        <f t="shared" si="355"/>
        <v>46.238244514106583</v>
      </c>
      <c r="BE714" s="35">
        <f t="shared" si="356"/>
        <v>39.090909090909093</v>
      </c>
      <c r="BF714" s="37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13.264773453940602</v>
      </c>
      <c r="BG714" s="14">
        <f t="shared" si="357"/>
        <v>0.41818181818181815</v>
      </c>
      <c r="BH714" s="14">
        <f t="shared" si="358"/>
        <v>0.36363636363636365</v>
      </c>
      <c r="BI714" s="13">
        <f>IFERROR(((AG714*(12000/5))/((F714*60+G714)*(SUMIFS(팀공격력!X:X,팀공격력!A:A,B714,팀공격력!B:B,D714)+SUMIFS(팀수비력!X:X,팀수비력!A:A,B714,팀수비력!B:B,D714))))*100,"")</f>
        <v>4.1901721975912674</v>
      </c>
      <c r="BJ714" s="13">
        <f>IFERROR(((AI714*(12000/5))/((F714*60+G714)*(SUMIFS(팀공격력!V:V,팀공격력!A:A,B714,팀공격력!B:B,D714)+SUMIFS(팀수비력!W:W,팀수비력!A:A,B714,팀수비력!B:B,D714))))*100,"")</f>
        <v>10.342740395257227</v>
      </c>
      <c r="BK714" s="13">
        <f>IFERROR(((AE714*(12000/5))/((F714*60+G714)*(SUMIFS(팀공격력!X:X,팀공격력!A:A,B714,팀공격력!B:B,D714)+SUMIFS(팀수비력!X:X,팀수비력!A:A,B714,팀수비력!B:B,D714))))*100,"")</f>
        <v>9.6127479827093776</v>
      </c>
      <c r="BL714" s="13">
        <f>IFERROR(100*AK714/(((((F714*60+G714)/(12000/5))*SUMIFS(팀공격력!P:P,팀공격력!A:A,B714,팀공격력!B:B,D714))-K714)),"")</f>
        <v>7.9033361197659406</v>
      </c>
      <c r="BM714" s="13">
        <f>IFERROR(100*((AM714/E714*(2400))/((F714*60+G714)*SUMIFS(팀공격력!AR:AR,팀공격력!A:A,B714,팀공격력!B:B,D714))),"")</f>
        <v>1.8179562961766007</v>
      </c>
      <c r="BN714" s="13">
        <f>IFERROR((AO714*40)/(((F714*60+G714)/60)*(SUMIFS(팀수비력!Q:Q,팀수비력!A:A,B714,팀수비력!B:B,D714)-SUMIFS(팀수비력!N:N,팀수비력!A:A,B714,팀수비력!B:B,D714)))*100,"")</f>
        <v>0.41685265821729484</v>
      </c>
      <c r="BO714" s="13">
        <f t="shared" si="359"/>
        <v>5.8997050147492631</v>
      </c>
      <c r="BP714" s="13">
        <v>18.181818181818102</v>
      </c>
      <c r="BQ714" s="13">
        <v>0.25</v>
      </c>
      <c r="BR714" s="13">
        <v>0</v>
      </c>
      <c r="BS714" s="13">
        <v>0.375</v>
      </c>
      <c r="BT714" s="15" t="s">
        <v>88</v>
      </c>
      <c r="BU714" s="15"/>
      <c r="BV714" s="12" t="s">
        <v>96</v>
      </c>
      <c r="BW714" s="26"/>
      <c r="BX714" s="28"/>
      <c r="BY714" s="28"/>
      <c r="BZ714" s="26"/>
      <c r="CA714" s="26"/>
      <c r="CB714" s="26"/>
      <c r="CC714" s="31"/>
      <c r="CD714" s="31"/>
      <c r="CE714" s="31"/>
      <c r="CF714" s="33">
        <v>5</v>
      </c>
      <c r="CG714" s="33">
        <v>3</v>
      </c>
    </row>
    <row r="715" spans="1:85" ht="18" customHeight="1" thickBot="1" x14ac:dyDescent="0.45">
      <c r="A715" s="12" t="s">
        <v>84</v>
      </c>
      <c r="B715" s="12" t="s">
        <v>192</v>
      </c>
      <c r="C715" s="4" t="s">
        <v>200</v>
      </c>
      <c r="D715" s="4" t="s">
        <v>298</v>
      </c>
      <c r="E715" s="23">
        <v>7</v>
      </c>
      <c r="F715" s="24">
        <v>7</v>
      </c>
      <c r="G715" s="24">
        <v>7</v>
      </c>
      <c r="H715" s="10">
        <f t="shared" si="333"/>
        <v>2989</v>
      </c>
      <c r="I715" s="5">
        <v>8</v>
      </c>
      <c r="J715" s="17">
        <f t="shared" si="334"/>
        <v>1.1428571428571428</v>
      </c>
      <c r="K715" s="7">
        <v>4</v>
      </c>
      <c r="L715" s="7">
        <v>14</v>
      </c>
      <c r="M715" s="17">
        <f t="shared" si="335"/>
        <v>0.5714285714285714</v>
      </c>
      <c r="N715" s="17">
        <f t="shared" si="336"/>
        <v>2</v>
      </c>
      <c r="O715" s="14">
        <f t="shared" si="337"/>
        <v>0.2857142857142857</v>
      </c>
      <c r="P715" s="12">
        <v>4</v>
      </c>
      <c r="Q715" s="12">
        <v>5</v>
      </c>
      <c r="R715" s="17">
        <f t="shared" si="338"/>
        <v>0.5714285714285714</v>
      </c>
      <c r="S715" s="17">
        <f t="shared" si="339"/>
        <v>0.7142857142857143</v>
      </c>
      <c r="T715" s="14">
        <f t="shared" si="340"/>
        <v>0.8</v>
      </c>
      <c r="U715" s="12">
        <v>0</v>
      </c>
      <c r="V715" s="12">
        <v>9</v>
      </c>
      <c r="W715" s="17">
        <f t="shared" si="341"/>
        <v>0</v>
      </c>
      <c r="X715" s="17">
        <f t="shared" si="342"/>
        <v>1.2857142857142858</v>
      </c>
      <c r="Y715" s="14">
        <f t="shared" si="343"/>
        <v>0</v>
      </c>
      <c r="Z715" s="12">
        <v>0</v>
      </c>
      <c r="AA715" s="12">
        <v>0</v>
      </c>
      <c r="AB715" s="17">
        <f t="shared" si="344"/>
        <v>0</v>
      </c>
      <c r="AC715" s="17">
        <f t="shared" si="345"/>
        <v>0</v>
      </c>
      <c r="AD715" s="14" t="e">
        <f t="shared" si="346"/>
        <v>#DIV/0!</v>
      </c>
      <c r="AE715" s="12">
        <v>7</v>
      </c>
      <c r="AF715" s="17">
        <f t="shared" si="347"/>
        <v>1</v>
      </c>
      <c r="AG715" s="12">
        <v>2</v>
      </c>
      <c r="AH715" s="17">
        <f t="shared" si="348"/>
        <v>0.2857142857142857</v>
      </c>
      <c r="AI715" s="12">
        <v>5</v>
      </c>
      <c r="AJ715" s="17">
        <f t="shared" si="349"/>
        <v>0.7142857142857143</v>
      </c>
      <c r="AK715" s="12">
        <v>0</v>
      </c>
      <c r="AL715" s="17">
        <f t="shared" si="350"/>
        <v>0</v>
      </c>
      <c r="AM715" s="12">
        <v>1</v>
      </c>
      <c r="AN715" s="17">
        <f t="shared" si="351"/>
        <v>0.14285714285714285</v>
      </c>
      <c r="AO715" s="12">
        <v>0</v>
      </c>
      <c r="AP715" s="17">
        <f t="shared" si="352"/>
        <v>0</v>
      </c>
      <c r="AQ715" s="12">
        <v>1</v>
      </c>
      <c r="AR715" s="17">
        <f t="shared" si="353"/>
        <v>0.14285714285714285</v>
      </c>
      <c r="AS715" s="12">
        <v>3</v>
      </c>
      <c r="AT715" s="17">
        <f t="shared" si="354"/>
        <v>0.42857142857142855</v>
      </c>
      <c r="AU715" s="13"/>
      <c r="AV715" s="13"/>
      <c r="AW715" s="13"/>
      <c r="AX715" s="13"/>
      <c r="AY715" s="13"/>
      <c r="AZ715" s="13"/>
      <c r="BA715" s="13"/>
      <c r="BB715" s="13"/>
      <c r="BC715" s="13"/>
      <c r="BD715" s="35">
        <f t="shared" si="355"/>
        <v>28.571428571428569</v>
      </c>
      <c r="BE715" s="35">
        <f t="shared" si="356"/>
        <v>28.571428571428569</v>
      </c>
      <c r="BF715" s="37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11.209532187611201</v>
      </c>
      <c r="BG715" s="14">
        <f t="shared" si="357"/>
        <v>0.6428571428571429</v>
      </c>
      <c r="BH715" s="14">
        <f t="shared" si="358"/>
        <v>0</v>
      </c>
      <c r="BI715" s="13">
        <f>IFERROR(((AG715*(12000/5))/((F715*60+G715)*(SUMIFS(팀공격력!X:X,팀공격력!A:A,B715,팀공격력!B:B,D715)+SUMIFS(팀수비력!X:X,팀수비력!A:A,B715,팀수비력!B:B,D715))))*100,"")</f>
        <v>1.8829510550410131</v>
      </c>
      <c r="BJ715" s="13">
        <f>IFERROR(((AI715*(12000/5))/((F715*60+G715)*(SUMIFS(팀공격력!V:V,팀공격력!A:A,B715,팀공격력!B:B,D715)+SUMIFS(팀수비력!W:W,팀수비력!A:A,B715,팀수비력!B:B,D715))))*100,"")</f>
        <v>8.978608465331348</v>
      </c>
      <c r="BK715" s="13">
        <f>IFERROR(((AE715*(12000/5))/((F715*60+G715)*(SUMIFS(팀공격력!X:X,팀공격력!A:A,B715,팀공격력!B:B,D715)+SUMIFS(팀수비력!X:X,팀수비력!A:A,B715,팀수비력!B:B,D715))))*100,"")</f>
        <v>6.5903286926435465</v>
      </c>
      <c r="BL715" s="13">
        <f>IFERROR(100*AK715/(((((F715*60+G715)/(12000/5))*SUMIFS(팀공격력!P:P,팀공격력!A:A,B715,팀공격력!B:B,D715))-K715)),"")</f>
        <v>0</v>
      </c>
      <c r="BM715" s="13">
        <f>IFERROR(100*((AM715/E715*(2400))/((F715*60+G715)*SUMIFS(팀공격력!AR:AR,팀공격력!A:A,B715,팀공격력!B:B,D715))),"")</f>
        <v>1.1337137959428516</v>
      </c>
      <c r="BN715" s="13">
        <f>IFERROR((AO715*40)/(((F715*60+G715)/60)*(SUMIFS(팀수비력!Q:Q,팀수비력!A:A,B715,팀수비력!B:B,D715)-SUMIFS(팀수비력!N:N,팀수비력!A:A,B715,팀수비력!B:B,D715)))*100,"")</f>
        <v>0</v>
      </c>
      <c r="BO715" s="13">
        <f t="shared" si="359"/>
        <v>6.666666666666667</v>
      </c>
      <c r="BP715" s="13">
        <v>0</v>
      </c>
      <c r="BQ715" s="13">
        <v>0</v>
      </c>
      <c r="BR715" s="13">
        <v>0</v>
      </c>
      <c r="BS715" s="13">
        <v>0</v>
      </c>
      <c r="BT715" s="15" t="s">
        <v>88</v>
      </c>
      <c r="BU715" s="15"/>
      <c r="BV715" s="12" t="s">
        <v>96</v>
      </c>
      <c r="BW715" s="26"/>
      <c r="BX715" s="28"/>
      <c r="BY715" s="28"/>
      <c r="BZ715" s="26"/>
      <c r="CA715" s="26"/>
      <c r="CB715" s="26"/>
      <c r="CC715" s="31"/>
      <c r="CD715" s="31"/>
      <c r="CE715" s="31"/>
      <c r="CF715" s="33">
        <v>5</v>
      </c>
      <c r="CG715" s="33">
        <v>2</v>
      </c>
    </row>
    <row r="716" spans="1:85" ht="18" customHeight="1" thickBot="1" x14ac:dyDescent="0.45">
      <c r="A716" s="12" t="s">
        <v>84</v>
      </c>
      <c r="B716" s="12" t="s">
        <v>192</v>
      </c>
      <c r="C716" s="4" t="s">
        <v>202</v>
      </c>
      <c r="D716" s="4" t="s">
        <v>298</v>
      </c>
      <c r="E716" s="23">
        <v>9</v>
      </c>
      <c r="F716" s="24">
        <v>24</v>
      </c>
      <c r="G716" s="24">
        <v>40</v>
      </c>
      <c r="H716" s="10">
        <f t="shared" si="333"/>
        <v>13320</v>
      </c>
      <c r="I716" s="5">
        <v>76</v>
      </c>
      <c r="J716" s="17">
        <f t="shared" si="334"/>
        <v>8.4444444444444446</v>
      </c>
      <c r="K716" s="7">
        <v>28</v>
      </c>
      <c r="L716" s="7">
        <v>65</v>
      </c>
      <c r="M716" s="17">
        <f t="shared" si="335"/>
        <v>3.1111111111111112</v>
      </c>
      <c r="N716" s="17">
        <f t="shared" si="336"/>
        <v>7.2222222222222223</v>
      </c>
      <c r="O716" s="14">
        <f t="shared" si="337"/>
        <v>0.43076923076923079</v>
      </c>
      <c r="P716" s="12">
        <v>14</v>
      </c>
      <c r="Q716" s="12">
        <v>30</v>
      </c>
      <c r="R716" s="17">
        <f t="shared" si="338"/>
        <v>1.5555555555555556</v>
      </c>
      <c r="S716" s="17">
        <f t="shared" si="339"/>
        <v>3.3333333333333335</v>
      </c>
      <c r="T716" s="14">
        <f t="shared" si="340"/>
        <v>0.46666666666666667</v>
      </c>
      <c r="U716" s="12">
        <v>14</v>
      </c>
      <c r="V716" s="12">
        <v>35</v>
      </c>
      <c r="W716" s="17">
        <f t="shared" si="341"/>
        <v>1.5555555555555556</v>
      </c>
      <c r="X716" s="17">
        <f t="shared" si="342"/>
        <v>3.8888888888888888</v>
      </c>
      <c r="Y716" s="14">
        <f t="shared" si="343"/>
        <v>0.4</v>
      </c>
      <c r="Z716" s="12">
        <v>6</v>
      </c>
      <c r="AA716" s="12">
        <v>10</v>
      </c>
      <c r="AB716" s="17">
        <f t="shared" si="344"/>
        <v>0.66666666666666663</v>
      </c>
      <c r="AC716" s="17">
        <f t="shared" si="345"/>
        <v>1.1111111111111112</v>
      </c>
      <c r="AD716" s="14">
        <f t="shared" si="346"/>
        <v>0.6</v>
      </c>
      <c r="AE716" s="12">
        <v>35</v>
      </c>
      <c r="AF716" s="17">
        <f t="shared" si="347"/>
        <v>3.8888888888888888</v>
      </c>
      <c r="AG716" s="12">
        <v>9</v>
      </c>
      <c r="AH716" s="17">
        <f t="shared" si="348"/>
        <v>1</v>
      </c>
      <c r="AI716" s="12">
        <v>26</v>
      </c>
      <c r="AJ716" s="17">
        <f t="shared" si="349"/>
        <v>2.8888888888888888</v>
      </c>
      <c r="AK716" s="12">
        <v>18</v>
      </c>
      <c r="AL716" s="17">
        <f t="shared" si="350"/>
        <v>2</v>
      </c>
      <c r="AM716" s="12">
        <v>6</v>
      </c>
      <c r="AN716" s="17">
        <f t="shared" si="351"/>
        <v>0.66666666666666663</v>
      </c>
      <c r="AO716" s="12">
        <v>2</v>
      </c>
      <c r="AP716" s="17">
        <f t="shared" si="352"/>
        <v>0.22222222222222221</v>
      </c>
      <c r="AQ716" s="12">
        <v>11</v>
      </c>
      <c r="AR716" s="17">
        <f t="shared" si="353"/>
        <v>1.2222222222222223</v>
      </c>
      <c r="AS716" s="12">
        <v>18</v>
      </c>
      <c r="AT716" s="17">
        <f t="shared" si="354"/>
        <v>2</v>
      </c>
      <c r="AU716" s="13"/>
      <c r="AV716" s="13"/>
      <c r="AW716" s="13"/>
      <c r="AX716" s="13"/>
      <c r="AY716" s="13"/>
      <c r="AZ716" s="13"/>
      <c r="BA716" s="13"/>
      <c r="BB716" s="13"/>
      <c r="BC716" s="13"/>
      <c r="BD716" s="35">
        <f t="shared" si="355"/>
        <v>54.755043227665702</v>
      </c>
      <c r="BE716" s="35">
        <f t="shared" si="356"/>
        <v>53.846153846153847</v>
      </c>
      <c r="BF716" s="37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17.334784127317231</v>
      </c>
      <c r="BG716" s="14">
        <f t="shared" si="357"/>
        <v>0.53846153846153844</v>
      </c>
      <c r="BH716" s="14">
        <f t="shared" si="358"/>
        <v>0.15384615384615385</v>
      </c>
      <c r="BI716" s="13">
        <f>IFERROR(((AG716*(12000/5))/((F716*60+G716)*(SUMIFS(팀공격력!X:X,팀공격력!A:A,B716,팀공격력!B:B,D716)+SUMIFS(팀수비력!X:X,팀수비력!A:A,B716,팀수비력!B:B,D716))))*100,"")</f>
        <v>2.4446557109873694</v>
      </c>
      <c r="BJ716" s="13">
        <f>IFERROR(((AI716*(12000/5))/((F716*60+G716)*(SUMIFS(팀공격력!V:V,팀공격력!A:A,B716,팀공격력!B:B,D716)+SUMIFS(팀수비력!W:W,팀수비력!A:A,B716,팀수비력!B:B,D716))))*100,"")</f>
        <v>13.470339348933599</v>
      </c>
      <c r="BK716" s="13">
        <f>IFERROR(((AE716*(12000/5))/((F716*60+G716)*(SUMIFS(팀공격력!X:X,팀공격력!A:A,B716,팀공격력!B:B,D716)+SUMIFS(팀수비력!X:X,팀수비력!A:A,B716,팀수비력!B:B,D716))))*100,"")</f>
        <v>9.5069944316175476</v>
      </c>
      <c r="BL716" s="13">
        <f>IFERROR(100*AK716/(((((F716*60+G716)/(12000/5))*SUMIFS(팀공격력!P:P,팀공격력!A:A,B716,팀공격력!B:B,D716))-K716)),"")</f>
        <v>12.996389891696751</v>
      </c>
      <c r="BM716" s="13">
        <f>IFERROR(100*((AM716/E716*(2400))/((F716*60+G716)*SUMIFS(팀공격력!AR:AR,팀공격력!A:A,B716,팀공격력!B:B,D716))),"")</f>
        <v>1.5264281694023349</v>
      </c>
      <c r="BN716" s="13">
        <f>IFERROR((AO716*40)/(((F716*60+G716)/60)*(SUMIFS(팀수비력!Q:Q,팀수비력!A:A,B716,팀수비력!B:B,D716)-SUMIFS(팀수비력!N:N,팀수비력!A:A,B716,팀수비력!B:B,D716)))*100,"")</f>
        <v>0.91876579128703761</v>
      </c>
      <c r="BO716" s="13">
        <f t="shared" si="359"/>
        <v>13.681592039800995</v>
      </c>
      <c r="BP716" s="13">
        <v>8.3333333333333304</v>
      </c>
      <c r="BQ716" s="13">
        <v>0.11111111111111099</v>
      </c>
      <c r="BR716" s="13">
        <v>0.33333333333333298</v>
      </c>
      <c r="BS716" s="13">
        <v>0.33333333333333298</v>
      </c>
      <c r="BT716" s="15" t="s">
        <v>88</v>
      </c>
      <c r="BU716" s="15"/>
      <c r="BV716" s="12" t="s">
        <v>96</v>
      </c>
      <c r="BW716" s="26"/>
      <c r="BX716" s="28"/>
      <c r="BY716" s="28"/>
      <c r="BZ716" s="26"/>
      <c r="CA716" s="26"/>
      <c r="CB716" s="26"/>
      <c r="CC716" s="31"/>
      <c r="CD716" s="31"/>
      <c r="CE716" s="31"/>
      <c r="CF716" s="33">
        <v>6</v>
      </c>
      <c r="CG716" s="33">
        <v>3</v>
      </c>
    </row>
    <row r="717" spans="1:85" ht="18" customHeight="1" thickBot="1" x14ac:dyDescent="0.45">
      <c r="A717" s="12" t="s">
        <v>84</v>
      </c>
      <c r="B717" s="12" t="s">
        <v>192</v>
      </c>
      <c r="C717" s="4" t="s">
        <v>203</v>
      </c>
      <c r="D717" s="4" t="s">
        <v>298</v>
      </c>
      <c r="E717" s="23">
        <v>7</v>
      </c>
      <c r="F717" s="24">
        <v>3</v>
      </c>
      <c r="G717" s="24">
        <v>0</v>
      </c>
      <c r="H717" s="10">
        <f t="shared" si="333"/>
        <v>1260</v>
      </c>
      <c r="I717" s="5">
        <v>3</v>
      </c>
      <c r="J717" s="17">
        <f t="shared" si="334"/>
        <v>0.42857142857142855</v>
      </c>
      <c r="K717" s="7">
        <v>1</v>
      </c>
      <c r="L717" s="7">
        <v>6</v>
      </c>
      <c r="M717" s="17">
        <f t="shared" si="335"/>
        <v>0.14285714285714285</v>
      </c>
      <c r="N717" s="17">
        <f t="shared" si="336"/>
        <v>0.8571428571428571</v>
      </c>
      <c r="O717" s="14">
        <f t="shared" si="337"/>
        <v>0.16666666666666666</v>
      </c>
      <c r="P717" s="12">
        <v>1</v>
      </c>
      <c r="Q717" s="12">
        <v>3</v>
      </c>
      <c r="R717" s="17">
        <f t="shared" si="338"/>
        <v>0.14285714285714285</v>
      </c>
      <c r="S717" s="17">
        <f t="shared" si="339"/>
        <v>0.42857142857142855</v>
      </c>
      <c r="T717" s="14">
        <f t="shared" si="340"/>
        <v>0.33333333333333331</v>
      </c>
      <c r="U717" s="12">
        <v>0</v>
      </c>
      <c r="V717" s="12">
        <v>3</v>
      </c>
      <c r="W717" s="17">
        <f t="shared" si="341"/>
        <v>0</v>
      </c>
      <c r="X717" s="17">
        <f t="shared" si="342"/>
        <v>0.42857142857142855</v>
      </c>
      <c r="Y717" s="14">
        <f t="shared" si="343"/>
        <v>0</v>
      </c>
      <c r="Z717" s="12">
        <v>1</v>
      </c>
      <c r="AA717" s="12">
        <v>2</v>
      </c>
      <c r="AB717" s="17">
        <f t="shared" si="344"/>
        <v>0.14285714285714285</v>
      </c>
      <c r="AC717" s="17">
        <f t="shared" si="345"/>
        <v>0.2857142857142857</v>
      </c>
      <c r="AD717" s="14">
        <f t="shared" si="346"/>
        <v>0.5</v>
      </c>
      <c r="AE717" s="12">
        <v>5</v>
      </c>
      <c r="AF717" s="17">
        <f t="shared" si="347"/>
        <v>0.7142857142857143</v>
      </c>
      <c r="AG717" s="12">
        <v>1</v>
      </c>
      <c r="AH717" s="17">
        <f t="shared" si="348"/>
        <v>0.14285714285714285</v>
      </c>
      <c r="AI717" s="12">
        <v>4</v>
      </c>
      <c r="AJ717" s="17">
        <f t="shared" si="349"/>
        <v>0.5714285714285714</v>
      </c>
      <c r="AK717" s="12">
        <v>1</v>
      </c>
      <c r="AL717" s="17">
        <f t="shared" si="350"/>
        <v>0.14285714285714285</v>
      </c>
      <c r="AM717" s="12">
        <v>0</v>
      </c>
      <c r="AN717" s="17">
        <f t="shared" si="351"/>
        <v>0</v>
      </c>
      <c r="AO717" s="12">
        <v>0</v>
      </c>
      <c r="AP717" s="17">
        <f t="shared" si="352"/>
        <v>0</v>
      </c>
      <c r="AQ717" s="12">
        <v>0</v>
      </c>
      <c r="AR717" s="17">
        <f t="shared" si="353"/>
        <v>0</v>
      </c>
      <c r="AS717" s="12">
        <v>0</v>
      </c>
      <c r="AT717" s="17">
        <f t="shared" si="354"/>
        <v>0</v>
      </c>
      <c r="AU717" s="13"/>
      <c r="AV717" s="13"/>
      <c r="AW717" s="13"/>
      <c r="AX717" s="13"/>
      <c r="AY717" s="13"/>
      <c r="AZ717" s="13"/>
      <c r="BA717" s="13"/>
      <c r="BB717" s="13"/>
      <c r="BC717" s="13"/>
      <c r="BD717" s="35">
        <f t="shared" si="355"/>
        <v>21.802325581395348</v>
      </c>
      <c r="BE717" s="35">
        <f t="shared" si="356"/>
        <v>16.666666666666664</v>
      </c>
      <c r="BF717" s="37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12.196635288695067</v>
      </c>
      <c r="BG717" s="14">
        <f t="shared" si="357"/>
        <v>0.5</v>
      </c>
      <c r="BH717" s="14">
        <f t="shared" si="358"/>
        <v>0.33333333333333331</v>
      </c>
      <c r="BI717" s="13">
        <f>IFERROR(((AG717*(12000/5))/((F717*60+G717)*(SUMIFS(팀공격력!X:X,팀공격력!A:A,B717,팀공격력!B:B,D717)+SUMIFS(팀수비력!X:X,팀수비력!A:A,B717,팀수비력!B:B,D717))))*100,"")</f>
        <v>2.2333891680625348</v>
      </c>
      <c r="BJ717" s="13">
        <f>IFERROR(((AI717*(12000/5))/((F717*60+G717)*(SUMIFS(팀공격력!V:V,팀공격력!A:A,B717,팀공격력!B:B,D717)+SUMIFS(팀수비력!W:W,팀수비력!A:A,B717,팀수비력!B:B,D717))))*100,"")</f>
        <v>17.039403620873269</v>
      </c>
      <c r="BK717" s="13">
        <f>IFERROR(((AE717*(12000/5))/((F717*60+G717)*(SUMIFS(팀공격력!X:X,팀공격력!A:A,B717,팀공격력!B:B,D717)+SUMIFS(팀수비력!X:X,팀수비력!A:A,B717,팀수비력!B:B,D717))))*100,"")</f>
        <v>11.166945840312675</v>
      </c>
      <c r="BL717" s="13">
        <f>IFERROR(100*AK717/(((((F717*60+G717)/(12000/5))*SUMIFS(팀공격력!P:P,팀공격력!A:A,B717,팀공격력!B:B,D717))-K717)),"")</f>
        <v>5.1948051948051948</v>
      </c>
      <c r="BM717" s="13">
        <f>IFERROR(100*((AM717/E717*(2400))/((F717*60+G717)*SUMIFS(팀공격력!AR:AR,팀공격력!A:A,B717,팀공격력!B:B,D717))),"")</f>
        <v>0</v>
      </c>
      <c r="BN717" s="13">
        <f>IFERROR((AO717*40)/(((F717*60+G717)/60)*(SUMIFS(팀수비력!Q:Q,팀수비력!A:A,B717,팀수비력!B:B,D717)-SUMIFS(팀수비력!N:N,팀수비력!A:A,B717,팀수비력!B:B,D717)))*100,"")</f>
        <v>0</v>
      </c>
      <c r="BO717" s="13">
        <f t="shared" si="359"/>
        <v>0</v>
      </c>
      <c r="BP717" s="13">
        <v>0</v>
      </c>
      <c r="BQ717" s="13">
        <v>0</v>
      </c>
      <c r="BR717" s="13">
        <v>0</v>
      </c>
      <c r="BS717" s="13">
        <v>0.14285714285714199</v>
      </c>
      <c r="BT717" s="15" t="s">
        <v>88</v>
      </c>
      <c r="BU717" s="15"/>
      <c r="BV717" s="12" t="s">
        <v>91</v>
      </c>
      <c r="BW717" s="26"/>
      <c r="BX717" s="28"/>
      <c r="BY717" s="28"/>
      <c r="BZ717" s="26"/>
      <c r="CA717" s="26"/>
      <c r="CB717" s="26"/>
      <c r="CC717" s="31"/>
      <c r="CD717" s="31"/>
      <c r="CE717" s="31"/>
      <c r="CF717" s="33">
        <v>5</v>
      </c>
      <c r="CG717" s="33">
        <v>2</v>
      </c>
    </row>
    <row r="718" spans="1:85" ht="18" customHeight="1" thickBot="1" x14ac:dyDescent="0.45">
      <c r="A718" s="12" t="s">
        <v>84</v>
      </c>
      <c r="B718" s="12" t="s">
        <v>192</v>
      </c>
      <c r="C718" s="4" t="s">
        <v>204</v>
      </c>
      <c r="D718" s="4" t="s">
        <v>298</v>
      </c>
      <c r="E718" s="23">
        <v>9</v>
      </c>
      <c r="F718" s="24">
        <v>15</v>
      </c>
      <c r="G718" s="24">
        <v>15</v>
      </c>
      <c r="H718" s="10">
        <f t="shared" si="333"/>
        <v>8235</v>
      </c>
      <c r="I718" s="5">
        <v>85</v>
      </c>
      <c r="J718" s="17">
        <f t="shared" si="334"/>
        <v>9.4444444444444446</v>
      </c>
      <c r="K718" s="7">
        <v>31</v>
      </c>
      <c r="L718" s="7">
        <v>60</v>
      </c>
      <c r="M718" s="17">
        <f t="shared" si="335"/>
        <v>3.4444444444444446</v>
      </c>
      <c r="N718" s="17">
        <f t="shared" si="336"/>
        <v>6.666666666666667</v>
      </c>
      <c r="O718" s="14">
        <f t="shared" si="337"/>
        <v>0.51666666666666672</v>
      </c>
      <c r="P718" s="12">
        <v>25</v>
      </c>
      <c r="Q718" s="12">
        <v>47</v>
      </c>
      <c r="R718" s="17">
        <f t="shared" si="338"/>
        <v>2.7777777777777777</v>
      </c>
      <c r="S718" s="17">
        <f t="shared" si="339"/>
        <v>5.2222222222222223</v>
      </c>
      <c r="T718" s="14">
        <f t="shared" si="340"/>
        <v>0.53191489361702127</v>
      </c>
      <c r="U718" s="12">
        <v>6</v>
      </c>
      <c r="V718" s="12">
        <v>13</v>
      </c>
      <c r="W718" s="17">
        <f t="shared" si="341"/>
        <v>0.66666666666666663</v>
      </c>
      <c r="X718" s="17">
        <f t="shared" si="342"/>
        <v>1.4444444444444444</v>
      </c>
      <c r="Y718" s="14">
        <f t="shared" si="343"/>
        <v>0.46153846153846156</v>
      </c>
      <c r="Z718" s="12">
        <v>17</v>
      </c>
      <c r="AA718" s="12">
        <v>18</v>
      </c>
      <c r="AB718" s="17">
        <f t="shared" si="344"/>
        <v>1.8888888888888888</v>
      </c>
      <c r="AC718" s="17">
        <f t="shared" si="345"/>
        <v>2</v>
      </c>
      <c r="AD718" s="14">
        <f t="shared" si="346"/>
        <v>0.94444444444444442</v>
      </c>
      <c r="AE718" s="12">
        <v>36</v>
      </c>
      <c r="AF718" s="17">
        <f t="shared" si="347"/>
        <v>4</v>
      </c>
      <c r="AG718" s="12">
        <v>9</v>
      </c>
      <c r="AH718" s="17">
        <f t="shared" si="348"/>
        <v>1</v>
      </c>
      <c r="AI718" s="12">
        <v>27</v>
      </c>
      <c r="AJ718" s="17">
        <f t="shared" si="349"/>
        <v>3</v>
      </c>
      <c r="AK718" s="12">
        <v>9</v>
      </c>
      <c r="AL718" s="17">
        <f t="shared" si="350"/>
        <v>1</v>
      </c>
      <c r="AM718" s="12">
        <v>7</v>
      </c>
      <c r="AN718" s="17">
        <f t="shared" si="351"/>
        <v>0.77777777777777779</v>
      </c>
      <c r="AO718" s="12">
        <v>2</v>
      </c>
      <c r="AP718" s="17">
        <f t="shared" si="352"/>
        <v>0.22222222222222221</v>
      </c>
      <c r="AQ718" s="12">
        <v>18</v>
      </c>
      <c r="AR718" s="17">
        <f t="shared" si="353"/>
        <v>2</v>
      </c>
      <c r="AS718" s="12">
        <v>17</v>
      </c>
      <c r="AT718" s="17">
        <f t="shared" si="354"/>
        <v>1.8888888888888888</v>
      </c>
      <c r="AU718" s="13"/>
      <c r="AV718" s="13"/>
      <c r="AW718" s="13"/>
      <c r="AX718" s="13"/>
      <c r="AY718" s="13"/>
      <c r="AZ718" s="13"/>
      <c r="BA718" s="13"/>
      <c r="BB718" s="13"/>
      <c r="BC718" s="13"/>
      <c r="BD718" s="35">
        <f t="shared" si="355"/>
        <v>62.573616018845698</v>
      </c>
      <c r="BE718" s="35">
        <f t="shared" si="356"/>
        <v>56.666666666666664</v>
      </c>
      <c r="BF718" s="37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29.963826839630578</v>
      </c>
      <c r="BG718" s="14">
        <f t="shared" si="357"/>
        <v>0.21666666666666667</v>
      </c>
      <c r="BH718" s="14">
        <f t="shared" si="358"/>
        <v>0.3</v>
      </c>
      <c r="BI718" s="13">
        <f>IFERROR(((AG718*(12000/5))/((F718*60+G718)*(SUMIFS(팀공격력!X:X,팀공격력!A:A,B718,팀공격력!B:B,D718)+SUMIFS(팀수비력!X:X,팀수비력!A:A,B718,팀수비력!B:B,D718))))*100,"")</f>
        <v>3.9541972155861278</v>
      </c>
      <c r="BJ718" s="13">
        <f>IFERROR(((AI718*(12000/5))/((F718*60+G718)*(SUMIFS(팀공격력!V:V,팀공격력!A:A,B718,팀공격력!B:B,D718)+SUMIFS(팀수비력!W:W,팀수비력!A:A,B718,팀수비력!B:B,D718))))*100,"")</f>
        <v>22.626093332634998</v>
      </c>
      <c r="BK718" s="13">
        <f>IFERROR(((AE718*(12000/5))/((F718*60+G718)*(SUMIFS(팀공격력!X:X,팀공격력!A:A,B718,팀공격력!B:B,D718)+SUMIFS(팀수비력!X:X,팀수비력!A:A,B718,팀수비력!B:B,D718))))*100,"")</f>
        <v>15.816788862344511</v>
      </c>
      <c r="BL718" s="13">
        <f>IFERROR(100*AK718/(((((F718*60+G718)/(12000/5))*SUMIFS(팀공격력!P:P,팀공격력!A:A,B718,팀공격력!B:B,D718))-K718)),"")</f>
        <v>12.510860121633362</v>
      </c>
      <c r="BM718" s="13">
        <f>IFERROR(100*((AM718/E718*(2400))/((F718*60+G718)*SUMIFS(팀공격력!AR:AR,팀공격력!A:A,B718,팀공격력!B:B,D718))),"")</f>
        <v>2.880472829691838</v>
      </c>
      <c r="BN718" s="13">
        <f>IFERROR((AO718*40)/(((F718*60+G718)/60)*(SUMIFS(팀수비력!Q:Q,팀수비력!A:A,B718,팀수비력!B:B,D718)-SUMIFS(팀수비력!N:N,팀수비력!A:A,B718,팀수비력!B:B,D718)))*100,"")</f>
        <v>1.4860911159615475</v>
      </c>
      <c r="BO718" s="13">
        <f t="shared" si="359"/>
        <v>20.949720670391063</v>
      </c>
      <c r="BP718" s="13">
        <v>55.5555555555555</v>
      </c>
      <c r="BQ718" s="13">
        <v>0.55555555555555503</v>
      </c>
      <c r="BR718" s="13">
        <v>0.77777777777777701</v>
      </c>
      <c r="BS718" s="13">
        <v>0.77777777777777701</v>
      </c>
      <c r="BT718" s="15" t="s">
        <v>93</v>
      </c>
      <c r="BU718" s="15"/>
      <c r="BV718" s="12" t="s">
        <v>89</v>
      </c>
      <c r="BW718" s="26"/>
      <c r="BX718" s="28"/>
      <c r="BY718" s="28"/>
      <c r="BZ718" s="26"/>
      <c r="CA718" s="26"/>
      <c r="CB718" s="26"/>
      <c r="CC718" s="31"/>
      <c r="CD718" s="31"/>
      <c r="CE718" s="31"/>
      <c r="CF718" s="33">
        <v>6</v>
      </c>
      <c r="CG718" s="33">
        <v>3</v>
      </c>
    </row>
    <row r="719" spans="1:85" ht="18" customHeight="1" thickBot="1" x14ac:dyDescent="0.45">
      <c r="A719" s="12" t="s">
        <v>84</v>
      </c>
      <c r="B719" s="12" t="s">
        <v>192</v>
      </c>
      <c r="C719" s="4" t="s">
        <v>205</v>
      </c>
      <c r="D719" s="4" t="s">
        <v>298</v>
      </c>
      <c r="E719" s="23">
        <v>9</v>
      </c>
      <c r="F719" s="24">
        <v>19</v>
      </c>
      <c r="G719" s="24">
        <v>14</v>
      </c>
      <c r="H719" s="10">
        <f t="shared" si="333"/>
        <v>10386</v>
      </c>
      <c r="I719" s="5">
        <v>70</v>
      </c>
      <c r="J719" s="17">
        <f t="shared" si="334"/>
        <v>7.7777777777777777</v>
      </c>
      <c r="K719" s="7">
        <v>29</v>
      </c>
      <c r="L719" s="7">
        <v>62</v>
      </c>
      <c r="M719" s="17">
        <f t="shared" si="335"/>
        <v>3.2222222222222223</v>
      </c>
      <c r="N719" s="17">
        <f t="shared" si="336"/>
        <v>6.8888888888888893</v>
      </c>
      <c r="O719" s="14">
        <f t="shared" si="337"/>
        <v>0.46774193548387094</v>
      </c>
      <c r="P719" s="12">
        <v>26</v>
      </c>
      <c r="Q719" s="12">
        <v>46</v>
      </c>
      <c r="R719" s="17">
        <f t="shared" si="338"/>
        <v>2.8888888888888888</v>
      </c>
      <c r="S719" s="17">
        <f t="shared" si="339"/>
        <v>5.1111111111111107</v>
      </c>
      <c r="T719" s="14">
        <f t="shared" si="340"/>
        <v>0.56521739130434778</v>
      </c>
      <c r="U719" s="12">
        <v>3</v>
      </c>
      <c r="V719" s="12">
        <v>16</v>
      </c>
      <c r="W719" s="17">
        <f t="shared" si="341"/>
        <v>0.33333333333333331</v>
      </c>
      <c r="X719" s="17">
        <f t="shared" si="342"/>
        <v>1.7777777777777777</v>
      </c>
      <c r="Y719" s="14">
        <f t="shared" si="343"/>
        <v>0.1875</v>
      </c>
      <c r="Z719" s="12">
        <v>9</v>
      </c>
      <c r="AA719" s="12">
        <v>12</v>
      </c>
      <c r="AB719" s="17">
        <f t="shared" si="344"/>
        <v>1</v>
      </c>
      <c r="AC719" s="17">
        <f t="shared" si="345"/>
        <v>1.3333333333333333</v>
      </c>
      <c r="AD719" s="14">
        <f t="shared" si="346"/>
        <v>0.75</v>
      </c>
      <c r="AE719" s="12">
        <v>38</v>
      </c>
      <c r="AF719" s="17">
        <f t="shared" si="347"/>
        <v>4.2222222222222223</v>
      </c>
      <c r="AG719" s="12">
        <v>23</v>
      </c>
      <c r="AH719" s="17">
        <f t="shared" si="348"/>
        <v>2.5555555555555554</v>
      </c>
      <c r="AI719" s="12">
        <v>15</v>
      </c>
      <c r="AJ719" s="17">
        <f t="shared" si="349"/>
        <v>1.6666666666666667</v>
      </c>
      <c r="AK719" s="12">
        <v>8</v>
      </c>
      <c r="AL719" s="17">
        <f t="shared" si="350"/>
        <v>0.88888888888888884</v>
      </c>
      <c r="AM719" s="12">
        <v>5</v>
      </c>
      <c r="AN719" s="17">
        <f t="shared" si="351"/>
        <v>0.55555555555555558</v>
      </c>
      <c r="AO719" s="12">
        <v>5</v>
      </c>
      <c r="AP719" s="17">
        <f t="shared" si="352"/>
        <v>0.55555555555555558</v>
      </c>
      <c r="AQ719" s="12">
        <v>5</v>
      </c>
      <c r="AR719" s="17">
        <f t="shared" si="353"/>
        <v>0.55555555555555558</v>
      </c>
      <c r="AS719" s="12">
        <v>12</v>
      </c>
      <c r="AT719" s="17">
        <f t="shared" si="354"/>
        <v>1.3333333333333333</v>
      </c>
      <c r="AU719" s="13"/>
      <c r="AV719" s="13"/>
      <c r="AW719" s="13"/>
      <c r="AX719" s="13"/>
      <c r="AY719" s="13"/>
      <c r="AZ719" s="13"/>
      <c r="BA719" s="13"/>
      <c r="BB719" s="13"/>
      <c r="BC719" s="13"/>
      <c r="BD719" s="35">
        <f t="shared" si="355"/>
        <v>52.021403091557673</v>
      </c>
      <c r="BE719" s="35">
        <f t="shared" si="356"/>
        <v>49.193548387096776</v>
      </c>
      <c r="BF719" s="37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19.986485802672995</v>
      </c>
      <c r="BG719" s="14">
        <f t="shared" si="357"/>
        <v>0.25806451612903225</v>
      </c>
      <c r="BH719" s="14">
        <f t="shared" si="358"/>
        <v>0.19354838709677419</v>
      </c>
      <c r="BI719" s="13">
        <f>IFERROR(((AG719*(12000/5))/((F719*60+G719)*(SUMIFS(팀공격력!X:X,팀공격력!A:A,B719,팀공격력!B:B,D719)+SUMIFS(팀수비력!X:X,팀수비력!A:A,B719,팀수비력!B:B,D719))))*100,"")</f>
        <v>8.0123320240718314</v>
      </c>
      <c r="BJ719" s="13">
        <f>IFERROR(((AI719*(12000/5))/((F719*60+G719)*(SUMIFS(팀공격력!V:V,팀공격력!A:A,B719,팀공격력!B:B,D719)+SUMIFS(팀수비력!W:W,팀수비력!A:A,B719,팀수비력!B:B,D719))))*100,"")</f>
        <v>9.9667222219146083</v>
      </c>
      <c r="BK719" s="13">
        <f>IFERROR(((AE719*(12000/5))/((F719*60+G719)*(SUMIFS(팀공격력!X:X,팀공격력!A:A,B719,팀공격력!B:B,D719)+SUMIFS(팀수비력!X:X,팀수비력!A:A,B719,팀수비력!B:B,D719))))*100,"")</f>
        <v>13.237765952814332</v>
      </c>
      <c r="BL719" s="13">
        <f>IFERROR(100*AK719/(((((F719*60+G719)/(12000/5))*SUMIFS(팀공격력!P:P,팀공격력!A:A,B719,팀공격력!B:B,D719))-K719)),"")</f>
        <v>7.9345400446317891</v>
      </c>
      <c r="BM719" s="13">
        <f>IFERROR(100*((AM719/E719*(2400))/((F719*60+G719)*SUMIFS(팀공격력!AR:AR,팀공격력!A:A,B719,팀공격력!B:B,D719))),"")</f>
        <v>1.6313645946818718</v>
      </c>
      <c r="BN719" s="13">
        <f>IFERROR((AO719*40)/(((F719*60+G719)/60)*(SUMIFS(팀수비력!Q:Q,팀수비력!A:A,B719,팀수비력!B:B,D719)-SUMIFS(팀수비력!N:N,팀수비력!A:A,B719,팀수비력!B:B,D719)))*100,"")</f>
        <v>2.9457828663449219</v>
      </c>
      <c r="BO719" s="13">
        <f t="shared" si="359"/>
        <v>6.9175428887659098</v>
      </c>
      <c r="BP719" s="13">
        <v>50</v>
      </c>
      <c r="BQ719" s="13">
        <v>0.44444444444444398</v>
      </c>
      <c r="BR719" s="13">
        <v>0</v>
      </c>
      <c r="BS719" s="13">
        <v>0.44444444444444398</v>
      </c>
      <c r="BT719" s="15" t="s">
        <v>88</v>
      </c>
      <c r="BU719" s="15"/>
      <c r="BV719" s="12" t="s">
        <v>89</v>
      </c>
      <c r="BW719" s="26"/>
      <c r="BX719" s="28"/>
      <c r="BY719" s="28"/>
      <c r="BZ719" s="26"/>
      <c r="CA719" s="26"/>
      <c r="CB719" s="26"/>
      <c r="CC719" s="31"/>
      <c r="CD719" s="31"/>
      <c r="CE719" s="31"/>
      <c r="CF719" s="33">
        <v>6</v>
      </c>
      <c r="CG719" s="33">
        <v>3</v>
      </c>
    </row>
    <row r="720" spans="1:85" ht="18" customHeight="1" thickBot="1" x14ac:dyDescent="0.45">
      <c r="A720" s="12" t="s">
        <v>84</v>
      </c>
      <c r="B720" s="12" t="s">
        <v>192</v>
      </c>
      <c r="C720" s="4" t="s">
        <v>206</v>
      </c>
      <c r="D720" s="4" t="s">
        <v>298</v>
      </c>
      <c r="E720" s="23">
        <v>7</v>
      </c>
      <c r="F720" s="24">
        <v>15</v>
      </c>
      <c r="G720" s="24">
        <v>37</v>
      </c>
      <c r="H720" s="10">
        <f t="shared" si="333"/>
        <v>6559</v>
      </c>
      <c r="I720" s="5">
        <v>24</v>
      </c>
      <c r="J720" s="17">
        <f t="shared" si="334"/>
        <v>3.4285714285714284</v>
      </c>
      <c r="K720" s="7">
        <v>8</v>
      </c>
      <c r="L720" s="7">
        <v>23</v>
      </c>
      <c r="M720" s="17">
        <f t="shared" si="335"/>
        <v>1.1428571428571428</v>
      </c>
      <c r="N720" s="17">
        <f t="shared" si="336"/>
        <v>3.2857142857142856</v>
      </c>
      <c r="O720" s="14">
        <f t="shared" si="337"/>
        <v>0.34782608695652173</v>
      </c>
      <c r="P720" s="12">
        <v>1</v>
      </c>
      <c r="Q720" s="12">
        <v>3</v>
      </c>
      <c r="R720" s="17">
        <f t="shared" si="338"/>
        <v>0.14285714285714285</v>
      </c>
      <c r="S720" s="17">
        <f t="shared" si="339"/>
        <v>0.42857142857142855</v>
      </c>
      <c r="T720" s="14">
        <f t="shared" si="340"/>
        <v>0.33333333333333331</v>
      </c>
      <c r="U720" s="12">
        <v>7</v>
      </c>
      <c r="V720" s="12">
        <v>20</v>
      </c>
      <c r="W720" s="17">
        <f t="shared" si="341"/>
        <v>1</v>
      </c>
      <c r="X720" s="17">
        <f t="shared" si="342"/>
        <v>2.8571428571428572</v>
      </c>
      <c r="Y720" s="14">
        <f t="shared" si="343"/>
        <v>0.35</v>
      </c>
      <c r="Z720" s="12">
        <v>1</v>
      </c>
      <c r="AA720" s="12">
        <v>1</v>
      </c>
      <c r="AB720" s="17">
        <f t="shared" si="344"/>
        <v>0.14285714285714285</v>
      </c>
      <c r="AC720" s="17">
        <f t="shared" si="345"/>
        <v>0.14285714285714285</v>
      </c>
      <c r="AD720" s="14">
        <f t="shared" si="346"/>
        <v>1</v>
      </c>
      <c r="AE720" s="12">
        <v>4</v>
      </c>
      <c r="AF720" s="17">
        <f t="shared" si="347"/>
        <v>0.5714285714285714</v>
      </c>
      <c r="AG720" s="12">
        <v>2</v>
      </c>
      <c r="AH720" s="17">
        <f t="shared" si="348"/>
        <v>0.2857142857142857</v>
      </c>
      <c r="AI720" s="12">
        <v>2</v>
      </c>
      <c r="AJ720" s="17">
        <f t="shared" si="349"/>
        <v>0.2857142857142857</v>
      </c>
      <c r="AK720" s="12">
        <v>2</v>
      </c>
      <c r="AL720" s="17">
        <f t="shared" si="350"/>
        <v>0.2857142857142857</v>
      </c>
      <c r="AM720" s="12">
        <v>1</v>
      </c>
      <c r="AN720" s="17">
        <f t="shared" si="351"/>
        <v>0.14285714285714285</v>
      </c>
      <c r="AO720" s="12">
        <v>3</v>
      </c>
      <c r="AP720" s="17">
        <f t="shared" si="352"/>
        <v>0.42857142857142855</v>
      </c>
      <c r="AQ720" s="12">
        <v>4</v>
      </c>
      <c r="AR720" s="17">
        <f t="shared" si="353"/>
        <v>0.5714285714285714</v>
      </c>
      <c r="AS720" s="12">
        <v>13</v>
      </c>
      <c r="AT720" s="17">
        <f t="shared" si="354"/>
        <v>1.8571428571428572</v>
      </c>
      <c r="AU720" s="13"/>
      <c r="AV720" s="13"/>
      <c r="AW720" s="13"/>
      <c r="AX720" s="13"/>
      <c r="AY720" s="13"/>
      <c r="AZ720" s="13"/>
      <c r="BA720" s="13"/>
      <c r="BB720" s="13"/>
      <c r="BC720" s="13"/>
      <c r="BD720" s="35">
        <f t="shared" si="355"/>
        <v>51.19453924914675</v>
      </c>
      <c r="BE720" s="35">
        <f t="shared" si="356"/>
        <v>50</v>
      </c>
      <c r="BF720" s="37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9.344770081706006</v>
      </c>
      <c r="BG720" s="14">
        <f t="shared" si="357"/>
        <v>0.86956521739130432</v>
      </c>
      <c r="BH720" s="14">
        <f t="shared" si="358"/>
        <v>4.3478260869565216E-2</v>
      </c>
      <c r="BI720" s="13">
        <f>IFERROR(((AG720*(12000/5))/((F720*60+G720)*(SUMIFS(팀공격력!X:X,팀공격력!A:A,B720,팀공격력!B:B,D720)+SUMIFS(팀수비력!X:X,팀수비력!A:A,B720,팀수비력!B:B,D720))))*100,"")</f>
        <v>0.85807908271346056</v>
      </c>
      <c r="BJ720" s="13">
        <f>IFERROR(((AI720*(12000/5))/((F720*60+G720)*(SUMIFS(팀공격력!V:V,팀공격력!A:A,B720,팀공격력!B:B,D720)+SUMIFS(팀수비력!W:W,팀수비력!A:A,B720,팀수비력!B:B,D720))))*100,"")</f>
        <v>1.6366556306068241</v>
      </c>
      <c r="BK720" s="13">
        <f>IFERROR(((AE720*(12000/5))/((F720*60+G720)*(SUMIFS(팀공격력!X:X,팀공격력!A:A,B720,팀공격력!B:B,D720)+SUMIFS(팀수비력!X:X,팀수비력!A:A,B720,팀수비력!B:B,D720))))*100,"")</f>
        <v>1.7161581654269211</v>
      </c>
      <c r="BL720" s="13">
        <f>IFERROR(100*AK720/(((((F720*60+G720)/(12000/5))*SUMIFS(팀공격력!P:P,팀공격력!A:A,B720,팀공격력!B:B,D720))-K720)),"")</f>
        <v>2.0531245989991014</v>
      </c>
      <c r="BM720" s="13">
        <f>IFERROR(100*((AM720/E720*(2400))/((F720*60+G720)*SUMIFS(팀공격력!AR:AR,팀공격력!A:A,B720,팀공격력!B:B,D720))),"")</f>
        <v>0.51664438726531237</v>
      </c>
      <c r="BN720" s="13">
        <f>IFERROR((AO720*40)/(((F720*60+G720)/60)*(SUMIFS(팀수비력!Q:Q,팀수비력!A:A,B720,팀수비력!B:B,D720)-SUMIFS(팀수비력!N:N,팀수비력!A:A,B720,팀수비력!B:B,D720)))*100,"")</f>
        <v>2.1767983528892461</v>
      </c>
      <c r="BO720" s="13">
        <f t="shared" si="359"/>
        <v>14.577259475218659</v>
      </c>
      <c r="BP720" s="13">
        <v>20</v>
      </c>
      <c r="BQ720" s="13">
        <v>0.14285714285714199</v>
      </c>
      <c r="BR720" s="13">
        <v>0</v>
      </c>
      <c r="BS720" s="13">
        <v>0.85714285714285698</v>
      </c>
      <c r="BT720" s="15" t="s">
        <v>88</v>
      </c>
      <c r="BU720" s="15"/>
      <c r="BV720" s="12" t="s">
        <v>96</v>
      </c>
      <c r="BW720" s="26"/>
      <c r="BX720" s="28"/>
      <c r="BY720" s="28"/>
      <c r="BZ720" s="26"/>
      <c r="CA720" s="26"/>
      <c r="CB720" s="26"/>
      <c r="CC720" s="31"/>
      <c r="CD720" s="31"/>
      <c r="CE720" s="31"/>
      <c r="CF720" s="33">
        <v>4</v>
      </c>
      <c r="CG720" s="33">
        <v>3</v>
      </c>
    </row>
    <row r="721" spans="1:85" ht="18" customHeight="1" thickBot="1" x14ac:dyDescent="0.45">
      <c r="A721" s="12" t="s">
        <v>84</v>
      </c>
      <c r="B721" s="12" t="s">
        <v>192</v>
      </c>
      <c r="C721" s="4" t="s">
        <v>208</v>
      </c>
      <c r="D721" s="4" t="s">
        <v>298</v>
      </c>
      <c r="E721" s="23">
        <v>9</v>
      </c>
      <c r="F721" s="24">
        <v>11</v>
      </c>
      <c r="G721" s="24">
        <v>41</v>
      </c>
      <c r="H721" s="10">
        <f t="shared" si="333"/>
        <v>6309</v>
      </c>
      <c r="I721" s="5">
        <v>21</v>
      </c>
      <c r="J721" s="17">
        <f t="shared" si="334"/>
        <v>2.3333333333333335</v>
      </c>
      <c r="K721" s="7">
        <v>8</v>
      </c>
      <c r="L721" s="7">
        <v>14</v>
      </c>
      <c r="M721" s="17">
        <f t="shared" si="335"/>
        <v>0.88888888888888884</v>
      </c>
      <c r="N721" s="17">
        <f t="shared" si="336"/>
        <v>1.5555555555555556</v>
      </c>
      <c r="O721" s="14">
        <f t="shared" si="337"/>
        <v>0.5714285714285714</v>
      </c>
      <c r="P721" s="12">
        <v>3</v>
      </c>
      <c r="Q721" s="12">
        <v>6</v>
      </c>
      <c r="R721" s="17">
        <f t="shared" si="338"/>
        <v>0.33333333333333331</v>
      </c>
      <c r="S721" s="17">
        <f t="shared" si="339"/>
        <v>0.66666666666666663</v>
      </c>
      <c r="T721" s="14">
        <f t="shared" si="340"/>
        <v>0.5</v>
      </c>
      <c r="U721" s="12">
        <v>5</v>
      </c>
      <c r="V721" s="12">
        <v>8</v>
      </c>
      <c r="W721" s="17">
        <f t="shared" si="341"/>
        <v>0.55555555555555558</v>
      </c>
      <c r="X721" s="17">
        <f t="shared" si="342"/>
        <v>0.88888888888888884</v>
      </c>
      <c r="Y721" s="14">
        <f t="shared" si="343"/>
        <v>0.625</v>
      </c>
      <c r="Z721" s="12">
        <v>0</v>
      </c>
      <c r="AA721" s="12">
        <v>0</v>
      </c>
      <c r="AB721" s="17">
        <f t="shared" si="344"/>
        <v>0</v>
      </c>
      <c r="AC721" s="17">
        <f t="shared" si="345"/>
        <v>0</v>
      </c>
      <c r="AD721" s="14" t="e">
        <f t="shared" si="346"/>
        <v>#DIV/0!</v>
      </c>
      <c r="AE721" s="12">
        <v>8</v>
      </c>
      <c r="AF721" s="17">
        <f t="shared" si="347"/>
        <v>0.88888888888888884</v>
      </c>
      <c r="AG721" s="12">
        <v>1</v>
      </c>
      <c r="AH721" s="17">
        <f t="shared" si="348"/>
        <v>0.1111111111111111</v>
      </c>
      <c r="AI721" s="12">
        <v>7</v>
      </c>
      <c r="AJ721" s="17">
        <f t="shared" si="349"/>
        <v>0.77777777777777779</v>
      </c>
      <c r="AK721" s="12">
        <v>6</v>
      </c>
      <c r="AL721" s="17">
        <f t="shared" si="350"/>
        <v>0.66666666666666663</v>
      </c>
      <c r="AM721" s="12">
        <v>1</v>
      </c>
      <c r="AN721" s="17">
        <f t="shared" si="351"/>
        <v>0.1111111111111111</v>
      </c>
      <c r="AO721" s="12">
        <v>0</v>
      </c>
      <c r="AP721" s="17">
        <f t="shared" si="352"/>
        <v>0</v>
      </c>
      <c r="AQ721" s="12">
        <v>6</v>
      </c>
      <c r="AR721" s="17">
        <f t="shared" si="353"/>
        <v>0.66666666666666663</v>
      </c>
      <c r="AS721" s="12">
        <v>13</v>
      </c>
      <c r="AT721" s="17">
        <f t="shared" si="354"/>
        <v>1.4444444444444444</v>
      </c>
      <c r="AU721" s="13"/>
      <c r="AV721" s="13"/>
      <c r="AW721" s="13"/>
      <c r="AX721" s="13"/>
      <c r="AY721" s="13"/>
      <c r="AZ721" s="13"/>
      <c r="BA721" s="13"/>
      <c r="BB721" s="13"/>
      <c r="BC721" s="13"/>
      <c r="BD721" s="35">
        <f t="shared" si="355"/>
        <v>75</v>
      </c>
      <c r="BE721" s="35">
        <f t="shared" si="356"/>
        <v>75</v>
      </c>
      <c r="BF721" s="37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9.1040803501854164</v>
      </c>
      <c r="BG721" s="14">
        <f t="shared" si="357"/>
        <v>0.5714285714285714</v>
      </c>
      <c r="BH721" s="14">
        <f t="shared" si="358"/>
        <v>0</v>
      </c>
      <c r="BI721" s="13">
        <f>IFERROR(((AG721*(12000/5))/((F721*60+G721)*(SUMIFS(팀공격력!X:X,팀공격력!A:A,B721,팀공격력!B:B,D721)+SUMIFS(팀수비력!X:X,팀수비력!A:A,B721,팀수비력!B:B,D721))))*100,"")</f>
        <v>0.57348081348253399</v>
      </c>
      <c r="BJ721" s="13">
        <f>IFERROR(((AI721*(12000/5))/((F721*60+G721)*(SUMIFS(팀공격력!V:V,팀공격력!A:A,B721,팀공격력!B:B,D721)+SUMIFS(팀수비력!W:W,팀수비력!A:A,B721,팀수비력!B:B,D721))))*100,"")</f>
        <v>7.6567933531741517</v>
      </c>
      <c r="BK721" s="13">
        <f>IFERROR(((AE721*(12000/5))/((F721*60+G721)*(SUMIFS(팀공격력!X:X,팀공격력!A:A,B721,팀공격력!B:B,D721)+SUMIFS(팀수비력!X:X,팀수비력!A:A,B721,팀수비력!B:B,D721))))*100,"")</f>
        <v>4.5878465078602719</v>
      </c>
      <c r="BL721" s="13">
        <f>IFERROR(100*AK721/(((((F721*60+G721)/(12000/5))*SUMIFS(팀공격력!P:P,팀공격력!A:A,B721,팀공격력!B:B,D721))-K721)),"")</f>
        <v>8.4671017816193341</v>
      </c>
      <c r="BM721" s="13">
        <f>IFERROR(100*((AM721/E721*(2400))/((F721*60+G721)*SUMIFS(팀공격력!AR:AR,팀공격력!A:A,B721,팀공격력!B:B,D721))),"")</f>
        <v>0.53711690221480157</v>
      </c>
      <c r="BN721" s="13">
        <f>IFERROR((AO721*40)/(((F721*60+G721)/60)*(SUMIFS(팀수비력!Q:Q,팀수비력!A:A,B721,팀수비력!B:B,D721)-SUMIFS(팀수비력!N:N,팀수비력!A:A,B721,팀수비력!B:B,D721)))*100,"")</f>
        <v>0</v>
      </c>
      <c r="BO721" s="13">
        <f t="shared" si="359"/>
        <v>30</v>
      </c>
      <c r="BP721" s="13">
        <v>0</v>
      </c>
      <c r="BQ721" s="13">
        <v>0</v>
      </c>
      <c r="BR721" s="13">
        <v>0.22222222222222199</v>
      </c>
      <c r="BS721" s="13">
        <v>0.11111111111111099</v>
      </c>
      <c r="BT721" s="15" t="s">
        <v>88</v>
      </c>
      <c r="BU721" s="15"/>
      <c r="BV721" s="12" t="s">
        <v>91</v>
      </c>
      <c r="BW721" s="26"/>
      <c r="BX721" s="28"/>
      <c r="BY721" s="28"/>
      <c r="BZ721" s="26"/>
      <c r="CA721" s="26"/>
      <c r="CB721" s="26"/>
      <c r="CC721" s="31"/>
      <c r="CD721" s="31"/>
      <c r="CE721" s="31"/>
      <c r="CF721" s="33">
        <v>6</v>
      </c>
      <c r="CG721" s="33">
        <v>3</v>
      </c>
    </row>
    <row r="722" spans="1:85" ht="18" customHeight="1" thickBot="1" x14ac:dyDescent="0.45">
      <c r="A722" s="12" t="s">
        <v>84</v>
      </c>
      <c r="B722" s="12" t="s">
        <v>192</v>
      </c>
      <c r="C722" s="4" t="s">
        <v>210</v>
      </c>
      <c r="D722" s="4" t="s">
        <v>298</v>
      </c>
      <c r="E722" s="23">
        <v>3</v>
      </c>
      <c r="F722" s="24">
        <v>16</v>
      </c>
      <c r="G722" s="24">
        <v>41</v>
      </c>
      <c r="H722" s="10">
        <f t="shared" si="333"/>
        <v>3003</v>
      </c>
      <c r="I722" s="5">
        <v>10</v>
      </c>
      <c r="J722" s="17">
        <f t="shared" si="334"/>
        <v>3.3333333333333335</v>
      </c>
      <c r="K722" s="7">
        <v>5</v>
      </c>
      <c r="L722" s="7">
        <v>11</v>
      </c>
      <c r="M722" s="17">
        <f t="shared" si="335"/>
        <v>1.6666666666666667</v>
      </c>
      <c r="N722" s="17">
        <f t="shared" si="336"/>
        <v>3.6666666666666665</v>
      </c>
      <c r="O722" s="14">
        <f t="shared" si="337"/>
        <v>0.45454545454545453</v>
      </c>
      <c r="P722" s="12">
        <v>5</v>
      </c>
      <c r="Q722" s="12">
        <v>8</v>
      </c>
      <c r="R722" s="17">
        <f t="shared" si="338"/>
        <v>1.6666666666666667</v>
      </c>
      <c r="S722" s="17">
        <f t="shared" si="339"/>
        <v>2.6666666666666665</v>
      </c>
      <c r="T722" s="14">
        <f t="shared" si="340"/>
        <v>0.625</v>
      </c>
      <c r="U722" s="12">
        <v>0</v>
      </c>
      <c r="V722" s="12">
        <v>3</v>
      </c>
      <c r="W722" s="17">
        <f t="shared" si="341"/>
        <v>0</v>
      </c>
      <c r="X722" s="17">
        <f t="shared" si="342"/>
        <v>1</v>
      </c>
      <c r="Y722" s="14">
        <f t="shared" si="343"/>
        <v>0</v>
      </c>
      <c r="Z722" s="12">
        <v>0</v>
      </c>
      <c r="AA722" s="12">
        <v>0</v>
      </c>
      <c r="AB722" s="17">
        <f t="shared" si="344"/>
        <v>0</v>
      </c>
      <c r="AC722" s="17">
        <f t="shared" si="345"/>
        <v>0</v>
      </c>
      <c r="AD722" s="14" t="e">
        <f t="shared" si="346"/>
        <v>#DIV/0!</v>
      </c>
      <c r="AE722" s="12">
        <v>10</v>
      </c>
      <c r="AF722" s="17">
        <f t="shared" si="347"/>
        <v>3.3333333333333335</v>
      </c>
      <c r="AG722" s="12">
        <v>1</v>
      </c>
      <c r="AH722" s="17">
        <f t="shared" si="348"/>
        <v>0.33333333333333331</v>
      </c>
      <c r="AI722" s="12">
        <v>9</v>
      </c>
      <c r="AJ722" s="17">
        <f t="shared" si="349"/>
        <v>3</v>
      </c>
      <c r="AK722" s="12">
        <v>14</v>
      </c>
      <c r="AL722" s="17">
        <f t="shared" si="350"/>
        <v>4.666666666666667</v>
      </c>
      <c r="AM722" s="12">
        <v>2</v>
      </c>
      <c r="AN722" s="17">
        <f t="shared" si="351"/>
        <v>0.66666666666666663</v>
      </c>
      <c r="AO722" s="12">
        <v>0</v>
      </c>
      <c r="AP722" s="17">
        <f t="shared" si="352"/>
        <v>0</v>
      </c>
      <c r="AQ722" s="12">
        <v>6</v>
      </c>
      <c r="AR722" s="17">
        <f t="shared" si="353"/>
        <v>2</v>
      </c>
      <c r="AS722" s="12">
        <v>6</v>
      </c>
      <c r="AT722" s="17">
        <f t="shared" si="354"/>
        <v>2</v>
      </c>
      <c r="AU722" s="13"/>
      <c r="AV722" s="13"/>
      <c r="AW722" s="13"/>
      <c r="AX722" s="13"/>
      <c r="AY722" s="13"/>
      <c r="AZ722" s="13"/>
      <c r="BA722" s="13"/>
      <c r="BB722" s="13"/>
      <c r="BC722" s="13"/>
      <c r="BD722" s="35">
        <f t="shared" si="355"/>
        <v>45.454545454545453</v>
      </c>
      <c r="BE722" s="35">
        <f t="shared" si="356"/>
        <v>45.454545454545453</v>
      </c>
      <c r="BF722" s="37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5.4192470296283517</v>
      </c>
      <c r="BG722" s="14">
        <f t="shared" si="357"/>
        <v>0.27272727272727271</v>
      </c>
      <c r="BH722" s="14">
        <f t="shared" si="358"/>
        <v>0</v>
      </c>
      <c r="BI722" s="13">
        <f>IFERROR(((AG722*(12000/5))/((F722*60+G722)*(SUMIFS(팀공격력!X:X,팀공격력!A:A,B722,팀공격력!B:B,D722)+SUMIFS(팀수비력!X:X,팀수비력!A:A,B722,팀수비력!B:B,D722))))*100,"")</f>
        <v>0.40160844180944683</v>
      </c>
      <c r="BJ722" s="13">
        <f>IFERROR(((AI722*(12000/5))/((F722*60+G722)*(SUMIFS(팀공격력!V:V,팀공격력!A:A,B722,팀공격력!B:B,D722)+SUMIFS(팀수비력!W:W,팀수비력!A:A,B722,팀수비력!B:B,D722))))*100,"")</f>
        <v>6.8940644020516224</v>
      </c>
      <c r="BK722" s="13">
        <f>IFERROR(((AE722*(12000/5))/((F722*60+G722)*(SUMIFS(팀공격력!X:X,팀공격력!A:A,B722,팀공격력!B:B,D722)+SUMIFS(팀수비력!X:X,팀수비력!A:A,B722,팀수비력!B:B,D722))))*100,"")</f>
        <v>4.0160844180944686</v>
      </c>
      <c r="BL722" s="13">
        <f>IFERROR(100*AK722/(((((F722*60+G722)/(12000/5))*SUMIFS(팀공격력!P:P,팀공격력!A:A,B722,팀공격력!B:B,D722))-K722)),"")</f>
        <v>13.00964107329539</v>
      </c>
      <c r="BM722" s="13">
        <f>IFERROR(100*((AM722/E722*(2400))/((F722*60+G722)*SUMIFS(팀공격력!AR:AR,팀공격력!A:A,B722,팀공격력!B:B,D722))),"")</f>
        <v>2.2568568338815744</v>
      </c>
      <c r="BN722" s="13">
        <f>IFERROR((AO722*40)/(((F722*60+G722)/60)*(SUMIFS(팀수비력!Q:Q,팀수비력!A:A,B722,팀수비력!B:B,D722)-SUMIFS(팀수비력!N:N,팀수비력!A:A,B722,팀수비력!B:B,D722)))*100,"")</f>
        <v>0</v>
      </c>
      <c r="BO722" s="13">
        <f t="shared" si="359"/>
        <v>35.294117647058826</v>
      </c>
      <c r="BP722" s="13">
        <v>25</v>
      </c>
      <c r="BQ722" s="13">
        <v>0.33333333333333298</v>
      </c>
      <c r="BR722" s="13">
        <v>0</v>
      </c>
      <c r="BS722" s="13">
        <v>1</v>
      </c>
      <c r="BT722" s="15" t="s">
        <v>110</v>
      </c>
      <c r="BU722" s="15"/>
      <c r="BV722" s="12" t="s">
        <v>91</v>
      </c>
      <c r="BW722" s="26"/>
      <c r="BX722" s="28"/>
      <c r="BY722" s="28"/>
      <c r="BZ722" s="26"/>
      <c r="CA722" s="26"/>
      <c r="CB722" s="26"/>
      <c r="CC722" s="31"/>
      <c r="CD722" s="31"/>
      <c r="CE722" s="31"/>
      <c r="CF722" s="33">
        <v>2</v>
      </c>
      <c r="CG722" s="33">
        <v>1</v>
      </c>
    </row>
    <row r="723" spans="1:85" ht="18" customHeight="1" thickBot="1" x14ac:dyDescent="0.45">
      <c r="A723" s="12" t="s">
        <v>84</v>
      </c>
      <c r="B723" s="12" t="s">
        <v>192</v>
      </c>
      <c r="C723" s="4" t="s">
        <v>211</v>
      </c>
      <c r="D723" s="4" t="s">
        <v>298</v>
      </c>
      <c r="E723" s="23">
        <v>2</v>
      </c>
      <c r="F723" s="24">
        <v>25</v>
      </c>
      <c r="G723" s="24">
        <v>47</v>
      </c>
      <c r="H723" s="10">
        <f t="shared" si="333"/>
        <v>3094</v>
      </c>
      <c r="I723" s="5">
        <v>6</v>
      </c>
      <c r="J723" s="17">
        <f t="shared" si="334"/>
        <v>3</v>
      </c>
      <c r="K723" s="7">
        <v>3</v>
      </c>
      <c r="L723" s="7">
        <v>12</v>
      </c>
      <c r="M723" s="17">
        <f t="shared" si="335"/>
        <v>1.5</v>
      </c>
      <c r="N723" s="17">
        <f t="shared" si="336"/>
        <v>6</v>
      </c>
      <c r="O723" s="14">
        <f t="shared" si="337"/>
        <v>0.25</v>
      </c>
      <c r="P723" s="12">
        <v>3</v>
      </c>
      <c r="Q723" s="12">
        <v>12</v>
      </c>
      <c r="R723" s="17">
        <f t="shared" si="338"/>
        <v>1.5</v>
      </c>
      <c r="S723" s="17">
        <f t="shared" si="339"/>
        <v>6</v>
      </c>
      <c r="T723" s="14">
        <f t="shared" si="340"/>
        <v>0.25</v>
      </c>
      <c r="U723" s="12">
        <v>0</v>
      </c>
      <c r="V723" s="12">
        <v>0</v>
      </c>
      <c r="W723" s="17">
        <f t="shared" si="341"/>
        <v>0</v>
      </c>
      <c r="X723" s="17">
        <f t="shared" si="342"/>
        <v>0</v>
      </c>
      <c r="Y723" s="14" t="e">
        <f t="shared" si="343"/>
        <v>#DIV/0!</v>
      </c>
      <c r="Z723" s="12">
        <v>0</v>
      </c>
      <c r="AA723" s="12">
        <v>0</v>
      </c>
      <c r="AB723" s="17">
        <f t="shared" si="344"/>
        <v>0</v>
      </c>
      <c r="AC723" s="17">
        <f t="shared" si="345"/>
        <v>0</v>
      </c>
      <c r="AD723" s="14" t="e">
        <f t="shared" si="346"/>
        <v>#DIV/0!</v>
      </c>
      <c r="AE723" s="12">
        <v>6</v>
      </c>
      <c r="AF723" s="17">
        <f t="shared" si="347"/>
        <v>3</v>
      </c>
      <c r="AG723" s="12">
        <v>5</v>
      </c>
      <c r="AH723" s="17">
        <f t="shared" si="348"/>
        <v>2.5</v>
      </c>
      <c r="AI723" s="12">
        <v>1</v>
      </c>
      <c r="AJ723" s="17">
        <f t="shared" si="349"/>
        <v>0.5</v>
      </c>
      <c r="AK723" s="12">
        <v>2</v>
      </c>
      <c r="AL723" s="17">
        <f t="shared" si="350"/>
        <v>1</v>
      </c>
      <c r="AM723" s="12">
        <v>0</v>
      </c>
      <c r="AN723" s="17">
        <f t="shared" si="351"/>
        <v>0</v>
      </c>
      <c r="AO723" s="12">
        <v>1</v>
      </c>
      <c r="AP723" s="17">
        <f t="shared" si="352"/>
        <v>0.5</v>
      </c>
      <c r="AQ723" s="12">
        <v>1</v>
      </c>
      <c r="AR723" s="17">
        <f t="shared" si="353"/>
        <v>0.5</v>
      </c>
      <c r="AS723" s="12">
        <v>4</v>
      </c>
      <c r="AT723" s="17">
        <f t="shared" si="354"/>
        <v>2</v>
      </c>
      <c r="AU723" s="13"/>
      <c r="AV723" s="13"/>
      <c r="AW723" s="13"/>
      <c r="AX723" s="13"/>
      <c r="AY723" s="13"/>
      <c r="AZ723" s="13"/>
      <c r="BA723" s="13"/>
      <c r="BB723" s="13"/>
      <c r="BC723" s="13"/>
      <c r="BD723" s="35">
        <f t="shared" si="355"/>
        <v>25</v>
      </c>
      <c r="BE723" s="35">
        <f t="shared" si="356"/>
        <v>25</v>
      </c>
      <c r="BF723" s="37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2.6814959350756205</v>
      </c>
      <c r="BG723" s="14">
        <f t="shared" si="357"/>
        <v>0</v>
      </c>
      <c r="BH723" s="14">
        <f t="shared" si="358"/>
        <v>0</v>
      </c>
      <c r="BI723" s="13">
        <f>IFERROR(((AG723*(12000/5))/((F723*60+G723)*(SUMIFS(팀공격력!X:X,팀공격력!A:A,B723,팀공격력!B:B,D723)+SUMIFS(팀수비력!X:X,팀수비력!A:A,B723,팀수비력!B:B,D723))))*100,"")</f>
        <v>1.2993214293835045</v>
      </c>
      <c r="BJ723" s="13">
        <f>IFERROR(((AI723*(12000/5))/((F723*60+G723)*(SUMIFS(팀공격력!V:V,팀공격력!A:A,B723,팀공격력!B:B,D723)+SUMIFS(팀수비력!W:W,팀수비력!A:A,B723,팀수비력!B:B,D723))))*100,"")</f>
        <v>0.49565168903639112</v>
      </c>
      <c r="BK723" s="13">
        <f>IFERROR(((AE723*(12000/5))/((F723*60+G723)*(SUMIFS(팀공격력!X:X,팀공격력!A:A,B723,팀공격력!B:B,D723)+SUMIFS(팀수비력!X:X,팀수비력!A:A,B723,팀수비력!B:B,D723))))*100,"")</f>
        <v>1.5591857152602053</v>
      </c>
      <c r="BL723" s="13">
        <f>IFERROR(100*AK723/(((((F723*60+G723)/(12000/5))*SUMIFS(팀공격력!P:P,팀공격력!A:A,B723,팀공격력!B:B,D723))-K723)),"")</f>
        <v>1.1693342103339912</v>
      </c>
      <c r="BM723" s="13">
        <f>IFERROR(100*((AM723/E723*(2400))/((F723*60+G723)*SUMIFS(팀공격력!AR:AR,팀공격력!A:A,B723,팀공격력!B:B,D723))),"")</f>
        <v>0</v>
      </c>
      <c r="BN723" s="13">
        <f>IFERROR((AO723*40)/(((F723*60+G723)/60)*(SUMIFS(팀수비력!Q:Q,팀수비력!A:A,B723,팀수비력!B:B,D723)-SUMIFS(팀수비력!N:N,팀수비력!A:A,B723,팀수비력!B:B,D723)))*100,"")</f>
        <v>0.43948719169515699</v>
      </c>
      <c r="BO723" s="13">
        <f t="shared" si="359"/>
        <v>7.6923076923076925</v>
      </c>
      <c r="BP723" s="13">
        <v>42.857142857142797</v>
      </c>
      <c r="BQ723" s="13">
        <v>1.5</v>
      </c>
      <c r="BR723" s="13">
        <v>0</v>
      </c>
      <c r="BS723" s="13">
        <v>1</v>
      </c>
      <c r="BT723" s="15" t="s">
        <v>88</v>
      </c>
      <c r="BU723" s="15"/>
      <c r="BV723" s="12" t="s">
        <v>89</v>
      </c>
      <c r="BW723" s="26"/>
      <c r="BX723" s="28"/>
      <c r="BY723" s="28"/>
      <c r="BZ723" s="26"/>
      <c r="CA723" s="26"/>
      <c r="CB723" s="26"/>
      <c r="CC723" s="31"/>
      <c r="CD723" s="31"/>
      <c r="CE723" s="31"/>
      <c r="CF723" s="33">
        <v>2</v>
      </c>
      <c r="CG723" s="33">
        <v>0</v>
      </c>
    </row>
    <row r="724" spans="1:85" ht="18" customHeight="1" thickBot="1" x14ac:dyDescent="0.45">
      <c r="A724" s="12" t="s">
        <v>84</v>
      </c>
      <c r="B724" s="12" t="s">
        <v>192</v>
      </c>
      <c r="C724" s="4" t="s">
        <v>212</v>
      </c>
      <c r="D724" s="4" t="s">
        <v>298</v>
      </c>
      <c r="E724" s="23">
        <v>7</v>
      </c>
      <c r="F724" s="24">
        <v>20</v>
      </c>
      <c r="G724" s="24">
        <v>22</v>
      </c>
      <c r="H724" s="10">
        <f t="shared" si="333"/>
        <v>8554</v>
      </c>
      <c r="I724" s="5">
        <v>44</v>
      </c>
      <c r="J724" s="17">
        <f t="shared" si="334"/>
        <v>6.2857142857142856</v>
      </c>
      <c r="K724" s="7">
        <v>17</v>
      </c>
      <c r="L724" s="7">
        <v>33</v>
      </c>
      <c r="M724" s="17">
        <f t="shared" si="335"/>
        <v>2.4285714285714284</v>
      </c>
      <c r="N724" s="17">
        <f t="shared" si="336"/>
        <v>4.7142857142857144</v>
      </c>
      <c r="O724" s="14">
        <f t="shared" si="337"/>
        <v>0.51515151515151514</v>
      </c>
      <c r="P724" s="12">
        <v>7</v>
      </c>
      <c r="Q724" s="12">
        <v>14</v>
      </c>
      <c r="R724" s="17">
        <f t="shared" si="338"/>
        <v>1</v>
      </c>
      <c r="S724" s="17">
        <f t="shared" si="339"/>
        <v>2</v>
      </c>
      <c r="T724" s="14">
        <f t="shared" si="340"/>
        <v>0.5</v>
      </c>
      <c r="U724" s="12">
        <v>10</v>
      </c>
      <c r="V724" s="12">
        <v>19</v>
      </c>
      <c r="W724" s="17">
        <f t="shared" si="341"/>
        <v>1.4285714285714286</v>
      </c>
      <c r="X724" s="17">
        <f t="shared" si="342"/>
        <v>2.7142857142857144</v>
      </c>
      <c r="Y724" s="14">
        <f t="shared" si="343"/>
        <v>0.52631578947368418</v>
      </c>
      <c r="Z724" s="12">
        <v>0</v>
      </c>
      <c r="AA724" s="12">
        <v>0</v>
      </c>
      <c r="AB724" s="17">
        <f t="shared" si="344"/>
        <v>0</v>
      </c>
      <c r="AC724" s="17">
        <f t="shared" si="345"/>
        <v>0</v>
      </c>
      <c r="AD724" s="14" t="e">
        <f t="shared" si="346"/>
        <v>#DIV/0!</v>
      </c>
      <c r="AE724" s="12">
        <v>16</v>
      </c>
      <c r="AF724" s="17">
        <f t="shared" si="347"/>
        <v>2.2857142857142856</v>
      </c>
      <c r="AG724" s="12">
        <v>2</v>
      </c>
      <c r="AH724" s="17">
        <f t="shared" si="348"/>
        <v>0.2857142857142857</v>
      </c>
      <c r="AI724" s="12">
        <v>14</v>
      </c>
      <c r="AJ724" s="17">
        <f t="shared" si="349"/>
        <v>2</v>
      </c>
      <c r="AK724" s="12">
        <v>6</v>
      </c>
      <c r="AL724" s="17">
        <f t="shared" si="350"/>
        <v>0.8571428571428571</v>
      </c>
      <c r="AM724" s="12">
        <v>5</v>
      </c>
      <c r="AN724" s="17">
        <f t="shared" si="351"/>
        <v>0.7142857142857143</v>
      </c>
      <c r="AO724" s="12">
        <v>1</v>
      </c>
      <c r="AP724" s="17">
        <f t="shared" si="352"/>
        <v>0.14285714285714285</v>
      </c>
      <c r="AQ724" s="12">
        <v>1</v>
      </c>
      <c r="AR724" s="17">
        <f t="shared" si="353"/>
        <v>0.14285714285714285</v>
      </c>
      <c r="AS724" s="12">
        <v>16</v>
      </c>
      <c r="AT724" s="17">
        <f t="shared" si="354"/>
        <v>2.2857142857142856</v>
      </c>
      <c r="AU724" s="13"/>
      <c r="AV724" s="13"/>
      <c r="AW724" s="13"/>
      <c r="AX724" s="13"/>
      <c r="AY724" s="13"/>
      <c r="AZ724" s="13"/>
      <c r="BA724" s="13"/>
      <c r="BB724" s="13"/>
      <c r="BC724" s="13"/>
      <c r="BD724" s="35">
        <f t="shared" si="355"/>
        <v>66.666666666666657</v>
      </c>
      <c r="BE724" s="35">
        <f t="shared" si="356"/>
        <v>66.666666666666657</v>
      </c>
      <c r="BF724" s="37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8.8783408783273003</v>
      </c>
      <c r="BG724" s="14">
        <f t="shared" si="357"/>
        <v>0.5757575757575758</v>
      </c>
      <c r="BH724" s="14">
        <f t="shared" si="358"/>
        <v>0</v>
      </c>
      <c r="BI724" s="13">
        <f>IFERROR(((AG724*(12000/5))/((F724*60+G724)*(SUMIFS(팀공격력!X:X,팀공격력!A:A,B724,팀공격력!B:B,D724)+SUMIFS(팀수비력!X:X,팀수비력!A:A,B724,팀수비력!B:B,D724))))*100,"")</f>
        <v>0.65795425573037025</v>
      </c>
      <c r="BJ724" s="13">
        <f>IFERROR(((AI724*(12000/5))/((F724*60+G724)*(SUMIFS(팀공격력!V:V,팀공격력!A:A,B724,팀공격력!B:B,D724)+SUMIFS(팀수비력!W:W,팀수비력!A:A,B724,팀수비력!B:B,D724))))*100,"")</f>
        <v>8.7846352546236997</v>
      </c>
      <c r="BK724" s="13">
        <f>IFERROR(((AE724*(12000/5))/((F724*60+G724)*(SUMIFS(팀공격력!X:X,팀공격력!A:A,B724,팀공격력!B:B,D724)+SUMIFS(팀수비력!X:X,팀수비력!A:A,B724,팀수비력!B:B,D724))))*100,"")</f>
        <v>5.263634045842962</v>
      </c>
      <c r="BL724" s="13">
        <f>IFERROR(100*AK724/(((((F724*60+G724)/(12000/5))*SUMIFS(팀공격력!P:P,팀공격력!A:A,B724,팀공격력!B:B,D724))-K724)),"")</f>
        <v>4.9802863664660721</v>
      </c>
      <c r="BM724" s="13">
        <f>IFERROR(100*((AM724/E724*(2400))/((F724*60+G724)*SUMIFS(팀공격력!AR:AR,팀공격력!A:A,B724,팀공격력!B:B,D724))),"")</f>
        <v>1.980752008459892</v>
      </c>
      <c r="BN724" s="13">
        <f>IFERROR((AO724*40)/(((F724*60+G724)/60)*(SUMIFS(팀수비력!Q:Q,팀수비력!A:A,B724,팀수비력!B:B,D724)-SUMIFS(팀수비력!N:N,팀수비력!A:A,B724,팀수비력!B:B,D724)))*100,"")</f>
        <v>0.55637208310344355</v>
      </c>
      <c r="BO724" s="13">
        <f t="shared" si="359"/>
        <v>2.9411764705882355</v>
      </c>
      <c r="BP724" s="13">
        <v>0</v>
      </c>
      <c r="BQ724" s="13">
        <v>0</v>
      </c>
      <c r="BR724" s="13">
        <v>1.1428571428571399</v>
      </c>
      <c r="BS724" s="13">
        <v>0.42857142857142799</v>
      </c>
      <c r="BT724" s="15" t="s">
        <v>88</v>
      </c>
      <c r="BU724" s="15"/>
      <c r="BV724" s="12" t="s">
        <v>96</v>
      </c>
      <c r="BW724" s="26"/>
      <c r="BX724" s="28"/>
      <c r="BY724" s="28"/>
      <c r="BZ724" s="26"/>
      <c r="CA724" s="26"/>
      <c r="CB724" s="26"/>
      <c r="CC724" s="31"/>
      <c r="CD724" s="31"/>
      <c r="CE724" s="31"/>
      <c r="CF724" s="33">
        <v>4</v>
      </c>
      <c r="CG724" s="33">
        <v>3</v>
      </c>
    </row>
    <row r="725" spans="1:85" ht="18" customHeight="1" thickBot="1" x14ac:dyDescent="0.45">
      <c r="A725" s="12" t="s">
        <v>84</v>
      </c>
      <c r="B725" s="12" t="s">
        <v>213</v>
      </c>
      <c r="C725" s="4" t="s">
        <v>214</v>
      </c>
      <c r="D725" s="4" t="s">
        <v>298</v>
      </c>
      <c r="E725" s="23">
        <v>7</v>
      </c>
      <c r="F725" s="24">
        <v>12</v>
      </c>
      <c r="G725" s="24">
        <v>23</v>
      </c>
      <c r="H725" s="10">
        <f t="shared" si="333"/>
        <v>5201</v>
      </c>
      <c r="I725" s="5">
        <v>22</v>
      </c>
      <c r="J725" s="17">
        <f t="shared" si="334"/>
        <v>3.1428571428571428</v>
      </c>
      <c r="K725" s="7">
        <v>9</v>
      </c>
      <c r="L725" s="7">
        <v>21</v>
      </c>
      <c r="M725" s="17">
        <f t="shared" si="335"/>
        <v>1.2857142857142858</v>
      </c>
      <c r="N725" s="17">
        <f t="shared" si="336"/>
        <v>3</v>
      </c>
      <c r="O725" s="14">
        <f t="shared" si="337"/>
        <v>0.42857142857142855</v>
      </c>
      <c r="P725" s="12">
        <v>7</v>
      </c>
      <c r="Q725" s="12">
        <v>14</v>
      </c>
      <c r="R725" s="17">
        <f t="shared" si="338"/>
        <v>1</v>
      </c>
      <c r="S725" s="17">
        <f t="shared" si="339"/>
        <v>2</v>
      </c>
      <c r="T725" s="14">
        <f t="shared" si="340"/>
        <v>0.5</v>
      </c>
      <c r="U725" s="12">
        <v>2</v>
      </c>
      <c r="V725" s="12">
        <v>7</v>
      </c>
      <c r="W725" s="17">
        <f t="shared" si="341"/>
        <v>0.2857142857142857</v>
      </c>
      <c r="X725" s="17">
        <f t="shared" si="342"/>
        <v>1</v>
      </c>
      <c r="Y725" s="14">
        <f t="shared" si="343"/>
        <v>0.2857142857142857</v>
      </c>
      <c r="Z725" s="12">
        <v>2</v>
      </c>
      <c r="AA725" s="12">
        <v>4</v>
      </c>
      <c r="AB725" s="17">
        <f t="shared" si="344"/>
        <v>0.2857142857142857</v>
      </c>
      <c r="AC725" s="17">
        <f t="shared" si="345"/>
        <v>0.5714285714285714</v>
      </c>
      <c r="AD725" s="14">
        <f t="shared" si="346"/>
        <v>0.5</v>
      </c>
      <c r="AE725" s="12">
        <v>19</v>
      </c>
      <c r="AF725" s="17">
        <f t="shared" si="347"/>
        <v>2.7142857142857144</v>
      </c>
      <c r="AG725" s="12">
        <v>7</v>
      </c>
      <c r="AH725" s="17">
        <f t="shared" si="348"/>
        <v>1</v>
      </c>
      <c r="AI725" s="12">
        <v>12</v>
      </c>
      <c r="AJ725" s="17">
        <f t="shared" si="349"/>
        <v>1.7142857142857142</v>
      </c>
      <c r="AK725" s="12">
        <v>2</v>
      </c>
      <c r="AL725" s="17">
        <f t="shared" si="350"/>
        <v>0.2857142857142857</v>
      </c>
      <c r="AM725" s="12">
        <v>3</v>
      </c>
      <c r="AN725" s="17">
        <f t="shared" si="351"/>
        <v>0.42857142857142855</v>
      </c>
      <c r="AO725" s="12">
        <v>3</v>
      </c>
      <c r="AP725" s="17">
        <f t="shared" si="352"/>
        <v>0.42857142857142855</v>
      </c>
      <c r="AQ725" s="12">
        <v>2</v>
      </c>
      <c r="AR725" s="17">
        <f t="shared" si="353"/>
        <v>0.2857142857142857</v>
      </c>
      <c r="AS725" s="12">
        <v>14</v>
      </c>
      <c r="AT725" s="17">
        <f t="shared" si="354"/>
        <v>2</v>
      </c>
      <c r="AU725" s="13"/>
      <c r="AV725" s="13"/>
      <c r="AW725" s="13"/>
      <c r="AX725" s="13"/>
      <c r="AY725" s="13"/>
      <c r="AZ725" s="13"/>
      <c r="BA725" s="13"/>
      <c r="BB725" s="13"/>
      <c r="BC725" s="13"/>
      <c r="BD725" s="35">
        <f t="shared" si="355"/>
        <v>48.33040421792618</v>
      </c>
      <c r="BE725" s="35">
        <f t="shared" si="356"/>
        <v>47.619047619047613</v>
      </c>
      <c r="BF725" s="37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10.779350056563292</v>
      </c>
      <c r="BG725" s="14">
        <f t="shared" si="357"/>
        <v>0.33333333333333331</v>
      </c>
      <c r="BH725" s="14">
        <f t="shared" si="358"/>
        <v>0.19047619047619047</v>
      </c>
      <c r="BI725" s="13">
        <f>IFERROR(((AG725*(12000/5))/((F725*60+G725)*(SUMIFS(팀공격력!X:X,팀공격력!A:A,B725,팀공격력!B:B,D725)+SUMIFS(팀수비력!X:X,팀수비력!A:A,B725,팀수비력!B:B,D725))))*100,"")</f>
        <v>3.5055870293279918</v>
      </c>
      <c r="BJ725" s="13">
        <f>IFERROR(((AI725*(12000/5))/((F725*60+G725)*(SUMIFS(팀공격력!V:V,팀공격력!A:A,B725,팀공격력!B:B,D725)+SUMIFS(팀수비력!W:W,팀수비력!A:A,B725,팀수비력!B:B,D725))))*100,"")</f>
        <v>11.853754306246682</v>
      </c>
      <c r="BK725" s="13">
        <f>IFERROR(((AE725*(12000/5))/((F725*60+G725)*(SUMIFS(팀공격력!X:X,팀공격력!A:A,B725,팀공격력!B:B,D725)+SUMIFS(팀수비력!X:X,팀수비력!A:A,B725,팀수비력!B:B,D725))))*100,"")</f>
        <v>9.5151647938902624</v>
      </c>
      <c r="BL725" s="13">
        <f>IFERROR(100*AK725/(((((F725*60+G725)/(12000/5))*SUMIFS(팀공격력!P:P,팀공격력!A:A,B725,팀공격력!B:B,D725))-K725)),"")</f>
        <v>3.0921061107747017</v>
      </c>
      <c r="BM725" s="13">
        <f>IFERROR(100*((AM725/E725*(2400))/((F725*60+G725)*SUMIFS(팀공격력!AR:AR,팀공격력!A:A,B725,팀공격력!B:B,D725))),"")</f>
        <v>1.9699115483909075</v>
      </c>
      <c r="BN725" s="13">
        <f>IFERROR((AO725*40)/(((F725*60+G725)/60)*(SUMIFS(팀수비력!Q:Q,팀수비력!A:A,B725,팀수비력!B:B,D725)-SUMIFS(팀수비력!N:N,팀수비력!A:A,B725,팀수비력!B:B,D725)))*100,"")</f>
        <v>2.8169895771385645</v>
      </c>
      <c r="BO725" s="13">
        <f t="shared" si="359"/>
        <v>8.0775444264943452</v>
      </c>
      <c r="BP725" s="13">
        <v>66.6666666666666</v>
      </c>
      <c r="BQ725" s="13">
        <v>0.28571428571428498</v>
      </c>
      <c r="BR725" s="13">
        <v>0</v>
      </c>
      <c r="BS725" s="13">
        <v>0.42857142857142799</v>
      </c>
      <c r="BT725" s="15" t="s">
        <v>88</v>
      </c>
      <c r="BU725" s="15"/>
      <c r="BV725" s="12" t="s">
        <v>89</v>
      </c>
      <c r="BW725" s="26"/>
      <c r="BX725" s="28"/>
      <c r="BY725" s="28"/>
      <c r="BZ725" s="26"/>
      <c r="CA725" s="26"/>
      <c r="CB725" s="26"/>
      <c r="CC725" s="31"/>
      <c r="CD725" s="31"/>
      <c r="CE725" s="31"/>
      <c r="CF725" s="33">
        <v>4</v>
      </c>
      <c r="CG725" s="33">
        <v>3</v>
      </c>
    </row>
    <row r="726" spans="1:85" ht="18" customHeight="1" thickBot="1" x14ac:dyDescent="0.45">
      <c r="A726" s="12" t="s">
        <v>84</v>
      </c>
      <c r="B726" s="12" t="s">
        <v>213</v>
      </c>
      <c r="C726" s="4" t="s">
        <v>216</v>
      </c>
      <c r="D726" s="4" t="s">
        <v>298</v>
      </c>
      <c r="E726" s="23">
        <v>9</v>
      </c>
      <c r="F726" s="24">
        <v>13</v>
      </c>
      <c r="G726" s="24">
        <v>39</v>
      </c>
      <c r="H726" s="10">
        <f t="shared" si="333"/>
        <v>7371</v>
      </c>
      <c r="I726" s="5">
        <v>24</v>
      </c>
      <c r="J726" s="17">
        <f t="shared" si="334"/>
        <v>2.6666666666666665</v>
      </c>
      <c r="K726" s="7">
        <v>8</v>
      </c>
      <c r="L726" s="7">
        <v>27</v>
      </c>
      <c r="M726" s="17">
        <f t="shared" si="335"/>
        <v>0.88888888888888884</v>
      </c>
      <c r="N726" s="17">
        <f t="shared" si="336"/>
        <v>3</v>
      </c>
      <c r="O726" s="14">
        <f t="shared" si="337"/>
        <v>0.29629629629629628</v>
      </c>
      <c r="P726" s="12">
        <v>0</v>
      </c>
      <c r="Q726" s="12">
        <v>5</v>
      </c>
      <c r="R726" s="17">
        <f t="shared" si="338"/>
        <v>0</v>
      </c>
      <c r="S726" s="17">
        <f t="shared" si="339"/>
        <v>0.55555555555555558</v>
      </c>
      <c r="T726" s="14">
        <f t="shared" si="340"/>
        <v>0</v>
      </c>
      <c r="U726" s="12">
        <v>8</v>
      </c>
      <c r="V726" s="12">
        <v>22</v>
      </c>
      <c r="W726" s="17">
        <f t="shared" si="341"/>
        <v>0.88888888888888884</v>
      </c>
      <c r="X726" s="17">
        <f t="shared" si="342"/>
        <v>2.4444444444444446</v>
      </c>
      <c r="Y726" s="14">
        <f t="shared" si="343"/>
        <v>0.36363636363636365</v>
      </c>
      <c r="Z726" s="12">
        <v>0</v>
      </c>
      <c r="AA726" s="12">
        <v>0</v>
      </c>
      <c r="AB726" s="17">
        <f t="shared" si="344"/>
        <v>0</v>
      </c>
      <c r="AC726" s="17">
        <f t="shared" si="345"/>
        <v>0</v>
      </c>
      <c r="AD726" s="14" t="e">
        <f t="shared" si="346"/>
        <v>#DIV/0!</v>
      </c>
      <c r="AE726" s="12">
        <v>6</v>
      </c>
      <c r="AF726" s="17">
        <f t="shared" si="347"/>
        <v>0.66666666666666663</v>
      </c>
      <c r="AG726" s="12">
        <v>1</v>
      </c>
      <c r="AH726" s="17">
        <f t="shared" si="348"/>
        <v>0.1111111111111111</v>
      </c>
      <c r="AI726" s="12">
        <v>5</v>
      </c>
      <c r="AJ726" s="17">
        <f t="shared" si="349"/>
        <v>0.55555555555555558</v>
      </c>
      <c r="AK726" s="12">
        <v>3</v>
      </c>
      <c r="AL726" s="17">
        <f t="shared" si="350"/>
        <v>0.33333333333333331</v>
      </c>
      <c r="AM726" s="12">
        <v>2</v>
      </c>
      <c r="AN726" s="17">
        <f t="shared" si="351"/>
        <v>0.22222222222222221</v>
      </c>
      <c r="AO726" s="12">
        <v>1</v>
      </c>
      <c r="AP726" s="17">
        <f t="shared" si="352"/>
        <v>0.1111111111111111</v>
      </c>
      <c r="AQ726" s="12">
        <v>4</v>
      </c>
      <c r="AR726" s="17">
        <f t="shared" si="353"/>
        <v>0.44444444444444442</v>
      </c>
      <c r="AS726" s="12">
        <v>25</v>
      </c>
      <c r="AT726" s="17">
        <f t="shared" si="354"/>
        <v>2.7777777777777777</v>
      </c>
      <c r="AU726" s="13"/>
      <c r="AV726" s="13"/>
      <c r="AW726" s="13"/>
      <c r="AX726" s="13"/>
      <c r="AY726" s="13"/>
      <c r="AZ726" s="13"/>
      <c r="BA726" s="13"/>
      <c r="BB726" s="13"/>
      <c r="BC726" s="13"/>
      <c r="BD726" s="35">
        <f t="shared" si="355"/>
        <v>44.444444444444443</v>
      </c>
      <c r="BE726" s="35">
        <f t="shared" si="356"/>
        <v>44.444444444444443</v>
      </c>
      <c r="BF726" s="37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12.243583325582355</v>
      </c>
      <c r="BG726" s="14">
        <f t="shared" si="357"/>
        <v>0.81481481481481477</v>
      </c>
      <c r="BH726" s="14">
        <f t="shared" si="358"/>
        <v>0</v>
      </c>
      <c r="BI726" s="13">
        <f>IFERROR(((AG726*(12000/5))/((F726*60+G726)*(SUMIFS(팀공격력!X:X,팀공격력!A:A,B726,팀공격력!B:B,D726)+SUMIFS(팀수비력!X:X,팀수비력!A:A,B726,팀수비력!B:B,D726))))*100,"")</f>
        <v>0.45432603572138458</v>
      </c>
      <c r="BJ726" s="13">
        <f>IFERROR(((AI726*(12000/5))/((F726*60+G726)*(SUMIFS(팀공격력!V:V,팀공격력!A:A,B726,팀공격력!B:B,D726)+SUMIFS(팀수비력!W:W,팀수비력!A:A,B726,팀수비력!B:B,D726))))*100,"")</f>
        <v>4.4807384256925538</v>
      </c>
      <c r="BK726" s="13">
        <f>IFERROR(((AE726*(12000/5))/((F726*60+G726)*(SUMIFS(팀공격력!X:X,팀공격력!A:A,B726,팀공격력!B:B,D726)+SUMIFS(팀수비력!X:X,팀수비력!A:A,B726,팀수비력!B:B,D726))))*100,"")</f>
        <v>2.7259562143283076</v>
      </c>
      <c r="BL726" s="13">
        <f>IFERROR(100*AK726/(((((F726*60+G726)/(12000/5))*SUMIFS(팀공격력!P:P,팀공격력!A:A,B726,팀공격력!B:B,D726))-K726)),"")</f>
        <v>4.0973810905862669</v>
      </c>
      <c r="BM726" s="13">
        <f>IFERROR(100*((AM726/E726*(2400))/((F726*60+G726)*SUMIFS(팀공격력!AR:AR,팀공격력!A:A,B726,팀공격력!B:B,D726))),"")</f>
        <v>0.92665038332031924</v>
      </c>
      <c r="BN726" s="13">
        <f>IFERROR((AO726*40)/(((F726*60+G726)/60)*(SUMIFS(팀수비력!Q:Q,팀수비력!A:A,B726,팀수비력!B:B,D726)-SUMIFS(팀수비력!N:N,팀수비력!A:A,B726,팀수비력!B:B,D726)))*100,"")</f>
        <v>0.85186131697759604</v>
      </c>
      <c r="BO726" s="13">
        <f t="shared" si="359"/>
        <v>12.903225806451612</v>
      </c>
      <c r="BP726" s="13">
        <v>0</v>
      </c>
      <c r="BQ726" s="13">
        <v>0</v>
      </c>
      <c r="BR726" s="13">
        <v>0.33333333333333298</v>
      </c>
      <c r="BS726" s="13">
        <v>0.22222222222222199</v>
      </c>
      <c r="BT726" s="15" t="s">
        <v>88</v>
      </c>
      <c r="BU726" s="15"/>
      <c r="BV726" s="12" t="s">
        <v>91</v>
      </c>
      <c r="BW726" s="26"/>
      <c r="BX726" s="28"/>
      <c r="BY726" s="28"/>
      <c r="BZ726" s="26"/>
      <c r="CA726" s="26"/>
      <c r="CB726" s="26"/>
      <c r="CC726" s="31"/>
      <c r="CD726" s="31"/>
      <c r="CE726" s="31"/>
      <c r="CF726" s="33">
        <v>5</v>
      </c>
      <c r="CG726" s="33">
        <v>4</v>
      </c>
    </row>
    <row r="727" spans="1:85" ht="18" customHeight="1" thickBot="1" x14ac:dyDescent="0.45">
      <c r="A727" s="12" t="s">
        <v>84</v>
      </c>
      <c r="B727" s="12" t="s">
        <v>213</v>
      </c>
      <c r="C727" s="4" t="s">
        <v>217</v>
      </c>
      <c r="D727" s="4" t="s">
        <v>298</v>
      </c>
      <c r="E727" s="23">
        <v>9</v>
      </c>
      <c r="F727" s="24">
        <v>8</v>
      </c>
      <c r="G727" s="24">
        <v>53</v>
      </c>
      <c r="H727" s="10">
        <f t="shared" si="333"/>
        <v>4797</v>
      </c>
      <c r="I727" s="5">
        <v>29</v>
      </c>
      <c r="J727" s="17">
        <f t="shared" si="334"/>
        <v>3.2222222222222223</v>
      </c>
      <c r="K727" s="7">
        <v>13</v>
      </c>
      <c r="L727" s="7">
        <v>24</v>
      </c>
      <c r="M727" s="17">
        <f t="shared" si="335"/>
        <v>1.4444444444444444</v>
      </c>
      <c r="N727" s="17">
        <f t="shared" si="336"/>
        <v>2.6666666666666665</v>
      </c>
      <c r="O727" s="14">
        <f t="shared" si="337"/>
        <v>0.54166666666666663</v>
      </c>
      <c r="P727" s="12">
        <v>13</v>
      </c>
      <c r="Q727" s="12">
        <v>24</v>
      </c>
      <c r="R727" s="17">
        <f t="shared" si="338"/>
        <v>1.4444444444444444</v>
      </c>
      <c r="S727" s="17">
        <f t="shared" si="339"/>
        <v>2.6666666666666665</v>
      </c>
      <c r="T727" s="14">
        <f t="shared" si="340"/>
        <v>0.54166666666666663</v>
      </c>
      <c r="U727" s="12">
        <v>0</v>
      </c>
      <c r="V727" s="12">
        <v>0</v>
      </c>
      <c r="W727" s="17">
        <f t="shared" si="341"/>
        <v>0</v>
      </c>
      <c r="X727" s="17">
        <f t="shared" si="342"/>
        <v>0</v>
      </c>
      <c r="Y727" s="14" t="e">
        <f t="shared" si="343"/>
        <v>#DIV/0!</v>
      </c>
      <c r="Z727" s="12">
        <v>3</v>
      </c>
      <c r="AA727" s="12">
        <v>5</v>
      </c>
      <c r="AB727" s="17">
        <f t="shared" si="344"/>
        <v>0.33333333333333331</v>
      </c>
      <c r="AC727" s="17">
        <f t="shared" si="345"/>
        <v>0.55555555555555558</v>
      </c>
      <c r="AD727" s="14">
        <f t="shared" si="346"/>
        <v>0.6</v>
      </c>
      <c r="AE727" s="12">
        <v>19</v>
      </c>
      <c r="AF727" s="17">
        <f t="shared" si="347"/>
        <v>2.1111111111111112</v>
      </c>
      <c r="AG727" s="12">
        <v>3</v>
      </c>
      <c r="AH727" s="17">
        <f t="shared" si="348"/>
        <v>0.33333333333333331</v>
      </c>
      <c r="AI727" s="12">
        <v>16</v>
      </c>
      <c r="AJ727" s="17">
        <f t="shared" si="349"/>
        <v>1.7777777777777777</v>
      </c>
      <c r="AK727" s="12">
        <v>2</v>
      </c>
      <c r="AL727" s="17">
        <f t="shared" si="350"/>
        <v>0.22222222222222221</v>
      </c>
      <c r="AM727" s="12">
        <v>1</v>
      </c>
      <c r="AN727" s="17">
        <f t="shared" si="351"/>
        <v>0.1111111111111111</v>
      </c>
      <c r="AO727" s="12">
        <v>4</v>
      </c>
      <c r="AP727" s="17">
        <f t="shared" si="352"/>
        <v>0.44444444444444442</v>
      </c>
      <c r="AQ727" s="12">
        <v>3</v>
      </c>
      <c r="AR727" s="17">
        <f t="shared" si="353"/>
        <v>0.33333333333333331</v>
      </c>
      <c r="AS727" s="12">
        <v>14</v>
      </c>
      <c r="AT727" s="17">
        <f t="shared" si="354"/>
        <v>1.5555555555555556</v>
      </c>
      <c r="AU727" s="13"/>
      <c r="AV727" s="13"/>
      <c r="AW727" s="13"/>
      <c r="AX727" s="13"/>
      <c r="AY727" s="13"/>
      <c r="AZ727" s="13"/>
      <c r="BA727" s="13"/>
      <c r="BB727" s="13"/>
      <c r="BC727" s="13"/>
      <c r="BD727" s="35">
        <f t="shared" si="355"/>
        <v>55.343511450381676</v>
      </c>
      <c r="BE727" s="35">
        <f t="shared" si="356"/>
        <v>54.166666666666664</v>
      </c>
      <c r="BF727" s="37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17.720925165807476</v>
      </c>
      <c r="BG727" s="14">
        <f t="shared" si="357"/>
        <v>0</v>
      </c>
      <c r="BH727" s="14">
        <f t="shared" si="358"/>
        <v>0.20833333333333334</v>
      </c>
      <c r="BI727" s="13">
        <f>IFERROR(((AG727*(12000/5))/((F727*60+G727)*(SUMIFS(팀공격력!X:X,팀공격력!A:A,B727,팀공격력!B:B,D727)+SUMIFS(팀수비력!X:X,팀수비력!A:A,B727,팀수비력!B:B,D727))))*100,"")</f>
        <v>2.0943322134473581</v>
      </c>
      <c r="BJ727" s="13">
        <f>IFERROR(((AI727*(12000/5))/((F727*60+G727)*(SUMIFS(팀공격력!V:V,팀공격력!A:A,B727,팀공격력!B:B,D727)+SUMIFS(팀수비력!W:W,팀수비력!A:A,B727,팀수비력!B:B,D727))))*100,"")</f>
        <v>22.032118698039486</v>
      </c>
      <c r="BK727" s="13">
        <f>IFERROR(((AE727*(12000/5))/((F727*60+G727)*(SUMIFS(팀공격력!X:X,팀공격력!A:A,B727,팀공격력!B:B,D727)+SUMIFS(팀수비력!X:X,팀수비력!A:A,B727,팀수비력!B:B,D727))))*100,"")</f>
        <v>13.264104018499934</v>
      </c>
      <c r="BL727" s="13">
        <f>IFERROR(100*AK727/(((((F727*60+G727)/(12000/5))*SUMIFS(팀공격력!P:P,팀공격력!A:A,B727,팀공격력!B:B,D727))-K727)),"")</f>
        <v>5.018086018357832</v>
      </c>
      <c r="BM727" s="13">
        <f>IFERROR(100*((AM727/E727*(2400))/((F727*60+G727)*SUMIFS(팀공격력!AR:AR,팀공격력!A:A,B727,팀공격력!B:B,D727))),"")</f>
        <v>0.71193870913634283</v>
      </c>
      <c r="BN727" s="13">
        <f>IFERROR((AO727*40)/(((F727*60+G727)/60)*(SUMIFS(팀수비력!Q:Q,팀수비력!A:A,B727,팀수비력!B:B,D727)-SUMIFS(팀수비력!N:N,팀수비력!A:A,B727,팀수비력!B:B,D727)))*100,"")</f>
        <v>5.2358305336183957</v>
      </c>
      <c r="BO727" s="13">
        <f t="shared" si="359"/>
        <v>10.273972602739727</v>
      </c>
      <c r="BP727" s="13">
        <v>0</v>
      </c>
      <c r="BQ727" s="13">
        <v>0</v>
      </c>
      <c r="BR727" s="13">
        <v>0</v>
      </c>
      <c r="BS727" s="13">
        <v>0</v>
      </c>
      <c r="BT727" s="15" t="s">
        <v>88</v>
      </c>
      <c r="BU727" s="15"/>
      <c r="BV727" s="12" t="s">
        <v>89</v>
      </c>
      <c r="BW727" s="26"/>
      <c r="BX727" s="28"/>
      <c r="BY727" s="28"/>
      <c r="BZ727" s="26"/>
      <c r="CA727" s="26"/>
      <c r="CB727" s="26"/>
      <c r="CC727" s="31"/>
      <c r="CD727" s="31"/>
      <c r="CE727" s="31"/>
      <c r="CF727" s="33">
        <v>5</v>
      </c>
      <c r="CG727" s="33">
        <v>4</v>
      </c>
    </row>
    <row r="728" spans="1:85" ht="18" customHeight="1" thickBot="1" x14ac:dyDescent="0.45">
      <c r="A728" s="12" t="s">
        <v>84</v>
      </c>
      <c r="B728" s="12" t="s">
        <v>213</v>
      </c>
      <c r="C728" s="4" t="s">
        <v>219</v>
      </c>
      <c r="D728" s="4" t="s">
        <v>298</v>
      </c>
      <c r="E728" s="23">
        <v>5</v>
      </c>
      <c r="F728" s="24">
        <v>15</v>
      </c>
      <c r="G728" s="24">
        <v>27</v>
      </c>
      <c r="H728" s="10">
        <f t="shared" si="333"/>
        <v>4635</v>
      </c>
      <c r="I728" s="5">
        <v>22</v>
      </c>
      <c r="J728" s="17">
        <f t="shared" si="334"/>
        <v>4.4000000000000004</v>
      </c>
      <c r="K728" s="7">
        <v>10</v>
      </c>
      <c r="L728" s="7">
        <v>22</v>
      </c>
      <c r="M728" s="17">
        <f t="shared" si="335"/>
        <v>2</v>
      </c>
      <c r="N728" s="17">
        <f t="shared" si="336"/>
        <v>4.4000000000000004</v>
      </c>
      <c r="O728" s="14">
        <f t="shared" si="337"/>
        <v>0.45454545454545453</v>
      </c>
      <c r="P728" s="12">
        <v>9</v>
      </c>
      <c r="Q728" s="12">
        <v>12</v>
      </c>
      <c r="R728" s="17">
        <f t="shared" si="338"/>
        <v>1.8</v>
      </c>
      <c r="S728" s="17">
        <f t="shared" si="339"/>
        <v>2.4</v>
      </c>
      <c r="T728" s="14">
        <f t="shared" si="340"/>
        <v>0.75</v>
      </c>
      <c r="U728" s="12">
        <v>1</v>
      </c>
      <c r="V728" s="12">
        <v>10</v>
      </c>
      <c r="W728" s="17">
        <f t="shared" si="341"/>
        <v>0.2</v>
      </c>
      <c r="X728" s="17">
        <f t="shared" si="342"/>
        <v>2</v>
      </c>
      <c r="Y728" s="14">
        <f t="shared" si="343"/>
        <v>0.1</v>
      </c>
      <c r="Z728" s="12">
        <v>1</v>
      </c>
      <c r="AA728" s="12">
        <v>3</v>
      </c>
      <c r="AB728" s="17">
        <f t="shared" si="344"/>
        <v>0.2</v>
      </c>
      <c r="AC728" s="17">
        <f t="shared" si="345"/>
        <v>0.6</v>
      </c>
      <c r="AD728" s="14">
        <f t="shared" si="346"/>
        <v>0.33333333333333331</v>
      </c>
      <c r="AE728" s="12">
        <v>18</v>
      </c>
      <c r="AF728" s="17">
        <f t="shared" si="347"/>
        <v>3.6</v>
      </c>
      <c r="AG728" s="12">
        <v>10</v>
      </c>
      <c r="AH728" s="17">
        <f t="shared" si="348"/>
        <v>2</v>
      </c>
      <c r="AI728" s="12">
        <v>8</v>
      </c>
      <c r="AJ728" s="17">
        <f t="shared" si="349"/>
        <v>1.6</v>
      </c>
      <c r="AK728" s="12">
        <v>5</v>
      </c>
      <c r="AL728" s="17">
        <f t="shared" si="350"/>
        <v>1</v>
      </c>
      <c r="AM728" s="12">
        <v>3</v>
      </c>
      <c r="AN728" s="17">
        <f t="shared" si="351"/>
        <v>0.6</v>
      </c>
      <c r="AO728" s="12">
        <v>4</v>
      </c>
      <c r="AP728" s="17">
        <f t="shared" si="352"/>
        <v>0.8</v>
      </c>
      <c r="AQ728" s="12">
        <v>9</v>
      </c>
      <c r="AR728" s="17">
        <f t="shared" si="353"/>
        <v>1.8</v>
      </c>
      <c r="AS728" s="12">
        <v>7</v>
      </c>
      <c r="AT728" s="17">
        <f t="shared" si="354"/>
        <v>1.4</v>
      </c>
      <c r="AU728" s="13"/>
      <c r="AV728" s="13"/>
      <c r="AW728" s="13"/>
      <c r="AX728" s="13"/>
      <c r="AY728" s="13"/>
      <c r="AZ728" s="13"/>
      <c r="BA728" s="13"/>
      <c r="BB728" s="13"/>
      <c r="BC728" s="13"/>
      <c r="BD728" s="35">
        <f t="shared" si="355"/>
        <v>47.169811320754718</v>
      </c>
      <c r="BE728" s="35">
        <f t="shared" si="356"/>
        <v>47.727272727272727</v>
      </c>
      <c r="BF728" s="37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11.277747507214775</v>
      </c>
      <c r="BG728" s="14">
        <f t="shared" si="357"/>
        <v>0.45454545454545453</v>
      </c>
      <c r="BH728" s="14">
        <f t="shared" si="358"/>
        <v>0.13636363636363635</v>
      </c>
      <c r="BI728" s="13">
        <f>IFERROR(((AG728*(12000/5))/((F728*60+G728)*(SUMIFS(팀공격력!X:X,팀공격력!A:A,B728,팀공격력!B:B,D728)+SUMIFS(팀수비력!X:X,팀수비력!A:A,B728,팀수비력!B:B,D728))))*100,"")</f>
        <v>4.0139484709365041</v>
      </c>
      <c r="BJ728" s="13">
        <f>IFERROR(((AI728*(12000/5))/((F728*60+G728)*(SUMIFS(팀공격력!V:V,팀공격력!A:A,B728,팀공격력!B:B,D728)+SUMIFS(팀수비력!W:W,팀수비력!A:A,B728,팀수비력!B:B,D728))))*100,"")</f>
        <v>6.3339370367071446</v>
      </c>
      <c r="BK728" s="13">
        <f>IFERROR(((AE728*(12000/5))/((F728*60+G728)*(SUMIFS(팀공격력!X:X,팀공격력!A:A,B728,팀공격력!B:B,D728)+SUMIFS(팀수비력!X:X,팀수비력!A:A,B728,팀수비력!B:B,D728))))*100,"")</f>
        <v>7.2251072476857079</v>
      </c>
      <c r="BL728" s="13">
        <f>IFERROR(100*AK728/(((((F728*60+G728)/(12000/5))*SUMIFS(팀공격력!P:P,팀공격력!A:A,B728,팀공격력!B:B,D728))-K728)),"")</f>
        <v>6.1029568826096243</v>
      </c>
      <c r="BM728" s="13">
        <f>IFERROR(100*((AM728/E728*(2400))/((F728*60+G728)*SUMIFS(팀공격력!AR:AR,팀공격력!A:A,B728,팀공격력!B:B,D728))),"")</f>
        <v>2.2104660114738106</v>
      </c>
      <c r="BN728" s="13">
        <f>IFERROR((AO728*40)/(((F728*60+G728)/60)*(SUMIFS(팀수비력!Q:Q,팀수비력!A:A,B728,팀수비력!B:B,D728)-SUMIFS(팀수비력!N:N,팀수비력!A:A,B728,팀수비력!B:B,D728)))*100,"")</f>
        <v>3.0104613532023783</v>
      </c>
      <c r="BO728" s="13">
        <f t="shared" si="359"/>
        <v>27.846534653465348</v>
      </c>
      <c r="BP728" s="13">
        <v>0</v>
      </c>
      <c r="BQ728" s="13">
        <v>0</v>
      </c>
      <c r="BR728" s="13">
        <v>0.4</v>
      </c>
      <c r="BS728" s="13">
        <v>0</v>
      </c>
      <c r="BT728" s="15" t="s">
        <v>110</v>
      </c>
      <c r="BU728" s="15"/>
      <c r="BV728" s="12" t="s">
        <v>91</v>
      </c>
      <c r="BW728" s="26"/>
      <c r="BX728" s="28"/>
      <c r="BY728" s="28"/>
      <c r="BZ728" s="26"/>
      <c r="CA728" s="26"/>
      <c r="CB728" s="26"/>
      <c r="CC728" s="31"/>
      <c r="CD728" s="31"/>
      <c r="CE728" s="31"/>
      <c r="CF728" s="33">
        <v>2</v>
      </c>
      <c r="CG728" s="33">
        <v>3</v>
      </c>
    </row>
    <row r="729" spans="1:85" ht="18" customHeight="1" thickBot="1" x14ac:dyDescent="0.45">
      <c r="A729" s="12" t="s">
        <v>84</v>
      </c>
      <c r="B729" s="12" t="s">
        <v>213</v>
      </c>
      <c r="C729" s="4" t="s">
        <v>220</v>
      </c>
      <c r="D729" s="4" t="s">
        <v>298</v>
      </c>
      <c r="E729" s="23">
        <v>9</v>
      </c>
      <c r="F729" s="24">
        <v>26</v>
      </c>
      <c r="G729" s="24">
        <v>56</v>
      </c>
      <c r="H729" s="10">
        <f t="shared" si="333"/>
        <v>14544</v>
      </c>
      <c r="I729" s="5">
        <v>97</v>
      </c>
      <c r="J729" s="17">
        <f t="shared" si="334"/>
        <v>10.777777777777779</v>
      </c>
      <c r="K729" s="7">
        <v>36</v>
      </c>
      <c r="L729" s="7">
        <v>80</v>
      </c>
      <c r="M729" s="17">
        <f t="shared" si="335"/>
        <v>4</v>
      </c>
      <c r="N729" s="17">
        <f t="shared" si="336"/>
        <v>8.8888888888888893</v>
      </c>
      <c r="O729" s="14">
        <f t="shared" si="337"/>
        <v>0.45</v>
      </c>
      <c r="P729" s="12">
        <v>27</v>
      </c>
      <c r="Q729" s="12">
        <v>53</v>
      </c>
      <c r="R729" s="17">
        <f t="shared" si="338"/>
        <v>3</v>
      </c>
      <c r="S729" s="17">
        <f t="shared" si="339"/>
        <v>5.8888888888888893</v>
      </c>
      <c r="T729" s="14">
        <f t="shared" si="340"/>
        <v>0.50943396226415094</v>
      </c>
      <c r="U729" s="12">
        <v>9</v>
      </c>
      <c r="V729" s="12">
        <v>27</v>
      </c>
      <c r="W729" s="17">
        <f t="shared" si="341"/>
        <v>1</v>
      </c>
      <c r="X729" s="17">
        <f t="shared" si="342"/>
        <v>3</v>
      </c>
      <c r="Y729" s="14">
        <f t="shared" si="343"/>
        <v>0.33333333333333331</v>
      </c>
      <c r="Z729" s="12">
        <v>16</v>
      </c>
      <c r="AA729" s="12">
        <v>26</v>
      </c>
      <c r="AB729" s="17">
        <f t="shared" si="344"/>
        <v>1.7777777777777777</v>
      </c>
      <c r="AC729" s="17">
        <f t="shared" si="345"/>
        <v>2.8888888888888888</v>
      </c>
      <c r="AD729" s="14">
        <f t="shared" si="346"/>
        <v>0.61538461538461542</v>
      </c>
      <c r="AE729" s="12">
        <v>43</v>
      </c>
      <c r="AF729" s="17">
        <f t="shared" si="347"/>
        <v>4.7777777777777777</v>
      </c>
      <c r="AG729" s="12">
        <v>9</v>
      </c>
      <c r="AH729" s="17">
        <f t="shared" si="348"/>
        <v>1</v>
      </c>
      <c r="AI729" s="12">
        <v>34</v>
      </c>
      <c r="AJ729" s="17">
        <f t="shared" si="349"/>
        <v>3.7777777777777777</v>
      </c>
      <c r="AK729" s="12">
        <v>24</v>
      </c>
      <c r="AL729" s="17">
        <f t="shared" si="350"/>
        <v>2.6666666666666665</v>
      </c>
      <c r="AM729" s="12">
        <v>20</v>
      </c>
      <c r="AN729" s="17">
        <f t="shared" si="351"/>
        <v>2.2222222222222223</v>
      </c>
      <c r="AO729" s="12">
        <v>1</v>
      </c>
      <c r="AP729" s="17">
        <f t="shared" si="352"/>
        <v>0.1111111111111111</v>
      </c>
      <c r="AQ729" s="12">
        <v>17</v>
      </c>
      <c r="AR729" s="17">
        <f t="shared" si="353"/>
        <v>1.8888888888888888</v>
      </c>
      <c r="AS729" s="12">
        <v>19</v>
      </c>
      <c r="AT729" s="17">
        <f t="shared" si="354"/>
        <v>2.1111111111111112</v>
      </c>
      <c r="AU729" s="13"/>
      <c r="AV729" s="13"/>
      <c r="AW729" s="13"/>
      <c r="AX729" s="13"/>
      <c r="AY729" s="13"/>
      <c r="AZ729" s="13"/>
      <c r="BA729" s="13"/>
      <c r="BB729" s="13"/>
      <c r="BC729" s="13"/>
      <c r="BD729" s="35">
        <f t="shared" si="355"/>
        <v>53.040244969378826</v>
      </c>
      <c r="BE729" s="35">
        <f t="shared" si="356"/>
        <v>50.625</v>
      </c>
      <c r="BF729" s="37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21.705955166113409</v>
      </c>
      <c r="BG729" s="14">
        <f t="shared" si="357"/>
        <v>0.33750000000000002</v>
      </c>
      <c r="BH729" s="14">
        <f t="shared" si="358"/>
        <v>0.32500000000000001</v>
      </c>
      <c r="BI729" s="13">
        <f>IFERROR(((AG729*(12000/5))/((F729*60+G729)*(SUMIFS(팀공격력!X:X,팀공격력!A:A,B729,팀공격력!B:B,D729)+SUMIFS(팀수비력!X:X,팀수비력!A:A,B729,팀수비력!B:B,D729))))*100,"")</f>
        <v>2.0723002532811421</v>
      </c>
      <c r="BJ729" s="13">
        <f>IFERROR(((AI729*(12000/5))/((F729*60+G729)*(SUMIFS(팀공격력!V:V,팀공격력!A:A,B729,팀공격력!B:B,D729)+SUMIFS(팀수비력!W:W,팀수비력!A:A,B729,팀수비력!B:B,D729))))*100,"")</f>
        <v>15.441911163593424</v>
      </c>
      <c r="BK729" s="13">
        <f>IFERROR(((AE729*(12000/5))/((F729*60+G729)*(SUMIFS(팀공격력!X:X,팀공격력!A:A,B729,팀공격력!B:B,D729)+SUMIFS(팀수비력!X:X,팀수비력!A:A,B729,팀수비력!B:B,D729))))*100,"")</f>
        <v>9.9009900990099009</v>
      </c>
      <c r="BL729" s="13">
        <f>IFERROR(100*AK729/(((((F729*60+G729)/(12000/5))*SUMIFS(팀공격력!P:P,팀공격력!A:A,B729,팀공격력!B:B,D729))-K729)),"")</f>
        <v>19.315377186393391</v>
      </c>
      <c r="BM729" s="13">
        <f>IFERROR(100*((AM729/E729*(2400))/((F729*60+G729)*SUMIFS(팀공격력!AR:AR,팀공격력!A:A,B729,팀공격력!B:B,D729))),"")</f>
        <v>4.6963283659612731</v>
      </c>
      <c r="BN729" s="13">
        <f>IFERROR((AO729*40)/(((F729*60+G729)/60)*(SUMIFS(팀수비력!Q:Q,팀수비력!A:A,B729,팀수비력!B:B,D729)-SUMIFS(팀수비력!N:N,팀수비력!A:A,B729,팀수비력!B:B,D729)))*100,"")</f>
        <v>0.43172921943357118</v>
      </c>
      <c r="BO729" s="13">
        <f t="shared" si="359"/>
        <v>15.67687200295094</v>
      </c>
      <c r="BP729" s="13">
        <v>0</v>
      </c>
      <c r="BQ729" s="13">
        <v>0</v>
      </c>
      <c r="BR729" s="13">
        <v>0.44444444444444398</v>
      </c>
      <c r="BS729" s="13">
        <v>0.88888888888888795</v>
      </c>
      <c r="BT729" s="15" t="s">
        <v>88</v>
      </c>
      <c r="BU729" s="15"/>
      <c r="BV729" s="12" t="s">
        <v>91</v>
      </c>
      <c r="BW729" s="26"/>
      <c r="BX729" s="28"/>
      <c r="BY729" s="28"/>
      <c r="BZ729" s="26"/>
      <c r="CA729" s="26"/>
      <c r="CB729" s="26"/>
      <c r="CC729" s="31"/>
      <c r="CD729" s="31"/>
      <c r="CE729" s="31"/>
      <c r="CF729" s="33">
        <v>5</v>
      </c>
      <c r="CG729" s="33">
        <v>4</v>
      </c>
    </row>
    <row r="730" spans="1:85" ht="18" customHeight="1" thickBot="1" x14ac:dyDescent="0.45">
      <c r="A730" s="12" t="s">
        <v>84</v>
      </c>
      <c r="B730" s="12" t="s">
        <v>213</v>
      </c>
      <c r="C730" s="4" t="s">
        <v>221</v>
      </c>
      <c r="D730" s="4" t="s">
        <v>298</v>
      </c>
      <c r="E730" s="23">
        <v>9</v>
      </c>
      <c r="F730" s="24">
        <v>19</v>
      </c>
      <c r="G730" s="24">
        <v>23</v>
      </c>
      <c r="H730" s="10">
        <f t="shared" si="333"/>
        <v>10467</v>
      </c>
      <c r="I730" s="5">
        <v>30</v>
      </c>
      <c r="J730" s="17">
        <f t="shared" si="334"/>
        <v>3.3333333333333335</v>
      </c>
      <c r="K730" s="7">
        <v>12</v>
      </c>
      <c r="L730" s="7">
        <v>34</v>
      </c>
      <c r="M730" s="17">
        <f t="shared" si="335"/>
        <v>1.3333333333333333</v>
      </c>
      <c r="N730" s="17">
        <f t="shared" si="336"/>
        <v>3.7777777777777777</v>
      </c>
      <c r="O730" s="14">
        <f t="shared" si="337"/>
        <v>0.35294117647058826</v>
      </c>
      <c r="P730" s="12">
        <v>6</v>
      </c>
      <c r="Q730" s="12">
        <v>21</v>
      </c>
      <c r="R730" s="17">
        <f t="shared" si="338"/>
        <v>0.66666666666666663</v>
      </c>
      <c r="S730" s="17">
        <f t="shared" si="339"/>
        <v>2.3333333333333335</v>
      </c>
      <c r="T730" s="14">
        <f t="shared" si="340"/>
        <v>0.2857142857142857</v>
      </c>
      <c r="U730" s="12">
        <v>6</v>
      </c>
      <c r="V730" s="12">
        <v>13</v>
      </c>
      <c r="W730" s="17">
        <f t="shared" si="341"/>
        <v>0.66666666666666663</v>
      </c>
      <c r="X730" s="17">
        <f t="shared" si="342"/>
        <v>1.4444444444444444</v>
      </c>
      <c r="Y730" s="14">
        <f t="shared" si="343"/>
        <v>0.46153846153846156</v>
      </c>
      <c r="Z730" s="12">
        <v>0</v>
      </c>
      <c r="AA730" s="12">
        <v>0</v>
      </c>
      <c r="AB730" s="17">
        <f t="shared" si="344"/>
        <v>0</v>
      </c>
      <c r="AC730" s="17">
        <f t="shared" si="345"/>
        <v>0</v>
      </c>
      <c r="AD730" s="14" t="e">
        <f t="shared" si="346"/>
        <v>#DIV/0!</v>
      </c>
      <c r="AE730" s="12">
        <v>14</v>
      </c>
      <c r="AF730" s="17">
        <f t="shared" si="347"/>
        <v>1.5555555555555556</v>
      </c>
      <c r="AG730" s="12">
        <v>2</v>
      </c>
      <c r="AH730" s="17">
        <f t="shared" si="348"/>
        <v>0.22222222222222221</v>
      </c>
      <c r="AI730" s="12">
        <v>12</v>
      </c>
      <c r="AJ730" s="17">
        <f t="shared" si="349"/>
        <v>1.3333333333333333</v>
      </c>
      <c r="AK730" s="12">
        <v>14</v>
      </c>
      <c r="AL730" s="17">
        <f t="shared" si="350"/>
        <v>1.5555555555555556</v>
      </c>
      <c r="AM730" s="12">
        <v>5</v>
      </c>
      <c r="AN730" s="17">
        <f t="shared" si="351"/>
        <v>0.55555555555555558</v>
      </c>
      <c r="AO730" s="12">
        <v>2</v>
      </c>
      <c r="AP730" s="17">
        <f t="shared" si="352"/>
        <v>0.22222222222222221</v>
      </c>
      <c r="AQ730" s="12">
        <v>8</v>
      </c>
      <c r="AR730" s="17">
        <f t="shared" si="353"/>
        <v>0.88888888888888884</v>
      </c>
      <c r="AS730" s="12">
        <v>15</v>
      </c>
      <c r="AT730" s="17">
        <f t="shared" si="354"/>
        <v>1.6666666666666667</v>
      </c>
      <c r="AU730" s="13"/>
      <c r="AV730" s="13"/>
      <c r="AW730" s="13"/>
      <c r="AX730" s="13"/>
      <c r="AY730" s="13"/>
      <c r="AZ730" s="13"/>
      <c r="BA730" s="13"/>
      <c r="BB730" s="13"/>
      <c r="BC730" s="13"/>
      <c r="BD730" s="35">
        <f t="shared" si="355"/>
        <v>44.117647058823529</v>
      </c>
      <c r="BE730" s="35">
        <f t="shared" si="356"/>
        <v>44.117647058823529</v>
      </c>
      <c r="BF730" s="37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11.681546035929932</v>
      </c>
      <c r="BG730" s="14">
        <f t="shared" si="357"/>
        <v>0.38235294117647056</v>
      </c>
      <c r="BH730" s="14">
        <f t="shared" si="358"/>
        <v>0</v>
      </c>
      <c r="BI730" s="13">
        <f>IFERROR(((AG730*(12000/5))/((F730*60+G730)*(SUMIFS(팀공격력!X:X,팀공격력!A:A,B730,팀공격력!B:B,D730)+SUMIFS(팀수비력!X:X,팀수비력!A:A,B730,팀수비력!B:B,D730))))*100,"")</f>
        <v>0.63988482073226816</v>
      </c>
      <c r="BJ730" s="13">
        <f>IFERROR(((AI730*(12000/5))/((F730*60+G730)*(SUMIFS(팀공격력!V:V,팀공격력!A:A,B730,팀공격력!B:B,D730)+SUMIFS(팀수비력!W:W,팀수비력!A:A,B730,팀수비력!B:B,D730))))*100,"")</f>
        <v>7.5729487958222572</v>
      </c>
      <c r="BK730" s="13">
        <f>IFERROR(((AE730*(12000/5))/((F730*60+G730)*(SUMIFS(팀공격력!X:X,팀공격력!A:A,B730,팀공격력!B:B,D730)+SUMIFS(팀수비력!X:X,팀수비력!A:A,B730,팀수비력!B:B,D730))))*100,"")</f>
        <v>4.479193745125877</v>
      </c>
      <c r="BL730" s="13">
        <f>IFERROR(100*AK730/(((((F730*60+G730)/(12000/5))*SUMIFS(팀공격력!P:P,팀공격력!A:A,B730,팀공격력!B:B,D730))-K730)),"")</f>
        <v>13.548714888263426</v>
      </c>
      <c r="BM730" s="13">
        <f>IFERROR(100*((AM730/E730*(2400))/((F730*60+G730)*SUMIFS(팀공격력!AR:AR,팀공격력!A:A,B730,팀공격력!B:B,D730))),"")</f>
        <v>1.6313986757079573</v>
      </c>
      <c r="BN730" s="13">
        <f>IFERROR((AO730*40)/(((F730*60+G730)/60)*(SUMIFS(팀수비력!Q:Q,팀수비력!A:A,B730,팀수비력!B:B,D730)-SUMIFS(팀수비력!N:N,팀수비력!A:A,B730,팀수비력!B:B,D730)))*100,"")</f>
        <v>1.1997840388730028</v>
      </c>
      <c r="BO730" s="13">
        <f t="shared" si="359"/>
        <v>19.047619047619047</v>
      </c>
      <c r="BP730" s="13">
        <v>0</v>
      </c>
      <c r="BQ730" s="13">
        <v>0</v>
      </c>
      <c r="BR730" s="13">
        <v>0.33333333333333298</v>
      </c>
      <c r="BS730" s="13">
        <v>0.33333333333333298</v>
      </c>
      <c r="BT730" s="15" t="s">
        <v>88</v>
      </c>
      <c r="BU730" s="15"/>
      <c r="BV730" s="12" t="s">
        <v>91</v>
      </c>
      <c r="BW730" s="26"/>
      <c r="BX730" s="28"/>
      <c r="BY730" s="28"/>
      <c r="BZ730" s="26"/>
      <c r="CA730" s="26"/>
      <c r="CB730" s="26"/>
      <c r="CC730" s="31"/>
      <c r="CD730" s="31"/>
      <c r="CE730" s="31"/>
      <c r="CF730" s="33">
        <v>5</v>
      </c>
      <c r="CG730" s="33">
        <v>4</v>
      </c>
    </row>
    <row r="731" spans="1:85" ht="18" customHeight="1" thickBot="1" x14ac:dyDescent="0.45">
      <c r="A731" s="12" t="s">
        <v>84</v>
      </c>
      <c r="B731" s="12" t="s">
        <v>213</v>
      </c>
      <c r="C731" s="4" t="s">
        <v>222</v>
      </c>
      <c r="D731" s="4" t="s">
        <v>298</v>
      </c>
      <c r="E731" s="23">
        <v>9</v>
      </c>
      <c r="F731" s="24">
        <v>29</v>
      </c>
      <c r="G731" s="24">
        <v>54</v>
      </c>
      <c r="H731" s="10">
        <f t="shared" si="333"/>
        <v>16146</v>
      </c>
      <c r="I731" s="5">
        <v>102</v>
      </c>
      <c r="J731" s="17">
        <f t="shared" si="334"/>
        <v>11.333333333333334</v>
      </c>
      <c r="K731" s="7">
        <v>36</v>
      </c>
      <c r="L731" s="7">
        <v>84</v>
      </c>
      <c r="M731" s="17">
        <f t="shared" si="335"/>
        <v>4</v>
      </c>
      <c r="N731" s="17">
        <f t="shared" si="336"/>
        <v>9.3333333333333339</v>
      </c>
      <c r="O731" s="14">
        <f t="shared" si="337"/>
        <v>0.42857142857142855</v>
      </c>
      <c r="P731" s="12">
        <v>23</v>
      </c>
      <c r="Q731" s="12">
        <v>49</v>
      </c>
      <c r="R731" s="17">
        <f t="shared" si="338"/>
        <v>2.5555555555555554</v>
      </c>
      <c r="S731" s="17">
        <f t="shared" si="339"/>
        <v>5.4444444444444446</v>
      </c>
      <c r="T731" s="14">
        <f t="shared" si="340"/>
        <v>0.46938775510204084</v>
      </c>
      <c r="U731" s="12">
        <v>13</v>
      </c>
      <c r="V731" s="12">
        <v>35</v>
      </c>
      <c r="W731" s="17">
        <f t="shared" si="341"/>
        <v>1.4444444444444444</v>
      </c>
      <c r="X731" s="17">
        <f t="shared" si="342"/>
        <v>3.8888888888888888</v>
      </c>
      <c r="Y731" s="14">
        <f t="shared" si="343"/>
        <v>0.37142857142857144</v>
      </c>
      <c r="Z731" s="12">
        <v>17</v>
      </c>
      <c r="AA731" s="12">
        <v>24</v>
      </c>
      <c r="AB731" s="17">
        <f t="shared" si="344"/>
        <v>1.8888888888888888</v>
      </c>
      <c r="AC731" s="17">
        <f t="shared" si="345"/>
        <v>2.6666666666666665</v>
      </c>
      <c r="AD731" s="14">
        <f t="shared" si="346"/>
        <v>0.70833333333333337</v>
      </c>
      <c r="AE731" s="12">
        <v>42</v>
      </c>
      <c r="AF731" s="17">
        <f t="shared" si="347"/>
        <v>4.666666666666667</v>
      </c>
      <c r="AG731" s="12">
        <v>14</v>
      </c>
      <c r="AH731" s="17">
        <f t="shared" si="348"/>
        <v>1.5555555555555556</v>
      </c>
      <c r="AI731" s="12">
        <v>28</v>
      </c>
      <c r="AJ731" s="17">
        <f t="shared" si="349"/>
        <v>3.1111111111111112</v>
      </c>
      <c r="AK731" s="12">
        <v>34</v>
      </c>
      <c r="AL731" s="17">
        <f t="shared" si="350"/>
        <v>3.7777777777777777</v>
      </c>
      <c r="AM731" s="12">
        <v>9</v>
      </c>
      <c r="AN731" s="17">
        <f t="shared" si="351"/>
        <v>1</v>
      </c>
      <c r="AO731" s="12">
        <v>3</v>
      </c>
      <c r="AP731" s="17">
        <f t="shared" si="352"/>
        <v>0.33333333333333331</v>
      </c>
      <c r="AQ731" s="12">
        <v>8</v>
      </c>
      <c r="AR731" s="17">
        <f t="shared" si="353"/>
        <v>0.88888888888888884</v>
      </c>
      <c r="AS731" s="12">
        <v>21</v>
      </c>
      <c r="AT731" s="17">
        <f t="shared" si="354"/>
        <v>2.3333333333333335</v>
      </c>
      <c r="AU731" s="13"/>
      <c r="AV731" s="13"/>
      <c r="AW731" s="13"/>
      <c r="AX731" s="13"/>
      <c r="AY731" s="13"/>
      <c r="AZ731" s="13"/>
      <c r="BA731" s="13"/>
      <c r="BB731" s="13"/>
      <c r="BC731" s="13"/>
      <c r="BD731" s="35">
        <f t="shared" si="355"/>
        <v>53.934010152284259</v>
      </c>
      <c r="BE731" s="35">
        <f t="shared" si="356"/>
        <v>50.595238095238095</v>
      </c>
      <c r="BF731" s="37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18.492103803160067</v>
      </c>
      <c r="BG731" s="14">
        <f t="shared" si="357"/>
        <v>0.41666666666666669</v>
      </c>
      <c r="BH731" s="14">
        <f t="shared" si="358"/>
        <v>0.2857142857142857</v>
      </c>
      <c r="BI731" s="13">
        <f>IFERROR(((AG731*(12000/5))/((F731*60+G731)*(SUMIFS(팀공격력!X:X,팀공격력!A:A,B731,팀공격력!B:B,D731)+SUMIFS(팀수비력!X:X,팀수비력!A:A,B731,팀수비력!B:B,D731))))*100,"")</f>
        <v>2.9037359674366754</v>
      </c>
      <c r="BJ731" s="13">
        <f>IFERROR(((AI731*(12000/5))/((F731*60+G731)*(SUMIFS(팀공격력!V:V,팀공격력!A:A,B731,팀공격력!B:B,D731)+SUMIFS(팀수비력!W:W,팀수비력!A:A,B731,팀수비력!B:B,D731))))*100,"")</f>
        <v>11.455105192640094</v>
      </c>
      <c r="BK731" s="13">
        <f>IFERROR(((AE731*(12000/5))/((F731*60+G731)*(SUMIFS(팀공격력!X:X,팀공격력!A:A,B731,팀공격력!B:B,D731)+SUMIFS(팀수비력!X:X,팀수비력!A:A,B731,팀수비력!B:B,D731))))*100,"")</f>
        <v>8.7112079023100257</v>
      </c>
      <c r="BL731" s="13">
        <f>IFERROR(100*AK731/(((((F731*60+G731)/(12000/5))*SUMIFS(팀공격력!P:P,팀공격력!A:A,B731,팀공격력!B:B,D731))-K731)),"")</f>
        <v>23.959691342799761</v>
      </c>
      <c r="BM731" s="13">
        <f>IFERROR(100*((AM731/E731*(2400))/((F731*60+G731)*SUMIFS(팀공격력!AR:AR,팀공격력!A:A,B731,팀공격력!B:B,D731))),"")</f>
        <v>1.9036622005167432</v>
      </c>
      <c r="BN731" s="13">
        <f>IFERROR((AO731*40)/(((F731*60+G731)/60)*(SUMIFS(팀수비력!Q:Q,팀수비력!A:A,B731,팀수비력!B:B,D731)-SUMIFS(팀수비력!N:N,팀수비력!A:A,B731,팀수비력!B:B,D731)))*100,"")</f>
        <v>1.1666796297736641</v>
      </c>
      <c r="BO731" s="13">
        <f t="shared" si="359"/>
        <v>7.8003120124804992</v>
      </c>
      <c r="BP731" s="13">
        <v>0</v>
      </c>
      <c r="BQ731" s="13">
        <v>0</v>
      </c>
      <c r="BR731" s="13">
        <v>1.7777777777777699</v>
      </c>
      <c r="BS731" s="13">
        <v>0.77777777777777701</v>
      </c>
      <c r="BT731" s="15" t="s">
        <v>88</v>
      </c>
      <c r="BU731" s="15"/>
      <c r="BV731" s="12" t="s">
        <v>91</v>
      </c>
      <c r="BW731" s="26"/>
      <c r="BX731" s="28"/>
      <c r="BY731" s="28"/>
      <c r="BZ731" s="26"/>
      <c r="CA731" s="26"/>
      <c r="CB731" s="26"/>
      <c r="CC731" s="31"/>
      <c r="CD731" s="31"/>
      <c r="CE731" s="31"/>
      <c r="CF731" s="33">
        <v>5</v>
      </c>
      <c r="CG731" s="33">
        <v>4</v>
      </c>
    </row>
    <row r="732" spans="1:85" ht="18" customHeight="1" thickBot="1" x14ac:dyDescent="0.45">
      <c r="A732" s="12" t="s">
        <v>84</v>
      </c>
      <c r="B732" s="12" t="s">
        <v>213</v>
      </c>
      <c r="C732" s="4" t="s">
        <v>224</v>
      </c>
      <c r="D732" s="4" t="s">
        <v>298</v>
      </c>
      <c r="E732" s="23">
        <v>4</v>
      </c>
      <c r="F732" s="24">
        <v>21</v>
      </c>
      <c r="G732" s="24">
        <v>52</v>
      </c>
      <c r="H732" s="10">
        <f t="shared" si="333"/>
        <v>5248</v>
      </c>
      <c r="I732" s="5">
        <v>31</v>
      </c>
      <c r="J732" s="17">
        <f t="shared" si="334"/>
        <v>7.75</v>
      </c>
      <c r="K732" s="7">
        <v>8</v>
      </c>
      <c r="L732" s="7">
        <v>22</v>
      </c>
      <c r="M732" s="17">
        <f t="shared" si="335"/>
        <v>2</v>
      </c>
      <c r="N732" s="17">
        <f t="shared" si="336"/>
        <v>5.5</v>
      </c>
      <c r="O732" s="14">
        <f t="shared" si="337"/>
        <v>0.36363636363636365</v>
      </c>
      <c r="P732" s="12">
        <v>7</v>
      </c>
      <c r="Q732" s="12">
        <v>11</v>
      </c>
      <c r="R732" s="17">
        <f t="shared" si="338"/>
        <v>1.75</v>
      </c>
      <c r="S732" s="17">
        <f t="shared" si="339"/>
        <v>2.75</v>
      </c>
      <c r="T732" s="14">
        <f t="shared" si="340"/>
        <v>0.63636363636363635</v>
      </c>
      <c r="U732" s="12">
        <v>1</v>
      </c>
      <c r="V732" s="12">
        <v>11</v>
      </c>
      <c r="W732" s="17">
        <f t="shared" si="341"/>
        <v>0.25</v>
      </c>
      <c r="X732" s="17">
        <f t="shared" si="342"/>
        <v>2.75</v>
      </c>
      <c r="Y732" s="14">
        <f t="shared" si="343"/>
        <v>9.0909090909090912E-2</v>
      </c>
      <c r="Z732" s="12">
        <v>14</v>
      </c>
      <c r="AA732" s="12">
        <v>16</v>
      </c>
      <c r="AB732" s="17">
        <f t="shared" si="344"/>
        <v>3.5</v>
      </c>
      <c r="AC732" s="17">
        <f t="shared" si="345"/>
        <v>4</v>
      </c>
      <c r="AD732" s="14">
        <f t="shared" si="346"/>
        <v>0.875</v>
      </c>
      <c r="AE732" s="12">
        <v>9</v>
      </c>
      <c r="AF732" s="17">
        <f t="shared" si="347"/>
        <v>2.25</v>
      </c>
      <c r="AG732" s="12">
        <v>4</v>
      </c>
      <c r="AH732" s="17">
        <f t="shared" si="348"/>
        <v>1</v>
      </c>
      <c r="AI732" s="12">
        <v>5</v>
      </c>
      <c r="AJ732" s="17">
        <f t="shared" si="349"/>
        <v>1.25</v>
      </c>
      <c r="AK732" s="12">
        <v>8</v>
      </c>
      <c r="AL732" s="17">
        <f t="shared" si="350"/>
        <v>2</v>
      </c>
      <c r="AM732" s="12">
        <v>3</v>
      </c>
      <c r="AN732" s="17">
        <f t="shared" si="351"/>
        <v>0.75</v>
      </c>
      <c r="AO732" s="12">
        <v>1</v>
      </c>
      <c r="AP732" s="17">
        <f t="shared" si="352"/>
        <v>0.25</v>
      </c>
      <c r="AQ732" s="12">
        <v>6</v>
      </c>
      <c r="AR732" s="17">
        <f t="shared" si="353"/>
        <v>1.5</v>
      </c>
      <c r="AS732" s="12">
        <v>4</v>
      </c>
      <c r="AT732" s="17">
        <f t="shared" si="354"/>
        <v>1</v>
      </c>
      <c r="AU732" s="13"/>
      <c r="AV732" s="13"/>
      <c r="AW732" s="13"/>
      <c r="AX732" s="13"/>
      <c r="AY732" s="13"/>
      <c r="AZ732" s="13"/>
      <c r="BA732" s="13"/>
      <c r="BB732" s="13"/>
      <c r="BC732" s="13"/>
      <c r="BD732" s="35">
        <f t="shared" si="355"/>
        <v>53.374655647382916</v>
      </c>
      <c r="BE732" s="35">
        <f t="shared" si="356"/>
        <v>38.636363636363633</v>
      </c>
      <c r="BF732" s="37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8.6389510183311433</v>
      </c>
      <c r="BG732" s="14">
        <f t="shared" si="357"/>
        <v>0.5</v>
      </c>
      <c r="BH732" s="14">
        <f t="shared" si="358"/>
        <v>0.72727272727272729</v>
      </c>
      <c r="BI732" s="13">
        <f>IFERROR(((AG732*(12000/5))/((F732*60+G732)*(SUMIFS(팀공격력!X:X,팀공격력!A:A,B732,팀공격력!B:B,D732)+SUMIFS(팀수비력!X:X,팀수비력!A:A,B732,팀수비력!B:B,D732))))*100,"")</f>
        <v>1.1344299489506522</v>
      </c>
      <c r="BJ732" s="13">
        <f>IFERROR(((AI732*(12000/5))/((F732*60+G732)*(SUMIFS(팀공격력!V:V,팀공격력!A:A,B732,팀공격력!B:B,D732)+SUMIFS(팀수비력!W:W,팀수비력!A:A,B732,팀수비력!B:B,D732))))*100,"")</f>
        <v>2.7970463190870443</v>
      </c>
      <c r="BK732" s="13">
        <f>IFERROR(((AE732*(12000/5))/((F732*60+G732)*(SUMIFS(팀공격력!X:X,팀공격력!A:A,B732,팀공격력!B:B,D732)+SUMIFS(팀수비력!X:X,팀수비력!A:A,B732,팀수비력!B:B,D732))))*100,"")</f>
        <v>2.5524673851389674</v>
      </c>
      <c r="BL732" s="13">
        <f>IFERROR(100*AK732/(((((F732*60+G732)/(12000/5))*SUMIFS(팀공격력!P:P,팀공격력!A:A,B732,팀공격력!B:B,D732))-K732)),"")</f>
        <v>6.551648831622626</v>
      </c>
      <c r="BM732" s="13">
        <f>IFERROR(100*((AM732/E732*(2400))/((F732*60+G732)*SUMIFS(팀공격력!AR:AR,팀공격력!A:A,B732,팀공격력!B:B,D732))),"")</f>
        <v>1.9522694289598155</v>
      </c>
      <c r="BN732" s="13">
        <f>IFERROR((AO732*40)/(((F732*60+G732)/60)*(SUMIFS(팀수비력!Q:Q,팀수비력!A:A,B732,팀수비력!B:B,D732)-SUMIFS(팀수비력!N:N,팀수비력!A:A,B732,팀수비력!B:B,D732)))*100,"")</f>
        <v>0.53176403857061827</v>
      </c>
      <c r="BO732" s="13">
        <f t="shared" si="359"/>
        <v>17.123287671232877</v>
      </c>
      <c r="BP732" s="13">
        <v>0</v>
      </c>
      <c r="BQ732" s="13">
        <v>0</v>
      </c>
      <c r="BR732" s="13">
        <v>0.5</v>
      </c>
      <c r="BS732" s="13">
        <v>1</v>
      </c>
      <c r="BT732" s="15" t="s">
        <v>88</v>
      </c>
      <c r="BU732" s="15"/>
      <c r="BV732" s="12" t="s">
        <v>91</v>
      </c>
      <c r="BW732" s="26"/>
      <c r="BX732" s="28"/>
      <c r="BY732" s="28"/>
      <c r="BZ732" s="26"/>
      <c r="CA732" s="26"/>
      <c r="CB732" s="26"/>
      <c r="CC732" s="31"/>
      <c r="CD732" s="31"/>
      <c r="CE732" s="31"/>
      <c r="CF732" s="33">
        <v>2</v>
      </c>
      <c r="CG732" s="33">
        <v>2</v>
      </c>
    </row>
    <row r="733" spans="1:85" ht="18" customHeight="1" thickBot="1" x14ac:dyDescent="0.45">
      <c r="A733" s="12" t="s">
        <v>84</v>
      </c>
      <c r="B733" s="12" t="s">
        <v>213</v>
      </c>
      <c r="C733" s="4" t="s">
        <v>225</v>
      </c>
      <c r="D733" s="4" t="s">
        <v>298</v>
      </c>
      <c r="E733" s="23">
        <v>9</v>
      </c>
      <c r="F733" s="24">
        <v>13</v>
      </c>
      <c r="G733" s="24">
        <v>46</v>
      </c>
      <c r="H733" s="10">
        <f t="shared" si="333"/>
        <v>7434</v>
      </c>
      <c r="I733" s="5">
        <v>53</v>
      </c>
      <c r="J733" s="17">
        <f t="shared" si="334"/>
        <v>5.8888888888888893</v>
      </c>
      <c r="K733" s="7">
        <v>22</v>
      </c>
      <c r="L733" s="7">
        <v>46</v>
      </c>
      <c r="M733" s="17">
        <f t="shared" si="335"/>
        <v>2.4444444444444446</v>
      </c>
      <c r="N733" s="17">
        <f t="shared" si="336"/>
        <v>5.1111111111111107</v>
      </c>
      <c r="O733" s="14">
        <f t="shared" si="337"/>
        <v>0.47826086956521741</v>
      </c>
      <c r="P733" s="12">
        <v>18</v>
      </c>
      <c r="Q733" s="12">
        <v>29</v>
      </c>
      <c r="R733" s="17">
        <f t="shared" si="338"/>
        <v>2</v>
      </c>
      <c r="S733" s="17">
        <f t="shared" si="339"/>
        <v>3.2222222222222223</v>
      </c>
      <c r="T733" s="14">
        <f t="shared" si="340"/>
        <v>0.62068965517241381</v>
      </c>
      <c r="U733" s="12">
        <v>4</v>
      </c>
      <c r="V733" s="12">
        <v>17</v>
      </c>
      <c r="W733" s="17">
        <f t="shared" si="341"/>
        <v>0.44444444444444442</v>
      </c>
      <c r="X733" s="17">
        <f t="shared" si="342"/>
        <v>1.8888888888888888</v>
      </c>
      <c r="Y733" s="14">
        <f t="shared" si="343"/>
        <v>0.23529411764705882</v>
      </c>
      <c r="Z733" s="12">
        <v>5</v>
      </c>
      <c r="AA733" s="12">
        <v>5</v>
      </c>
      <c r="AB733" s="17">
        <f t="shared" si="344"/>
        <v>0.55555555555555558</v>
      </c>
      <c r="AC733" s="17">
        <f t="shared" si="345"/>
        <v>0.55555555555555558</v>
      </c>
      <c r="AD733" s="14">
        <f t="shared" si="346"/>
        <v>1</v>
      </c>
      <c r="AE733" s="12">
        <v>40</v>
      </c>
      <c r="AF733" s="17">
        <f t="shared" si="347"/>
        <v>4.4444444444444446</v>
      </c>
      <c r="AG733" s="12">
        <v>11</v>
      </c>
      <c r="AH733" s="17">
        <f t="shared" si="348"/>
        <v>1.2222222222222223</v>
      </c>
      <c r="AI733" s="12">
        <v>29</v>
      </c>
      <c r="AJ733" s="17">
        <f t="shared" si="349"/>
        <v>3.2222222222222223</v>
      </c>
      <c r="AK733" s="12">
        <v>14</v>
      </c>
      <c r="AL733" s="17">
        <f t="shared" si="350"/>
        <v>1.5555555555555556</v>
      </c>
      <c r="AM733" s="12">
        <v>8</v>
      </c>
      <c r="AN733" s="17">
        <f t="shared" si="351"/>
        <v>0.88888888888888884</v>
      </c>
      <c r="AO733" s="12">
        <v>2</v>
      </c>
      <c r="AP733" s="17">
        <f t="shared" si="352"/>
        <v>0.22222222222222221</v>
      </c>
      <c r="AQ733" s="12">
        <v>4</v>
      </c>
      <c r="AR733" s="17">
        <f t="shared" si="353"/>
        <v>0.44444444444444442</v>
      </c>
      <c r="AS733" s="12">
        <v>16</v>
      </c>
      <c r="AT733" s="17">
        <f t="shared" si="354"/>
        <v>1.7777777777777777</v>
      </c>
      <c r="AU733" s="13"/>
      <c r="AV733" s="13"/>
      <c r="AW733" s="13"/>
      <c r="AX733" s="13"/>
      <c r="AY733" s="13"/>
      <c r="AZ733" s="13"/>
      <c r="BA733" s="13"/>
      <c r="BB733" s="13"/>
      <c r="BC733" s="13"/>
      <c r="BD733" s="35">
        <f t="shared" si="355"/>
        <v>54.979253112033192</v>
      </c>
      <c r="BE733" s="35">
        <f t="shared" si="356"/>
        <v>52.173913043478258</v>
      </c>
      <c r="BF733" s="37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20.441897431017406</v>
      </c>
      <c r="BG733" s="14">
        <f t="shared" si="357"/>
        <v>0.36956521739130432</v>
      </c>
      <c r="BH733" s="14">
        <f t="shared" si="358"/>
        <v>0.10869565217391304</v>
      </c>
      <c r="BI733" s="13">
        <f>IFERROR(((AG733*(12000/5))/((F733*60+G733)*(SUMIFS(팀공격력!X:X,팀공격력!A:A,B733,팀공격력!B:B,D733)+SUMIFS(팀수비력!X:X,팀수비력!A:A,B733,팀수비력!B:B,D733))))*100,"")</f>
        <v>4.9552339658764568</v>
      </c>
      <c r="BJ733" s="13">
        <f>IFERROR(((AI733*(12000/5))/((F733*60+G733)*(SUMIFS(팀공격력!V:V,팀공격력!A:A,B733,팀공격력!B:B,D733)+SUMIFS(팀수비력!W:W,팀수비력!A:A,B733,팀수비력!B:B,D733))))*100,"")</f>
        <v>25.768043183686164</v>
      </c>
      <c r="BK733" s="13">
        <f>IFERROR(((AE733*(12000/5))/((F733*60+G733)*(SUMIFS(팀공격력!X:X,팀공격력!A:A,B733,팀공격력!B:B,D733)+SUMIFS(팀수비력!X:X,팀수비력!A:A,B733,팀수비력!B:B,D733))))*100,"")</f>
        <v>18.019032603187117</v>
      </c>
      <c r="BL733" s="13">
        <f>IFERROR(100*AK733/(((((F733*60+G733)/(12000/5))*SUMIFS(팀공격력!P:P,팀공격력!A:A,B733,팀공격력!B:B,D733))-K733)),"")</f>
        <v>23.367735833310146</v>
      </c>
      <c r="BM733" s="13">
        <f>IFERROR(100*((AM733/E733*(2400))/((F733*60+G733)*SUMIFS(팀공격력!AR:AR,팀공격력!A:A,B733,팀공격력!B:B,D733))),"")</f>
        <v>3.675189655880589</v>
      </c>
      <c r="BN733" s="13">
        <f>IFERROR((AO733*40)/(((F733*60+G733)/60)*(SUMIFS(팀수비력!Q:Q,팀수비력!A:A,B733,팀수비력!B:B,D733)-SUMIFS(팀수비력!N:N,팀수비력!A:A,B733,팀수비력!B:B,D733)))*100,"")</f>
        <v>1.6892843065487921</v>
      </c>
      <c r="BO733" s="13">
        <f t="shared" si="359"/>
        <v>7.6628352490421454</v>
      </c>
      <c r="BP733" s="13">
        <v>100</v>
      </c>
      <c r="BQ733" s="13">
        <v>0.88888888888888795</v>
      </c>
      <c r="BR733" s="13">
        <v>0</v>
      </c>
      <c r="BS733" s="13">
        <v>0.44444444444444398</v>
      </c>
      <c r="BT733" s="15" t="s">
        <v>93</v>
      </c>
      <c r="BU733" s="15"/>
      <c r="BV733" s="12" t="s">
        <v>96</v>
      </c>
      <c r="BW733" s="26"/>
      <c r="BX733" s="28"/>
      <c r="BY733" s="28"/>
      <c r="BZ733" s="26"/>
      <c r="CA733" s="26"/>
      <c r="CB733" s="26"/>
      <c r="CC733" s="31"/>
      <c r="CD733" s="31"/>
      <c r="CE733" s="31"/>
      <c r="CF733" s="33">
        <v>5</v>
      </c>
      <c r="CG733" s="33">
        <v>4</v>
      </c>
    </row>
    <row r="734" spans="1:85" ht="18" customHeight="1" thickBot="1" x14ac:dyDescent="0.45">
      <c r="A734" s="12" t="s">
        <v>84</v>
      </c>
      <c r="B734" s="12" t="s">
        <v>213</v>
      </c>
      <c r="C734" s="4" t="s">
        <v>228</v>
      </c>
      <c r="D734" s="4" t="s">
        <v>298</v>
      </c>
      <c r="E734" s="23">
        <v>7</v>
      </c>
      <c r="F734" s="24">
        <v>4</v>
      </c>
      <c r="G734" s="24">
        <v>53</v>
      </c>
      <c r="H734" s="10">
        <f t="shared" si="333"/>
        <v>2051</v>
      </c>
      <c r="I734" s="5">
        <v>8</v>
      </c>
      <c r="J734" s="17">
        <f t="shared" si="334"/>
        <v>1.1428571428571428</v>
      </c>
      <c r="K734" s="7">
        <v>3</v>
      </c>
      <c r="L734" s="7">
        <v>11</v>
      </c>
      <c r="M734" s="17">
        <f t="shared" si="335"/>
        <v>0.42857142857142855</v>
      </c>
      <c r="N734" s="17">
        <f t="shared" si="336"/>
        <v>1.5714285714285714</v>
      </c>
      <c r="O734" s="14">
        <f t="shared" si="337"/>
        <v>0.27272727272727271</v>
      </c>
      <c r="P734" s="12">
        <v>1</v>
      </c>
      <c r="Q734" s="12">
        <v>3</v>
      </c>
      <c r="R734" s="17">
        <f t="shared" si="338"/>
        <v>0.14285714285714285</v>
      </c>
      <c r="S734" s="17">
        <f t="shared" si="339"/>
        <v>0.42857142857142855</v>
      </c>
      <c r="T734" s="14">
        <f t="shared" si="340"/>
        <v>0.33333333333333331</v>
      </c>
      <c r="U734" s="12">
        <v>2</v>
      </c>
      <c r="V734" s="12">
        <v>8</v>
      </c>
      <c r="W734" s="17">
        <f t="shared" si="341"/>
        <v>0.2857142857142857</v>
      </c>
      <c r="X734" s="17">
        <f t="shared" si="342"/>
        <v>1.1428571428571428</v>
      </c>
      <c r="Y734" s="14">
        <f t="shared" si="343"/>
        <v>0.25</v>
      </c>
      <c r="Z734" s="12">
        <v>0</v>
      </c>
      <c r="AA734" s="12">
        <v>0</v>
      </c>
      <c r="AB734" s="17">
        <f t="shared" si="344"/>
        <v>0</v>
      </c>
      <c r="AC734" s="17">
        <f t="shared" si="345"/>
        <v>0</v>
      </c>
      <c r="AD734" s="14" t="e">
        <f t="shared" si="346"/>
        <v>#DIV/0!</v>
      </c>
      <c r="AE734" s="12">
        <v>2</v>
      </c>
      <c r="AF734" s="17">
        <f t="shared" si="347"/>
        <v>0.2857142857142857</v>
      </c>
      <c r="AG734" s="12">
        <v>2</v>
      </c>
      <c r="AH734" s="17">
        <f t="shared" si="348"/>
        <v>0.2857142857142857</v>
      </c>
      <c r="AI734" s="12">
        <v>0</v>
      </c>
      <c r="AJ734" s="17">
        <f t="shared" si="349"/>
        <v>0</v>
      </c>
      <c r="AK734" s="12">
        <v>1</v>
      </c>
      <c r="AL734" s="17">
        <f t="shared" si="350"/>
        <v>0.14285714285714285</v>
      </c>
      <c r="AM734" s="12">
        <v>0</v>
      </c>
      <c r="AN734" s="17">
        <f t="shared" si="351"/>
        <v>0</v>
      </c>
      <c r="AO734" s="12">
        <v>0</v>
      </c>
      <c r="AP734" s="17">
        <f t="shared" si="352"/>
        <v>0</v>
      </c>
      <c r="AQ734" s="12">
        <v>1</v>
      </c>
      <c r="AR734" s="17">
        <f t="shared" si="353"/>
        <v>0.14285714285714285</v>
      </c>
      <c r="AS734" s="12">
        <v>1</v>
      </c>
      <c r="AT734" s="17">
        <f t="shared" si="354"/>
        <v>0.14285714285714285</v>
      </c>
      <c r="AU734" s="13"/>
      <c r="AV734" s="13"/>
      <c r="AW734" s="13"/>
      <c r="AX734" s="13"/>
      <c r="AY734" s="13"/>
      <c r="AZ734" s="13"/>
      <c r="BA734" s="13"/>
      <c r="BB734" s="13"/>
      <c r="BC734" s="13"/>
      <c r="BD734" s="35">
        <f t="shared" si="355"/>
        <v>36.363636363636367</v>
      </c>
      <c r="BE734" s="35">
        <f t="shared" si="356"/>
        <v>36.363636363636367</v>
      </c>
      <c r="BF734" s="37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13.24781866385813</v>
      </c>
      <c r="BG734" s="14">
        <f t="shared" si="357"/>
        <v>0.72727272727272729</v>
      </c>
      <c r="BH734" s="14">
        <f t="shared" si="358"/>
        <v>0</v>
      </c>
      <c r="BI734" s="13">
        <f>IFERROR(((AG734*(12000/5))/((F734*60+G734)*(SUMIFS(팀공격력!X:X,팀공격력!A:A,B734,팀공격력!B:B,D734)+SUMIFS(팀수비력!X:X,팀수비력!A:A,B734,팀수비력!B:B,D734))))*100,"")</f>
        <v>2.5398841177871261</v>
      </c>
      <c r="BJ734" s="13">
        <f>IFERROR(((AI734*(12000/5))/((F734*60+G734)*(SUMIFS(팀공격력!V:V,팀공격력!A:A,B734,팀공격력!B:B,D734)+SUMIFS(팀수비력!W:W,팀수비력!A:A,B734,팀수비력!B:B,D734))))*100,"")</f>
        <v>0</v>
      </c>
      <c r="BK734" s="13">
        <f>IFERROR(((AE734*(12000/5))/((F734*60+G734)*(SUMIFS(팀공격력!X:X,팀공격력!A:A,B734,팀공격력!B:B,D734)+SUMIFS(팀수비력!X:X,팀수비력!A:A,B734,팀수비력!B:B,D734))))*100,"")</f>
        <v>2.5398841177871261</v>
      </c>
      <c r="BL734" s="13">
        <f>IFERROR(100*AK734/(((((F734*60+G734)/(12000/5))*SUMIFS(팀공격력!P:P,팀공격력!A:A,B734,팀공격력!B:B,D734))-K734)),"")</f>
        <v>3.8379121757763777</v>
      </c>
      <c r="BM734" s="13">
        <f>IFERROR(100*((AM734/E734*(2400))/((F734*60+G734)*SUMIFS(팀공격력!AR:AR,팀공격력!A:A,B734,팀공격력!B:B,D734))),"")</f>
        <v>0</v>
      </c>
      <c r="BN734" s="13">
        <f>IFERROR((AO734*40)/(((F734*60+G734)/60)*(SUMIFS(팀수비력!Q:Q,팀수비력!A:A,B734,팀수비력!B:B,D734)-SUMIFS(팀수비력!N:N,팀수비력!A:A,B734,팀수비력!B:B,D734)))*100,"")</f>
        <v>0</v>
      </c>
      <c r="BO734" s="13">
        <f t="shared" si="359"/>
        <v>8.3333333333333339</v>
      </c>
      <c r="BP734" s="13">
        <v>0</v>
      </c>
      <c r="BQ734" s="13">
        <v>0</v>
      </c>
      <c r="BR734" s="13">
        <v>0.42857142857142799</v>
      </c>
      <c r="BS734" s="13">
        <v>0</v>
      </c>
      <c r="BT734" s="15" t="s">
        <v>88</v>
      </c>
      <c r="BU734" s="15"/>
      <c r="BV734" s="12" t="s">
        <v>96</v>
      </c>
      <c r="BW734" s="26"/>
      <c r="BX734" s="28"/>
      <c r="BY734" s="28"/>
      <c r="BZ734" s="26"/>
      <c r="CA734" s="26"/>
      <c r="CB734" s="26"/>
      <c r="CC734" s="31"/>
      <c r="CD734" s="31"/>
      <c r="CE734" s="31"/>
      <c r="CF734" s="33">
        <v>3</v>
      </c>
      <c r="CG734" s="33">
        <v>4</v>
      </c>
    </row>
    <row r="735" spans="1:85" ht="18" customHeight="1" thickBot="1" x14ac:dyDescent="0.45">
      <c r="A735" s="12" t="s">
        <v>84</v>
      </c>
      <c r="B735" s="12" t="s">
        <v>213</v>
      </c>
      <c r="C735" s="4" t="s">
        <v>229</v>
      </c>
      <c r="D735" s="4" t="s">
        <v>298</v>
      </c>
      <c r="E735" s="23">
        <v>9</v>
      </c>
      <c r="F735" s="24">
        <v>26</v>
      </c>
      <c r="G735" s="24">
        <v>14</v>
      </c>
      <c r="H735" s="10">
        <f t="shared" si="333"/>
        <v>14166</v>
      </c>
      <c r="I735" s="5">
        <v>156</v>
      </c>
      <c r="J735" s="17">
        <f t="shared" si="334"/>
        <v>17.333333333333332</v>
      </c>
      <c r="K735" s="7">
        <v>63</v>
      </c>
      <c r="L735" s="7">
        <v>155</v>
      </c>
      <c r="M735" s="17">
        <f t="shared" si="335"/>
        <v>7</v>
      </c>
      <c r="N735" s="17">
        <f t="shared" si="336"/>
        <v>17.222222222222221</v>
      </c>
      <c r="O735" s="14">
        <f t="shared" si="337"/>
        <v>0.40645161290322579</v>
      </c>
      <c r="P735" s="12">
        <v>44</v>
      </c>
      <c r="Q735" s="12">
        <v>93</v>
      </c>
      <c r="R735" s="17">
        <f t="shared" si="338"/>
        <v>4.8888888888888893</v>
      </c>
      <c r="S735" s="17">
        <f t="shared" si="339"/>
        <v>10.333333333333334</v>
      </c>
      <c r="T735" s="14">
        <f t="shared" si="340"/>
        <v>0.4731182795698925</v>
      </c>
      <c r="U735" s="12">
        <v>19</v>
      </c>
      <c r="V735" s="12">
        <v>62</v>
      </c>
      <c r="W735" s="17">
        <f t="shared" si="341"/>
        <v>2.1111111111111112</v>
      </c>
      <c r="X735" s="17">
        <f t="shared" si="342"/>
        <v>6.8888888888888893</v>
      </c>
      <c r="Y735" s="14">
        <f t="shared" si="343"/>
        <v>0.30645161290322581</v>
      </c>
      <c r="Z735" s="12">
        <v>11</v>
      </c>
      <c r="AA735" s="12">
        <v>20</v>
      </c>
      <c r="AB735" s="17">
        <f t="shared" si="344"/>
        <v>1.2222222222222223</v>
      </c>
      <c r="AC735" s="17">
        <f t="shared" si="345"/>
        <v>2.2222222222222223</v>
      </c>
      <c r="AD735" s="14">
        <f t="shared" si="346"/>
        <v>0.55000000000000004</v>
      </c>
      <c r="AE735" s="12">
        <v>79</v>
      </c>
      <c r="AF735" s="17">
        <f t="shared" si="347"/>
        <v>8.7777777777777786</v>
      </c>
      <c r="AG735" s="12">
        <v>20</v>
      </c>
      <c r="AH735" s="17">
        <f t="shared" si="348"/>
        <v>2.2222222222222223</v>
      </c>
      <c r="AI735" s="12">
        <v>59</v>
      </c>
      <c r="AJ735" s="17">
        <f t="shared" si="349"/>
        <v>6.5555555555555554</v>
      </c>
      <c r="AK735" s="12">
        <v>19</v>
      </c>
      <c r="AL735" s="17">
        <f t="shared" si="350"/>
        <v>2.1111111111111112</v>
      </c>
      <c r="AM735" s="12">
        <v>10</v>
      </c>
      <c r="AN735" s="17">
        <f t="shared" si="351"/>
        <v>1.1111111111111112</v>
      </c>
      <c r="AO735" s="12">
        <v>7</v>
      </c>
      <c r="AP735" s="17">
        <f t="shared" si="352"/>
        <v>0.77777777777777779</v>
      </c>
      <c r="AQ735" s="12">
        <v>21</v>
      </c>
      <c r="AR735" s="17">
        <f t="shared" si="353"/>
        <v>2.3333333333333335</v>
      </c>
      <c r="AS735" s="12">
        <v>26</v>
      </c>
      <c r="AT735" s="17">
        <f t="shared" si="354"/>
        <v>2.8888888888888888</v>
      </c>
      <c r="AU735" s="13"/>
      <c r="AV735" s="13"/>
      <c r="AW735" s="13"/>
      <c r="AX735" s="13"/>
      <c r="AY735" s="13"/>
      <c r="AZ735" s="13"/>
      <c r="BA735" s="13"/>
      <c r="BB735" s="13"/>
      <c r="BC735" s="13"/>
      <c r="BD735" s="35">
        <f t="shared" si="355"/>
        <v>47.619047619047613</v>
      </c>
      <c r="BE735" s="35">
        <f t="shared" si="356"/>
        <v>46.774193548387096</v>
      </c>
      <c r="BF735" s="37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37.977641280216424</v>
      </c>
      <c r="BG735" s="14">
        <f t="shared" si="357"/>
        <v>0.4</v>
      </c>
      <c r="BH735" s="14">
        <f t="shared" si="358"/>
        <v>0.12903225806451613</v>
      </c>
      <c r="BI735" s="13">
        <f>IFERROR(((AG735*(12000/5))/((F735*60+G735)*(SUMIFS(팀공격력!X:X,팀공격력!A:A,B735,팀공격력!B:B,D735)+SUMIFS(팀수비력!X:X,팀수비력!A:A,B735,팀수비력!B:B,D735))))*100,"")</f>
        <v>4.7279926716113589</v>
      </c>
      <c r="BJ735" s="13">
        <f>IFERROR(((AI735*(12000/5))/((F735*60+G735)*(SUMIFS(팀공격력!V:V,팀공격력!A:A,B735,팀공격력!B:B,D735)+SUMIFS(팀수비력!W:W,팀수비력!A:A,B735,팀수비력!B:B,D735))))*100,"")</f>
        <v>27.511278458435822</v>
      </c>
      <c r="BK735" s="13">
        <f>IFERROR(((AE735*(12000/5))/((F735*60+G735)*(SUMIFS(팀공격력!X:X,팀공격력!A:A,B735,팀공격력!B:B,D735)+SUMIFS(팀수비력!X:X,팀수비력!A:A,B735,팀수비력!B:B,D735))))*100,"")</f>
        <v>18.675571052864868</v>
      </c>
      <c r="BL735" s="13">
        <f>IFERROR(100*AK735/(((((F735*60+G735)/(12000/5))*SUMIFS(팀공격력!P:P,팀공격력!A:A,B735,팀공격력!B:B,D735))-K735)),"")</f>
        <v>20.410720999767246</v>
      </c>
      <c r="BM735" s="13">
        <f>IFERROR(100*((AM735/E735*(2400))/((F735*60+G735)*SUMIFS(팀공격력!AR:AR,팀공격력!A:A,B735,팀공격력!B:B,D735))),"")</f>
        <v>2.410821677062712</v>
      </c>
      <c r="BN735" s="13">
        <f>IFERROR((AO735*40)/(((F735*60+G735)/60)*(SUMIFS(팀수비력!Q:Q,팀수비력!A:A,B735,팀수비력!B:B,D735)-SUMIFS(팀수비력!N:N,팀수비력!A:A,B735,팀수비력!B:B,D735)))*100,"")</f>
        <v>3.1027451907449546</v>
      </c>
      <c r="BO735" s="13">
        <f t="shared" si="359"/>
        <v>11.363636363636363</v>
      </c>
      <c r="BP735" s="13">
        <v>50</v>
      </c>
      <c r="BQ735" s="13">
        <v>0.33333333333333298</v>
      </c>
      <c r="BR735" s="13">
        <v>0</v>
      </c>
      <c r="BS735" s="13">
        <v>0.66666666666666596</v>
      </c>
      <c r="BT735" s="15" t="s">
        <v>93</v>
      </c>
      <c r="BU735" s="15"/>
      <c r="BV735" s="12" t="s">
        <v>89</v>
      </c>
      <c r="BW735" s="26"/>
      <c r="BX735" s="28"/>
      <c r="BY735" s="28"/>
      <c r="BZ735" s="26"/>
      <c r="CA735" s="26"/>
      <c r="CB735" s="26"/>
      <c r="CC735" s="31"/>
      <c r="CD735" s="31"/>
      <c r="CE735" s="31"/>
      <c r="CF735" s="33">
        <v>5</v>
      </c>
      <c r="CG735" s="33">
        <v>4</v>
      </c>
    </row>
    <row r="736" spans="1:85" ht="18" customHeight="1" thickBot="1" x14ac:dyDescent="0.45">
      <c r="A736" s="12" t="s">
        <v>84</v>
      </c>
      <c r="B736" s="12" t="s">
        <v>213</v>
      </c>
      <c r="C736" s="4" t="s">
        <v>231</v>
      </c>
      <c r="D736" s="4" t="s">
        <v>298</v>
      </c>
      <c r="E736" s="23">
        <v>5</v>
      </c>
      <c r="F736" s="24">
        <v>9</v>
      </c>
      <c r="G736" s="24">
        <v>36</v>
      </c>
      <c r="H736" s="10">
        <f t="shared" si="333"/>
        <v>2880</v>
      </c>
      <c r="I736" s="5">
        <v>19</v>
      </c>
      <c r="J736" s="17">
        <f t="shared" si="334"/>
        <v>3.8</v>
      </c>
      <c r="K736" s="7">
        <v>4</v>
      </c>
      <c r="L736" s="7">
        <v>9</v>
      </c>
      <c r="M736" s="17">
        <f t="shared" si="335"/>
        <v>0.8</v>
      </c>
      <c r="N736" s="17">
        <f t="shared" si="336"/>
        <v>1.8</v>
      </c>
      <c r="O736" s="14">
        <f t="shared" si="337"/>
        <v>0.44444444444444442</v>
      </c>
      <c r="P736" s="12">
        <v>0</v>
      </c>
      <c r="Q736" s="12">
        <v>1</v>
      </c>
      <c r="R736" s="17">
        <f t="shared" si="338"/>
        <v>0</v>
      </c>
      <c r="S736" s="17">
        <f t="shared" si="339"/>
        <v>0.2</v>
      </c>
      <c r="T736" s="14">
        <f t="shared" si="340"/>
        <v>0</v>
      </c>
      <c r="U736" s="12">
        <v>4</v>
      </c>
      <c r="V736" s="12">
        <v>8</v>
      </c>
      <c r="W736" s="17">
        <f t="shared" si="341"/>
        <v>0.8</v>
      </c>
      <c r="X736" s="17">
        <f t="shared" si="342"/>
        <v>1.6</v>
      </c>
      <c r="Y736" s="14">
        <f t="shared" si="343"/>
        <v>0.5</v>
      </c>
      <c r="Z736" s="12">
        <v>7</v>
      </c>
      <c r="AA736" s="12">
        <v>8</v>
      </c>
      <c r="AB736" s="17">
        <f t="shared" si="344"/>
        <v>1.4</v>
      </c>
      <c r="AC736" s="17">
        <f t="shared" si="345"/>
        <v>1.6</v>
      </c>
      <c r="AD736" s="14">
        <f t="shared" si="346"/>
        <v>0.875</v>
      </c>
      <c r="AE736" s="12">
        <v>3</v>
      </c>
      <c r="AF736" s="17">
        <f t="shared" si="347"/>
        <v>0.6</v>
      </c>
      <c r="AG736" s="12">
        <v>0</v>
      </c>
      <c r="AH736" s="17">
        <f t="shared" si="348"/>
        <v>0</v>
      </c>
      <c r="AI736" s="12">
        <v>3</v>
      </c>
      <c r="AJ736" s="17">
        <f t="shared" si="349"/>
        <v>0.6</v>
      </c>
      <c r="AK736" s="12">
        <v>2</v>
      </c>
      <c r="AL736" s="17">
        <f t="shared" si="350"/>
        <v>0.4</v>
      </c>
      <c r="AM736" s="12">
        <v>1</v>
      </c>
      <c r="AN736" s="17">
        <f t="shared" si="351"/>
        <v>0.2</v>
      </c>
      <c r="AO736" s="12">
        <v>0</v>
      </c>
      <c r="AP736" s="17">
        <f t="shared" si="352"/>
        <v>0</v>
      </c>
      <c r="AQ736" s="12">
        <v>3</v>
      </c>
      <c r="AR736" s="17">
        <f t="shared" si="353"/>
        <v>0.6</v>
      </c>
      <c r="AS736" s="12">
        <v>10</v>
      </c>
      <c r="AT736" s="17">
        <f t="shared" si="354"/>
        <v>2</v>
      </c>
      <c r="AU736" s="13"/>
      <c r="AV736" s="13"/>
      <c r="AW736" s="13"/>
      <c r="AX736" s="13"/>
      <c r="AY736" s="13"/>
      <c r="AZ736" s="13"/>
      <c r="BA736" s="13"/>
      <c r="BB736" s="13"/>
      <c r="BC736" s="13"/>
      <c r="BD736" s="35">
        <f t="shared" si="355"/>
        <v>75.878594249201285</v>
      </c>
      <c r="BE736" s="35">
        <f t="shared" si="356"/>
        <v>66.666666666666657</v>
      </c>
      <c r="BF736" s="37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8.7156540334609236</v>
      </c>
      <c r="BG736" s="14">
        <f t="shared" si="357"/>
        <v>0.88888888888888884</v>
      </c>
      <c r="BH736" s="14">
        <f t="shared" si="358"/>
        <v>0.88888888888888884</v>
      </c>
      <c r="BI736" s="13">
        <f>IFERROR(((AG736*(12000/5))/((F736*60+G736)*(SUMIFS(팀공격력!X:X,팀공격력!A:A,B736,팀공격력!B:B,D736)+SUMIFS(팀수비력!X:X,팀수비력!A:A,B736,팀수비력!B:B,D736))))*100,"")</f>
        <v>0</v>
      </c>
      <c r="BJ736" s="13">
        <f>IFERROR(((AI736*(12000/5))/((F736*60+G736)*(SUMIFS(팀공격력!V:V,팀공격력!A:A,B736,팀공격력!B:B,D736)+SUMIFS(팀수비력!W:W,팀수비력!A:A,B736,팀수비력!B:B,D736))))*100,"")</f>
        <v>3.8226299694189598</v>
      </c>
      <c r="BK736" s="13">
        <f>IFERROR(((AE736*(12000/5))/((F736*60+G736)*(SUMIFS(팀공격력!X:X,팀공격력!A:A,B736,팀공격력!B:B,D736)+SUMIFS(팀수비력!X:X,팀수비력!A:A,B736,팀수비력!B:B,D736))))*100,"")</f>
        <v>1.9379844961240309</v>
      </c>
      <c r="BL736" s="13">
        <f>IFERROR(100*AK736/(((((F736*60+G736)/(12000/5))*SUMIFS(팀공격력!P:P,팀공격력!A:A,B736,팀공격력!B:B,D736))-K736)),"")</f>
        <v>3.7650602409638556</v>
      </c>
      <c r="BM736" s="13">
        <f>IFERROR(100*((AM736/E736*(2400))/((F736*60+G736)*SUMIFS(팀공격력!AR:AR,팀공격력!A:A,B736,팀공격력!B:B,D736))),"")</f>
        <v>1.1858229124052213</v>
      </c>
      <c r="BN736" s="13">
        <f>IFERROR((AO736*40)/(((F736*60+G736)/60)*(SUMIFS(팀수비력!Q:Q,팀수비력!A:A,B736,팀수비력!B:B,D736)-SUMIFS(팀수비력!N:N,팀수비력!A:A,B736,팀수비력!B:B,D736)))*100,"")</f>
        <v>0</v>
      </c>
      <c r="BO736" s="13">
        <f t="shared" si="359"/>
        <v>19.329896907216494</v>
      </c>
      <c r="BP736" s="13">
        <v>0</v>
      </c>
      <c r="BQ736" s="13">
        <v>0</v>
      </c>
      <c r="BR736" s="13">
        <v>0</v>
      </c>
      <c r="BS736" s="13">
        <v>0</v>
      </c>
      <c r="BT736" s="15" t="s">
        <v>88</v>
      </c>
      <c r="BU736" s="15"/>
      <c r="BV736" s="12" t="s">
        <v>96</v>
      </c>
      <c r="BW736" s="26"/>
      <c r="BX736" s="28"/>
      <c r="BY736" s="28"/>
      <c r="BZ736" s="26"/>
      <c r="CA736" s="26"/>
      <c r="CB736" s="26"/>
      <c r="CC736" s="31"/>
      <c r="CD736" s="31"/>
      <c r="CE736" s="31"/>
      <c r="CF736" s="33">
        <v>2</v>
      </c>
      <c r="CG736" s="33">
        <v>3</v>
      </c>
    </row>
    <row r="737" spans="1:85" ht="18" customHeight="1" thickBot="1" x14ac:dyDescent="0.45">
      <c r="A737" s="12" t="s">
        <v>84</v>
      </c>
      <c r="B737" s="12" t="s">
        <v>213</v>
      </c>
      <c r="C737" s="4" t="s">
        <v>232</v>
      </c>
      <c r="D737" s="4" t="s">
        <v>298</v>
      </c>
      <c r="E737" s="23">
        <v>9</v>
      </c>
      <c r="F737" s="24">
        <v>24</v>
      </c>
      <c r="G737" s="24">
        <v>11</v>
      </c>
      <c r="H737" s="10">
        <f t="shared" si="333"/>
        <v>13059</v>
      </c>
      <c r="I737" s="5">
        <v>46</v>
      </c>
      <c r="J737" s="17">
        <f t="shared" si="334"/>
        <v>5.1111111111111107</v>
      </c>
      <c r="K737" s="7">
        <v>14</v>
      </c>
      <c r="L737" s="7">
        <v>55</v>
      </c>
      <c r="M737" s="17">
        <f t="shared" si="335"/>
        <v>1.5555555555555556</v>
      </c>
      <c r="N737" s="17">
        <f t="shared" si="336"/>
        <v>6.1111111111111107</v>
      </c>
      <c r="O737" s="14">
        <f t="shared" si="337"/>
        <v>0.25454545454545452</v>
      </c>
      <c r="P737" s="12">
        <v>11</v>
      </c>
      <c r="Q737" s="12">
        <v>36</v>
      </c>
      <c r="R737" s="17">
        <f t="shared" si="338"/>
        <v>1.2222222222222223</v>
      </c>
      <c r="S737" s="17">
        <f t="shared" si="339"/>
        <v>4</v>
      </c>
      <c r="T737" s="14">
        <f t="shared" si="340"/>
        <v>0.30555555555555558</v>
      </c>
      <c r="U737" s="12">
        <v>3</v>
      </c>
      <c r="V737" s="12">
        <v>19</v>
      </c>
      <c r="W737" s="17">
        <f t="shared" si="341"/>
        <v>0.33333333333333331</v>
      </c>
      <c r="X737" s="17">
        <f t="shared" si="342"/>
        <v>2.1111111111111112</v>
      </c>
      <c r="Y737" s="14">
        <f t="shared" si="343"/>
        <v>0.15789473684210525</v>
      </c>
      <c r="Z737" s="12">
        <v>15</v>
      </c>
      <c r="AA737" s="12">
        <v>23</v>
      </c>
      <c r="AB737" s="17">
        <f t="shared" si="344"/>
        <v>1.6666666666666667</v>
      </c>
      <c r="AC737" s="17">
        <f t="shared" si="345"/>
        <v>2.5555555555555554</v>
      </c>
      <c r="AD737" s="14">
        <f t="shared" si="346"/>
        <v>0.65217391304347827</v>
      </c>
      <c r="AE737" s="12">
        <v>35</v>
      </c>
      <c r="AF737" s="17">
        <f t="shared" si="347"/>
        <v>3.8888888888888888</v>
      </c>
      <c r="AG737" s="12">
        <v>14</v>
      </c>
      <c r="AH737" s="17">
        <f t="shared" si="348"/>
        <v>1.5555555555555556</v>
      </c>
      <c r="AI737" s="12">
        <v>21</v>
      </c>
      <c r="AJ737" s="17">
        <f t="shared" si="349"/>
        <v>2.3333333333333335</v>
      </c>
      <c r="AK737" s="12">
        <v>14</v>
      </c>
      <c r="AL737" s="17">
        <f t="shared" si="350"/>
        <v>1.5555555555555556</v>
      </c>
      <c r="AM737" s="12">
        <v>7</v>
      </c>
      <c r="AN737" s="17">
        <f t="shared" si="351"/>
        <v>0.77777777777777779</v>
      </c>
      <c r="AO737" s="12">
        <v>0</v>
      </c>
      <c r="AP737" s="17">
        <f t="shared" si="352"/>
        <v>0</v>
      </c>
      <c r="AQ737" s="12">
        <v>7</v>
      </c>
      <c r="AR737" s="17">
        <f t="shared" si="353"/>
        <v>0.77777777777777779</v>
      </c>
      <c r="AS737" s="12">
        <v>24</v>
      </c>
      <c r="AT737" s="17">
        <f t="shared" si="354"/>
        <v>2.6666666666666665</v>
      </c>
      <c r="AU737" s="13"/>
      <c r="AV737" s="13"/>
      <c r="AW737" s="13"/>
      <c r="AX737" s="13"/>
      <c r="AY737" s="13"/>
      <c r="AZ737" s="13"/>
      <c r="BA737" s="13"/>
      <c r="BB737" s="13"/>
      <c r="BC737" s="13"/>
      <c r="BD737" s="35">
        <f t="shared" si="355"/>
        <v>35.319410319410316</v>
      </c>
      <c r="BE737" s="35">
        <f t="shared" si="356"/>
        <v>28.18181818181818</v>
      </c>
      <c r="BF737" s="37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16.07751986199014</v>
      </c>
      <c r="BG737" s="14">
        <f t="shared" si="357"/>
        <v>0.34545454545454546</v>
      </c>
      <c r="BH737" s="14">
        <f t="shared" si="358"/>
        <v>0.41818181818181815</v>
      </c>
      <c r="BI737" s="13">
        <f>IFERROR(((AG737*(12000/5))/((F737*60+G737)*(SUMIFS(팀공격력!X:X,팀공격력!A:A,B737,팀공격력!B:B,D737)+SUMIFS(팀수비력!X:X,팀수비력!A:A,B737,팀수비력!B:B,D737))))*100,"")</f>
        <v>3.5901463305178467</v>
      </c>
      <c r="BJ737" s="13">
        <f>IFERROR(((AI737*(12000/5))/((F737*60+G737)*(SUMIFS(팀공격력!V:V,팀공격력!A:A,B737,팀공격력!B:B,D737)+SUMIFS(팀수비력!W:W,팀수비력!A:A,B737,팀수비력!B:B,D737))))*100,"")</f>
        <v>10.622221941211061</v>
      </c>
      <c r="BK737" s="13">
        <f>IFERROR(((AE737*(12000/5))/((F737*60+G737)*(SUMIFS(팀공격력!X:X,팀공격력!A:A,B737,팀공격력!B:B,D737)+SUMIFS(팀수비력!X:X,팀수비력!A:A,B737,팀수비력!B:B,D737))))*100,"")</f>
        <v>8.9753658262946168</v>
      </c>
      <c r="BL737" s="13">
        <f>IFERROR(100*AK737/(((((F737*60+G737)/(12000/5))*SUMIFS(팀공격력!P:P,팀공격력!A:A,B737,팀공격력!B:B,D737))-K737)),"")</f>
        <v>10.778281762249067</v>
      </c>
      <c r="BM737" s="13">
        <f>IFERROR(100*((AM737/E737*(2400))/((F737*60+G737)*SUMIFS(팀공격력!AR:AR,팀공격력!A:A,B737,팀공격력!B:B,D737))),"")</f>
        <v>1.8306294443747044</v>
      </c>
      <c r="BN737" s="13">
        <f>IFERROR((AO737*40)/(((F737*60+G737)/60)*(SUMIFS(팀수비력!Q:Q,팀수비력!A:A,B737,팀수비력!B:B,D737)-SUMIFS(팀수비력!N:N,팀수비력!A:A,B737,팀수비력!B:B,D737)))*100,"")</f>
        <v>0</v>
      </c>
      <c r="BO737" s="13">
        <f t="shared" si="359"/>
        <v>9.7060454797559625</v>
      </c>
      <c r="BP737" s="13">
        <v>10</v>
      </c>
      <c r="BQ737" s="13">
        <v>0.11111111111111099</v>
      </c>
      <c r="BR737" s="13">
        <v>0</v>
      </c>
      <c r="BS737" s="13">
        <v>0.11111111111111099</v>
      </c>
      <c r="BT737" s="15" t="s">
        <v>88</v>
      </c>
      <c r="BU737" s="15"/>
      <c r="BV737" s="12" t="s">
        <v>96</v>
      </c>
      <c r="BW737" s="26"/>
      <c r="BX737" s="28"/>
      <c r="BY737" s="28"/>
      <c r="BZ737" s="26"/>
      <c r="CA737" s="26"/>
      <c r="CB737" s="26"/>
      <c r="CC737" s="31"/>
      <c r="CD737" s="31"/>
      <c r="CE737" s="31"/>
      <c r="CF737" s="33">
        <v>5</v>
      </c>
      <c r="CG737" s="33">
        <v>4</v>
      </c>
    </row>
    <row r="738" spans="1:85" ht="18" customHeight="1" thickBot="1" x14ac:dyDescent="0.45">
      <c r="A738" s="12" t="s">
        <v>84</v>
      </c>
      <c r="B738" s="12" t="s">
        <v>233</v>
      </c>
      <c r="C738" s="4" t="s">
        <v>234</v>
      </c>
      <c r="D738" s="4" t="s">
        <v>298</v>
      </c>
      <c r="E738" s="23">
        <v>6</v>
      </c>
      <c r="F738" s="24">
        <v>10</v>
      </c>
      <c r="G738" s="24">
        <v>34</v>
      </c>
      <c r="H738" s="10">
        <f t="shared" si="333"/>
        <v>3804</v>
      </c>
      <c r="I738" s="5">
        <v>17</v>
      </c>
      <c r="J738" s="17">
        <f t="shared" si="334"/>
        <v>2.8333333333333335</v>
      </c>
      <c r="K738" s="7">
        <v>7</v>
      </c>
      <c r="L738" s="7">
        <v>13</v>
      </c>
      <c r="M738" s="17">
        <f t="shared" si="335"/>
        <v>1.1666666666666667</v>
      </c>
      <c r="N738" s="17">
        <f t="shared" si="336"/>
        <v>2.1666666666666665</v>
      </c>
      <c r="O738" s="14">
        <f t="shared" si="337"/>
        <v>0.53846153846153844</v>
      </c>
      <c r="P738" s="12">
        <v>4</v>
      </c>
      <c r="Q738" s="12">
        <v>7</v>
      </c>
      <c r="R738" s="17">
        <f t="shared" si="338"/>
        <v>0.66666666666666663</v>
      </c>
      <c r="S738" s="17">
        <f t="shared" si="339"/>
        <v>1.1666666666666667</v>
      </c>
      <c r="T738" s="14">
        <f t="shared" si="340"/>
        <v>0.5714285714285714</v>
      </c>
      <c r="U738" s="12">
        <v>3</v>
      </c>
      <c r="V738" s="12">
        <v>6</v>
      </c>
      <c r="W738" s="17">
        <f t="shared" si="341"/>
        <v>0.5</v>
      </c>
      <c r="X738" s="17">
        <f t="shared" si="342"/>
        <v>1</v>
      </c>
      <c r="Y738" s="14">
        <f t="shared" si="343"/>
        <v>0.5</v>
      </c>
      <c r="Z738" s="12">
        <v>0</v>
      </c>
      <c r="AA738" s="12">
        <v>0</v>
      </c>
      <c r="AB738" s="17">
        <f t="shared" si="344"/>
        <v>0</v>
      </c>
      <c r="AC738" s="17">
        <f t="shared" si="345"/>
        <v>0</v>
      </c>
      <c r="AD738" s="14" t="e">
        <f t="shared" si="346"/>
        <v>#DIV/0!</v>
      </c>
      <c r="AE738" s="12">
        <v>3</v>
      </c>
      <c r="AF738" s="17">
        <f t="shared" si="347"/>
        <v>0.5</v>
      </c>
      <c r="AG738" s="12">
        <v>0</v>
      </c>
      <c r="AH738" s="17">
        <f t="shared" si="348"/>
        <v>0</v>
      </c>
      <c r="AI738" s="12">
        <v>3</v>
      </c>
      <c r="AJ738" s="17">
        <f t="shared" si="349"/>
        <v>0.5</v>
      </c>
      <c r="AK738" s="12">
        <v>13</v>
      </c>
      <c r="AL738" s="17">
        <f t="shared" si="350"/>
        <v>2.1666666666666665</v>
      </c>
      <c r="AM738" s="12">
        <v>1</v>
      </c>
      <c r="AN738" s="17">
        <f t="shared" si="351"/>
        <v>0.16666666666666666</v>
      </c>
      <c r="AO738" s="12">
        <v>0</v>
      </c>
      <c r="AP738" s="17">
        <f t="shared" si="352"/>
        <v>0</v>
      </c>
      <c r="AQ738" s="12">
        <v>3</v>
      </c>
      <c r="AR738" s="17">
        <f t="shared" si="353"/>
        <v>0.5</v>
      </c>
      <c r="AS738" s="12">
        <v>3</v>
      </c>
      <c r="AT738" s="17">
        <f t="shared" si="354"/>
        <v>0.5</v>
      </c>
      <c r="AU738" s="13"/>
      <c r="AV738" s="13"/>
      <c r="AW738" s="13"/>
      <c r="AX738" s="13"/>
      <c r="AY738" s="13"/>
      <c r="AZ738" s="13"/>
      <c r="BA738" s="13"/>
      <c r="BB738" s="13"/>
      <c r="BC738" s="13"/>
      <c r="BD738" s="35">
        <f t="shared" si="355"/>
        <v>65.384615384615387</v>
      </c>
      <c r="BE738" s="35">
        <f t="shared" si="356"/>
        <v>65.384615384615387</v>
      </c>
      <c r="BF738" s="37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8.4103287247068117</v>
      </c>
      <c r="BG738" s="14">
        <f t="shared" si="357"/>
        <v>0.46153846153846156</v>
      </c>
      <c r="BH738" s="14">
        <f t="shared" si="358"/>
        <v>0</v>
      </c>
      <c r="BI738" s="13">
        <f>IFERROR(((AG738*(12000/5))/((F738*60+G738)*(SUMIFS(팀공격력!X:X,팀공격력!A:A,B738,팀공격력!B:B,D738)+SUMIFS(팀수비력!X:X,팀수비력!A:A,B738,팀수비력!B:B,D738))))*100,"")</f>
        <v>0</v>
      </c>
      <c r="BJ738" s="13">
        <f>IFERROR(((AI738*(12000/5))/((F738*60+G738)*(SUMIFS(팀공격력!V:V,팀공격력!A:A,B738,팀공격력!B:B,D738)+SUMIFS(팀수비력!W:W,팀수비력!A:A,B738,팀수비력!B:B,D738))))*100,"")</f>
        <v>3.8627438357046286</v>
      </c>
      <c r="BK738" s="13">
        <f>IFERROR(((AE738*(12000/5))/((F738*60+G738)*(SUMIFS(팀공격력!X:X,팀공격력!A:A,B738,팀공격력!B:B,D738)+SUMIFS(팀수비력!X:X,팀수비력!A:A,B738,팀수비력!B:B,D738))))*100,"")</f>
        <v>1.9613932430002776</v>
      </c>
      <c r="BL738" s="13">
        <f>IFERROR(100*AK738/(((((F738*60+G738)/(12000/5))*SUMIFS(팀공격력!P:P,팀공격력!A:A,B738,팀공격력!B:B,D738))-K738)),"")</f>
        <v>21.631215507917581</v>
      </c>
      <c r="BM738" s="13">
        <f>IFERROR(100*((AM738/E738*(2400))/((F738*60+G738)*SUMIFS(팀공격력!AR:AR,팀공격력!A:A,B738,팀공격력!B:B,D738))),"")</f>
        <v>0.90451470915470922</v>
      </c>
      <c r="BN738" s="13">
        <f>IFERROR((AO738*40)/(((F738*60+G738)/60)*(SUMIFS(팀수비력!Q:Q,팀수비력!A:A,B738,팀수비력!B:B,D738)-SUMIFS(팀수비력!N:N,팀수비력!A:A,B738,팀수비력!B:B,D738)))*100,"")</f>
        <v>0</v>
      </c>
      <c r="BO738" s="13">
        <f t="shared" si="359"/>
        <v>18.75</v>
      </c>
      <c r="BP738" s="13">
        <v>0</v>
      </c>
      <c r="BQ738" s="13">
        <v>0</v>
      </c>
      <c r="BR738" s="13">
        <v>1</v>
      </c>
      <c r="BS738" s="13">
        <v>0.33333333333333298</v>
      </c>
      <c r="BT738" s="15" t="s">
        <v>88</v>
      </c>
      <c r="BU738" s="15"/>
      <c r="BV738" s="12" t="s">
        <v>91</v>
      </c>
      <c r="BW738" s="26"/>
      <c r="BX738" s="28"/>
      <c r="BY738" s="28"/>
      <c r="BZ738" s="26"/>
      <c r="CA738" s="26"/>
      <c r="CB738" s="26"/>
      <c r="CC738" s="31"/>
      <c r="CD738" s="31"/>
      <c r="CE738" s="31"/>
      <c r="CF738" s="33">
        <v>3</v>
      </c>
      <c r="CG738" s="33">
        <v>3</v>
      </c>
    </row>
    <row r="739" spans="1:85" ht="18" customHeight="1" thickBot="1" x14ac:dyDescent="0.45">
      <c r="A739" s="12" t="s">
        <v>84</v>
      </c>
      <c r="B739" s="12" t="s">
        <v>233</v>
      </c>
      <c r="C739" s="4" t="s">
        <v>236</v>
      </c>
      <c r="D739" s="4" t="s">
        <v>298</v>
      </c>
      <c r="E739" s="23">
        <v>1</v>
      </c>
      <c r="F739" s="24">
        <v>3</v>
      </c>
      <c r="G739" s="24">
        <v>0</v>
      </c>
      <c r="H739" s="10">
        <f t="shared" si="333"/>
        <v>180</v>
      </c>
      <c r="I739" s="5">
        <v>0</v>
      </c>
      <c r="J739" s="17">
        <f t="shared" si="334"/>
        <v>0</v>
      </c>
      <c r="K739" s="7">
        <v>0</v>
      </c>
      <c r="L739" s="7">
        <v>1</v>
      </c>
      <c r="M739" s="17">
        <f t="shared" si="335"/>
        <v>0</v>
      </c>
      <c r="N739" s="17">
        <f t="shared" si="336"/>
        <v>1</v>
      </c>
      <c r="O739" s="14">
        <f t="shared" si="337"/>
        <v>0</v>
      </c>
      <c r="P739" s="12">
        <v>0</v>
      </c>
      <c r="Q739" s="12">
        <v>0</v>
      </c>
      <c r="R739" s="17">
        <f t="shared" si="338"/>
        <v>0</v>
      </c>
      <c r="S739" s="17">
        <f t="shared" si="339"/>
        <v>0</v>
      </c>
      <c r="T739" s="14" t="e">
        <f t="shared" si="340"/>
        <v>#DIV/0!</v>
      </c>
      <c r="U739" s="12">
        <v>0</v>
      </c>
      <c r="V739" s="12">
        <v>1</v>
      </c>
      <c r="W739" s="17">
        <f t="shared" si="341"/>
        <v>0</v>
      </c>
      <c r="X739" s="17">
        <f t="shared" si="342"/>
        <v>1</v>
      </c>
      <c r="Y739" s="14">
        <f t="shared" si="343"/>
        <v>0</v>
      </c>
      <c r="Z739" s="12">
        <v>0</v>
      </c>
      <c r="AA739" s="12">
        <v>0</v>
      </c>
      <c r="AB739" s="17">
        <f t="shared" si="344"/>
        <v>0</v>
      </c>
      <c r="AC739" s="17">
        <f t="shared" si="345"/>
        <v>0</v>
      </c>
      <c r="AD739" s="14" t="e">
        <f t="shared" si="346"/>
        <v>#DIV/0!</v>
      </c>
      <c r="AE739" s="12">
        <v>0</v>
      </c>
      <c r="AF739" s="17">
        <f t="shared" si="347"/>
        <v>0</v>
      </c>
      <c r="AG739" s="12">
        <v>0</v>
      </c>
      <c r="AH739" s="17">
        <f t="shared" si="348"/>
        <v>0</v>
      </c>
      <c r="AI739" s="12">
        <v>0</v>
      </c>
      <c r="AJ739" s="17">
        <f t="shared" si="349"/>
        <v>0</v>
      </c>
      <c r="AK739" s="12">
        <v>0</v>
      </c>
      <c r="AL739" s="17">
        <f t="shared" si="350"/>
        <v>0</v>
      </c>
      <c r="AM739" s="12">
        <v>1</v>
      </c>
      <c r="AN739" s="17">
        <f t="shared" si="351"/>
        <v>1</v>
      </c>
      <c r="AO739" s="12">
        <v>0</v>
      </c>
      <c r="AP739" s="17">
        <f t="shared" si="352"/>
        <v>0</v>
      </c>
      <c r="AQ739" s="12">
        <v>1</v>
      </c>
      <c r="AR739" s="17">
        <f t="shared" si="353"/>
        <v>1</v>
      </c>
      <c r="AS739" s="12">
        <v>1</v>
      </c>
      <c r="AT739" s="17">
        <f t="shared" si="354"/>
        <v>1</v>
      </c>
      <c r="AU739" s="13"/>
      <c r="AV739" s="13"/>
      <c r="AW739" s="13"/>
      <c r="AX739" s="13"/>
      <c r="AY739" s="13"/>
      <c r="AZ739" s="13"/>
      <c r="BA739" s="13"/>
      <c r="BB739" s="13"/>
      <c r="BC739" s="13"/>
      <c r="BD739" s="35">
        <f t="shared" si="355"/>
        <v>0</v>
      </c>
      <c r="BE739" s="35">
        <f t="shared" si="356"/>
        <v>0</v>
      </c>
      <c r="BF739" s="37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3.7028808412945273</v>
      </c>
      <c r="BG739" s="14">
        <f t="shared" si="357"/>
        <v>1</v>
      </c>
      <c r="BH739" s="14">
        <f t="shared" si="358"/>
        <v>0</v>
      </c>
      <c r="BI739" s="13">
        <f>IFERROR(((AG739*(12000/5))/((F739*60+G739)*(SUMIFS(팀공격력!X:X,팀공격력!A:A,B739,팀공격력!B:B,D739)+SUMIFS(팀수비력!X:X,팀수비력!A:A,B739,팀수비력!B:B,D739))))*100,"")</f>
        <v>0</v>
      </c>
      <c r="BJ739" s="13">
        <f>IFERROR(((AI739*(12000/5))/((F739*60+G739)*(SUMIFS(팀공격력!V:V,팀공격력!A:A,B739,팀공격력!B:B,D739)+SUMIFS(팀수비력!W:W,팀수비력!A:A,B739,팀수비력!B:B,D739))))*100,"")</f>
        <v>0</v>
      </c>
      <c r="BK739" s="13">
        <f>IFERROR(((AE739*(12000/5))/((F739*60+G739)*(SUMIFS(팀공격력!X:X,팀공격력!A:A,B739,팀공격력!B:B,D739)+SUMIFS(팀수비력!X:X,팀수비력!A:A,B739,팀수비력!B:B,D739))))*100,"")</f>
        <v>0</v>
      </c>
      <c r="BL739" s="13">
        <f>IFERROR(100*AK739/(((((F739*60+G739)/(12000/5))*SUMIFS(팀공격력!P:P,팀공격력!A:A,B739,팀공격력!B:B,D739))-K739)),"")</f>
        <v>0</v>
      </c>
      <c r="BM739" s="13">
        <f>IFERROR(100*((AM739/E739*(2400))/((F739*60+G739)*SUMIFS(팀공격력!AR:AR,팀공격력!A:A,B739,팀공격력!B:B,D739))),"")</f>
        <v>19.115410853469523</v>
      </c>
      <c r="BN739" s="13">
        <f>IFERROR((AO739*40)/(((F739*60+G739)/60)*(SUMIFS(팀수비력!Q:Q,팀수비력!A:A,B739,팀수비력!B:B,D739)-SUMIFS(팀수비력!N:N,팀수비력!A:A,B739,팀수비력!B:B,D739)))*100,"")</f>
        <v>0</v>
      </c>
      <c r="BO739" s="13">
        <f t="shared" si="359"/>
        <v>50</v>
      </c>
      <c r="BP739" s="13">
        <v>0</v>
      </c>
      <c r="BQ739" s="13">
        <v>0</v>
      </c>
      <c r="BR739" s="13">
        <v>0</v>
      </c>
      <c r="BS739" s="13">
        <v>0</v>
      </c>
      <c r="BT739" s="15" t="s">
        <v>88</v>
      </c>
      <c r="BU739" s="15"/>
      <c r="BV739" s="12" t="s">
        <v>89</v>
      </c>
      <c r="BW739" s="26"/>
      <c r="BX739" s="28"/>
      <c r="BY739" s="28"/>
      <c r="BZ739" s="26"/>
      <c r="CA739" s="26"/>
      <c r="CB739" s="26"/>
      <c r="CC739" s="31"/>
      <c r="CD739" s="31"/>
      <c r="CE739" s="31"/>
      <c r="CF739" s="33">
        <v>0</v>
      </c>
      <c r="CG739" s="33">
        <v>1</v>
      </c>
    </row>
    <row r="740" spans="1:85" ht="18" customHeight="1" thickBot="1" x14ac:dyDescent="0.45">
      <c r="A740" s="12" t="s">
        <v>84</v>
      </c>
      <c r="B740" s="12" t="s">
        <v>233</v>
      </c>
      <c r="C740" s="4" t="s">
        <v>237</v>
      </c>
      <c r="D740" s="4" t="s">
        <v>298</v>
      </c>
      <c r="E740" s="23">
        <v>6</v>
      </c>
      <c r="F740" s="24">
        <v>25</v>
      </c>
      <c r="G740" s="24">
        <v>16</v>
      </c>
      <c r="H740" s="10">
        <f t="shared" si="333"/>
        <v>9096</v>
      </c>
      <c r="I740" s="5">
        <v>82</v>
      </c>
      <c r="J740" s="17">
        <f t="shared" si="334"/>
        <v>13.666666666666666</v>
      </c>
      <c r="K740" s="7">
        <v>32</v>
      </c>
      <c r="L740" s="7">
        <v>70</v>
      </c>
      <c r="M740" s="17">
        <f t="shared" si="335"/>
        <v>5.333333333333333</v>
      </c>
      <c r="N740" s="17">
        <f t="shared" si="336"/>
        <v>11.666666666666666</v>
      </c>
      <c r="O740" s="14">
        <f t="shared" si="337"/>
        <v>0.45714285714285713</v>
      </c>
      <c r="P740" s="12">
        <v>29</v>
      </c>
      <c r="Q740" s="12">
        <v>56</v>
      </c>
      <c r="R740" s="17">
        <f t="shared" si="338"/>
        <v>4.833333333333333</v>
      </c>
      <c r="S740" s="17">
        <f t="shared" si="339"/>
        <v>9.3333333333333339</v>
      </c>
      <c r="T740" s="14">
        <f t="shared" si="340"/>
        <v>0.5178571428571429</v>
      </c>
      <c r="U740" s="12">
        <v>3</v>
      </c>
      <c r="V740" s="12">
        <v>14</v>
      </c>
      <c r="W740" s="17">
        <f t="shared" si="341"/>
        <v>0.5</v>
      </c>
      <c r="X740" s="17">
        <f t="shared" si="342"/>
        <v>2.3333333333333335</v>
      </c>
      <c r="Y740" s="14">
        <f t="shared" si="343"/>
        <v>0.21428571428571427</v>
      </c>
      <c r="Z740" s="12">
        <v>15</v>
      </c>
      <c r="AA740" s="12">
        <v>20</v>
      </c>
      <c r="AB740" s="17">
        <f t="shared" si="344"/>
        <v>2.5</v>
      </c>
      <c r="AC740" s="17">
        <f t="shared" si="345"/>
        <v>3.3333333333333335</v>
      </c>
      <c r="AD740" s="14">
        <f t="shared" si="346"/>
        <v>0.75</v>
      </c>
      <c r="AE740" s="12">
        <v>37</v>
      </c>
      <c r="AF740" s="17">
        <f t="shared" si="347"/>
        <v>6.166666666666667</v>
      </c>
      <c r="AG740" s="12">
        <v>7</v>
      </c>
      <c r="AH740" s="17">
        <f t="shared" si="348"/>
        <v>1.1666666666666667</v>
      </c>
      <c r="AI740" s="12">
        <v>30</v>
      </c>
      <c r="AJ740" s="17">
        <f t="shared" si="349"/>
        <v>5</v>
      </c>
      <c r="AK740" s="12">
        <v>17</v>
      </c>
      <c r="AL740" s="17">
        <f t="shared" si="350"/>
        <v>2.8333333333333335</v>
      </c>
      <c r="AM740" s="12">
        <v>8</v>
      </c>
      <c r="AN740" s="17">
        <f t="shared" si="351"/>
        <v>1.3333333333333333</v>
      </c>
      <c r="AO740" s="12">
        <v>2</v>
      </c>
      <c r="AP740" s="17">
        <f t="shared" si="352"/>
        <v>0.33333333333333331</v>
      </c>
      <c r="AQ740" s="12">
        <v>7</v>
      </c>
      <c r="AR740" s="17">
        <f t="shared" si="353"/>
        <v>1.1666666666666667</v>
      </c>
      <c r="AS740" s="12">
        <v>16</v>
      </c>
      <c r="AT740" s="17">
        <f t="shared" si="354"/>
        <v>2.6666666666666665</v>
      </c>
      <c r="AU740" s="13"/>
      <c r="AV740" s="13"/>
      <c r="AW740" s="13"/>
      <c r="AX740" s="13"/>
      <c r="AY740" s="13"/>
      <c r="AZ740" s="13"/>
      <c r="BA740" s="13"/>
      <c r="BB740" s="13"/>
      <c r="BC740" s="13"/>
      <c r="BD740" s="35">
        <f t="shared" si="355"/>
        <v>52.030456852791886</v>
      </c>
      <c r="BE740" s="35">
        <f t="shared" si="356"/>
        <v>47.857142857142861</v>
      </c>
      <c r="BF740" s="37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18.861243968651937</v>
      </c>
      <c r="BG740" s="14">
        <f t="shared" si="357"/>
        <v>0.2</v>
      </c>
      <c r="BH740" s="14">
        <f t="shared" si="358"/>
        <v>0.2857142857142857</v>
      </c>
      <c r="BI740" s="13">
        <f>IFERROR(((AG740*(12000/5))/((F740*60+G740)*(SUMIFS(팀공격력!X:X,팀공격력!A:A,B740,팀공격력!B:B,D740)+SUMIFS(팀수비력!X:X,팀수비력!A:A,B740,팀수비력!B:B,D740))))*100,"")</f>
        <v>1.9139540924439826</v>
      </c>
      <c r="BJ740" s="13">
        <f>IFERROR(((AI740*(12000/5))/((F740*60+G740)*(SUMIFS(팀공격력!V:V,팀공격력!A:A,B740,팀공격력!B:B,D740)+SUMIFS(팀수비력!W:W,팀수비력!A:A,B740,팀수비력!B:B,D740))))*100,"")</f>
        <v>16.154218943514081</v>
      </c>
      <c r="BK740" s="13">
        <f>IFERROR(((AE740*(12000/5))/((F740*60+G740)*(SUMIFS(팀공격력!X:X,팀공격력!A:A,B740,팀공격력!B:B,D740)+SUMIFS(팀수비력!X:X,팀수비력!A:A,B740,팀수비력!B:B,D740))))*100,"")</f>
        <v>10.11661448863248</v>
      </c>
      <c r="BL740" s="13">
        <f>IFERROR(100*AK740/(((((F740*60+G740)/(12000/5))*SUMIFS(팀공격력!P:P,팀공격력!A:A,B740,팀공격력!B:B,D740))-K740)),"")</f>
        <v>13.235408610801128</v>
      </c>
      <c r="BM740" s="13">
        <f>IFERROR(100*((AM740/E740*(2400))/((F740*60+G740)*SUMIFS(팀공격력!AR:AR,팀공격력!A:A,B740,팀공격력!B:B,D740))),"")</f>
        <v>3.0261864147972863</v>
      </c>
      <c r="BN740" s="13">
        <f>IFERROR((AO740*40)/(((F740*60+G740)/60)*(SUMIFS(팀수비력!Q:Q,팀수비력!A:A,B740,팀수비력!B:B,D740)-SUMIFS(팀수비력!N:N,팀수비력!A:A,B740,팀수비력!B:B,D740)))*100,"")</f>
        <v>0.82239660076071697</v>
      </c>
      <c r="BO740" s="13">
        <f t="shared" si="359"/>
        <v>8.1585081585081589</v>
      </c>
      <c r="BP740" s="13">
        <v>42.857142857142797</v>
      </c>
      <c r="BQ740" s="13">
        <v>0.5</v>
      </c>
      <c r="BR740" s="13">
        <v>0</v>
      </c>
      <c r="BS740" s="13">
        <v>2.1666666666666599</v>
      </c>
      <c r="BT740" s="15" t="s">
        <v>93</v>
      </c>
      <c r="BU740" s="15"/>
      <c r="BV740" s="12" t="s">
        <v>96</v>
      </c>
      <c r="BW740" s="26"/>
      <c r="BX740" s="28"/>
      <c r="BY740" s="28"/>
      <c r="BZ740" s="26"/>
      <c r="CA740" s="26"/>
      <c r="CB740" s="26"/>
      <c r="CC740" s="31"/>
      <c r="CD740" s="31"/>
      <c r="CE740" s="31"/>
      <c r="CF740" s="33">
        <v>3</v>
      </c>
      <c r="CG740" s="33">
        <v>3</v>
      </c>
    </row>
    <row r="741" spans="1:85" ht="18" customHeight="1" thickBot="1" x14ac:dyDescent="0.45">
      <c r="A741" s="12" t="s">
        <v>84</v>
      </c>
      <c r="B741" s="12" t="s">
        <v>233</v>
      </c>
      <c r="C741" s="4" t="s">
        <v>239</v>
      </c>
      <c r="D741" s="4" t="s">
        <v>298</v>
      </c>
      <c r="E741" s="23">
        <v>9</v>
      </c>
      <c r="F741" s="24">
        <v>27</v>
      </c>
      <c r="G741" s="24">
        <v>52</v>
      </c>
      <c r="H741" s="10">
        <f t="shared" si="333"/>
        <v>15048</v>
      </c>
      <c r="I741" s="5">
        <v>97</v>
      </c>
      <c r="J741" s="17">
        <f t="shared" si="334"/>
        <v>10.777777777777779</v>
      </c>
      <c r="K741" s="7">
        <v>40</v>
      </c>
      <c r="L741" s="7">
        <v>72</v>
      </c>
      <c r="M741" s="17">
        <f t="shared" si="335"/>
        <v>4.4444444444444446</v>
      </c>
      <c r="N741" s="17">
        <f t="shared" si="336"/>
        <v>8</v>
      </c>
      <c r="O741" s="14">
        <f t="shared" si="337"/>
        <v>0.55555555555555558</v>
      </c>
      <c r="P741" s="12">
        <v>30</v>
      </c>
      <c r="Q741" s="12">
        <v>46</v>
      </c>
      <c r="R741" s="17">
        <f t="shared" si="338"/>
        <v>3.3333333333333335</v>
      </c>
      <c r="S741" s="17">
        <f t="shared" si="339"/>
        <v>5.1111111111111107</v>
      </c>
      <c r="T741" s="14">
        <f t="shared" si="340"/>
        <v>0.65217391304347827</v>
      </c>
      <c r="U741" s="12">
        <v>10</v>
      </c>
      <c r="V741" s="12">
        <v>26</v>
      </c>
      <c r="W741" s="17">
        <f t="shared" si="341"/>
        <v>1.1111111111111112</v>
      </c>
      <c r="X741" s="17">
        <f t="shared" si="342"/>
        <v>2.8888888888888888</v>
      </c>
      <c r="Y741" s="14">
        <f t="shared" si="343"/>
        <v>0.38461538461538464</v>
      </c>
      <c r="Z741" s="12">
        <v>7</v>
      </c>
      <c r="AA741" s="12">
        <v>8</v>
      </c>
      <c r="AB741" s="17">
        <f t="shared" si="344"/>
        <v>0.77777777777777779</v>
      </c>
      <c r="AC741" s="17">
        <f t="shared" si="345"/>
        <v>0.88888888888888884</v>
      </c>
      <c r="AD741" s="14">
        <f t="shared" si="346"/>
        <v>0.875</v>
      </c>
      <c r="AE741" s="12">
        <v>31</v>
      </c>
      <c r="AF741" s="17">
        <f t="shared" si="347"/>
        <v>3.4444444444444446</v>
      </c>
      <c r="AG741" s="12">
        <v>10</v>
      </c>
      <c r="AH741" s="17">
        <f t="shared" si="348"/>
        <v>1.1111111111111112</v>
      </c>
      <c r="AI741" s="12">
        <v>21</v>
      </c>
      <c r="AJ741" s="17">
        <f t="shared" si="349"/>
        <v>2.3333333333333335</v>
      </c>
      <c r="AK741" s="12">
        <v>49</v>
      </c>
      <c r="AL741" s="17">
        <f t="shared" si="350"/>
        <v>5.4444444444444446</v>
      </c>
      <c r="AM741" s="12">
        <v>6</v>
      </c>
      <c r="AN741" s="17">
        <f t="shared" si="351"/>
        <v>0.66666666666666663</v>
      </c>
      <c r="AO741" s="12">
        <v>0</v>
      </c>
      <c r="AP741" s="17">
        <f t="shared" si="352"/>
        <v>0</v>
      </c>
      <c r="AQ741" s="12">
        <v>23</v>
      </c>
      <c r="AR741" s="17">
        <f t="shared" si="353"/>
        <v>2.5555555555555554</v>
      </c>
      <c r="AS741" s="12">
        <v>23</v>
      </c>
      <c r="AT741" s="17">
        <f t="shared" si="354"/>
        <v>2.5555555555555554</v>
      </c>
      <c r="AU741" s="13"/>
      <c r="AV741" s="13"/>
      <c r="AW741" s="13"/>
      <c r="AX741" s="13"/>
      <c r="AY741" s="13"/>
      <c r="AZ741" s="13"/>
      <c r="BA741" s="13"/>
      <c r="BB741" s="13"/>
      <c r="BC741" s="13"/>
      <c r="BD741" s="35">
        <f t="shared" si="355"/>
        <v>64.221398305084747</v>
      </c>
      <c r="BE741" s="35">
        <f t="shared" si="356"/>
        <v>62.5</v>
      </c>
      <c r="BF741" s="37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19.636784595448752</v>
      </c>
      <c r="BG741" s="14">
        <f t="shared" si="357"/>
        <v>0.3611111111111111</v>
      </c>
      <c r="BH741" s="14">
        <f t="shared" si="358"/>
        <v>0.1111111111111111</v>
      </c>
      <c r="BI741" s="13">
        <f>IFERROR(((AG741*(12000/5))/((F741*60+G741)*(SUMIFS(팀공격력!X:X,팀공격력!A:A,B741,팀공격력!B:B,D741)+SUMIFS(팀수비력!X:X,팀수비력!A:A,B741,팀수비력!B:B,D741))))*100,"")</f>
        <v>2.4791134690234773</v>
      </c>
      <c r="BJ741" s="13">
        <f>IFERROR(((AI741*(12000/5))/((F741*60+G741)*(SUMIFS(팀공격력!V:V,팀공격력!A:A,B741,팀공격력!B:B,D741)+SUMIFS(팀수비력!W:W,팀수비력!A:A,B741,팀수비력!B:B,D741))))*100,"")</f>
        <v>10.252904989747096</v>
      </c>
      <c r="BK741" s="13">
        <f>IFERROR(((AE741*(12000/5))/((F741*60+G741)*(SUMIFS(팀공격력!X:X,팀공격력!A:A,B741,팀공격력!B:B,D741)+SUMIFS(팀수비력!X:X,팀수비력!A:A,B741,팀수비력!B:B,D741))))*100,"")</f>
        <v>7.6852517539727803</v>
      </c>
      <c r="BL741" s="13">
        <f>IFERROR(100*AK741/(((((F741*60+G741)/(12000/5))*SUMIFS(팀공격력!P:P,팀공격력!A:A,B741,팀공격력!B:B,D741))-K741)),"")</f>
        <v>35.778610718979706</v>
      </c>
      <c r="BM741" s="13">
        <f>IFERROR(100*((AM741/E741*(2400))/((F741*60+G741)*SUMIFS(팀공격력!AR:AR,팀공격력!A:A,B741,팀공격력!B:B,D741))),"")</f>
        <v>1.3719194392442242</v>
      </c>
      <c r="BN741" s="13">
        <f>IFERROR((AO741*40)/(((F741*60+G741)/60)*(SUMIFS(팀수비력!Q:Q,팀수비력!A:A,B741,팀수비력!B:B,D741)-SUMIFS(팀수비력!N:N,팀수비력!A:A,B741,팀수비력!B:B,D741)))*100,"")</f>
        <v>0</v>
      </c>
      <c r="BO741" s="13">
        <f t="shared" si="359"/>
        <v>23.345513601299231</v>
      </c>
      <c r="BP741" s="13">
        <v>0</v>
      </c>
      <c r="BQ741" s="13">
        <v>0</v>
      </c>
      <c r="BR741" s="13">
        <v>0.88888888888888795</v>
      </c>
      <c r="BS741" s="13">
        <v>0.55555555555555503</v>
      </c>
      <c r="BT741" s="15" t="s">
        <v>88</v>
      </c>
      <c r="BU741" s="15"/>
      <c r="BV741" s="12" t="s">
        <v>91</v>
      </c>
      <c r="BW741" s="26"/>
      <c r="BX741" s="28"/>
      <c r="BY741" s="28"/>
      <c r="BZ741" s="26"/>
      <c r="CA741" s="26"/>
      <c r="CB741" s="26"/>
      <c r="CC741" s="31"/>
      <c r="CD741" s="31"/>
      <c r="CE741" s="31"/>
      <c r="CF741" s="33">
        <v>4</v>
      </c>
      <c r="CG741" s="33">
        <v>5</v>
      </c>
    </row>
    <row r="742" spans="1:85" ht="18" customHeight="1" thickBot="1" x14ac:dyDescent="0.45">
      <c r="A742" s="12" t="s">
        <v>84</v>
      </c>
      <c r="B742" s="12" t="s">
        <v>233</v>
      </c>
      <c r="C742" s="4" t="s">
        <v>242</v>
      </c>
      <c r="D742" s="4" t="s">
        <v>298</v>
      </c>
      <c r="E742" s="23">
        <v>9</v>
      </c>
      <c r="F742" s="24">
        <v>34</v>
      </c>
      <c r="G742" s="24">
        <v>7</v>
      </c>
      <c r="H742" s="10">
        <f t="shared" si="333"/>
        <v>18423</v>
      </c>
      <c r="I742" s="5">
        <v>126</v>
      </c>
      <c r="J742" s="17">
        <f t="shared" si="334"/>
        <v>14</v>
      </c>
      <c r="K742" s="7">
        <v>44</v>
      </c>
      <c r="L742" s="7">
        <v>101</v>
      </c>
      <c r="M742" s="17">
        <f t="shared" si="335"/>
        <v>4.8888888888888893</v>
      </c>
      <c r="N742" s="17">
        <f t="shared" si="336"/>
        <v>11.222222222222221</v>
      </c>
      <c r="O742" s="14">
        <f t="shared" si="337"/>
        <v>0.43564356435643564</v>
      </c>
      <c r="P742" s="12">
        <v>25</v>
      </c>
      <c r="Q742" s="12">
        <v>50</v>
      </c>
      <c r="R742" s="17">
        <f t="shared" si="338"/>
        <v>2.7777777777777777</v>
      </c>
      <c r="S742" s="17">
        <f t="shared" si="339"/>
        <v>5.5555555555555554</v>
      </c>
      <c r="T742" s="14">
        <f t="shared" si="340"/>
        <v>0.5</v>
      </c>
      <c r="U742" s="12">
        <v>19</v>
      </c>
      <c r="V742" s="12">
        <v>51</v>
      </c>
      <c r="W742" s="17">
        <f t="shared" si="341"/>
        <v>2.1111111111111112</v>
      </c>
      <c r="X742" s="17">
        <f t="shared" si="342"/>
        <v>5.666666666666667</v>
      </c>
      <c r="Y742" s="14">
        <f t="shared" si="343"/>
        <v>0.37254901960784315</v>
      </c>
      <c r="Z742" s="12">
        <v>19</v>
      </c>
      <c r="AA742" s="12">
        <v>21</v>
      </c>
      <c r="AB742" s="17">
        <f t="shared" si="344"/>
        <v>2.1111111111111112</v>
      </c>
      <c r="AC742" s="17">
        <f t="shared" si="345"/>
        <v>2.3333333333333335</v>
      </c>
      <c r="AD742" s="14">
        <f t="shared" si="346"/>
        <v>0.90476190476190477</v>
      </c>
      <c r="AE742" s="12">
        <v>27</v>
      </c>
      <c r="AF742" s="17">
        <f t="shared" si="347"/>
        <v>3</v>
      </c>
      <c r="AG742" s="12">
        <v>9</v>
      </c>
      <c r="AH742" s="17">
        <f t="shared" si="348"/>
        <v>1</v>
      </c>
      <c r="AI742" s="12">
        <v>18</v>
      </c>
      <c r="AJ742" s="17">
        <f t="shared" si="349"/>
        <v>2</v>
      </c>
      <c r="AK742" s="12">
        <v>44</v>
      </c>
      <c r="AL742" s="17">
        <f t="shared" si="350"/>
        <v>4.8888888888888893</v>
      </c>
      <c r="AM742" s="12">
        <v>9</v>
      </c>
      <c r="AN742" s="17">
        <f t="shared" si="351"/>
        <v>1</v>
      </c>
      <c r="AO742" s="12">
        <v>1</v>
      </c>
      <c r="AP742" s="17">
        <f t="shared" si="352"/>
        <v>0.1111111111111111</v>
      </c>
      <c r="AQ742" s="12">
        <v>17</v>
      </c>
      <c r="AR742" s="17">
        <f t="shared" si="353"/>
        <v>1.8888888888888888</v>
      </c>
      <c r="AS742" s="12">
        <v>21</v>
      </c>
      <c r="AT742" s="17">
        <f t="shared" si="354"/>
        <v>2.3333333333333335</v>
      </c>
      <c r="AU742" s="13"/>
      <c r="AV742" s="13"/>
      <c r="AW742" s="13"/>
      <c r="AX742" s="13"/>
      <c r="AY742" s="13"/>
      <c r="AZ742" s="13"/>
      <c r="BA742" s="13"/>
      <c r="BB742" s="13"/>
      <c r="BC742" s="13"/>
      <c r="BD742" s="35">
        <f t="shared" si="355"/>
        <v>57.14804063860668</v>
      </c>
      <c r="BE742" s="35">
        <f t="shared" si="356"/>
        <v>52.970297029702976</v>
      </c>
      <c r="BF742" s="37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20.7151491168385</v>
      </c>
      <c r="BG742" s="14">
        <f t="shared" si="357"/>
        <v>0.50495049504950495</v>
      </c>
      <c r="BH742" s="14">
        <f t="shared" si="358"/>
        <v>0.20792079207920791</v>
      </c>
      <c r="BI742" s="13">
        <f>IFERROR(((AG742*(12000/5))/((F742*60+G742)*(SUMIFS(팀공격력!X:X,팀공격력!A:A,B742,팀공격력!B:B,D742)+SUMIFS(팀수비력!X:X,팀수비력!A:A,B742,팀수비력!B:B,D742))))*100,"")</f>
        <v>1.8224572292069019</v>
      </c>
      <c r="BJ742" s="13">
        <f>IFERROR(((AI742*(12000/5))/((F742*60+G742)*(SUMIFS(팀공격력!V:V,팀공격력!A:A,B742,팀공격력!B:B,D742)+SUMIFS(팀수비력!W:W,팀수비력!A:A,B742,팀수비력!B:B,D742))))*100,"")</f>
        <v>7.1782499027945326</v>
      </c>
      <c r="BK742" s="13">
        <f>IFERROR(((AE742*(12000/5))/((F742*60+G742)*(SUMIFS(팀공격력!X:X,팀공격력!A:A,B742,팀공격력!B:B,D742)+SUMIFS(팀수비력!X:X,팀수비력!A:A,B742,팀수비력!B:B,D742))))*100,"")</f>
        <v>5.4673716876207061</v>
      </c>
      <c r="BL742" s="13">
        <f>IFERROR(100*AK742/(((((F742*60+G742)/(12000/5))*SUMIFS(팀공격력!P:P,팀공격력!A:A,B742,팀공격력!B:B,D742))-K742)),"")</f>
        <v>25.486438608092911</v>
      </c>
      <c r="BM742" s="13">
        <f>IFERROR(100*((AM742/E742*(2400))/((F742*60+G742)*SUMIFS(팀공격력!AR:AR,팀공격력!A:A,B742,팀공격력!B:B,D742))),"")</f>
        <v>1.6808861522347407</v>
      </c>
      <c r="BN742" s="13">
        <f>IFERROR((AO742*40)/(((F742*60+G742)/60)*(SUMIFS(팀수비력!Q:Q,팀수비력!A:A,B742,팀수비력!B:B,D742)-SUMIFS(팀수비력!N:N,팀수비력!A:A,B742,팀수비력!B:B,D742)))*100,"")</f>
        <v>0.30453181405794988</v>
      </c>
      <c r="BO742" s="13">
        <f t="shared" si="359"/>
        <v>13.360578434454574</v>
      </c>
      <c r="BP742" s="13">
        <v>0</v>
      </c>
      <c r="BQ742" s="13">
        <v>0</v>
      </c>
      <c r="BR742" s="13">
        <v>2.4444444444444402</v>
      </c>
      <c r="BS742" s="13">
        <v>0.55555555555555503</v>
      </c>
      <c r="BT742" s="15" t="s">
        <v>88</v>
      </c>
      <c r="BU742" s="15"/>
      <c r="BV742" s="12" t="s">
        <v>91</v>
      </c>
      <c r="BW742" s="26"/>
      <c r="BX742" s="28"/>
      <c r="BY742" s="28"/>
      <c r="BZ742" s="26"/>
      <c r="CA742" s="26"/>
      <c r="CB742" s="26"/>
      <c r="CC742" s="31"/>
      <c r="CD742" s="31"/>
      <c r="CE742" s="31"/>
      <c r="CF742" s="33">
        <v>4</v>
      </c>
      <c r="CG742" s="33">
        <v>5</v>
      </c>
    </row>
    <row r="743" spans="1:85" ht="18" customHeight="1" thickBot="1" x14ac:dyDescent="0.45">
      <c r="A743" s="12" t="s">
        <v>84</v>
      </c>
      <c r="B743" s="12" t="s">
        <v>233</v>
      </c>
      <c r="C743" s="4" t="s">
        <v>244</v>
      </c>
      <c r="D743" s="4" t="s">
        <v>298</v>
      </c>
      <c r="E743" s="23">
        <v>7</v>
      </c>
      <c r="F743" s="24">
        <v>7</v>
      </c>
      <c r="G743" s="24">
        <v>7</v>
      </c>
      <c r="H743" s="10">
        <f t="shared" si="333"/>
        <v>2989</v>
      </c>
      <c r="I743" s="5">
        <v>12</v>
      </c>
      <c r="J743" s="17">
        <f t="shared" si="334"/>
        <v>1.7142857142857142</v>
      </c>
      <c r="K743" s="7">
        <v>6</v>
      </c>
      <c r="L743" s="7">
        <v>23</v>
      </c>
      <c r="M743" s="17">
        <f t="shared" si="335"/>
        <v>0.8571428571428571</v>
      </c>
      <c r="N743" s="17">
        <f t="shared" si="336"/>
        <v>3.2857142857142856</v>
      </c>
      <c r="O743" s="14">
        <f t="shared" si="337"/>
        <v>0.2608695652173913</v>
      </c>
      <c r="P743" s="12">
        <v>6</v>
      </c>
      <c r="Q743" s="12">
        <v>11</v>
      </c>
      <c r="R743" s="17">
        <f t="shared" si="338"/>
        <v>0.8571428571428571</v>
      </c>
      <c r="S743" s="17">
        <f t="shared" si="339"/>
        <v>1.5714285714285714</v>
      </c>
      <c r="T743" s="14">
        <f t="shared" si="340"/>
        <v>0.54545454545454541</v>
      </c>
      <c r="U743" s="12">
        <v>0</v>
      </c>
      <c r="V743" s="12">
        <v>12</v>
      </c>
      <c r="W743" s="17">
        <f t="shared" si="341"/>
        <v>0</v>
      </c>
      <c r="X743" s="17">
        <f t="shared" si="342"/>
        <v>1.7142857142857142</v>
      </c>
      <c r="Y743" s="14">
        <f t="shared" si="343"/>
        <v>0</v>
      </c>
      <c r="Z743" s="12">
        <v>0</v>
      </c>
      <c r="AA743" s="12">
        <v>0</v>
      </c>
      <c r="AB743" s="17">
        <f t="shared" si="344"/>
        <v>0</v>
      </c>
      <c r="AC743" s="17">
        <f t="shared" si="345"/>
        <v>0</v>
      </c>
      <c r="AD743" s="14" t="e">
        <f t="shared" si="346"/>
        <v>#DIV/0!</v>
      </c>
      <c r="AE743" s="12">
        <v>10</v>
      </c>
      <c r="AF743" s="17">
        <f t="shared" si="347"/>
        <v>1.4285714285714286</v>
      </c>
      <c r="AG743" s="12">
        <v>3</v>
      </c>
      <c r="AH743" s="17">
        <f t="shared" si="348"/>
        <v>0.42857142857142855</v>
      </c>
      <c r="AI743" s="12">
        <v>7</v>
      </c>
      <c r="AJ743" s="17">
        <f t="shared" si="349"/>
        <v>1</v>
      </c>
      <c r="AK743" s="12">
        <v>4</v>
      </c>
      <c r="AL743" s="17">
        <f t="shared" si="350"/>
        <v>0.5714285714285714</v>
      </c>
      <c r="AM743" s="12">
        <v>1</v>
      </c>
      <c r="AN743" s="17">
        <f t="shared" si="351"/>
        <v>0.14285714285714285</v>
      </c>
      <c r="AO743" s="12">
        <v>1</v>
      </c>
      <c r="AP743" s="17">
        <f t="shared" si="352"/>
        <v>0.14285714285714285</v>
      </c>
      <c r="AQ743" s="12">
        <v>1</v>
      </c>
      <c r="AR743" s="17">
        <f t="shared" si="353"/>
        <v>0.14285714285714285</v>
      </c>
      <c r="AS743" s="12">
        <v>4</v>
      </c>
      <c r="AT743" s="17">
        <f t="shared" si="354"/>
        <v>0.5714285714285714</v>
      </c>
      <c r="AU743" s="13"/>
      <c r="AV743" s="13"/>
      <c r="AW743" s="13"/>
      <c r="AX743" s="13"/>
      <c r="AY743" s="13"/>
      <c r="AZ743" s="13"/>
      <c r="BA743" s="13"/>
      <c r="BB743" s="13"/>
      <c r="BC743" s="13"/>
      <c r="BD743" s="35">
        <f t="shared" si="355"/>
        <v>26.086956521739129</v>
      </c>
      <c r="BE743" s="35">
        <f t="shared" si="356"/>
        <v>26.086956521739129</v>
      </c>
      <c r="BF743" s="37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18.731200508656155</v>
      </c>
      <c r="BG743" s="14">
        <f t="shared" si="357"/>
        <v>0.52173913043478259</v>
      </c>
      <c r="BH743" s="14">
        <f t="shared" si="358"/>
        <v>0</v>
      </c>
      <c r="BI743" s="13">
        <f>IFERROR(((AG743*(12000/5))/((F743*60+G743)*(SUMIFS(팀공격력!X:X,팀공격력!A:A,B743,팀공격력!B:B,D743)+SUMIFS(팀수비력!X:X,팀수비력!A:A,B743,팀수비력!B:B,D743))))*100,"")</f>
        <v>2.9122325903095461</v>
      </c>
      <c r="BJ743" s="13">
        <f>IFERROR(((AI743*(12000/5))/((F743*60+G743)*(SUMIFS(팀공격력!V:V,팀공격력!A:A,B743,팀공격력!B:B,D743)+SUMIFS(팀수비력!W:W,팀수비력!A:A,B743,팀수비력!B:B,D743))))*100,"")</f>
        <v>13.382402141184343</v>
      </c>
      <c r="BK743" s="13">
        <f>IFERROR(((AE743*(12000/5))/((F743*60+G743)*(SUMIFS(팀공격력!X:X,팀공격력!A:A,B743,팀공격력!B:B,D743)+SUMIFS(팀수비력!X:X,팀수비력!A:A,B743,팀수비력!B:B,D743))))*100,"")</f>
        <v>9.707441967698486</v>
      </c>
      <c r="BL743" s="13">
        <f>IFERROR(100*AK743/(((((F743*60+G743)/(12000/5))*SUMIFS(팀공격력!P:P,팀공격력!A:A,B743,팀공격력!B:B,D743))-K743)),"")</f>
        <v>10.206468349316379</v>
      </c>
      <c r="BM743" s="13">
        <f>IFERROR(100*((AM743/E743*(2400))/((F743*60+G743)*SUMIFS(팀공격력!AR:AR,팀공격력!A:A,B743,팀공격력!B:B,D743))),"")</f>
        <v>1.1511455181079004</v>
      </c>
      <c r="BN743" s="13">
        <f>IFERROR((AO743*40)/(((F743*60+G743)/60)*(SUMIFS(팀수비력!Q:Q,팀수비력!A:A,B743,팀수비력!B:B,D743)-SUMIFS(팀수비력!N:N,팀수비력!A:A,B743,팀수비력!B:B,D743)))*100,"")</f>
        <v>1.4598984154019283</v>
      </c>
      <c r="BO743" s="13">
        <f t="shared" si="359"/>
        <v>4.166666666666667</v>
      </c>
      <c r="BP743" s="13">
        <v>100</v>
      </c>
      <c r="BQ743" s="13">
        <v>0.28571428571428498</v>
      </c>
      <c r="BR743" s="13">
        <v>0</v>
      </c>
      <c r="BS743" s="13">
        <v>0</v>
      </c>
      <c r="BT743" s="15" t="s">
        <v>88</v>
      </c>
      <c r="BU743" s="15"/>
      <c r="BV743" s="12" t="s">
        <v>96</v>
      </c>
      <c r="BW743" s="26"/>
      <c r="BX743" s="28"/>
      <c r="BY743" s="28"/>
      <c r="BZ743" s="26"/>
      <c r="CA743" s="26"/>
      <c r="CB743" s="26"/>
      <c r="CC743" s="31"/>
      <c r="CD743" s="31"/>
      <c r="CE743" s="31"/>
      <c r="CF743" s="33">
        <v>3</v>
      </c>
      <c r="CG743" s="33">
        <v>4</v>
      </c>
    </row>
    <row r="744" spans="1:85" ht="18" customHeight="1" thickBot="1" x14ac:dyDescent="0.45">
      <c r="A744" s="12" t="s">
        <v>84</v>
      </c>
      <c r="B744" s="12" t="s">
        <v>233</v>
      </c>
      <c r="C744" s="4" t="s">
        <v>245</v>
      </c>
      <c r="D744" s="4" t="s">
        <v>298</v>
      </c>
      <c r="E744" s="23">
        <v>1</v>
      </c>
      <c r="F744" s="24">
        <v>1</v>
      </c>
      <c r="G744" s="24">
        <v>24</v>
      </c>
      <c r="H744" s="10">
        <f t="shared" si="333"/>
        <v>84</v>
      </c>
      <c r="I744" s="5">
        <v>0</v>
      </c>
      <c r="J744" s="17">
        <f t="shared" si="334"/>
        <v>0</v>
      </c>
      <c r="K744" s="7">
        <v>0</v>
      </c>
      <c r="L744" s="7">
        <v>0</v>
      </c>
      <c r="M744" s="17">
        <f t="shared" si="335"/>
        <v>0</v>
      </c>
      <c r="N744" s="17">
        <f t="shared" si="336"/>
        <v>0</v>
      </c>
      <c r="O744" s="14" t="e">
        <f t="shared" si="337"/>
        <v>#DIV/0!</v>
      </c>
      <c r="P744" s="12">
        <v>0</v>
      </c>
      <c r="Q744" s="12">
        <v>0</v>
      </c>
      <c r="R744" s="17">
        <f t="shared" si="338"/>
        <v>0</v>
      </c>
      <c r="S744" s="17">
        <f t="shared" si="339"/>
        <v>0</v>
      </c>
      <c r="T744" s="14" t="e">
        <f t="shared" si="340"/>
        <v>#DIV/0!</v>
      </c>
      <c r="U744" s="12">
        <v>0</v>
      </c>
      <c r="V744" s="12">
        <v>0</v>
      </c>
      <c r="W744" s="17">
        <f t="shared" si="341"/>
        <v>0</v>
      </c>
      <c r="X744" s="17">
        <f t="shared" si="342"/>
        <v>0</v>
      </c>
      <c r="Y744" s="14" t="e">
        <f t="shared" si="343"/>
        <v>#DIV/0!</v>
      </c>
      <c r="Z744" s="12">
        <v>0</v>
      </c>
      <c r="AA744" s="12">
        <v>0</v>
      </c>
      <c r="AB744" s="17">
        <f t="shared" si="344"/>
        <v>0</v>
      </c>
      <c r="AC744" s="17">
        <f t="shared" si="345"/>
        <v>0</v>
      </c>
      <c r="AD744" s="14" t="e">
        <f t="shared" si="346"/>
        <v>#DIV/0!</v>
      </c>
      <c r="AE744" s="12">
        <v>0</v>
      </c>
      <c r="AF744" s="17">
        <f t="shared" si="347"/>
        <v>0</v>
      </c>
      <c r="AG744" s="12">
        <v>0</v>
      </c>
      <c r="AH744" s="17">
        <f t="shared" si="348"/>
        <v>0</v>
      </c>
      <c r="AI744" s="12">
        <v>0</v>
      </c>
      <c r="AJ744" s="17">
        <f t="shared" si="349"/>
        <v>0</v>
      </c>
      <c r="AK744" s="12">
        <v>0</v>
      </c>
      <c r="AL744" s="17">
        <f t="shared" si="350"/>
        <v>0</v>
      </c>
      <c r="AM744" s="12">
        <v>0</v>
      </c>
      <c r="AN744" s="17">
        <f t="shared" si="351"/>
        <v>0</v>
      </c>
      <c r="AO744" s="12">
        <v>0</v>
      </c>
      <c r="AP744" s="17">
        <f t="shared" si="352"/>
        <v>0</v>
      </c>
      <c r="AQ744" s="12">
        <v>2</v>
      </c>
      <c r="AR744" s="17">
        <f t="shared" si="353"/>
        <v>2</v>
      </c>
      <c r="AS744" s="12">
        <v>0</v>
      </c>
      <c r="AT744" s="17">
        <f t="shared" si="354"/>
        <v>0</v>
      </c>
      <c r="AU744" s="13"/>
      <c r="AV744" s="13"/>
      <c r="AW744" s="13"/>
      <c r="AX744" s="13"/>
      <c r="AY744" s="13"/>
      <c r="AZ744" s="13"/>
      <c r="BA744" s="13"/>
      <c r="BB744" s="13"/>
      <c r="BC744" s="13"/>
      <c r="BD744" s="35" t="str">
        <f t="shared" si="355"/>
        <v/>
      </c>
      <c r="BE744" s="35" t="str">
        <f t="shared" si="356"/>
        <v/>
      </c>
      <c r="BF744" s="37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7.934744659916845</v>
      </c>
      <c r="BG744" s="14" t="str">
        <f t="shared" si="357"/>
        <v/>
      </c>
      <c r="BH744" s="14" t="str">
        <f t="shared" si="358"/>
        <v/>
      </c>
      <c r="BI744" s="13">
        <f>IFERROR(((AG744*(12000/5))/((F744*60+G744)*(SUMIFS(팀공격력!X:X,팀공격력!A:A,B744,팀공격력!B:B,D744)+SUMIFS(팀수비력!X:X,팀수비력!A:A,B744,팀수비력!B:B,D744))))*100,"")</f>
        <v>0</v>
      </c>
      <c r="BJ744" s="13">
        <f>IFERROR(((AI744*(12000/5))/((F744*60+G744)*(SUMIFS(팀공격력!V:V,팀공격력!A:A,B744,팀공격력!B:B,D744)+SUMIFS(팀수비력!W:W,팀수비력!A:A,B744,팀수비력!B:B,D744))))*100,"")</f>
        <v>0</v>
      </c>
      <c r="BK744" s="13">
        <f>IFERROR(((AE744*(12000/5))/((F744*60+G744)*(SUMIFS(팀공격력!X:X,팀공격력!A:A,B744,팀공격력!B:B,D744)+SUMIFS(팀수비력!X:X,팀수비력!A:A,B744,팀수비력!B:B,D744))))*100,"")</f>
        <v>0</v>
      </c>
      <c r="BL744" s="13">
        <f>IFERROR(100*AK744/(((((F744*60+G744)/(12000/5))*SUMIFS(팀공격력!P:P,팀공격력!A:A,B744,팀공격력!B:B,D744))-K744)),"")</f>
        <v>0</v>
      </c>
      <c r="BM744" s="13">
        <f>IFERROR(100*((AM744/E744*(2400))/((F744*60+G744)*SUMIFS(팀공격력!AR:AR,팀공격력!A:A,B744,팀공격력!B:B,D744))),"")</f>
        <v>0</v>
      </c>
      <c r="BN744" s="13">
        <f>IFERROR((AO744*40)/(((F744*60+G744)/60)*(SUMIFS(팀수비력!Q:Q,팀수비력!A:A,B744,팀수비력!B:B,D744)-SUMIFS(팀수비력!N:N,팀수비력!A:A,B744,팀수비력!B:B,D744)))*100,"")</f>
        <v>0</v>
      </c>
      <c r="BO744" s="13">
        <f t="shared" si="359"/>
        <v>100</v>
      </c>
      <c r="BP744" s="13">
        <v>0</v>
      </c>
      <c r="BQ744" s="13">
        <v>0</v>
      </c>
      <c r="BR744" s="13">
        <v>0</v>
      </c>
      <c r="BS744" s="13">
        <v>0</v>
      </c>
      <c r="BT744" s="15" t="s">
        <v>88</v>
      </c>
      <c r="BU744" s="15"/>
      <c r="BV744" s="12" t="s">
        <v>96</v>
      </c>
      <c r="BW744" s="26"/>
      <c r="BX744" s="28"/>
      <c r="BY744" s="28"/>
      <c r="BZ744" s="26"/>
      <c r="CA744" s="26"/>
      <c r="CB744" s="26"/>
      <c r="CC744" s="31"/>
      <c r="CD744" s="31"/>
      <c r="CE744" s="31"/>
      <c r="CF744" s="33">
        <v>0</v>
      </c>
      <c r="CG744" s="33">
        <v>1</v>
      </c>
    </row>
    <row r="745" spans="1:85" ht="18" customHeight="1" thickBot="1" x14ac:dyDescent="0.45">
      <c r="A745" s="12" t="s">
        <v>84</v>
      </c>
      <c r="B745" s="12" t="s">
        <v>233</v>
      </c>
      <c r="C745" s="4" t="s">
        <v>246</v>
      </c>
      <c r="D745" s="4" t="s">
        <v>298</v>
      </c>
      <c r="E745" s="23">
        <v>7</v>
      </c>
      <c r="F745" s="24">
        <v>5</v>
      </c>
      <c r="G745" s="24">
        <v>22</v>
      </c>
      <c r="H745" s="10">
        <f t="shared" si="333"/>
        <v>2254</v>
      </c>
      <c r="I745" s="5">
        <v>5</v>
      </c>
      <c r="J745" s="17">
        <f t="shared" si="334"/>
        <v>0.7142857142857143</v>
      </c>
      <c r="K745" s="7">
        <v>1</v>
      </c>
      <c r="L745" s="7">
        <v>5</v>
      </c>
      <c r="M745" s="17">
        <f t="shared" si="335"/>
        <v>0.14285714285714285</v>
      </c>
      <c r="N745" s="17">
        <f t="shared" si="336"/>
        <v>0.7142857142857143</v>
      </c>
      <c r="O745" s="14">
        <f t="shared" si="337"/>
        <v>0.2</v>
      </c>
      <c r="P745" s="12">
        <v>0</v>
      </c>
      <c r="Q745" s="12">
        <v>1</v>
      </c>
      <c r="R745" s="17">
        <f t="shared" si="338"/>
        <v>0</v>
      </c>
      <c r="S745" s="17">
        <f t="shared" si="339"/>
        <v>0.14285714285714285</v>
      </c>
      <c r="T745" s="14">
        <f t="shared" si="340"/>
        <v>0</v>
      </c>
      <c r="U745" s="12">
        <v>1</v>
      </c>
      <c r="V745" s="12">
        <v>4</v>
      </c>
      <c r="W745" s="17">
        <f t="shared" si="341"/>
        <v>0.14285714285714285</v>
      </c>
      <c r="X745" s="17">
        <f t="shared" si="342"/>
        <v>0.5714285714285714</v>
      </c>
      <c r="Y745" s="14">
        <f t="shared" si="343"/>
        <v>0.25</v>
      </c>
      <c r="Z745" s="12">
        <v>2</v>
      </c>
      <c r="AA745" s="12">
        <v>4</v>
      </c>
      <c r="AB745" s="17">
        <f t="shared" si="344"/>
        <v>0.2857142857142857</v>
      </c>
      <c r="AC745" s="17">
        <f t="shared" si="345"/>
        <v>0.5714285714285714</v>
      </c>
      <c r="AD745" s="14">
        <f t="shared" si="346"/>
        <v>0.5</v>
      </c>
      <c r="AE745" s="12">
        <v>6</v>
      </c>
      <c r="AF745" s="17">
        <f t="shared" si="347"/>
        <v>0.8571428571428571</v>
      </c>
      <c r="AG745" s="12">
        <v>1</v>
      </c>
      <c r="AH745" s="17">
        <f t="shared" si="348"/>
        <v>0.14285714285714285</v>
      </c>
      <c r="AI745" s="12">
        <v>5</v>
      </c>
      <c r="AJ745" s="17">
        <f t="shared" si="349"/>
        <v>0.7142857142857143</v>
      </c>
      <c r="AK745" s="12">
        <v>2</v>
      </c>
      <c r="AL745" s="17">
        <f t="shared" si="350"/>
        <v>0.2857142857142857</v>
      </c>
      <c r="AM745" s="12">
        <v>1</v>
      </c>
      <c r="AN745" s="17">
        <f t="shared" si="351"/>
        <v>0.14285714285714285</v>
      </c>
      <c r="AO745" s="12">
        <v>0</v>
      </c>
      <c r="AP745" s="17">
        <f t="shared" si="352"/>
        <v>0</v>
      </c>
      <c r="AQ745" s="12">
        <v>1</v>
      </c>
      <c r="AR745" s="17">
        <f t="shared" si="353"/>
        <v>0.14285714285714285</v>
      </c>
      <c r="AS745" s="12">
        <v>9</v>
      </c>
      <c r="AT745" s="17">
        <f t="shared" si="354"/>
        <v>1.2857142857142858</v>
      </c>
      <c r="AU745" s="13"/>
      <c r="AV745" s="13"/>
      <c r="AW745" s="13"/>
      <c r="AX745" s="13"/>
      <c r="AY745" s="13"/>
      <c r="AZ745" s="13"/>
      <c r="BA745" s="13"/>
      <c r="BB745" s="13"/>
      <c r="BC745" s="13"/>
      <c r="BD745" s="35">
        <f t="shared" si="355"/>
        <v>36.982248520710058</v>
      </c>
      <c r="BE745" s="35">
        <f t="shared" si="356"/>
        <v>30</v>
      </c>
      <c r="BF745" s="37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8.0313415514288753</v>
      </c>
      <c r="BG745" s="14">
        <f t="shared" si="357"/>
        <v>0.8</v>
      </c>
      <c r="BH745" s="14">
        <f t="shared" si="358"/>
        <v>0.8</v>
      </c>
      <c r="BI745" s="13">
        <f>IFERROR(((AG745*(12000/5))/((F745*60+G745)*(SUMIFS(팀공격력!X:X,팀공격력!A:A,B745,팀공격력!B:B,D745)+SUMIFS(팀수비력!X:X,팀수비력!A:A,B745,팀수비력!B:B,D745))))*100,"")</f>
        <v>1.2872912174556688</v>
      </c>
      <c r="BJ745" s="13">
        <f>IFERROR(((AI745*(12000/5))/((F745*60+G745)*(SUMIFS(팀공격력!V:V,팀공격력!A:A,B745,팀공격력!B:B,D745)+SUMIFS(팀수비력!W:W,팀수비력!A:A,B745,팀수비력!B:B,D745))))*100,"")</f>
        <v>12.675877804537963</v>
      </c>
      <c r="BK745" s="13">
        <f>IFERROR(((AE745*(12000/5))/((F745*60+G745)*(SUMIFS(팀공격력!X:X,팀공격력!A:A,B745,팀공격력!B:B,D745)+SUMIFS(팀수비력!X:X,팀수비력!A:A,B745,팀수비력!B:B,D745))))*100,"")</f>
        <v>7.7237473047340135</v>
      </c>
      <c r="BL745" s="13">
        <f>IFERROR(100*AK745/(((((F745*60+G745)/(12000/5))*SUMIFS(팀공격력!P:P,팀공격력!A:A,B745,팀공격력!B:B,D745))-K745)),"")</f>
        <v>6.0462538418904623</v>
      </c>
      <c r="BM745" s="13">
        <f>IFERROR(100*((AM745/E745*(2400))/((F745*60+G745)*SUMIFS(팀공격력!AR:AR,팀공격력!A:A,B745,팀공격력!B:B,D745))),"")</f>
        <v>1.526519056621346</v>
      </c>
      <c r="BN745" s="13">
        <f>IFERROR((AO745*40)/(((F745*60+G745)/60)*(SUMIFS(팀수비력!Q:Q,팀수비력!A:A,B745,팀수비력!B:B,D745)-SUMIFS(팀수비력!N:N,팀수비력!A:A,B745,팀수비력!B:B,D745)))*100,"")</f>
        <v>0</v>
      </c>
      <c r="BO745" s="13">
        <f t="shared" si="359"/>
        <v>12.88659793814433</v>
      </c>
      <c r="BP745" s="13">
        <v>0</v>
      </c>
      <c r="BQ745" s="13">
        <v>0</v>
      </c>
      <c r="BR745" s="13">
        <v>0</v>
      </c>
      <c r="BS745" s="13">
        <v>0</v>
      </c>
      <c r="BT745" s="15" t="s">
        <v>88</v>
      </c>
      <c r="BU745" s="15"/>
      <c r="BV745" s="12" t="s">
        <v>91</v>
      </c>
      <c r="BW745" s="26"/>
      <c r="BX745" s="28"/>
      <c r="BY745" s="28"/>
      <c r="BZ745" s="26"/>
      <c r="CA745" s="26"/>
      <c r="CB745" s="26"/>
      <c r="CC745" s="31"/>
      <c r="CD745" s="31"/>
      <c r="CE745" s="31"/>
      <c r="CF745" s="33">
        <v>4</v>
      </c>
      <c r="CG745" s="33">
        <v>3</v>
      </c>
    </row>
    <row r="746" spans="1:85" ht="18" customHeight="1" thickBot="1" x14ac:dyDescent="0.45">
      <c r="A746" s="12" t="s">
        <v>84</v>
      </c>
      <c r="B746" s="12" t="s">
        <v>233</v>
      </c>
      <c r="C746" s="4" t="s">
        <v>248</v>
      </c>
      <c r="D746" s="4" t="s">
        <v>298</v>
      </c>
      <c r="E746" s="23">
        <v>9</v>
      </c>
      <c r="F746" s="24">
        <v>30</v>
      </c>
      <c r="G746" s="24">
        <v>8</v>
      </c>
      <c r="H746" s="10">
        <f t="shared" si="333"/>
        <v>16272</v>
      </c>
      <c r="I746" s="5">
        <v>89</v>
      </c>
      <c r="J746" s="17">
        <f t="shared" si="334"/>
        <v>9.8888888888888893</v>
      </c>
      <c r="K746" s="7">
        <v>41</v>
      </c>
      <c r="L746" s="7">
        <v>95</v>
      </c>
      <c r="M746" s="17">
        <f t="shared" si="335"/>
        <v>4.5555555555555554</v>
      </c>
      <c r="N746" s="17">
        <f t="shared" si="336"/>
        <v>10.555555555555555</v>
      </c>
      <c r="O746" s="14">
        <f t="shared" si="337"/>
        <v>0.43157894736842106</v>
      </c>
      <c r="P746" s="12">
        <v>41</v>
      </c>
      <c r="Q746" s="12">
        <v>93</v>
      </c>
      <c r="R746" s="17">
        <f t="shared" si="338"/>
        <v>4.5555555555555554</v>
      </c>
      <c r="S746" s="17">
        <f t="shared" si="339"/>
        <v>10.333333333333334</v>
      </c>
      <c r="T746" s="14">
        <f t="shared" si="340"/>
        <v>0.44086021505376344</v>
      </c>
      <c r="U746" s="12">
        <v>0</v>
      </c>
      <c r="V746" s="12">
        <v>2</v>
      </c>
      <c r="W746" s="17">
        <f t="shared" si="341"/>
        <v>0</v>
      </c>
      <c r="X746" s="17">
        <f t="shared" si="342"/>
        <v>0.22222222222222221</v>
      </c>
      <c r="Y746" s="14">
        <f t="shared" si="343"/>
        <v>0</v>
      </c>
      <c r="Z746" s="12">
        <v>7</v>
      </c>
      <c r="AA746" s="12">
        <v>12</v>
      </c>
      <c r="AB746" s="17">
        <f t="shared" si="344"/>
        <v>0.77777777777777779</v>
      </c>
      <c r="AC746" s="17">
        <f t="shared" si="345"/>
        <v>1.3333333333333333</v>
      </c>
      <c r="AD746" s="14">
        <f t="shared" si="346"/>
        <v>0.58333333333333337</v>
      </c>
      <c r="AE746" s="12">
        <v>56</v>
      </c>
      <c r="AF746" s="17">
        <f t="shared" si="347"/>
        <v>6.2222222222222223</v>
      </c>
      <c r="AG746" s="12">
        <v>21</v>
      </c>
      <c r="AH746" s="17">
        <f t="shared" si="348"/>
        <v>2.3333333333333335</v>
      </c>
      <c r="AI746" s="12">
        <v>35</v>
      </c>
      <c r="AJ746" s="17">
        <f t="shared" si="349"/>
        <v>3.8888888888888888</v>
      </c>
      <c r="AK746" s="12">
        <v>21</v>
      </c>
      <c r="AL746" s="17">
        <f t="shared" si="350"/>
        <v>2.3333333333333335</v>
      </c>
      <c r="AM746" s="12">
        <v>9</v>
      </c>
      <c r="AN746" s="17">
        <f t="shared" si="351"/>
        <v>1</v>
      </c>
      <c r="AO746" s="12">
        <v>6</v>
      </c>
      <c r="AP746" s="17">
        <f t="shared" si="352"/>
        <v>0.66666666666666663</v>
      </c>
      <c r="AQ746" s="12">
        <v>13</v>
      </c>
      <c r="AR746" s="17">
        <f t="shared" si="353"/>
        <v>1.4444444444444444</v>
      </c>
      <c r="AS746" s="12">
        <v>14</v>
      </c>
      <c r="AT746" s="17">
        <f t="shared" si="354"/>
        <v>1.5555555555555556</v>
      </c>
      <c r="AU746" s="13"/>
      <c r="AV746" s="13"/>
      <c r="AW746" s="13"/>
      <c r="AX746" s="13"/>
      <c r="AY746" s="13"/>
      <c r="AZ746" s="13"/>
      <c r="BA746" s="13"/>
      <c r="BB746" s="13"/>
      <c r="BC746" s="13"/>
      <c r="BD746" s="35">
        <f t="shared" si="355"/>
        <v>44.375747905863584</v>
      </c>
      <c r="BE746" s="35">
        <f t="shared" si="356"/>
        <v>43.15789473684211</v>
      </c>
      <c r="BF746" s="37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20.880315682060822</v>
      </c>
      <c r="BG746" s="14">
        <f t="shared" si="357"/>
        <v>2.1052631578947368E-2</v>
      </c>
      <c r="BH746" s="14">
        <f t="shared" si="358"/>
        <v>0.12631578947368421</v>
      </c>
      <c r="BI746" s="13">
        <f>IFERROR(((AG746*(12000/5))/((F746*60+G746)*(SUMIFS(팀공격력!X:X,팀공격력!A:A,B746,팀공격력!B:B,D746)+SUMIFS(팀수비력!X:X,팀수비력!A:A,B746,팀수비력!B:B,D746))))*100,"")</f>
        <v>4.8145261130725849</v>
      </c>
      <c r="BJ746" s="13">
        <f>IFERROR(((AI746*(12000/5))/((F746*60+G746)*(SUMIFS(팀공격력!V:V,팀공격력!A:A,B746,팀공격력!B:B,D746)+SUMIFS(팀수비력!W:W,팀수비력!A:A,B746,팀수비력!B:B,D746))))*100,"")</f>
        <v>15.802781289506953</v>
      </c>
      <c r="BK746" s="13">
        <f>IFERROR(((AE746*(12000/5))/((F746*60+G746)*(SUMIFS(팀공격력!X:X,팀공격력!A:A,B746,팀공격력!B:B,D746)+SUMIFS(팀수비력!X:X,팀수비력!A:A,B746,팀수비력!B:B,D746))))*100,"")</f>
        <v>12.838736301526893</v>
      </c>
      <c r="BL746" s="13">
        <f>IFERROR(100*AK746/(((((F746*60+G746)/(12000/5))*SUMIFS(팀공격력!P:P,팀공격력!A:A,B746,팀공격력!B:B,D746))-K746)),"")</f>
        <v>13.967719049308265</v>
      </c>
      <c r="BM746" s="13">
        <f>IFERROR(100*((AM746/E746*(2400))/((F746*60+G746)*SUMIFS(팀공격력!AR:AR,팀공격력!A:A,B746,팀공격력!B:B,D746))),"")</f>
        <v>1.903082938951612</v>
      </c>
      <c r="BN746" s="13">
        <f>IFERROR((AO746*40)/(((F746*60+G746)/60)*(SUMIFS(팀수비력!Q:Q,팀수비력!A:A,B746,팀수비력!B:B,D746)-SUMIFS(팀수비력!N:N,팀수비력!A:A,B746,팀수비력!B:B,D746)))*100,"")</f>
        <v>2.0687277324445463</v>
      </c>
      <c r="BO746" s="13">
        <f t="shared" si="359"/>
        <v>11.475988700564972</v>
      </c>
      <c r="BP746" s="13">
        <v>35.714285714285701</v>
      </c>
      <c r="BQ746" s="13">
        <v>0.55555555555555503</v>
      </c>
      <c r="BR746" s="13">
        <v>0</v>
      </c>
      <c r="BS746" s="13">
        <v>0.22222222222222199</v>
      </c>
      <c r="BT746" s="15" t="s">
        <v>88</v>
      </c>
      <c r="BU746" s="15"/>
      <c r="BV746" s="12" t="s">
        <v>96</v>
      </c>
      <c r="BW746" s="26"/>
      <c r="BX746" s="28"/>
      <c r="BY746" s="28"/>
      <c r="BZ746" s="26"/>
      <c r="CA746" s="26"/>
      <c r="CB746" s="26"/>
      <c r="CC746" s="31"/>
      <c r="CD746" s="31"/>
      <c r="CE746" s="31"/>
      <c r="CF746" s="33">
        <v>4</v>
      </c>
      <c r="CG746" s="33">
        <v>5</v>
      </c>
    </row>
    <row r="747" spans="1:85" ht="18" customHeight="1" thickBot="1" x14ac:dyDescent="0.45">
      <c r="A747" s="12" t="s">
        <v>84</v>
      </c>
      <c r="B747" s="12" t="s">
        <v>233</v>
      </c>
      <c r="C747" s="4" t="s">
        <v>249</v>
      </c>
      <c r="D747" s="4" t="s">
        <v>298</v>
      </c>
      <c r="E747" s="23">
        <v>6</v>
      </c>
      <c r="F747" s="24">
        <v>9</v>
      </c>
      <c r="G747" s="24">
        <v>15</v>
      </c>
      <c r="H747" s="10">
        <f t="shared" si="333"/>
        <v>3330</v>
      </c>
      <c r="I747" s="5">
        <v>10</v>
      </c>
      <c r="J747" s="17">
        <f t="shared" si="334"/>
        <v>1.6666666666666667</v>
      </c>
      <c r="K747" s="7">
        <v>3</v>
      </c>
      <c r="L747" s="7">
        <v>9</v>
      </c>
      <c r="M747" s="17">
        <f t="shared" si="335"/>
        <v>0.5</v>
      </c>
      <c r="N747" s="17">
        <f t="shared" si="336"/>
        <v>1.5</v>
      </c>
      <c r="O747" s="14">
        <f t="shared" si="337"/>
        <v>0.33333333333333331</v>
      </c>
      <c r="P747" s="12">
        <v>1</v>
      </c>
      <c r="Q747" s="12">
        <v>2</v>
      </c>
      <c r="R747" s="17">
        <f t="shared" si="338"/>
        <v>0.16666666666666666</v>
      </c>
      <c r="S747" s="17">
        <f t="shared" si="339"/>
        <v>0.33333333333333331</v>
      </c>
      <c r="T747" s="14">
        <f t="shared" si="340"/>
        <v>0.5</v>
      </c>
      <c r="U747" s="12">
        <v>2</v>
      </c>
      <c r="V747" s="12">
        <v>7</v>
      </c>
      <c r="W747" s="17">
        <f t="shared" si="341"/>
        <v>0.33333333333333331</v>
      </c>
      <c r="X747" s="17">
        <f t="shared" si="342"/>
        <v>1.1666666666666667</v>
      </c>
      <c r="Y747" s="14">
        <f t="shared" si="343"/>
        <v>0.2857142857142857</v>
      </c>
      <c r="Z747" s="12">
        <v>2</v>
      </c>
      <c r="AA747" s="12">
        <v>3</v>
      </c>
      <c r="AB747" s="17">
        <f t="shared" si="344"/>
        <v>0.33333333333333331</v>
      </c>
      <c r="AC747" s="17">
        <f t="shared" si="345"/>
        <v>0.5</v>
      </c>
      <c r="AD747" s="14">
        <f t="shared" si="346"/>
        <v>0.66666666666666663</v>
      </c>
      <c r="AE747" s="12">
        <v>6</v>
      </c>
      <c r="AF747" s="17">
        <f t="shared" si="347"/>
        <v>1</v>
      </c>
      <c r="AG747" s="12">
        <v>0</v>
      </c>
      <c r="AH747" s="17">
        <f t="shared" si="348"/>
        <v>0</v>
      </c>
      <c r="AI747" s="12">
        <v>6</v>
      </c>
      <c r="AJ747" s="17">
        <f t="shared" si="349"/>
        <v>1</v>
      </c>
      <c r="AK747" s="12">
        <v>1</v>
      </c>
      <c r="AL747" s="17">
        <f t="shared" si="350"/>
        <v>0.16666666666666666</v>
      </c>
      <c r="AM747" s="12">
        <v>2</v>
      </c>
      <c r="AN747" s="17">
        <f t="shared" si="351"/>
        <v>0.33333333333333331</v>
      </c>
      <c r="AO747" s="12">
        <v>0</v>
      </c>
      <c r="AP747" s="17">
        <f t="shared" si="352"/>
        <v>0</v>
      </c>
      <c r="AQ747" s="12">
        <v>5</v>
      </c>
      <c r="AR747" s="17">
        <f t="shared" si="353"/>
        <v>0.83333333333333337</v>
      </c>
      <c r="AS747" s="12">
        <v>9</v>
      </c>
      <c r="AT747" s="17">
        <f t="shared" si="354"/>
        <v>1.5</v>
      </c>
      <c r="AU747" s="13"/>
      <c r="AV747" s="13"/>
      <c r="AW747" s="13"/>
      <c r="AX747" s="13"/>
      <c r="AY747" s="13"/>
      <c r="AZ747" s="13"/>
      <c r="BA747" s="13"/>
      <c r="BB747" s="13"/>
      <c r="BC747" s="13"/>
      <c r="BD747" s="35">
        <f t="shared" si="355"/>
        <v>48.449612403100772</v>
      </c>
      <c r="BE747" s="35">
        <f t="shared" si="356"/>
        <v>44.444444444444443</v>
      </c>
      <c r="BF747" s="37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9.1991569441025121</v>
      </c>
      <c r="BG747" s="14">
        <f t="shared" si="357"/>
        <v>0.77777777777777779</v>
      </c>
      <c r="BH747" s="14">
        <f t="shared" si="358"/>
        <v>0.33333333333333331</v>
      </c>
      <c r="BI747" s="13">
        <f>IFERROR(((AG747*(12000/5))/((F747*60+G747)*(SUMIFS(팀공격력!X:X,팀공격력!A:A,B747,팀공격력!B:B,D747)+SUMIFS(팀수비력!X:X,팀수비력!A:A,B747,팀수비력!B:B,D747))))*100,"")</f>
        <v>0</v>
      </c>
      <c r="BJ747" s="13">
        <f>IFERROR(((AI747*(12000/5))/((F747*60+G747)*(SUMIFS(팀공격력!V:V,팀공격력!A:A,B747,팀공격력!B:B,D747)+SUMIFS(팀수비력!W:W,팀수비력!A:A,B747,팀수비력!B:B,D747))))*100,"")</f>
        <v>8.8251516822945391</v>
      </c>
      <c r="BK747" s="13">
        <f>IFERROR(((AE747*(12000/5))/((F747*60+G747)*(SUMIFS(팀공격력!X:X,팀공격력!A:A,B747,팀공격력!B:B,D747)+SUMIFS(팀수비력!X:X,팀수비력!A:A,B747,팀수비력!B:B,D747))))*100,"")</f>
        <v>4.4811651029267612</v>
      </c>
      <c r="BL747" s="13">
        <f>IFERROR(100*AK747/(((((F747*60+G747)/(12000/5))*SUMIFS(팀공격력!P:P,팀공격력!A:A,B747,팀공격력!B:B,D747))-K747)),"")</f>
        <v>1.7941242431038349</v>
      </c>
      <c r="BM747" s="13">
        <f>IFERROR(100*((AM747/E747*(2400))/((F747*60+G747)*SUMIFS(팀공격력!AR:AR,팀공격력!A:A,B747,팀공격력!B:B,D747))),"")</f>
        <v>2.0665309030777865</v>
      </c>
      <c r="BN747" s="13">
        <f>IFERROR((AO747*40)/(((F747*60+G747)/60)*(SUMIFS(팀수비력!Q:Q,팀수비력!A:A,B747,팀수비력!B:B,D747)-SUMIFS(팀수비력!N:N,팀수비력!A:A,B747,팀수비력!B:B,D747)))*100,"")</f>
        <v>0</v>
      </c>
      <c r="BO747" s="13">
        <f t="shared" si="359"/>
        <v>32.637075718015666</v>
      </c>
      <c r="BP747" s="13">
        <v>0</v>
      </c>
      <c r="BQ747" s="13">
        <v>0</v>
      </c>
      <c r="BR747" s="13">
        <v>0.5</v>
      </c>
      <c r="BS747" s="13">
        <v>0</v>
      </c>
      <c r="BT747" s="15" t="s">
        <v>88</v>
      </c>
      <c r="BU747" s="15"/>
      <c r="BV747" s="12" t="s">
        <v>96</v>
      </c>
      <c r="BW747" s="26"/>
      <c r="BX747" s="28"/>
      <c r="BY747" s="28"/>
      <c r="BZ747" s="26"/>
      <c r="CA747" s="26"/>
      <c r="CB747" s="26"/>
      <c r="CC747" s="31"/>
      <c r="CD747" s="31"/>
      <c r="CE747" s="31"/>
      <c r="CF747" s="33">
        <v>3</v>
      </c>
      <c r="CG747" s="33">
        <v>3</v>
      </c>
    </row>
    <row r="748" spans="1:85" ht="18" customHeight="1" thickBot="1" x14ac:dyDescent="0.45">
      <c r="A748" s="12" t="s">
        <v>84</v>
      </c>
      <c r="B748" s="12" t="s">
        <v>233</v>
      </c>
      <c r="C748" s="4" t="s">
        <v>250</v>
      </c>
      <c r="D748" s="4" t="s">
        <v>298</v>
      </c>
      <c r="E748" s="23">
        <v>3</v>
      </c>
      <c r="F748" s="24">
        <v>2</v>
      </c>
      <c r="G748" s="24">
        <v>16</v>
      </c>
      <c r="H748" s="10">
        <f t="shared" si="333"/>
        <v>408</v>
      </c>
      <c r="I748" s="5">
        <v>0</v>
      </c>
      <c r="J748" s="17">
        <f t="shared" si="334"/>
        <v>0</v>
      </c>
      <c r="K748" s="7">
        <v>0</v>
      </c>
      <c r="L748" s="7">
        <v>0</v>
      </c>
      <c r="M748" s="17">
        <f t="shared" si="335"/>
        <v>0</v>
      </c>
      <c r="N748" s="17">
        <f t="shared" si="336"/>
        <v>0</v>
      </c>
      <c r="O748" s="14" t="e">
        <f t="shared" si="337"/>
        <v>#DIV/0!</v>
      </c>
      <c r="P748" s="12">
        <v>0</v>
      </c>
      <c r="Q748" s="12">
        <v>0</v>
      </c>
      <c r="R748" s="17">
        <f t="shared" si="338"/>
        <v>0</v>
      </c>
      <c r="S748" s="17">
        <f t="shared" si="339"/>
        <v>0</v>
      </c>
      <c r="T748" s="14" t="e">
        <f t="shared" si="340"/>
        <v>#DIV/0!</v>
      </c>
      <c r="U748" s="12">
        <v>0</v>
      </c>
      <c r="V748" s="12">
        <v>0</v>
      </c>
      <c r="W748" s="17">
        <f t="shared" si="341"/>
        <v>0</v>
      </c>
      <c r="X748" s="17">
        <f t="shared" si="342"/>
        <v>0</v>
      </c>
      <c r="Y748" s="14" t="e">
        <f t="shared" si="343"/>
        <v>#DIV/0!</v>
      </c>
      <c r="Z748" s="12">
        <v>0</v>
      </c>
      <c r="AA748" s="12">
        <v>0</v>
      </c>
      <c r="AB748" s="17">
        <f t="shared" si="344"/>
        <v>0</v>
      </c>
      <c r="AC748" s="17">
        <f t="shared" si="345"/>
        <v>0</v>
      </c>
      <c r="AD748" s="14" t="e">
        <f t="shared" si="346"/>
        <v>#DIV/0!</v>
      </c>
      <c r="AE748" s="12">
        <v>0</v>
      </c>
      <c r="AF748" s="17">
        <f t="shared" si="347"/>
        <v>0</v>
      </c>
      <c r="AG748" s="12">
        <v>0</v>
      </c>
      <c r="AH748" s="17">
        <f t="shared" si="348"/>
        <v>0</v>
      </c>
      <c r="AI748" s="12">
        <v>0</v>
      </c>
      <c r="AJ748" s="17">
        <f t="shared" si="349"/>
        <v>0</v>
      </c>
      <c r="AK748" s="12">
        <v>0</v>
      </c>
      <c r="AL748" s="17">
        <f t="shared" si="350"/>
        <v>0</v>
      </c>
      <c r="AM748" s="12">
        <v>0</v>
      </c>
      <c r="AN748" s="17">
        <f t="shared" si="351"/>
        <v>0</v>
      </c>
      <c r="AO748" s="12">
        <v>0</v>
      </c>
      <c r="AP748" s="17">
        <f t="shared" si="352"/>
        <v>0</v>
      </c>
      <c r="AQ748" s="12">
        <v>0</v>
      </c>
      <c r="AR748" s="17">
        <f t="shared" si="353"/>
        <v>0</v>
      </c>
      <c r="AS748" s="12">
        <v>1</v>
      </c>
      <c r="AT748" s="17">
        <f t="shared" si="354"/>
        <v>0.33333333333333331</v>
      </c>
      <c r="AU748" s="13"/>
      <c r="AV748" s="13"/>
      <c r="AW748" s="13"/>
      <c r="AX748" s="13"/>
      <c r="AY748" s="13"/>
      <c r="AZ748" s="13"/>
      <c r="BA748" s="13"/>
      <c r="BB748" s="13"/>
      <c r="BC748" s="13"/>
      <c r="BD748" s="35" t="str">
        <f t="shared" si="355"/>
        <v/>
      </c>
      <c r="BE748" s="35" t="str">
        <f t="shared" si="356"/>
        <v/>
      </c>
      <c r="BF748" s="37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0</v>
      </c>
      <c r="BG748" s="14" t="str">
        <f t="shared" si="357"/>
        <v/>
      </c>
      <c r="BH748" s="14" t="str">
        <f t="shared" si="358"/>
        <v/>
      </c>
      <c r="BI748" s="13">
        <f>IFERROR(((AG748*(12000/5))/((F748*60+G748)*(SUMIFS(팀공격력!X:X,팀공격력!A:A,B748,팀공격력!B:B,D748)+SUMIFS(팀수비력!X:X,팀수비력!A:A,B748,팀수비력!B:B,D748))))*100,"")</f>
        <v>0</v>
      </c>
      <c r="BJ748" s="13">
        <f>IFERROR(((AI748*(12000/5))/((F748*60+G748)*(SUMIFS(팀공격력!V:V,팀공격력!A:A,B748,팀공격력!B:B,D748)+SUMIFS(팀수비력!W:W,팀수비력!A:A,B748,팀수비력!B:B,D748))))*100,"")</f>
        <v>0</v>
      </c>
      <c r="BK748" s="13">
        <f>IFERROR(((AE748*(12000/5))/((F748*60+G748)*(SUMIFS(팀공격력!X:X,팀공격력!A:A,B748,팀공격력!B:B,D748)+SUMIFS(팀수비력!X:X,팀수비력!A:A,B748,팀수비력!B:B,D748))))*100,"")</f>
        <v>0</v>
      </c>
      <c r="BL748" s="13">
        <f>IFERROR(100*AK748/(((((F748*60+G748)/(12000/5))*SUMIFS(팀공격력!P:P,팀공격력!A:A,B748,팀공격력!B:B,D748))-K748)),"")</f>
        <v>0</v>
      </c>
      <c r="BM748" s="13">
        <f>IFERROR(100*((AM748/E748*(2400))/((F748*60+G748)*SUMIFS(팀공격력!AR:AR,팀공격력!A:A,B748,팀공격력!B:B,D748))),"")</f>
        <v>0</v>
      </c>
      <c r="BN748" s="13">
        <f>IFERROR((AO748*40)/(((F748*60+G748)/60)*(SUMIFS(팀수비력!Q:Q,팀수비력!A:A,B748,팀수비력!B:B,D748)-SUMIFS(팀수비력!N:N,팀수비력!A:A,B748,팀수비력!B:B,D748)))*100,"")</f>
        <v>0</v>
      </c>
      <c r="BO748" s="13" t="str">
        <f t="shared" si="359"/>
        <v/>
      </c>
      <c r="BP748" s="13">
        <v>0</v>
      </c>
      <c r="BQ748" s="13">
        <v>0</v>
      </c>
      <c r="BR748" s="13">
        <v>0</v>
      </c>
      <c r="BS748" s="13">
        <v>0</v>
      </c>
      <c r="BT748" s="15" t="s">
        <v>88</v>
      </c>
      <c r="BU748" s="15"/>
      <c r="BV748" s="12" t="s">
        <v>96</v>
      </c>
      <c r="BW748" s="26"/>
      <c r="BX748" s="28"/>
      <c r="BY748" s="28"/>
      <c r="BZ748" s="26"/>
      <c r="CA748" s="26"/>
      <c r="CB748" s="26"/>
      <c r="CC748" s="31"/>
      <c r="CD748" s="31"/>
      <c r="CE748" s="31"/>
      <c r="CF748" s="33">
        <v>1</v>
      </c>
      <c r="CG748" s="33">
        <v>2</v>
      </c>
    </row>
    <row r="749" spans="1:85" ht="18" customHeight="1" thickBot="1" x14ac:dyDescent="0.45">
      <c r="A749" s="12" t="s">
        <v>84</v>
      </c>
      <c r="B749" s="12" t="s">
        <v>233</v>
      </c>
      <c r="C749" s="4" t="s">
        <v>251</v>
      </c>
      <c r="D749" s="4" t="s">
        <v>298</v>
      </c>
      <c r="E749" s="23">
        <v>9</v>
      </c>
      <c r="F749" s="24">
        <v>27</v>
      </c>
      <c r="G749" s="24">
        <v>22</v>
      </c>
      <c r="H749" s="10">
        <f t="shared" si="333"/>
        <v>14778</v>
      </c>
      <c r="I749" s="5">
        <v>69</v>
      </c>
      <c r="J749" s="17">
        <f t="shared" si="334"/>
        <v>7.666666666666667</v>
      </c>
      <c r="K749" s="7">
        <v>24</v>
      </c>
      <c r="L749" s="7">
        <v>62</v>
      </c>
      <c r="M749" s="17">
        <f t="shared" si="335"/>
        <v>2.6666666666666665</v>
      </c>
      <c r="N749" s="17">
        <f t="shared" si="336"/>
        <v>6.8888888888888893</v>
      </c>
      <c r="O749" s="14">
        <f t="shared" si="337"/>
        <v>0.38709677419354838</v>
      </c>
      <c r="P749" s="12">
        <v>7</v>
      </c>
      <c r="Q749" s="12">
        <v>12</v>
      </c>
      <c r="R749" s="17">
        <f t="shared" si="338"/>
        <v>0.77777777777777779</v>
      </c>
      <c r="S749" s="17">
        <f t="shared" si="339"/>
        <v>1.3333333333333333</v>
      </c>
      <c r="T749" s="14">
        <f t="shared" si="340"/>
        <v>0.58333333333333337</v>
      </c>
      <c r="U749" s="12">
        <v>17</v>
      </c>
      <c r="V749" s="12">
        <v>50</v>
      </c>
      <c r="W749" s="17">
        <f t="shared" si="341"/>
        <v>1.8888888888888888</v>
      </c>
      <c r="X749" s="17">
        <f t="shared" si="342"/>
        <v>5.5555555555555554</v>
      </c>
      <c r="Y749" s="14">
        <f t="shared" si="343"/>
        <v>0.34</v>
      </c>
      <c r="Z749" s="12">
        <v>4</v>
      </c>
      <c r="AA749" s="12">
        <v>6</v>
      </c>
      <c r="AB749" s="17">
        <f t="shared" si="344"/>
        <v>0.44444444444444442</v>
      </c>
      <c r="AC749" s="17">
        <f t="shared" si="345"/>
        <v>0.66666666666666663</v>
      </c>
      <c r="AD749" s="14">
        <f t="shared" si="346"/>
        <v>0.66666666666666663</v>
      </c>
      <c r="AE749" s="12">
        <v>33</v>
      </c>
      <c r="AF749" s="17">
        <f t="shared" si="347"/>
        <v>3.6666666666666665</v>
      </c>
      <c r="AG749" s="12">
        <v>8</v>
      </c>
      <c r="AH749" s="17">
        <f t="shared" si="348"/>
        <v>0.88888888888888884</v>
      </c>
      <c r="AI749" s="12">
        <v>25</v>
      </c>
      <c r="AJ749" s="17">
        <f t="shared" si="349"/>
        <v>2.7777777777777777</v>
      </c>
      <c r="AK749" s="12">
        <v>8</v>
      </c>
      <c r="AL749" s="17">
        <f t="shared" si="350"/>
        <v>0.88888888888888884</v>
      </c>
      <c r="AM749" s="12">
        <v>8</v>
      </c>
      <c r="AN749" s="17">
        <f t="shared" si="351"/>
        <v>0.88888888888888884</v>
      </c>
      <c r="AO749" s="12">
        <v>1</v>
      </c>
      <c r="AP749" s="17">
        <f t="shared" si="352"/>
        <v>0.1111111111111111</v>
      </c>
      <c r="AQ749" s="12">
        <v>4</v>
      </c>
      <c r="AR749" s="17">
        <f t="shared" si="353"/>
        <v>0.44444444444444442</v>
      </c>
      <c r="AS749" s="12">
        <v>24</v>
      </c>
      <c r="AT749" s="17">
        <f t="shared" si="354"/>
        <v>2.6666666666666665</v>
      </c>
      <c r="AU749" s="13"/>
      <c r="AV749" s="13"/>
      <c r="AW749" s="13"/>
      <c r="AX749" s="13"/>
      <c r="AY749" s="13"/>
      <c r="AZ749" s="13"/>
      <c r="BA749" s="13"/>
      <c r="BB749" s="13"/>
      <c r="BC749" s="13"/>
      <c r="BD749" s="35">
        <f t="shared" si="355"/>
        <v>53.37252475247525</v>
      </c>
      <c r="BE749" s="35">
        <f t="shared" si="356"/>
        <v>52.419354838709673</v>
      </c>
      <c r="BF749" s="37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13.931130746151688</v>
      </c>
      <c r="BG749" s="14">
        <f t="shared" si="357"/>
        <v>0.80645161290322576</v>
      </c>
      <c r="BH749" s="14">
        <f t="shared" si="358"/>
        <v>9.6774193548387094E-2</v>
      </c>
      <c r="BI749" s="13">
        <f>IFERROR(((AG749*(12000/5))/((F749*60+G749)*(SUMIFS(팀공격력!X:X,팀공격력!A:A,B749,팀공격력!B:B,D749)+SUMIFS(팀수비력!X:X,팀수비력!A:A,B749,팀수비력!B:B,D749))))*100,"")</f>
        <v>2.0195262948634611</v>
      </c>
      <c r="BJ749" s="13">
        <f>IFERROR(((AI749*(12000/5))/((F749*60+G749)*(SUMIFS(팀공격력!V:V,팀공격력!A:A,B749,팀공격력!B:B,D749)+SUMIFS(팀수비력!W:W,팀수비력!A:A,B749,팀수비력!B:B,D749))))*100,"")</f>
        <v>12.428844863158419</v>
      </c>
      <c r="BK749" s="13">
        <f>IFERROR(((AE749*(12000/5))/((F749*60+G749)*(SUMIFS(팀공격력!X:X,팀공격력!A:A,B749,팀공격력!B:B,D749)+SUMIFS(팀수비력!X:X,팀수비력!A:A,B749,팀수비력!B:B,D749))))*100,"")</f>
        <v>8.3305459663117762</v>
      </c>
      <c r="BL749" s="13">
        <f>IFERROR(100*AK749/(((((F749*60+G749)/(12000/5))*SUMIFS(팀공격력!P:P,팀공격력!A:A,B749,팀공격력!B:B,D749))-K749)),"")</f>
        <v>5.3412264791302704</v>
      </c>
      <c r="BM749" s="13">
        <f>IFERROR(100*((AM749/E749*(2400))/((F749*60+G749)*SUMIFS(팀공격력!AR:AR,팀공격력!A:A,B749,팀공격력!B:B,D749))),"")</f>
        <v>1.8626466117875293</v>
      </c>
      <c r="BN749" s="13">
        <f>IFERROR((AO749*40)/(((F749*60+G749)/60)*(SUMIFS(팀수비력!Q:Q,팀수비력!A:A,B749,팀수비력!B:B,D749)-SUMIFS(팀수비력!N:N,팀수비력!A:A,B749,팀수비력!B:B,D749)))*100,"")</f>
        <v>0.37964471582011167</v>
      </c>
      <c r="BO749" s="13">
        <f t="shared" si="359"/>
        <v>5.8275058275058278</v>
      </c>
      <c r="BP749" s="13">
        <v>11.1111111111111</v>
      </c>
      <c r="BQ749" s="13">
        <v>0.11111111111111099</v>
      </c>
      <c r="BR749" s="13">
        <v>0.33333333333333298</v>
      </c>
      <c r="BS749" s="13">
        <v>0.55555555555555503</v>
      </c>
      <c r="BT749" s="15" t="s">
        <v>88</v>
      </c>
      <c r="BU749" s="15"/>
      <c r="BV749" s="12" t="s">
        <v>96</v>
      </c>
      <c r="BW749" s="26"/>
      <c r="BX749" s="28"/>
      <c r="BY749" s="28"/>
      <c r="BZ749" s="26"/>
      <c r="CA749" s="26"/>
      <c r="CB749" s="26"/>
      <c r="CC749" s="31"/>
      <c r="CD749" s="31"/>
      <c r="CE749" s="31"/>
      <c r="CF749" s="33">
        <v>4</v>
      </c>
      <c r="CG749" s="33">
        <v>5</v>
      </c>
    </row>
    <row r="750" spans="1:85" ht="18" customHeight="1" thickBot="1" x14ac:dyDescent="0.45">
      <c r="A750" s="12" t="s">
        <v>84</v>
      </c>
      <c r="B750" s="12" t="s">
        <v>233</v>
      </c>
      <c r="C750" s="4" t="s">
        <v>252</v>
      </c>
      <c r="D750" s="4" t="s">
        <v>298</v>
      </c>
      <c r="E750" s="23">
        <v>9</v>
      </c>
      <c r="F750" s="24">
        <v>18</v>
      </c>
      <c r="G750" s="24">
        <v>24</v>
      </c>
      <c r="H750" s="10">
        <f t="shared" si="333"/>
        <v>9936</v>
      </c>
      <c r="I750" s="5">
        <v>91</v>
      </c>
      <c r="J750" s="17">
        <f t="shared" si="334"/>
        <v>10.111111111111111</v>
      </c>
      <c r="K750" s="7">
        <v>37</v>
      </c>
      <c r="L750" s="7">
        <v>65</v>
      </c>
      <c r="M750" s="17">
        <f t="shared" si="335"/>
        <v>4.1111111111111107</v>
      </c>
      <c r="N750" s="17">
        <f t="shared" si="336"/>
        <v>7.2222222222222223</v>
      </c>
      <c r="O750" s="14">
        <f t="shared" si="337"/>
        <v>0.56923076923076921</v>
      </c>
      <c r="P750" s="12">
        <v>37</v>
      </c>
      <c r="Q750" s="12">
        <v>65</v>
      </c>
      <c r="R750" s="17">
        <f t="shared" si="338"/>
        <v>4.1111111111111107</v>
      </c>
      <c r="S750" s="17">
        <f t="shared" si="339"/>
        <v>7.2222222222222223</v>
      </c>
      <c r="T750" s="14">
        <f t="shared" si="340"/>
        <v>0.56923076923076921</v>
      </c>
      <c r="U750" s="12">
        <v>0</v>
      </c>
      <c r="V750" s="12">
        <v>0</v>
      </c>
      <c r="W750" s="17">
        <f t="shared" si="341"/>
        <v>0</v>
      </c>
      <c r="X750" s="17">
        <f t="shared" si="342"/>
        <v>0</v>
      </c>
      <c r="Y750" s="14" t="e">
        <f t="shared" si="343"/>
        <v>#DIV/0!</v>
      </c>
      <c r="Z750" s="12">
        <v>17</v>
      </c>
      <c r="AA750" s="12">
        <v>27</v>
      </c>
      <c r="AB750" s="17">
        <f t="shared" si="344"/>
        <v>1.8888888888888888</v>
      </c>
      <c r="AC750" s="17">
        <f t="shared" si="345"/>
        <v>3</v>
      </c>
      <c r="AD750" s="14">
        <f t="shared" si="346"/>
        <v>0.62962962962962965</v>
      </c>
      <c r="AE750" s="12">
        <v>49</v>
      </c>
      <c r="AF750" s="17">
        <f t="shared" si="347"/>
        <v>5.4444444444444446</v>
      </c>
      <c r="AG750" s="12">
        <v>13</v>
      </c>
      <c r="AH750" s="17">
        <f t="shared" si="348"/>
        <v>1.4444444444444444</v>
      </c>
      <c r="AI750" s="12">
        <v>36</v>
      </c>
      <c r="AJ750" s="17">
        <f t="shared" si="349"/>
        <v>4</v>
      </c>
      <c r="AK750" s="12">
        <v>9</v>
      </c>
      <c r="AL750" s="17">
        <f t="shared" si="350"/>
        <v>1</v>
      </c>
      <c r="AM750" s="12">
        <v>3</v>
      </c>
      <c r="AN750" s="17">
        <f t="shared" si="351"/>
        <v>0.33333333333333331</v>
      </c>
      <c r="AO750" s="12">
        <v>6</v>
      </c>
      <c r="AP750" s="17">
        <f t="shared" si="352"/>
        <v>0.66666666666666663</v>
      </c>
      <c r="AQ750" s="12">
        <v>13</v>
      </c>
      <c r="AR750" s="17">
        <f t="shared" si="353"/>
        <v>1.4444444444444444</v>
      </c>
      <c r="AS750" s="12">
        <v>24</v>
      </c>
      <c r="AT750" s="17">
        <f t="shared" si="354"/>
        <v>2.6666666666666665</v>
      </c>
      <c r="AU750" s="13"/>
      <c r="AV750" s="13"/>
      <c r="AW750" s="13"/>
      <c r="AX750" s="13"/>
      <c r="AY750" s="13"/>
      <c r="AZ750" s="13"/>
      <c r="BA750" s="13"/>
      <c r="BB750" s="13"/>
      <c r="BC750" s="13"/>
      <c r="BD750" s="35">
        <f t="shared" si="355"/>
        <v>59.183142559833513</v>
      </c>
      <c r="BE750" s="35">
        <f t="shared" si="356"/>
        <v>56.92307692307692</v>
      </c>
      <c r="BF750" s="37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27.131651903441746</v>
      </c>
      <c r="BG750" s="14">
        <f t="shared" si="357"/>
        <v>0</v>
      </c>
      <c r="BH750" s="14">
        <f t="shared" si="358"/>
        <v>0.41538461538461541</v>
      </c>
      <c r="BI750" s="13">
        <f>IFERROR(((AG750*(12000/5))/((F750*60+G750)*(SUMIFS(팀공격력!X:X,팀공격력!A:A,B750,팀공격력!B:B,D750)+SUMIFS(팀수비력!X:X,팀수비력!A:A,B750,팀수비력!B:B,D750))))*100,"")</f>
        <v>4.8809791995194116</v>
      </c>
      <c r="BJ750" s="13">
        <f>IFERROR(((AI750*(12000/5))/((F750*60+G750)*(SUMIFS(팀공격력!V:V,팀공격력!A:A,B750,팀공격력!B:B,D750)+SUMIFS(팀수비력!W:W,팀수비력!A:A,B750,팀수비력!B:B,D750))))*100,"")</f>
        <v>26.619343389529725</v>
      </c>
      <c r="BK750" s="13">
        <f>IFERROR(((AE750*(12000/5))/((F750*60+G750)*(SUMIFS(팀공격력!X:X,팀공격력!A:A,B750,팀공격력!B:B,D750)+SUMIFS(팀수비력!X:X,팀수비력!A:A,B750,팀수비력!B:B,D750))))*100,"")</f>
        <v>18.397536982803935</v>
      </c>
      <c r="BL750" s="13">
        <f>IFERROR(100*AK750/(((((F750*60+G750)/(12000/5))*SUMIFS(팀공격력!P:P,팀공격력!A:A,B750,팀공격력!B:B,D750))-K750)),"")</f>
        <v>11.27254509018036</v>
      </c>
      <c r="BM750" s="13">
        <f>IFERROR(100*((AM750/E750*(2400))/((F750*60+G750)*SUMIFS(팀공격력!AR:AR,팀공격력!A:A,B750,팀공격력!B:B,D750))),"")</f>
        <v>1.0388810246450828</v>
      </c>
      <c r="BN750" s="13">
        <f>IFERROR((AO750*40)/(((F750*60+G750)/60)*(SUMIFS(팀수비력!Q:Q,팀수비력!A:A,B750,팀수비력!B:B,D750)-SUMIFS(팀수비력!N:N,팀수비력!A:A,B750,팀수비력!B:B,D750)))*100,"")</f>
        <v>3.3879164313946926</v>
      </c>
      <c r="BO750" s="13">
        <f t="shared" si="359"/>
        <v>14.463729417000446</v>
      </c>
      <c r="BP750" s="13">
        <v>57.142857142857103</v>
      </c>
      <c r="BQ750" s="13">
        <v>0.44444444444444398</v>
      </c>
      <c r="BR750" s="13">
        <v>0</v>
      </c>
      <c r="BS750" s="13">
        <v>0.44444444444444398</v>
      </c>
      <c r="BT750" s="15" t="s">
        <v>93</v>
      </c>
      <c r="BU750" s="15"/>
      <c r="BV750" s="12" t="s">
        <v>89</v>
      </c>
      <c r="BW750" s="26"/>
      <c r="BX750" s="28"/>
      <c r="BY750" s="28"/>
      <c r="BZ750" s="26"/>
      <c r="CA750" s="26"/>
      <c r="CB750" s="26"/>
      <c r="CC750" s="31"/>
      <c r="CD750" s="31"/>
      <c r="CE750" s="31"/>
      <c r="CF750" s="33">
        <v>4</v>
      </c>
      <c r="CG750" s="33">
        <v>5</v>
      </c>
    </row>
    <row r="751" spans="1:85" ht="18" customHeight="1" thickBot="1" x14ac:dyDescent="0.45">
      <c r="A751" s="12" t="s">
        <v>84</v>
      </c>
      <c r="B751" s="12" t="s">
        <v>233</v>
      </c>
      <c r="C751" s="4" t="s">
        <v>253</v>
      </c>
      <c r="D751" s="4" t="s">
        <v>298</v>
      </c>
      <c r="E751" s="23">
        <v>4</v>
      </c>
      <c r="F751" s="24">
        <v>12</v>
      </c>
      <c r="G751" s="24">
        <v>5</v>
      </c>
      <c r="H751" s="10">
        <f t="shared" si="333"/>
        <v>2900</v>
      </c>
      <c r="I751" s="5">
        <v>16</v>
      </c>
      <c r="J751" s="17">
        <f t="shared" si="334"/>
        <v>4</v>
      </c>
      <c r="K751" s="7">
        <v>4</v>
      </c>
      <c r="L751" s="7">
        <v>18</v>
      </c>
      <c r="M751" s="17">
        <f t="shared" si="335"/>
        <v>1</v>
      </c>
      <c r="N751" s="17">
        <f t="shared" si="336"/>
        <v>4.5</v>
      </c>
      <c r="O751" s="14">
        <f t="shared" si="337"/>
        <v>0.22222222222222221</v>
      </c>
      <c r="P751" s="12">
        <v>3</v>
      </c>
      <c r="Q751" s="12">
        <v>11</v>
      </c>
      <c r="R751" s="17">
        <f t="shared" si="338"/>
        <v>0.75</v>
      </c>
      <c r="S751" s="17">
        <f t="shared" si="339"/>
        <v>2.75</v>
      </c>
      <c r="T751" s="14">
        <f t="shared" si="340"/>
        <v>0.27272727272727271</v>
      </c>
      <c r="U751" s="12">
        <v>1</v>
      </c>
      <c r="V751" s="12">
        <v>7</v>
      </c>
      <c r="W751" s="17">
        <f t="shared" si="341"/>
        <v>0.25</v>
      </c>
      <c r="X751" s="17">
        <f t="shared" si="342"/>
        <v>1.75</v>
      </c>
      <c r="Y751" s="14">
        <f t="shared" si="343"/>
        <v>0.14285714285714285</v>
      </c>
      <c r="Z751" s="12">
        <v>7</v>
      </c>
      <c r="AA751" s="12">
        <v>8</v>
      </c>
      <c r="AB751" s="17">
        <f t="shared" si="344"/>
        <v>1.75</v>
      </c>
      <c r="AC751" s="17">
        <f t="shared" si="345"/>
        <v>2</v>
      </c>
      <c r="AD751" s="14">
        <f t="shared" si="346"/>
        <v>0.875</v>
      </c>
      <c r="AE751" s="12">
        <v>10</v>
      </c>
      <c r="AF751" s="17">
        <f t="shared" si="347"/>
        <v>2.5</v>
      </c>
      <c r="AG751" s="12">
        <v>2</v>
      </c>
      <c r="AH751" s="17">
        <f t="shared" si="348"/>
        <v>0.5</v>
      </c>
      <c r="AI751" s="12">
        <v>8</v>
      </c>
      <c r="AJ751" s="17">
        <f t="shared" si="349"/>
        <v>2</v>
      </c>
      <c r="AK751" s="12">
        <v>6</v>
      </c>
      <c r="AL751" s="17">
        <f t="shared" si="350"/>
        <v>1.5</v>
      </c>
      <c r="AM751" s="12">
        <v>2</v>
      </c>
      <c r="AN751" s="17">
        <f t="shared" si="351"/>
        <v>0.5</v>
      </c>
      <c r="AO751" s="12">
        <v>0</v>
      </c>
      <c r="AP751" s="17">
        <f t="shared" si="352"/>
        <v>0</v>
      </c>
      <c r="AQ751" s="12">
        <v>8</v>
      </c>
      <c r="AR751" s="17">
        <f t="shared" si="353"/>
        <v>2</v>
      </c>
      <c r="AS751" s="12">
        <v>4</v>
      </c>
      <c r="AT751" s="17">
        <f t="shared" si="354"/>
        <v>1</v>
      </c>
      <c r="AU751" s="13"/>
      <c r="AV751" s="13"/>
      <c r="AW751" s="13"/>
      <c r="AX751" s="13"/>
      <c r="AY751" s="13"/>
      <c r="AZ751" s="13"/>
      <c r="BA751" s="13"/>
      <c r="BB751" s="13"/>
      <c r="BC751" s="13"/>
      <c r="BD751" s="35">
        <f t="shared" si="355"/>
        <v>37.174721189591082</v>
      </c>
      <c r="BE751" s="35">
        <f t="shared" si="356"/>
        <v>25</v>
      </c>
      <c r="BF751" s="37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13.569398371243173</v>
      </c>
      <c r="BG751" s="14">
        <f t="shared" si="357"/>
        <v>0.3888888888888889</v>
      </c>
      <c r="BH751" s="14">
        <f t="shared" si="358"/>
        <v>0.44444444444444442</v>
      </c>
      <c r="BI751" s="13">
        <f>IFERROR(((AG751*(12000/5))/((F751*60+G751)*(SUMIFS(팀공격력!X:X,팀공격력!A:A,B751,팀공격력!B:B,D751)+SUMIFS(팀수비력!X:X,팀수비력!A:A,B751,팀수비력!B:B,D751))))*100,"")</f>
        <v>1.1434697159192424</v>
      </c>
      <c r="BJ751" s="13">
        <f>IFERROR(((AI751*(12000/5))/((F751*60+G751)*(SUMIFS(팀공격력!V:V,팀공격력!A:A,B751,팀공격력!B:B,D751)+SUMIFS(팀수비력!W:W,팀수비력!A:A,B751,팀수비력!B:B,D751))))*100,"")</f>
        <v>9.0077410274454603</v>
      </c>
      <c r="BK751" s="13">
        <f>IFERROR(((AE751*(12000/5))/((F751*60+G751)*(SUMIFS(팀공격력!X:X,팀공격력!A:A,B751,팀공격력!B:B,D751)+SUMIFS(팀수비력!X:X,팀수비력!A:A,B751,팀수비력!B:B,D751))))*100,"")</f>
        <v>5.7173485795962122</v>
      </c>
      <c r="BL751" s="13">
        <f>IFERROR(100*AK751/(((((F751*60+G751)/(12000/5))*SUMIFS(팀공격력!P:P,팀공격력!A:A,B751,팀공격력!B:B,D751))-K751)),"")</f>
        <v>8.2497851618447449</v>
      </c>
      <c r="BM751" s="13">
        <f>IFERROR(100*((AM751/E751*(2400))/((F751*60+G751)*SUMIFS(팀공격력!AR:AR,팀공격력!A:A,B751,팀공격력!B:B,D751))),"")</f>
        <v>2.3729475542238028</v>
      </c>
      <c r="BN751" s="13">
        <f>IFERROR((AO751*40)/(((F751*60+G751)/60)*(SUMIFS(팀수비력!Q:Q,팀수비력!A:A,B751,팀수비력!B:B,D751)-SUMIFS(팀수비력!N:N,팀수비력!A:A,B751,팀수비력!B:B,D751)))*100,"")</f>
        <v>0</v>
      </c>
      <c r="BO751" s="13">
        <f t="shared" si="359"/>
        <v>27.100271002710027</v>
      </c>
      <c r="BP751" s="13">
        <v>0</v>
      </c>
      <c r="BQ751" s="13">
        <v>0</v>
      </c>
      <c r="BR751" s="13">
        <v>0</v>
      </c>
      <c r="BS751" s="13">
        <v>0</v>
      </c>
      <c r="BT751" s="15" t="s">
        <v>110</v>
      </c>
      <c r="BU751" s="15"/>
      <c r="BV751" s="12" t="s">
        <v>91</v>
      </c>
      <c r="BW751" s="26"/>
      <c r="BX751" s="28"/>
      <c r="BY751" s="28"/>
      <c r="BZ751" s="26"/>
      <c r="CA751" s="26"/>
      <c r="CB751" s="26"/>
      <c r="CC751" s="31"/>
      <c r="CD751" s="31"/>
      <c r="CE751" s="31"/>
      <c r="CF751" s="33">
        <v>2</v>
      </c>
      <c r="CG751" s="33">
        <v>2</v>
      </c>
    </row>
    <row r="752" spans="1:85" ht="18" customHeight="1" thickBot="1" x14ac:dyDescent="0.45">
      <c r="A752" s="12" t="s">
        <v>84</v>
      </c>
      <c r="B752" s="12" t="s">
        <v>233</v>
      </c>
      <c r="C752" s="4" t="s">
        <v>254</v>
      </c>
      <c r="D752" s="4" t="s">
        <v>298</v>
      </c>
      <c r="E752" s="23">
        <v>6</v>
      </c>
      <c r="F752" s="24">
        <v>10</v>
      </c>
      <c r="G752" s="24">
        <v>31</v>
      </c>
      <c r="H752" s="10">
        <f t="shared" si="333"/>
        <v>3786</v>
      </c>
      <c r="I752" s="5">
        <v>14</v>
      </c>
      <c r="J752" s="17">
        <f t="shared" si="334"/>
        <v>2.3333333333333335</v>
      </c>
      <c r="K752" s="7">
        <v>5</v>
      </c>
      <c r="L752" s="7">
        <v>11</v>
      </c>
      <c r="M752" s="17">
        <f t="shared" si="335"/>
        <v>0.83333333333333337</v>
      </c>
      <c r="N752" s="17">
        <f t="shared" si="336"/>
        <v>1.8333333333333333</v>
      </c>
      <c r="O752" s="14">
        <f t="shared" si="337"/>
        <v>0.45454545454545453</v>
      </c>
      <c r="P752" s="12">
        <v>1</v>
      </c>
      <c r="Q752" s="12">
        <v>2</v>
      </c>
      <c r="R752" s="17">
        <f t="shared" si="338"/>
        <v>0.16666666666666666</v>
      </c>
      <c r="S752" s="17">
        <f t="shared" si="339"/>
        <v>0.33333333333333331</v>
      </c>
      <c r="T752" s="14">
        <f t="shared" si="340"/>
        <v>0.5</v>
      </c>
      <c r="U752" s="12">
        <v>4</v>
      </c>
      <c r="V752" s="12">
        <v>9</v>
      </c>
      <c r="W752" s="17">
        <f t="shared" si="341"/>
        <v>0.66666666666666663</v>
      </c>
      <c r="X752" s="17">
        <f t="shared" si="342"/>
        <v>1.5</v>
      </c>
      <c r="Y752" s="14">
        <f t="shared" si="343"/>
        <v>0.44444444444444442</v>
      </c>
      <c r="Z752" s="12">
        <v>0</v>
      </c>
      <c r="AA752" s="12">
        <v>2</v>
      </c>
      <c r="AB752" s="17">
        <f t="shared" si="344"/>
        <v>0</v>
      </c>
      <c r="AC752" s="17">
        <f t="shared" si="345"/>
        <v>0.33333333333333331</v>
      </c>
      <c r="AD752" s="14">
        <f t="shared" si="346"/>
        <v>0</v>
      </c>
      <c r="AE752" s="12">
        <v>9</v>
      </c>
      <c r="AF752" s="17">
        <f t="shared" si="347"/>
        <v>1.5</v>
      </c>
      <c r="AG752" s="12">
        <v>3</v>
      </c>
      <c r="AH752" s="17">
        <f t="shared" si="348"/>
        <v>0.5</v>
      </c>
      <c r="AI752" s="12">
        <v>6</v>
      </c>
      <c r="AJ752" s="17">
        <f t="shared" si="349"/>
        <v>1</v>
      </c>
      <c r="AK752" s="12">
        <v>2</v>
      </c>
      <c r="AL752" s="17">
        <f t="shared" si="350"/>
        <v>0.33333333333333331</v>
      </c>
      <c r="AM752" s="12">
        <v>5</v>
      </c>
      <c r="AN752" s="17">
        <f t="shared" si="351"/>
        <v>0.83333333333333337</v>
      </c>
      <c r="AO752" s="12">
        <v>0</v>
      </c>
      <c r="AP752" s="17">
        <f t="shared" si="352"/>
        <v>0</v>
      </c>
      <c r="AQ752" s="12">
        <v>2</v>
      </c>
      <c r="AR752" s="17">
        <f t="shared" si="353"/>
        <v>0.33333333333333331</v>
      </c>
      <c r="AS752" s="12">
        <v>7</v>
      </c>
      <c r="AT752" s="17">
        <f t="shared" si="354"/>
        <v>1.1666666666666667</v>
      </c>
      <c r="AU752" s="13"/>
      <c r="AV752" s="13"/>
      <c r="AW752" s="13"/>
      <c r="AX752" s="13"/>
      <c r="AY752" s="13"/>
      <c r="AZ752" s="13"/>
      <c r="BA752" s="13"/>
      <c r="BB752" s="13"/>
      <c r="BC752" s="13"/>
      <c r="BD752" s="35">
        <f t="shared" si="355"/>
        <v>58.92255892255892</v>
      </c>
      <c r="BE752" s="35">
        <f t="shared" si="356"/>
        <v>63.636363636363633</v>
      </c>
      <c r="BF752" s="37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7.330647776458199</v>
      </c>
      <c r="BG752" s="14">
        <f t="shared" si="357"/>
        <v>0.81818181818181823</v>
      </c>
      <c r="BH752" s="14">
        <f t="shared" si="358"/>
        <v>0.18181818181818182</v>
      </c>
      <c r="BI752" s="13">
        <f>IFERROR(((AG752*(12000/5))/((F752*60+G752)*(SUMIFS(팀공격력!X:X,팀공격력!A:A,B752,팀공격력!B:B,D752)+SUMIFS(팀수비력!X:X,팀수비력!A:A,B752,팀수비력!B:B,D752))))*100,"")</f>
        <v>1.9707184089733381</v>
      </c>
      <c r="BJ752" s="13">
        <f>IFERROR(((AI752*(12000/5))/((F752*60+G752)*(SUMIFS(팀공격력!V:V,팀공격력!A:A,B752,팀공격력!B:B,D752)+SUMIFS(팀수비력!W:W,팀수비력!A:A,B752,팀수비력!B:B,D752))))*100,"")</f>
        <v>7.7622174067725345</v>
      </c>
      <c r="BK752" s="13">
        <f>IFERROR(((AE752*(12000/5))/((F752*60+G752)*(SUMIFS(팀공격력!X:X,팀공격력!A:A,B752,팀공격력!B:B,D752)+SUMIFS(팀수비력!X:X,팀수비력!A:A,B752,팀수비력!B:B,D752))))*100,"")</f>
        <v>5.9121552269200137</v>
      </c>
      <c r="BL752" s="13">
        <f>IFERROR(100*AK752/(((((F752*60+G752)/(12000/5))*SUMIFS(팀공격력!P:P,팀공격력!A:A,B752,팀공격력!B:B,D752))-K752)),"")</f>
        <v>3.2372499561622403</v>
      </c>
      <c r="BM752" s="13">
        <f>IFERROR(100*((AM752/E752*(2400))/((F752*60+G752)*SUMIFS(팀공격력!AR:AR,팀공격력!A:A,B752,팀공격력!B:B,D752))),"")</f>
        <v>4.5440754802225491</v>
      </c>
      <c r="BN752" s="13">
        <f>IFERROR((AO752*40)/(((F752*60+G752)/60)*(SUMIFS(팀수비력!Q:Q,팀수비력!A:A,B752,팀수비력!B:B,D752)-SUMIFS(팀수비력!N:N,팀수비력!A:A,B752,팀수비력!B:B,D752)))*100,"")</f>
        <v>0</v>
      </c>
      <c r="BO752" s="13">
        <f t="shared" si="359"/>
        <v>14.40922190201729</v>
      </c>
      <c r="BP752" s="13">
        <v>0</v>
      </c>
      <c r="BQ752" s="13">
        <v>0</v>
      </c>
      <c r="BR752" s="13">
        <v>0</v>
      </c>
      <c r="BS752" s="13">
        <v>0.33333333333333298</v>
      </c>
      <c r="BT752" s="15" t="s">
        <v>88</v>
      </c>
      <c r="BU752" s="15"/>
      <c r="BV752" s="12" t="s">
        <v>91</v>
      </c>
      <c r="BW752" s="26"/>
      <c r="BX752" s="28"/>
      <c r="BY752" s="28"/>
      <c r="BZ752" s="26"/>
      <c r="CA752" s="26"/>
      <c r="CB752" s="26"/>
      <c r="CC752" s="31"/>
      <c r="CD752" s="31"/>
      <c r="CE752" s="31"/>
      <c r="CF752" s="33">
        <v>2</v>
      </c>
      <c r="CG752" s="33">
        <v>4</v>
      </c>
    </row>
    <row r="753" spans="1:85" ht="18" customHeight="1" thickBot="1" x14ac:dyDescent="0.45">
      <c r="A753" s="12" t="s">
        <v>84</v>
      </c>
      <c r="B753" s="12" t="s">
        <v>233</v>
      </c>
      <c r="C753" s="4" t="s">
        <v>255</v>
      </c>
      <c r="D753" s="4" t="s">
        <v>298</v>
      </c>
      <c r="E753" s="23">
        <v>8</v>
      </c>
      <c r="F753" s="24">
        <v>9</v>
      </c>
      <c r="G753" s="24">
        <v>49</v>
      </c>
      <c r="H753" s="10">
        <f t="shared" si="333"/>
        <v>4712</v>
      </c>
      <c r="I753" s="5">
        <v>22</v>
      </c>
      <c r="J753" s="17">
        <f t="shared" si="334"/>
        <v>2.75</v>
      </c>
      <c r="K753" s="7">
        <v>10</v>
      </c>
      <c r="L753" s="7">
        <v>20</v>
      </c>
      <c r="M753" s="17">
        <f t="shared" si="335"/>
        <v>1.25</v>
      </c>
      <c r="N753" s="17">
        <f t="shared" si="336"/>
        <v>2.5</v>
      </c>
      <c r="O753" s="14">
        <f t="shared" si="337"/>
        <v>0.5</v>
      </c>
      <c r="P753" s="12">
        <v>10</v>
      </c>
      <c r="Q753" s="12">
        <v>19</v>
      </c>
      <c r="R753" s="17">
        <f t="shared" si="338"/>
        <v>1.25</v>
      </c>
      <c r="S753" s="17">
        <f t="shared" si="339"/>
        <v>2.375</v>
      </c>
      <c r="T753" s="14">
        <f t="shared" si="340"/>
        <v>0.52631578947368418</v>
      </c>
      <c r="U753" s="12">
        <v>0</v>
      </c>
      <c r="V753" s="12">
        <v>1</v>
      </c>
      <c r="W753" s="17">
        <f t="shared" si="341"/>
        <v>0</v>
      </c>
      <c r="X753" s="17">
        <f t="shared" si="342"/>
        <v>0.125</v>
      </c>
      <c r="Y753" s="14">
        <f t="shared" si="343"/>
        <v>0</v>
      </c>
      <c r="Z753" s="12">
        <v>2</v>
      </c>
      <c r="AA753" s="12">
        <v>3</v>
      </c>
      <c r="AB753" s="17">
        <f t="shared" si="344"/>
        <v>0.25</v>
      </c>
      <c r="AC753" s="17">
        <f t="shared" si="345"/>
        <v>0.375</v>
      </c>
      <c r="AD753" s="14">
        <f t="shared" si="346"/>
        <v>0.66666666666666663</v>
      </c>
      <c r="AE753" s="12">
        <v>11</v>
      </c>
      <c r="AF753" s="17">
        <f t="shared" si="347"/>
        <v>1.375</v>
      </c>
      <c r="AG753" s="12">
        <v>5</v>
      </c>
      <c r="AH753" s="17">
        <f t="shared" si="348"/>
        <v>0.625</v>
      </c>
      <c r="AI753" s="12">
        <v>6</v>
      </c>
      <c r="AJ753" s="17">
        <f t="shared" si="349"/>
        <v>0.75</v>
      </c>
      <c r="AK753" s="12">
        <v>6</v>
      </c>
      <c r="AL753" s="17">
        <f t="shared" si="350"/>
        <v>0.75</v>
      </c>
      <c r="AM753" s="12">
        <v>1</v>
      </c>
      <c r="AN753" s="17">
        <f t="shared" si="351"/>
        <v>0.125</v>
      </c>
      <c r="AO753" s="12">
        <v>1</v>
      </c>
      <c r="AP753" s="17">
        <f t="shared" si="352"/>
        <v>0.125</v>
      </c>
      <c r="AQ753" s="12">
        <v>5</v>
      </c>
      <c r="AR753" s="17">
        <f t="shared" si="353"/>
        <v>0.625</v>
      </c>
      <c r="AS753" s="12">
        <v>6</v>
      </c>
      <c r="AT753" s="17">
        <f t="shared" si="354"/>
        <v>0.75</v>
      </c>
      <c r="AU753" s="13"/>
      <c r="AV753" s="13"/>
      <c r="AW753" s="13"/>
      <c r="AX753" s="13"/>
      <c r="AY753" s="13"/>
      <c r="AZ753" s="13"/>
      <c r="BA753" s="13"/>
      <c r="BB753" s="13"/>
      <c r="BC753" s="13"/>
      <c r="BD753" s="35">
        <f t="shared" si="355"/>
        <v>51.594746716697934</v>
      </c>
      <c r="BE753" s="35">
        <f t="shared" si="356"/>
        <v>50</v>
      </c>
      <c r="BF753" s="37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14.891993441185868</v>
      </c>
      <c r="BG753" s="14">
        <f t="shared" si="357"/>
        <v>0.05</v>
      </c>
      <c r="BH753" s="14">
        <f t="shared" si="358"/>
        <v>0.15</v>
      </c>
      <c r="BI753" s="13">
        <f>IFERROR(((AG753*(12000/5))/((F753*60+G753)*(SUMIFS(팀공격력!X:X,팀공격력!A:A,B753,팀공격력!B:B,D753)+SUMIFS(팀수비력!X:X,팀수비력!A:A,B753,팀수비력!B:B,D753))))*100,"")</f>
        <v>3.5187416979688066</v>
      </c>
      <c r="BJ753" s="13">
        <f>IFERROR(((AI753*(12000/5))/((F753*60+G753)*(SUMIFS(팀공격력!V:V,팀공격력!A:A,B753,팀공격력!B:B,D753)+SUMIFS(팀수비력!W:W,팀수비력!A:A,B753,팀수비력!B:B,D753))))*100,"")</f>
        <v>8.315720176016077</v>
      </c>
      <c r="BK753" s="13">
        <f>IFERROR(((AE753*(12000/5))/((F753*60+G753)*(SUMIFS(팀공격력!X:X,팀공격력!A:A,B753,팀공격력!B:B,D753)+SUMIFS(팀수비력!X:X,팀수비력!A:A,B753,팀수비력!B:B,D753))))*100,"")</f>
        <v>7.7412317355313744</v>
      </c>
      <c r="BL753" s="13">
        <f>IFERROR(100*AK753/(((((F753*60+G753)/(12000/5))*SUMIFS(팀공격력!P:P,팀공격력!A:A,B753,팀공격력!B:B,D753))-K753)),"")</f>
        <v>11.464420489467063</v>
      </c>
      <c r="BM753" s="13">
        <f>IFERROR(100*((AM753/E753*(2400))/((F753*60+G753)*SUMIFS(팀공격력!AR:AR,팀공격력!A:A,B753,팀공격력!B:B,D753))),"")</f>
        <v>0.73021518540418384</v>
      </c>
      <c r="BN753" s="13">
        <f>IFERROR((AO753*40)/(((F753*60+G753)/60)*(SUMIFS(팀수비력!Q:Q,팀수비력!A:A,B753,팀수비력!B:B,D753)-SUMIFS(팀수비력!N:N,팀수비력!A:A,B753,팀수비력!B:B,D753)))*100,"")</f>
        <v>1.05836438603841</v>
      </c>
      <c r="BO753" s="13">
        <f t="shared" si="359"/>
        <v>18.996960486322187</v>
      </c>
      <c r="BP753" s="13">
        <v>50</v>
      </c>
      <c r="BQ753" s="13">
        <v>0.25</v>
      </c>
      <c r="BR753" s="13">
        <v>0</v>
      </c>
      <c r="BS753" s="13">
        <v>0.625</v>
      </c>
      <c r="BT753" s="15" t="s">
        <v>88</v>
      </c>
      <c r="BU753" s="15"/>
      <c r="BV753" s="12" t="s">
        <v>96</v>
      </c>
      <c r="BW753" s="26"/>
      <c r="BX753" s="28"/>
      <c r="BY753" s="28"/>
      <c r="BZ753" s="26"/>
      <c r="CA753" s="26"/>
      <c r="CB753" s="26"/>
      <c r="CC753" s="31"/>
      <c r="CD753" s="31"/>
      <c r="CE753" s="31"/>
      <c r="CF753" s="33">
        <v>3</v>
      </c>
      <c r="CG753" s="33">
        <v>5</v>
      </c>
    </row>
    <row r="754" spans="1:85" ht="18" customHeight="1" thickBot="1" x14ac:dyDescent="0.45">
      <c r="A754" s="12" t="s">
        <v>84</v>
      </c>
      <c r="B754" s="12" t="s">
        <v>256</v>
      </c>
      <c r="C754" s="4" t="s">
        <v>257</v>
      </c>
      <c r="D754" s="4" t="s">
        <v>298</v>
      </c>
      <c r="E754" s="23">
        <v>9</v>
      </c>
      <c r="F754" s="24">
        <v>32</v>
      </c>
      <c r="G754" s="24">
        <v>0</v>
      </c>
      <c r="H754" s="10">
        <f t="shared" si="333"/>
        <v>17280</v>
      </c>
      <c r="I754" s="5">
        <v>69</v>
      </c>
      <c r="J754" s="17">
        <f t="shared" si="334"/>
        <v>7.666666666666667</v>
      </c>
      <c r="K754" s="7">
        <v>24</v>
      </c>
      <c r="L754" s="7">
        <v>52</v>
      </c>
      <c r="M754" s="17">
        <f t="shared" si="335"/>
        <v>2.6666666666666665</v>
      </c>
      <c r="N754" s="17">
        <f t="shared" si="336"/>
        <v>5.7777777777777777</v>
      </c>
      <c r="O754" s="14">
        <f t="shared" si="337"/>
        <v>0.46153846153846156</v>
      </c>
      <c r="P754" s="12">
        <v>9</v>
      </c>
      <c r="Q754" s="12">
        <v>20</v>
      </c>
      <c r="R754" s="17">
        <f t="shared" si="338"/>
        <v>1</v>
      </c>
      <c r="S754" s="17">
        <f t="shared" si="339"/>
        <v>2.2222222222222223</v>
      </c>
      <c r="T754" s="14">
        <f t="shared" si="340"/>
        <v>0.45</v>
      </c>
      <c r="U754" s="12">
        <v>15</v>
      </c>
      <c r="V754" s="12">
        <v>32</v>
      </c>
      <c r="W754" s="17">
        <f t="shared" si="341"/>
        <v>1.6666666666666667</v>
      </c>
      <c r="X754" s="17">
        <f t="shared" si="342"/>
        <v>3.5555555555555554</v>
      </c>
      <c r="Y754" s="14">
        <f t="shared" si="343"/>
        <v>0.46875</v>
      </c>
      <c r="Z754" s="12">
        <v>6</v>
      </c>
      <c r="AA754" s="12">
        <v>6</v>
      </c>
      <c r="AB754" s="17">
        <f t="shared" si="344"/>
        <v>0.66666666666666663</v>
      </c>
      <c r="AC754" s="17">
        <f t="shared" si="345"/>
        <v>0.66666666666666663</v>
      </c>
      <c r="AD754" s="14">
        <f t="shared" si="346"/>
        <v>1</v>
      </c>
      <c r="AE754" s="12">
        <v>46</v>
      </c>
      <c r="AF754" s="17">
        <f t="shared" si="347"/>
        <v>5.1111111111111107</v>
      </c>
      <c r="AG754" s="12">
        <v>9</v>
      </c>
      <c r="AH754" s="17">
        <f t="shared" si="348"/>
        <v>1</v>
      </c>
      <c r="AI754" s="12">
        <v>37</v>
      </c>
      <c r="AJ754" s="17">
        <f t="shared" si="349"/>
        <v>4.1111111111111107</v>
      </c>
      <c r="AK754" s="12">
        <v>13</v>
      </c>
      <c r="AL754" s="17">
        <f t="shared" si="350"/>
        <v>1.4444444444444444</v>
      </c>
      <c r="AM754" s="12">
        <v>10</v>
      </c>
      <c r="AN754" s="17">
        <f t="shared" si="351"/>
        <v>1.1111111111111112</v>
      </c>
      <c r="AO754" s="12">
        <v>3</v>
      </c>
      <c r="AP754" s="17">
        <f t="shared" si="352"/>
        <v>0.33333333333333331</v>
      </c>
      <c r="AQ754" s="12">
        <v>10</v>
      </c>
      <c r="AR754" s="17">
        <f t="shared" si="353"/>
        <v>1.1111111111111112</v>
      </c>
      <c r="AS754" s="12">
        <v>17</v>
      </c>
      <c r="AT754" s="17">
        <f t="shared" si="354"/>
        <v>1.8888888888888888</v>
      </c>
      <c r="AU754" s="13"/>
      <c r="AV754" s="13"/>
      <c r="AW754" s="13"/>
      <c r="AX754" s="13"/>
      <c r="AY754" s="13"/>
      <c r="AZ754" s="13"/>
      <c r="BA754" s="13"/>
      <c r="BB754" s="13"/>
      <c r="BC754" s="13"/>
      <c r="BD754" s="35">
        <f t="shared" si="355"/>
        <v>63.140556368960468</v>
      </c>
      <c r="BE754" s="35">
        <f t="shared" si="356"/>
        <v>60.576923076923073</v>
      </c>
      <c r="BF754" s="37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10.180938460763066</v>
      </c>
      <c r="BG754" s="14">
        <f t="shared" si="357"/>
        <v>0.61538461538461542</v>
      </c>
      <c r="BH754" s="14">
        <f t="shared" si="358"/>
        <v>0.11538461538461539</v>
      </c>
      <c r="BI754" s="13">
        <f>IFERROR(((AG754*(12000/5))/((F754*60+G754)*(SUMIFS(팀공격력!X:X,팀공격력!A:A,B754,팀공격력!B:B,D754)+SUMIFS(팀수비력!X:X,팀수비력!A:A,B754,팀수비력!B:B,D754))))*100,"")</f>
        <v>1.686656671664168</v>
      </c>
      <c r="BJ754" s="13">
        <f>IFERROR(((AI754*(12000/5))/((F754*60+G754)*(SUMIFS(팀공격력!V:V,팀공격력!A:A,B754,팀공격력!B:B,D754)+SUMIFS(팀수비력!W:W,팀수비력!A:A,B754,팀수비력!B:B,D754))))*100,"")</f>
        <v>14.40809968847352</v>
      </c>
      <c r="BK754" s="13">
        <f>IFERROR(((AE754*(12000/5))/((F754*60+G754)*(SUMIFS(팀공격력!X:X,팀공격력!A:A,B754,팀공격력!B:B,D754)+SUMIFS(팀수비력!X:X,팀수비력!A:A,B754,팀수비력!B:B,D754))))*100,"")</f>
        <v>8.6206896551724146</v>
      </c>
      <c r="BL754" s="13">
        <f>IFERROR(100*AK754/(((((F754*60+G754)/(12000/5))*SUMIFS(팀공격력!P:P,팀공격력!A:A,B754,팀공격력!B:B,D754))-K754)),"")</f>
        <v>6.7148760330578501</v>
      </c>
      <c r="BM754" s="13">
        <f>IFERROR(100*((AM754/E754*(2400))/((F754*60+G754)*SUMIFS(팀공격력!AR:AR,팀공격력!A:A,B754,팀공격력!B:B,D754))),"")</f>
        <v>1.8205874299684213</v>
      </c>
      <c r="BN754" s="13">
        <f>IFERROR((AO754*40)/(((F754*60+G754)/60)*(SUMIFS(팀수비력!Q:Q,팀수비력!A:A,B754,팀수비력!B:B,D754)-SUMIFS(팀수비력!N:N,팀수비력!A:A,B754,팀수비력!B:B,D754)))*100,"")</f>
        <v>0.95663265306122447</v>
      </c>
      <c r="BO754" s="13">
        <f t="shared" si="359"/>
        <v>15.470297029702969</v>
      </c>
      <c r="BP754" s="13">
        <v>0</v>
      </c>
      <c r="BQ754" s="13">
        <v>0</v>
      </c>
      <c r="BR754" s="13">
        <v>0</v>
      </c>
      <c r="BS754" s="13">
        <v>1.44444444444444</v>
      </c>
      <c r="BT754" s="15" t="s">
        <v>88</v>
      </c>
      <c r="BU754" s="15"/>
      <c r="BV754" s="12" t="s">
        <v>96</v>
      </c>
      <c r="BW754" s="26"/>
      <c r="BX754" s="28"/>
      <c r="BY754" s="28"/>
      <c r="BZ754" s="26"/>
      <c r="CA754" s="26"/>
      <c r="CB754" s="26"/>
      <c r="CC754" s="31"/>
      <c r="CD754" s="31"/>
      <c r="CE754" s="31"/>
      <c r="CF754" s="33">
        <v>6</v>
      </c>
      <c r="CG754" s="33">
        <v>3</v>
      </c>
    </row>
    <row r="755" spans="1:85" ht="18" customHeight="1" thickBot="1" x14ac:dyDescent="0.45">
      <c r="A755" s="12" t="s">
        <v>84</v>
      </c>
      <c r="B755" s="12" t="s">
        <v>256</v>
      </c>
      <c r="C755" s="4" t="s">
        <v>258</v>
      </c>
      <c r="D755" s="4" t="s">
        <v>298</v>
      </c>
      <c r="E755" s="23">
        <v>2</v>
      </c>
      <c r="F755" s="24">
        <v>15</v>
      </c>
      <c r="G755" s="24">
        <v>33</v>
      </c>
      <c r="H755" s="10">
        <f t="shared" si="333"/>
        <v>1866</v>
      </c>
      <c r="I755" s="5">
        <v>14</v>
      </c>
      <c r="J755" s="17">
        <f t="shared" si="334"/>
        <v>7</v>
      </c>
      <c r="K755" s="7">
        <v>7</v>
      </c>
      <c r="L755" s="7">
        <v>12</v>
      </c>
      <c r="M755" s="17">
        <f t="shared" si="335"/>
        <v>3.5</v>
      </c>
      <c r="N755" s="17">
        <f t="shared" si="336"/>
        <v>6</v>
      </c>
      <c r="O755" s="14">
        <f t="shared" si="337"/>
        <v>0.58333333333333337</v>
      </c>
      <c r="P755" s="12">
        <v>7</v>
      </c>
      <c r="Q755" s="12">
        <v>12</v>
      </c>
      <c r="R755" s="17">
        <f t="shared" si="338"/>
        <v>3.5</v>
      </c>
      <c r="S755" s="17">
        <f t="shared" si="339"/>
        <v>6</v>
      </c>
      <c r="T755" s="14">
        <f t="shared" si="340"/>
        <v>0.58333333333333337</v>
      </c>
      <c r="U755" s="12">
        <v>0</v>
      </c>
      <c r="V755" s="12">
        <v>0</v>
      </c>
      <c r="W755" s="17">
        <f t="shared" si="341"/>
        <v>0</v>
      </c>
      <c r="X755" s="17">
        <f t="shared" si="342"/>
        <v>0</v>
      </c>
      <c r="Y755" s="14" t="e">
        <f t="shared" si="343"/>
        <v>#DIV/0!</v>
      </c>
      <c r="Z755" s="12">
        <v>0</v>
      </c>
      <c r="AA755" s="12">
        <v>0</v>
      </c>
      <c r="AB755" s="17">
        <f t="shared" si="344"/>
        <v>0</v>
      </c>
      <c r="AC755" s="17">
        <f t="shared" si="345"/>
        <v>0</v>
      </c>
      <c r="AD755" s="14" t="e">
        <f t="shared" si="346"/>
        <v>#DIV/0!</v>
      </c>
      <c r="AE755" s="12">
        <v>5</v>
      </c>
      <c r="AF755" s="17">
        <f t="shared" si="347"/>
        <v>2.5</v>
      </c>
      <c r="AG755" s="12">
        <v>1</v>
      </c>
      <c r="AH755" s="17">
        <f t="shared" si="348"/>
        <v>0.5</v>
      </c>
      <c r="AI755" s="12">
        <v>4</v>
      </c>
      <c r="AJ755" s="17">
        <f t="shared" si="349"/>
        <v>2</v>
      </c>
      <c r="AK755" s="12">
        <v>1</v>
      </c>
      <c r="AL755" s="17">
        <f t="shared" si="350"/>
        <v>0.5</v>
      </c>
      <c r="AM755" s="12">
        <v>1</v>
      </c>
      <c r="AN755" s="17">
        <f t="shared" si="351"/>
        <v>0.5</v>
      </c>
      <c r="AO755" s="12">
        <v>2</v>
      </c>
      <c r="AP755" s="17">
        <f t="shared" si="352"/>
        <v>1</v>
      </c>
      <c r="AQ755" s="12">
        <v>1</v>
      </c>
      <c r="AR755" s="17">
        <f t="shared" si="353"/>
        <v>0.5</v>
      </c>
      <c r="AS755" s="12">
        <v>6</v>
      </c>
      <c r="AT755" s="17">
        <f t="shared" si="354"/>
        <v>3</v>
      </c>
      <c r="AU755" s="13"/>
      <c r="AV755" s="13"/>
      <c r="AW755" s="13"/>
      <c r="AX755" s="13"/>
      <c r="AY755" s="13"/>
      <c r="AZ755" s="13"/>
      <c r="BA755" s="13"/>
      <c r="BB755" s="13"/>
      <c r="BC755" s="13"/>
      <c r="BD755" s="35">
        <f t="shared" si="355"/>
        <v>58.333333333333336</v>
      </c>
      <c r="BE755" s="35">
        <f t="shared" si="356"/>
        <v>58.333333333333336</v>
      </c>
      <c r="BF755" s="37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4.2135621275960604</v>
      </c>
      <c r="BG755" s="14">
        <f t="shared" si="357"/>
        <v>0</v>
      </c>
      <c r="BH755" s="14">
        <f t="shared" si="358"/>
        <v>0</v>
      </c>
      <c r="BI755" s="13">
        <f>IFERROR(((AG755*(12000/5))/((F755*60+G755)*(SUMIFS(팀공격력!X:X,팀공격력!A:A,B755,팀공격력!B:B,D755)+SUMIFS(팀수비력!X:X,팀수비력!A:A,B755,팀수비력!B:B,D755))))*100,"")</f>
        <v>0.38565926040195336</v>
      </c>
      <c r="BJ755" s="13">
        <f>IFERROR(((AI755*(12000/5))/((F755*60+G755)*(SUMIFS(팀공격력!V:V,팀공격력!A:A,B755,팀공격력!B:B,D755)+SUMIFS(팀수비력!W:W,팀수비력!A:A,B755,팀수비력!B:B,D755))))*100,"")</f>
        <v>3.2054171549919368</v>
      </c>
      <c r="BK755" s="13">
        <f>IFERROR(((AE755*(12000/5))/((F755*60+G755)*(SUMIFS(팀공격력!X:X,팀공격력!A:A,B755,팀공격력!B:B,D755)+SUMIFS(팀수비력!X:X,팀수비력!A:A,B755,팀수비력!B:B,D755))))*100,"")</f>
        <v>1.9282963020097668</v>
      </c>
      <c r="BL755" s="13">
        <f>IFERROR(100*AK755/(((((F755*60+G755)/(12000/5))*SUMIFS(팀공격력!P:P,팀공격력!A:A,B755,팀공격력!B:B,D755))-K755)),"")</f>
        <v>1.01276078590237</v>
      </c>
      <c r="BM755" s="13">
        <f>IFERROR(100*((AM755/E755*(2400))/((F755*60+G755)*SUMIFS(팀공격력!AR:AR,팀공격력!A:A,B755,팀공격력!B:B,D755))),"")</f>
        <v>1.685945915855001</v>
      </c>
      <c r="BN755" s="13">
        <f>IFERROR((AO755*40)/(((F755*60+G755)/60)*(SUMIFS(팀수비력!Q:Q,팀수비력!A:A,B755,팀수비력!B:B,D755)-SUMIFS(팀수비력!N:N,팀수비력!A:A,B755,팀수비력!B:B,D755)))*100,"")</f>
        <v>1.3124220749393003</v>
      </c>
      <c r="BO755" s="13">
        <f t="shared" si="359"/>
        <v>7.6923076923076925</v>
      </c>
      <c r="BP755" s="13">
        <v>0</v>
      </c>
      <c r="BQ755" s="13">
        <v>0</v>
      </c>
      <c r="BR755" s="13">
        <v>0</v>
      </c>
      <c r="BS755" s="13">
        <v>0</v>
      </c>
      <c r="BT755" s="15" t="s">
        <v>88</v>
      </c>
      <c r="BU755" s="15"/>
      <c r="BV755" s="12" t="s">
        <v>96</v>
      </c>
      <c r="BW755" s="26"/>
      <c r="BX755" s="28"/>
      <c r="BY755" s="28"/>
      <c r="BZ755" s="26"/>
      <c r="CA755" s="26"/>
      <c r="CB755" s="26"/>
      <c r="CC755" s="31"/>
      <c r="CD755" s="31"/>
      <c r="CE755" s="31"/>
      <c r="CF755" s="33">
        <v>2</v>
      </c>
      <c r="CG755" s="33">
        <v>0</v>
      </c>
    </row>
    <row r="756" spans="1:85" ht="18" customHeight="1" thickBot="1" x14ac:dyDescent="0.45">
      <c r="A756" s="12" t="s">
        <v>84</v>
      </c>
      <c r="B756" s="12" t="s">
        <v>256</v>
      </c>
      <c r="C756" s="4" t="s">
        <v>259</v>
      </c>
      <c r="D756" s="4" t="s">
        <v>298</v>
      </c>
      <c r="E756" s="23">
        <v>2</v>
      </c>
      <c r="F756" s="24">
        <v>3</v>
      </c>
      <c r="G756" s="24">
        <v>56</v>
      </c>
      <c r="H756" s="10">
        <f t="shared" si="333"/>
        <v>472</v>
      </c>
      <c r="I756" s="5">
        <v>0</v>
      </c>
      <c r="J756" s="17">
        <f t="shared" si="334"/>
        <v>0</v>
      </c>
      <c r="K756" s="7">
        <v>0</v>
      </c>
      <c r="L756" s="7">
        <v>3</v>
      </c>
      <c r="M756" s="17">
        <f t="shared" si="335"/>
        <v>0</v>
      </c>
      <c r="N756" s="17">
        <f t="shared" si="336"/>
        <v>1.5</v>
      </c>
      <c r="O756" s="14">
        <f t="shared" si="337"/>
        <v>0</v>
      </c>
      <c r="P756" s="12">
        <v>0</v>
      </c>
      <c r="Q756" s="12">
        <v>2</v>
      </c>
      <c r="R756" s="17">
        <f t="shared" si="338"/>
        <v>0</v>
      </c>
      <c r="S756" s="17">
        <f t="shared" si="339"/>
        <v>1</v>
      </c>
      <c r="T756" s="14">
        <f t="shared" si="340"/>
        <v>0</v>
      </c>
      <c r="U756" s="12">
        <v>0</v>
      </c>
      <c r="V756" s="12">
        <v>1</v>
      </c>
      <c r="W756" s="17">
        <f t="shared" si="341"/>
        <v>0</v>
      </c>
      <c r="X756" s="17">
        <f t="shared" si="342"/>
        <v>0.5</v>
      </c>
      <c r="Y756" s="14">
        <f t="shared" si="343"/>
        <v>0</v>
      </c>
      <c r="Z756" s="12">
        <v>0</v>
      </c>
      <c r="AA756" s="12">
        <v>0</v>
      </c>
      <c r="AB756" s="17">
        <f t="shared" si="344"/>
        <v>0</v>
      </c>
      <c r="AC756" s="17">
        <f t="shared" si="345"/>
        <v>0</v>
      </c>
      <c r="AD756" s="14" t="e">
        <f t="shared" si="346"/>
        <v>#DIV/0!</v>
      </c>
      <c r="AE756" s="12">
        <v>1</v>
      </c>
      <c r="AF756" s="17">
        <f t="shared" si="347"/>
        <v>0.5</v>
      </c>
      <c r="AG756" s="12">
        <v>1</v>
      </c>
      <c r="AH756" s="17">
        <f t="shared" si="348"/>
        <v>0.5</v>
      </c>
      <c r="AI756" s="12">
        <v>0</v>
      </c>
      <c r="AJ756" s="17">
        <f t="shared" si="349"/>
        <v>0</v>
      </c>
      <c r="AK756" s="12">
        <v>0</v>
      </c>
      <c r="AL756" s="17">
        <f t="shared" si="350"/>
        <v>0</v>
      </c>
      <c r="AM756" s="12">
        <v>0</v>
      </c>
      <c r="AN756" s="17">
        <f t="shared" si="351"/>
        <v>0</v>
      </c>
      <c r="AO756" s="12">
        <v>0</v>
      </c>
      <c r="AP756" s="17">
        <f t="shared" si="352"/>
        <v>0</v>
      </c>
      <c r="AQ756" s="12">
        <v>1</v>
      </c>
      <c r="AR756" s="17">
        <f t="shared" si="353"/>
        <v>0.5</v>
      </c>
      <c r="AS756" s="12">
        <v>1</v>
      </c>
      <c r="AT756" s="17">
        <f t="shared" si="354"/>
        <v>0.5</v>
      </c>
      <c r="AU756" s="13"/>
      <c r="AV756" s="13"/>
      <c r="AW756" s="13"/>
      <c r="AX756" s="13"/>
      <c r="AY756" s="13"/>
      <c r="AZ756" s="13"/>
      <c r="BA756" s="13"/>
      <c r="BB756" s="13"/>
      <c r="BC756" s="13"/>
      <c r="BD756" s="35">
        <f t="shared" si="355"/>
        <v>0</v>
      </c>
      <c r="BE756" s="35">
        <f t="shared" si="356"/>
        <v>0</v>
      </c>
      <c r="BF756" s="37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5.125493435524282</v>
      </c>
      <c r="BG756" s="14">
        <f t="shared" si="357"/>
        <v>0.33333333333333331</v>
      </c>
      <c r="BH756" s="14">
        <f t="shared" si="358"/>
        <v>0</v>
      </c>
      <c r="BI756" s="13">
        <f>IFERROR(((AG756*(12000/5))/((F756*60+G756)*(SUMIFS(팀공격력!X:X,팀공격력!A:A,B756,팀공격력!B:B,D756)+SUMIFS(팀수비력!X:X,팀수비력!A:A,B756,팀수비력!B:B,D756))))*100,"")</f>
        <v>1.5246613981145021</v>
      </c>
      <c r="BJ756" s="13">
        <f>IFERROR(((AI756*(12000/5))/((F756*60+G756)*(SUMIFS(팀공격력!V:V,팀공격력!A:A,B756,팀공격력!B:B,D756)+SUMIFS(팀수비력!W:W,팀수비력!A:A,B756,팀수비력!B:B,D756))))*100,"")</f>
        <v>0</v>
      </c>
      <c r="BK756" s="13">
        <f>IFERROR(((AE756*(12000/5))/((F756*60+G756)*(SUMIFS(팀공격력!X:X,팀공격력!A:A,B756,팀공격력!B:B,D756)+SUMIFS(팀수비력!X:X,팀수비력!A:A,B756,팀수비력!B:B,D756))))*100,"")</f>
        <v>1.5246613981145021</v>
      </c>
      <c r="BL756" s="13">
        <f>IFERROR(100*AK756/(((((F756*60+G756)/(12000/5))*SUMIFS(팀공격력!P:P,팀공격력!A:A,B756,팀공격력!B:B,D756))-K756)),"")</f>
        <v>0</v>
      </c>
      <c r="BM756" s="13">
        <f>IFERROR(100*((AM756/E756*(2400))/((F756*60+G756)*SUMIFS(팀공격력!AR:AR,팀공격력!A:A,B756,팀공격력!B:B,D756))),"")</f>
        <v>0</v>
      </c>
      <c r="BN756" s="13">
        <f>IFERROR((AO756*40)/(((F756*60+G756)/60)*(SUMIFS(팀수비력!Q:Q,팀수비력!A:A,B756,팀수비력!B:B,D756)-SUMIFS(팀수비력!N:N,팀수비력!A:A,B756,팀수비력!B:B,D756)))*100,"")</f>
        <v>0</v>
      </c>
      <c r="BO756" s="13">
        <f t="shared" si="359"/>
        <v>25</v>
      </c>
      <c r="BP756" s="13">
        <v>0</v>
      </c>
      <c r="BQ756" s="13">
        <v>0</v>
      </c>
      <c r="BR756" s="13">
        <v>0</v>
      </c>
      <c r="BS756" s="13">
        <v>0</v>
      </c>
      <c r="BT756" s="15" t="s">
        <v>88</v>
      </c>
      <c r="BU756" s="15"/>
      <c r="BV756" s="12" t="s">
        <v>91</v>
      </c>
      <c r="BW756" s="26"/>
      <c r="BX756" s="28"/>
      <c r="BY756" s="28"/>
      <c r="BZ756" s="26"/>
      <c r="CA756" s="26"/>
      <c r="CB756" s="26"/>
      <c r="CC756" s="31"/>
      <c r="CD756" s="31"/>
      <c r="CE756" s="31"/>
      <c r="CF756" s="33">
        <v>2</v>
      </c>
      <c r="CG756" s="33">
        <v>0</v>
      </c>
    </row>
    <row r="757" spans="1:85" ht="18" customHeight="1" thickBot="1" x14ac:dyDescent="0.45">
      <c r="A757" s="12" t="s">
        <v>84</v>
      </c>
      <c r="B757" s="12" t="s">
        <v>256</v>
      </c>
      <c r="C757" s="4" t="s">
        <v>260</v>
      </c>
      <c r="D757" s="4" t="s">
        <v>298</v>
      </c>
      <c r="E757" s="23">
        <v>8</v>
      </c>
      <c r="F757" s="24">
        <v>18</v>
      </c>
      <c r="G757" s="24">
        <v>31</v>
      </c>
      <c r="H757" s="10">
        <f t="shared" si="333"/>
        <v>8888</v>
      </c>
      <c r="I757" s="5">
        <v>44</v>
      </c>
      <c r="J757" s="17">
        <f t="shared" si="334"/>
        <v>5.5</v>
      </c>
      <c r="K757" s="7">
        <v>16</v>
      </c>
      <c r="L757" s="7">
        <v>33</v>
      </c>
      <c r="M757" s="17">
        <f t="shared" si="335"/>
        <v>2</v>
      </c>
      <c r="N757" s="17">
        <f t="shared" si="336"/>
        <v>4.125</v>
      </c>
      <c r="O757" s="14">
        <f t="shared" si="337"/>
        <v>0.48484848484848486</v>
      </c>
      <c r="P757" s="12">
        <v>9</v>
      </c>
      <c r="Q757" s="12">
        <v>12</v>
      </c>
      <c r="R757" s="17">
        <f t="shared" si="338"/>
        <v>1.125</v>
      </c>
      <c r="S757" s="17">
        <f t="shared" si="339"/>
        <v>1.5</v>
      </c>
      <c r="T757" s="14">
        <f t="shared" si="340"/>
        <v>0.75</v>
      </c>
      <c r="U757" s="12">
        <v>7</v>
      </c>
      <c r="V757" s="12">
        <v>21</v>
      </c>
      <c r="W757" s="17">
        <f t="shared" si="341"/>
        <v>0.875</v>
      </c>
      <c r="X757" s="17">
        <f t="shared" si="342"/>
        <v>2.625</v>
      </c>
      <c r="Y757" s="14">
        <f t="shared" si="343"/>
        <v>0.33333333333333331</v>
      </c>
      <c r="Z757" s="12">
        <v>5</v>
      </c>
      <c r="AA757" s="12">
        <v>5</v>
      </c>
      <c r="AB757" s="17">
        <f t="shared" si="344"/>
        <v>0.625</v>
      </c>
      <c r="AC757" s="17">
        <f t="shared" si="345"/>
        <v>0.625</v>
      </c>
      <c r="AD757" s="14">
        <f t="shared" si="346"/>
        <v>1</v>
      </c>
      <c r="AE757" s="12">
        <v>19</v>
      </c>
      <c r="AF757" s="17">
        <f t="shared" si="347"/>
        <v>2.375</v>
      </c>
      <c r="AG757" s="12">
        <v>10</v>
      </c>
      <c r="AH757" s="17">
        <f t="shared" si="348"/>
        <v>1.25</v>
      </c>
      <c r="AI757" s="12">
        <v>9</v>
      </c>
      <c r="AJ757" s="17">
        <f t="shared" si="349"/>
        <v>1.125</v>
      </c>
      <c r="AK757" s="12">
        <v>7</v>
      </c>
      <c r="AL757" s="17">
        <f t="shared" si="350"/>
        <v>0.875</v>
      </c>
      <c r="AM757" s="12">
        <v>2</v>
      </c>
      <c r="AN757" s="17">
        <f t="shared" si="351"/>
        <v>0.25</v>
      </c>
      <c r="AO757" s="12">
        <v>0</v>
      </c>
      <c r="AP757" s="17">
        <f t="shared" si="352"/>
        <v>0</v>
      </c>
      <c r="AQ757" s="12">
        <v>3</v>
      </c>
      <c r="AR757" s="17">
        <f t="shared" si="353"/>
        <v>0.375</v>
      </c>
      <c r="AS757" s="12">
        <v>15</v>
      </c>
      <c r="AT757" s="17">
        <f t="shared" si="354"/>
        <v>1.875</v>
      </c>
      <c r="AU757" s="13"/>
      <c r="AV757" s="13"/>
      <c r="AW757" s="13"/>
      <c r="AX757" s="13"/>
      <c r="AY757" s="13"/>
      <c r="AZ757" s="13"/>
      <c r="BA757" s="13"/>
      <c r="BB757" s="13"/>
      <c r="BC757" s="13"/>
      <c r="BD757" s="35">
        <f t="shared" si="355"/>
        <v>62.5</v>
      </c>
      <c r="BE757" s="35">
        <f t="shared" si="356"/>
        <v>59.090909090909093</v>
      </c>
      <c r="BF757" s="37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10.397693163802545</v>
      </c>
      <c r="BG757" s="14">
        <f t="shared" si="357"/>
        <v>0.63636363636363635</v>
      </c>
      <c r="BH757" s="14">
        <f t="shared" si="358"/>
        <v>0.15151515151515152</v>
      </c>
      <c r="BI757" s="13">
        <f>IFERROR(((AG757*(12000/5))/((F757*60+G757)*(SUMIFS(팀공격력!X:X,팀공격력!A:A,B757,팀공격력!B:B,D757)+SUMIFS(팀수비력!X:X,팀수비력!A:A,B757,팀수비력!B:B,D757))))*100,"")</f>
        <v>3.2387046800632082</v>
      </c>
      <c r="BJ757" s="13">
        <f>IFERROR(((AI757*(12000/5))/((F757*60+G757)*(SUMIFS(팀공격력!V:V,팀공격력!A:A,B757,팀공격력!B:B,D757)+SUMIFS(팀수비력!W:W,팀수비력!A:A,B757,팀수비력!B:B,D757))))*100,"")</f>
        <v>6.0566804343985803</v>
      </c>
      <c r="BK757" s="13">
        <f>IFERROR(((AE757*(12000/5))/((F757*60+G757)*(SUMIFS(팀공격력!X:X,팀공격력!A:A,B757,팀공격력!B:B,D757)+SUMIFS(팀수비력!X:X,팀수비력!A:A,B757,팀수비력!B:B,D757))))*100,"")</f>
        <v>6.1535388921200962</v>
      </c>
      <c r="BL757" s="13">
        <f>IFERROR(100*AK757/(((((F757*60+G757)/(12000/5))*SUMIFS(팀공격력!P:P,팀공격력!A:A,B757,팀공격력!B:B,D757))-K757)),"")</f>
        <v>6.3686540911020808</v>
      </c>
      <c r="BM757" s="13">
        <f>IFERROR(100*((AM757/E757*(2400))/((F757*60+G757)*SUMIFS(팀공격력!AR:AR,팀공격력!A:A,B757,팀공격력!B:B,D757))),"")</f>
        <v>0.7079151842901511</v>
      </c>
      <c r="BN757" s="13">
        <f>IFERROR((AO757*40)/(((F757*60+G757)/60)*(SUMIFS(팀수비력!Q:Q,팀수비력!A:A,B757,팀수비력!B:B,D757)-SUMIFS(팀수비력!N:N,팀수비력!A:A,B757,팀수비력!B:B,D757)))*100,"")</f>
        <v>0</v>
      </c>
      <c r="BO757" s="13">
        <f t="shared" si="359"/>
        <v>7.8534031413612562</v>
      </c>
      <c r="BP757" s="13">
        <v>33.3333333333333</v>
      </c>
      <c r="BQ757" s="13">
        <v>0.125</v>
      </c>
      <c r="BR757" s="13">
        <v>0.375</v>
      </c>
      <c r="BS757" s="13">
        <v>0.125</v>
      </c>
      <c r="BT757" s="15" t="s">
        <v>88</v>
      </c>
      <c r="BU757" s="15"/>
      <c r="BV757" s="12" t="s">
        <v>96</v>
      </c>
      <c r="BW757" s="26"/>
      <c r="BX757" s="28"/>
      <c r="BY757" s="28"/>
      <c r="BZ757" s="26"/>
      <c r="CA757" s="26"/>
      <c r="CB757" s="26"/>
      <c r="CC757" s="31"/>
      <c r="CD757" s="31"/>
      <c r="CE757" s="31"/>
      <c r="CF757" s="33">
        <v>5</v>
      </c>
      <c r="CG757" s="33">
        <v>3</v>
      </c>
    </row>
    <row r="758" spans="1:85" ht="18" customHeight="1" thickBot="1" x14ac:dyDescent="0.45">
      <c r="A758" s="12" t="s">
        <v>84</v>
      </c>
      <c r="B758" s="12" t="s">
        <v>256</v>
      </c>
      <c r="C758" s="4" t="s">
        <v>262</v>
      </c>
      <c r="D758" s="4" t="s">
        <v>298</v>
      </c>
      <c r="E758" s="23">
        <v>4</v>
      </c>
      <c r="F758" s="24">
        <v>9</v>
      </c>
      <c r="G758" s="24">
        <v>58</v>
      </c>
      <c r="H758" s="10">
        <f t="shared" si="333"/>
        <v>2392</v>
      </c>
      <c r="I758" s="5">
        <v>11</v>
      </c>
      <c r="J758" s="17">
        <f t="shared" si="334"/>
        <v>2.75</v>
      </c>
      <c r="K758" s="7">
        <v>4</v>
      </c>
      <c r="L758" s="7">
        <v>8</v>
      </c>
      <c r="M758" s="17">
        <f t="shared" si="335"/>
        <v>1</v>
      </c>
      <c r="N758" s="17">
        <f t="shared" si="336"/>
        <v>2</v>
      </c>
      <c r="O758" s="14">
        <f t="shared" si="337"/>
        <v>0.5</v>
      </c>
      <c r="P758" s="12">
        <v>2</v>
      </c>
      <c r="Q758" s="12">
        <v>4</v>
      </c>
      <c r="R758" s="17">
        <f t="shared" si="338"/>
        <v>0.5</v>
      </c>
      <c r="S758" s="17">
        <f t="shared" si="339"/>
        <v>1</v>
      </c>
      <c r="T758" s="14">
        <f t="shared" si="340"/>
        <v>0.5</v>
      </c>
      <c r="U758" s="12">
        <v>2</v>
      </c>
      <c r="V758" s="12">
        <v>4</v>
      </c>
      <c r="W758" s="17">
        <f t="shared" si="341"/>
        <v>0.5</v>
      </c>
      <c r="X758" s="17">
        <f t="shared" si="342"/>
        <v>1</v>
      </c>
      <c r="Y758" s="14">
        <f t="shared" si="343"/>
        <v>0.5</v>
      </c>
      <c r="Z758" s="12">
        <v>1</v>
      </c>
      <c r="AA758" s="12">
        <v>1</v>
      </c>
      <c r="AB758" s="17">
        <f t="shared" si="344"/>
        <v>0.25</v>
      </c>
      <c r="AC758" s="17">
        <f t="shared" si="345"/>
        <v>0.25</v>
      </c>
      <c r="AD758" s="14">
        <f t="shared" si="346"/>
        <v>1</v>
      </c>
      <c r="AE758" s="12">
        <v>4</v>
      </c>
      <c r="AF758" s="17">
        <f t="shared" si="347"/>
        <v>1</v>
      </c>
      <c r="AG758" s="12">
        <v>2</v>
      </c>
      <c r="AH758" s="17">
        <f t="shared" si="348"/>
        <v>0.5</v>
      </c>
      <c r="AI758" s="12">
        <v>2</v>
      </c>
      <c r="AJ758" s="17">
        <f t="shared" si="349"/>
        <v>0.5</v>
      </c>
      <c r="AK758" s="12">
        <v>1</v>
      </c>
      <c r="AL758" s="17">
        <f t="shared" si="350"/>
        <v>0.25</v>
      </c>
      <c r="AM758" s="12">
        <v>1</v>
      </c>
      <c r="AN758" s="17">
        <f t="shared" si="351"/>
        <v>0.25</v>
      </c>
      <c r="AO758" s="12">
        <v>0</v>
      </c>
      <c r="AP758" s="17">
        <f t="shared" si="352"/>
        <v>0</v>
      </c>
      <c r="AQ758" s="12">
        <v>0</v>
      </c>
      <c r="AR758" s="17">
        <f t="shared" si="353"/>
        <v>0</v>
      </c>
      <c r="AS758" s="12">
        <v>4</v>
      </c>
      <c r="AT758" s="17">
        <f t="shared" si="354"/>
        <v>1</v>
      </c>
      <c r="AU758" s="13"/>
      <c r="AV758" s="13"/>
      <c r="AW758" s="13"/>
      <c r="AX758" s="13"/>
      <c r="AY758" s="13"/>
      <c r="AZ758" s="13"/>
      <c r="BA758" s="13"/>
      <c r="BB758" s="13"/>
      <c r="BC758" s="13"/>
      <c r="BD758" s="35">
        <f t="shared" si="355"/>
        <v>65.165876777251185</v>
      </c>
      <c r="BE758" s="35">
        <f t="shared" si="356"/>
        <v>62.5</v>
      </c>
      <c r="BF758" s="37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4.2680446674810568</v>
      </c>
      <c r="BG758" s="14">
        <f t="shared" si="357"/>
        <v>0.5</v>
      </c>
      <c r="BH758" s="14">
        <f t="shared" si="358"/>
        <v>0.125</v>
      </c>
      <c r="BI758" s="13">
        <f>IFERROR(((AG758*(12000/5))/((F758*60+G758)*(SUMIFS(팀공격력!X:X,팀공격력!A:A,B758,팀공격력!B:B,D758)+SUMIFS(팀수비력!X:X,팀수비력!A:A,B758,팀수비력!B:B,D758))))*100,"")</f>
        <v>1.2034116720903762</v>
      </c>
      <c r="BJ758" s="13">
        <f>IFERROR(((AI758*(12000/5))/((F758*60+G758)*(SUMIFS(팀공격력!V:V,팀공격력!A:A,B758,팀공격력!B:B,D758)+SUMIFS(팀수비력!W:W,팀수비력!A:A,B758,팀수비력!B:B,D758))))*100,"")</f>
        <v>2.5005469946550809</v>
      </c>
      <c r="BK758" s="13">
        <f>IFERROR(((AE758*(12000/5))/((F758*60+G758)*(SUMIFS(팀공격력!X:X,팀공격력!A:A,B758,팀공격력!B:B,D758)+SUMIFS(팀수비력!X:X,팀수비력!A:A,B758,팀수비력!B:B,D758))))*100,"")</f>
        <v>2.4068233441807525</v>
      </c>
      <c r="BL758" s="13">
        <f>IFERROR(100*AK758/(((((F758*60+G758)/(12000/5))*SUMIFS(팀공격력!P:P,팀공격력!A:A,B758,팀공격력!B:B,D758))-K758)),"")</f>
        <v>1.5680535228935812</v>
      </c>
      <c r="BM758" s="13">
        <f>IFERROR(100*((AM758/E758*(2400))/((F758*60+G758)*SUMIFS(팀공격력!AR:AR,팀공격력!A:A,B758,팀공격력!B:B,D758))),"")</f>
        <v>1.3152069728199967</v>
      </c>
      <c r="BN758" s="13">
        <f>IFERROR((AO758*40)/(((F758*60+G758)/60)*(SUMIFS(팀수비력!Q:Q,팀수비력!A:A,B758,팀수비력!B:B,D758)-SUMIFS(팀수비력!N:N,팀수비력!A:A,B758,팀수비력!B:B,D758)))*100,"")</f>
        <v>0</v>
      </c>
      <c r="BO758" s="13">
        <f t="shared" si="359"/>
        <v>0</v>
      </c>
      <c r="BP758" s="13">
        <v>0</v>
      </c>
      <c r="BQ758" s="13">
        <v>0</v>
      </c>
      <c r="BR758" s="13">
        <v>0</v>
      </c>
      <c r="BS758" s="13">
        <v>0</v>
      </c>
      <c r="BT758" s="15" t="s">
        <v>88</v>
      </c>
      <c r="BU758" s="15"/>
      <c r="BV758" s="12" t="s">
        <v>96</v>
      </c>
      <c r="BW758" s="26"/>
      <c r="BX758" s="28"/>
      <c r="BY758" s="28"/>
      <c r="BZ758" s="26"/>
      <c r="CA758" s="26"/>
      <c r="CB758" s="26"/>
      <c r="CC758" s="31"/>
      <c r="CD758" s="31"/>
      <c r="CE758" s="31"/>
      <c r="CF758" s="33">
        <v>2</v>
      </c>
      <c r="CG758" s="33">
        <v>2</v>
      </c>
    </row>
    <row r="759" spans="1:85" ht="18" customHeight="1" thickBot="1" x14ac:dyDescent="0.45">
      <c r="A759" s="12" t="s">
        <v>84</v>
      </c>
      <c r="B759" s="12" t="s">
        <v>256</v>
      </c>
      <c r="C759" s="4" t="s">
        <v>263</v>
      </c>
      <c r="D759" s="4" t="s">
        <v>298</v>
      </c>
      <c r="E759" s="23">
        <v>9</v>
      </c>
      <c r="F759" s="24">
        <v>13</v>
      </c>
      <c r="G759" s="24">
        <v>36</v>
      </c>
      <c r="H759" s="10">
        <f t="shared" si="333"/>
        <v>7344</v>
      </c>
      <c r="I759" s="5">
        <v>70</v>
      </c>
      <c r="J759" s="17">
        <f t="shared" si="334"/>
        <v>7.7777777777777777</v>
      </c>
      <c r="K759" s="7">
        <v>25</v>
      </c>
      <c r="L759" s="7">
        <v>55</v>
      </c>
      <c r="M759" s="17">
        <f t="shared" si="335"/>
        <v>2.7777777777777777</v>
      </c>
      <c r="N759" s="17">
        <f t="shared" si="336"/>
        <v>6.1111111111111107</v>
      </c>
      <c r="O759" s="14">
        <f t="shared" si="337"/>
        <v>0.45454545454545453</v>
      </c>
      <c r="P759" s="12">
        <v>25</v>
      </c>
      <c r="Q759" s="12">
        <v>52</v>
      </c>
      <c r="R759" s="17">
        <f t="shared" si="338"/>
        <v>2.7777777777777777</v>
      </c>
      <c r="S759" s="17">
        <f t="shared" si="339"/>
        <v>5.7777777777777777</v>
      </c>
      <c r="T759" s="14">
        <f t="shared" si="340"/>
        <v>0.48076923076923078</v>
      </c>
      <c r="U759" s="12">
        <v>0</v>
      </c>
      <c r="V759" s="12">
        <v>3</v>
      </c>
      <c r="W759" s="17">
        <f t="shared" si="341"/>
        <v>0</v>
      </c>
      <c r="X759" s="17">
        <f t="shared" si="342"/>
        <v>0.33333333333333331</v>
      </c>
      <c r="Y759" s="14">
        <f t="shared" si="343"/>
        <v>0</v>
      </c>
      <c r="Z759" s="12">
        <v>20</v>
      </c>
      <c r="AA759" s="12">
        <v>29</v>
      </c>
      <c r="AB759" s="17">
        <f t="shared" si="344"/>
        <v>2.2222222222222223</v>
      </c>
      <c r="AC759" s="17">
        <f t="shared" si="345"/>
        <v>3.2222222222222223</v>
      </c>
      <c r="AD759" s="14">
        <f t="shared" si="346"/>
        <v>0.68965517241379315</v>
      </c>
      <c r="AE759" s="12">
        <v>48</v>
      </c>
      <c r="AF759" s="17">
        <f t="shared" si="347"/>
        <v>5.333333333333333</v>
      </c>
      <c r="AG759" s="12">
        <v>12</v>
      </c>
      <c r="AH759" s="17">
        <f t="shared" si="348"/>
        <v>1.3333333333333333</v>
      </c>
      <c r="AI759" s="12">
        <v>36</v>
      </c>
      <c r="AJ759" s="17">
        <f t="shared" si="349"/>
        <v>4</v>
      </c>
      <c r="AK759" s="12">
        <v>11</v>
      </c>
      <c r="AL759" s="17">
        <f t="shared" si="350"/>
        <v>1.2222222222222223</v>
      </c>
      <c r="AM759" s="12">
        <v>2</v>
      </c>
      <c r="AN759" s="17">
        <f t="shared" si="351"/>
        <v>0.22222222222222221</v>
      </c>
      <c r="AO759" s="12">
        <v>4</v>
      </c>
      <c r="AP759" s="17">
        <f t="shared" si="352"/>
        <v>0.44444444444444442</v>
      </c>
      <c r="AQ759" s="12">
        <v>10</v>
      </c>
      <c r="AR759" s="17">
        <f t="shared" si="353"/>
        <v>1.1111111111111112</v>
      </c>
      <c r="AS759" s="12">
        <v>16</v>
      </c>
      <c r="AT759" s="17">
        <f t="shared" si="354"/>
        <v>1.7777777777777777</v>
      </c>
      <c r="AU759" s="13"/>
      <c r="AV759" s="13"/>
      <c r="AW759" s="13"/>
      <c r="AX759" s="13"/>
      <c r="AY759" s="13"/>
      <c r="AZ759" s="13"/>
      <c r="BA759" s="13"/>
      <c r="BB759" s="13"/>
      <c r="BC759" s="13"/>
      <c r="BD759" s="35">
        <f t="shared" si="355"/>
        <v>51.652892561983464</v>
      </c>
      <c r="BE759" s="35">
        <f t="shared" si="356"/>
        <v>45.454545454545453</v>
      </c>
      <c r="BF759" s="37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28.817333092200641</v>
      </c>
      <c r="BG759" s="14">
        <f t="shared" si="357"/>
        <v>5.4545454545454543E-2</v>
      </c>
      <c r="BH759" s="14">
        <f t="shared" si="358"/>
        <v>0.52727272727272723</v>
      </c>
      <c r="BI759" s="13">
        <f>IFERROR(((AG759*(12000/5))/((F759*60+G759)*(SUMIFS(팀공격력!X:X,팀공격력!A:A,B759,팀공격력!B:B,D759)+SUMIFS(팀수비력!X:X,팀수비력!A:A,B759,팀수비력!B:B,D759))))*100,"")</f>
        <v>5.2914719111032715</v>
      </c>
      <c r="BJ759" s="13">
        <f>IFERROR(((AI759*(12000/5))/((F759*60+G759)*(SUMIFS(팀공격력!V:V,팀공격력!A:A,B759,팀공격력!B:B,D759)+SUMIFS(팀수비력!W:W,팀수비력!A:A,B759,팀수비력!B:B,D759))))*100,"")</f>
        <v>32.985156679494224</v>
      </c>
      <c r="BK759" s="13">
        <f>IFERROR(((AE759*(12000/5))/((F759*60+G759)*(SUMIFS(팀공격력!X:X,팀공격력!A:A,B759,팀공격력!B:B,D759)+SUMIFS(팀수비력!X:X,팀수비력!A:A,B759,팀수비력!B:B,D759))))*100,"")</f>
        <v>21.165887644413086</v>
      </c>
      <c r="BL759" s="13">
        <f>IFERROR(100*AK759/(((((F759*60+G759)/(12000/5))*SUMIFS(팀공격력!P:P,팀공격력!A:A,B759,팀공격력!B:B,D759))-K759)),"")</f>
        <v>16.301126259632483</v>
      </c>
      <c r="BM759" s="13">
        <f>IFERROR(100*((AM759/E759*(2400))/((F759*60+G759)*SUMIFS(팀공격력!AR:AR,팀공격력!A:A,B759,팀공격력!B:B,D759))),"")</f>
        <v>0.8567470258674923</v>
      </c>
      <c r="BN759" s="13">
        <f>IFERROR((AO759*40)/(((F759*60+G759)/60)*(SUMIFS(팀수비력!Q:Q,팀수비력!A:A,B759,팀수비력!B:B,D759)-SUMIFS(팀수비력!N:N,팀수비력!A:A,B759,팀수비력!B:B,D759)))*100,"")</f>
        <v>3.0012004801920766</v>
      </c>
      <c r="BO759" s="13">
        <f t="shared" si="359"/>
        <v>12.860082304526749</v>
      </c>
      <c r="BP759" s="13">
        <v>50</v>
      </c>
      <c r="BQ759" s="13">
        <v>0.11111111111111099</v>
      </c>
      <c r="BR759" s="13">
        <v>0</v>
      </c>
      <c r="BS759" s="13">
        <v>0.11111111111111099</v>
      </c>
      <c r="BT759" s="15" t="s">
        <v>93</v>
      </c>
      <c r="BU759" s="15"/>
      <c r="BV759" s="12" t="s">
        <v>89</v>
      </c>
      <c r="BW759" s="26"/>
      <c r="BX759" s="28"/>
      <c r="BY759" s="28"/>
      <c r="BZ759" s="26"/>
      <c r="CA759" s="26"/>
      <c r="CB759" s="26"/>
      <c r="CC759" s="31"/>
      <c r="CD759" s="31"/>
      <c r="CE759" s="31"/>
      <c r="CF759" s="33">
        <v>6</v>
      </c>
      <c r="CG759" s="33">
        <v>3</v>
      </c>
    </row>
    <row r="760" spans="1:85" ht="18" customHeight="1" thickBot="1" x14ac:dyDescent="0.45">
      <c r="A760" s="12" t="s">
        <v>84</v>
      </c>
      <c r="B760" s="12" t="s">
        <v>256</v>
      </c>
      <c r="C760" s="4" t="s">
        <v>264</v>
      </c>
      <c r="D760" s="4" t="s">
        <v>298</v>
      </c>
      <c r="E760" s="23">
        <v>9</v>
      </c>
      <c r="F760" s="24">
        <v>36</v>
      </c>
      <c r="G760" s="24">
        <v>3</v>
      </c>
      <c r="H760" s="10">
        <f t="shared" si="333"/>
        <v>19467</v>
      </c>
      <c r="I760" s="5">
        <v>158</v>
      </c>
      <c r="J760" s="17">
        <f t="shared" si="334"/>
        <v>17.555555555555557</v>
      </c>
      <c r="K760" s="7">
        <v>58</v>
      </c>
      <c r="L760" s="7">
        <v>130</v>
      </c>
      <c r="M760" s="17">
        <f t="shared" si="335"/>
        <v>6.4444444444444446</v>
      </c>
      <c r="N760" s="17">
        <f t="shared" si="336"/>
        <v>14.444444444444445</v>
      </c>
      <c r="O760" s="14">
        <f t="shared" si="337"/>
        <v>0.44615384615384618</v>
      </c>
      <c r="P760" s="12">
        <v>46</v>
      </c>
      <c r="Q760" s="12">
        <v>79</v>
      </c>
      <c r="R760" s="17">
        <f t="shared" si="338"/>
        <v>5.1111111111111107</v>
      </c>
      <c r="S760" s="17">
        <f t="shared" si="339"/>
        <v>8.7777777777777786</v>
      </c>
      <c r="T760" s="14">
        <f t="shared" si="340"/>
        <v>0.58227848101265822</v>
      </c>
      <c r="U760" s="12">
        <v>12</v>
      </c>
      <c r="V760" s="12">
        <v>51</v>
      </c>
      <c r="W760" s="17">
        <f t="shared" si="341"/>
        <v>1.3333333333333333</v>
      </c>
      <c r="X760" s="17">
        <f t="shared" si="342"/>
        <v>5.666666666666667</v>
      </c>
      <c r="Y760" s="14">
        <f t="shared" si="343"/>
        <v>0.23529411764705882</v>
      </c>
      <c r="Z760" s="12">
        <v>30</v>
      </c>
      <c r="AA760" s="12">
        <v>40</v>
      </c>
      <c r="AB760" s="17">
        <f t="shared" si="344"/>
        <v>3.3333333333333335</v>
      </c>
      <c r="AC760" s="17">
        <f t="shared" si="345"/>
        <v>4.4444444444444446</v>
      </c>
      <c r="AD760" s="14">
        <f t="shared" si="346"/>
        <v>0.75</v>
      </c>
      <c r="AE760" s="12">
        <v>32</v>
      </c>
      <c r="AF760" s="17">
        <f t="shared" si="347"/>
        <v>3.5555555555555554</v>
      </c>
      <c r="AG760" s="12">
        <v>3</v>
      </c>
      <c r="AH760" s="17">
        <f t="shared" si="348"/>
        <v>0.33333333333333331</v>
      </c>
      <c r="AI760" s="12">
        <v>29</v>
      </c>
      <c r="AJ760" s="17">
        <f t="shared" si="349"/>
        <v>3.2222222222222223</v>
      </c>
      <c r="AK760" s="12">
        <v>70</v>
      </c>
      <c r="AL760" s="17">
        <f t="shared" si="350"/>
        <v>7.7777777777777777</v>
      </c>
      <c r="AM760" s="12">
        <v>18</v>
      </c>
      <c r="AN760" s="17">
        <f t="shared" si="351"/>
        <v>2</v>
      </c>
      <c r="AO760" s="12">
        <v>1</v>
      </c>
      <c r="AP760" s="17">
        <f t="shared" si="352"/>
        <v>0.1111111111111111</v>
      </c>
      <c r="AQ760" s="12">
        <v>29</v>
      </c>
      <c r="AR760" s="17">
        <f t="shared" si="353"/>
        <v>3.2222222222222223</v>
      </c>
      <c r="AS760" s="12">
        <v>25</v>
      </c>
      <c r="AT760" s="17">
        <f t="shared" si="354"/>
        <v>2.7777777777777777</v>
      </c>
      <c r="AU760" s="13"/>
      <c r="AV760" s="13"/>
      <c r="AW760" s="13"/>
      <c r="AX760" s="13"/>
      <c r="AY760" s="13"/>
      <c r="AZ760" s="13"/>
      <c r="BA760" s="13"/>
      <c r="BB760" s="13"/>
      <c r="BC760" s="13"/>
      <c r="BD760" s="35">
        <f t="shared" si="355"/>
        <v>53.523035230352299</v>
      </c>
      <c r="BE760" s="35">
        <f t="shared" si="356"/>
        <v>49.230769230769234</v>
      </c>
      <c r="BF760" s="37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24.690044522469581</v>
      </c>
      <c r="BG760" s="14">
        <f t="shared" si="357"/>
        <v>0.3923076923076923</v>
      </c>
      <c r="BH760" s="14">
        <f t="shared" si="358"/>
        <v>0.30769230769230771</v>
      </c>
      <c r="BI760" s="13">
        <f>IFERROR(((AG760*(12000/5))/((F760*60+G760)*(SUMIFS(팀공격력!X:X,팀공격력!A:A,B760,팀공격력!B:B,D760)+SUMIFS(팀수비력!X:X,팀수비력!A:A,B760,팀수비력!B:B,D760))))*100,"")</f>
        <v>0.49905699022888006</v>
      </c>
      <c r="BJ760" s="13">
        <f>IFERROR(((AI760*(12000/5))/((F760*60+G760)*(SUMIFS(팀공격력!V:V,팀공격력!A:A,B760,팀공격력!B:B,D760)+SUMIFS(팀수비력!W:W,팀수비력!A:A,B760,팀수비력!B:B,D760))))*100,"")</f>
        <v>10.024153023880816</v>
      </c>
      <c r="BK760" s="13">
        <f>IFERROR(((AE760*(12000/5))/((F760*60+G760)*(SUMIFS(팀공격력!X:X,팀공격력!A:A,B760,팀공격력!B:B,D760)+SUMIFS(팀수비력!X:X,팀수비력!A:A,B760,팀수비력!B:B,D760))))*100,"")</f>
        <v>5.3232745624413864</v>
      </c>
      <c r="BL760" s="13">
        <f>IFERROR(100*AK760/(((((F760*60+G760)/(12000/5))*SUMIFS(팀공격력!P:P,팀공격력!A:A,B760,팀공격력!B:B,D760))-K760)),"")</f>
        <v>37.405151223682807</v>
      </c>
      <c r="BM760" s="13">
        <f>IFERROR(100*((AM760/E760*(2400))/((F760*60+G760)*SUMIFS(팀공격력!AR:AR,팀공격력!A:A,B760,팀공격력!B:B,D760))),"")</f>
        <v>2.9088997494086284</v>
      </c>
      <c r="BN760" s="13">
        <f>IFERROR((AO760*40)/(((F760*60+G760)/60)*(SUMIFS(팀수비력!Q:Q,팀수비력!A:A,B760,팀수비력!B:B,D760)-SUMIFS(팀수비력!N:N,팀수비력!A:A,B760,팀수비력!B:B,D760)))*100,"")</f>
        <v>0.28305358204308079</v>
      </c>
      <c r="BO760" s="13">
        <f t="shared" si="359"/>
        <v>16.421291053227634</v>
      </c>
      <c r="BP760" s="13">
        <v>40</v>
      </c>
      <c r="BQ760" s="13">
        <v>0.22222222222222199</v>
      </c>
      <c r="BR760" s="13">
        <v>0.11111111111111099</v>
      </c>
      <c r="BS760" s="13">
        <v>1.2222222222222201</v>
      </c>
      <c r="BT760" s="15" t="s">
        <v>110</v>
      </c>
      <c r="BU760" s="15"/>
      <c r="BV760" s="12" t="s">
        <v>91</v>
      </c>
      <c r="BW760" s="26"/>
      <c r="BX760" s="28"/>
      <c r="BY760" s="28"/>
      <c r="BZ760" s="26"/>
      <c r="CA760" s="26"/>
      <c r="CB760" s="26"/>
      <c r="CC760" s="31"/>
      <c r="CD760" s="31"/>
      <c r="CE760" s="31"/>
      <c r="CF760" s="33">
        <v>6</v>
      </c>
      <c r="CG760" s="33">
        <v>3</v>
      </c>
    </row>
    <row r="761" spans="1:85" ht="18" customHeight="1" thickBot="1" x14ac:dyDescent="0.45">
      <c r="A761" s="12" t="s">
        <v>84</v>
      </c>
      <c r="B761" s="12" t="s">
        <v>256</v>
      </c>
      <c r="C761" s="4" t="s">
        <v>265</v>
      </c>
      <c r="D761" s="4" t="s">
        <v>298</v>
      </c>
      <c r="E761" s="23">
        <v>9</v>
      </c>
      <c r="F761" s="24">
        <v>25</v>
      </c>
      <c r="G761" s="24">
        <v>43</v>
      </c>
      <c r="H761" s="10">
        <f t="shared" si="333"/>
        <v>13887</v>
      </c>
      <c r="I761" s="5">
        <v>65</v>
      </c>
      <c r="J761" s="17">
        <f t="shared" si="334"/>
        <v>7.2222222222222223</v>
      </c>
      <c r="K761" s="7">
        <v>23</v>
      </c>
      <c r="L761" s="7">
        <v>61</v>
      </c>
      <c r="M761" s="17">
        <f t="shared" si="335"/>
        <v>2.5555555555555554</v>
      </c>
      <c r="N761" s="17">
        <f t="shared" si="336"/>
        <v>6.7777777777777777</v>
      </c>
      <c r="O761" s="14">
        <f t="shared" si="337"/>
        <v>0.37704918032786883</v>
      </c>
      <c r="P761" s="12">
        <v>9</v>
      </c>
      <c r="Q761" s="12">
        <v>11</v>
      </c>
      <c r="R761" s="17">
        <f t="shared" si="338"/>
        <v>1</v>
      </c>
      <c r="S761" s="17">
        <f t="shared" si="339"/>
        <v>1.2222222222222223</v>
      </c>
      <c r="T761" s="14">
        <f t="shared" si="340"/>
        <v>0.81818181818181823</v>
      </c>
      <c r="U761" s="12">
        <v>14</v>
      </c>
      <c r="V761" s="12">
        <v>50</v>
      </c>
      <c r="W761" s="17">
        <f t="shared" si="341"/>
        <v>1.5555555555555556</v>
      </c>
      <c r="X761" s="17">
        <f t="shared" si="342"/>
        <v>5.5555555555555554</v>
      </c>
      <c r="Y761" s="14">
        <f t="shared" si="343"/>
        <v>0.28000000000000003</v>
      </c>
      <c r="Z761" s="12">
        <v>5</v>
      </c>
      <c r="AA761" s="12">
        <v>7</v>
      </c>
      <c r="AB761" s="17">
        <f t="shared" si="344"/>
        <v>0.55555555555555558</v>
      </c>
      <c r="AC761" s="17">
        <f t="shared" si="345"/>
        <v>0.77777777777777779</v>
      </c>
      <c r="AD761" s="14">
        <f t="shared" si="346"/>
        <v>0.7142857142857143</v>
      </c>
      <c r="AE761" s="12">
        <v>18</v>
      </c>
      <c r="AF761" s="17">
        <f t="shared" si="347"/>
        <v>2</v>
      </c>
      <c r="AG761" s="12">
        <v>3</v>
      </c>
      <c r="AH761" s="17">
        <f t="shared" si="348"/>
        <v>0.33333333333333331</v>
      </c>
      <c r="AI761" s="12">
        <v>15</v>
      </c>
      <c r="AJ761" s="17">
        <f t="shared" si="349"/>
        <v>1.6666666666666667</v>
      </c>
      <c r="AK761" s="12">
        <v>11</v>
      </c>
      <c r="AL761" s="17">
        <f t="shared" si="350"/>
        <v>1.2222222222222223</v>
      </c>
      <c r="AM761" s="12">
        <v>10</v>
      </c>
      <c r="AN761" s="17">
        <f t="shared" si="351"/>
        <v>1.1111111111111112</v>
      </c>
      <c r="AO761" s="12">
        <v>0</v>
      </c>
      <c r="AP761" s="17">
        <f t="shared" si="352"/>
        <v>0</v>
      </c>
      <c r="AQ761" s="12">
        <v>5</v>
      </c>
      <c r="AR761" s="17">
        <f t="shared" si="353"/>
        <v>0.55555555555555558</v>
      </c>
      <c r="AS761" s="12">
        <v>21</v>
      </c>
      <c r="AT761" s="17">
        <f t="shared" si="354"/>
        <v>2.3333333333333335</v>
      </c>
      <c r="AU761" s="13"/>
      <c r="AV761" s="13"/>
      <c r="AW761" s="13"/>
      <c r="AX761" s="13"/>
      <c r="AY761" s="13"/>
      <c r="AZ761" s="13"/>
      <c r="BA761" s="13"/>
      <c r="BB761" s="13"/>
      <c r="BC761" s="13"/>
      <c r="BD761" s="35">
        <f t="shared" si="355"/>
        <v>50.717852684144816</v>
      </c>
      <c r="BE761" s="35">
        <f t="shared" si="356"/>
        <v>49.180327868852459</v>
      </c>
      <c r="BF761" s="37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13.538610567099823</v>
      </c>
      <c r="BG761" s="14">
        <f t="shared" si="357"/>
        <v>0.81967213114754101</v>
      </c>
      <c r="BH761" s="14">
        <f t="shared" si="358"/>
        <v>0.11475409836065574</v>
      </c>
      <c r="BI761" s="13">
        <f>IFERROR(((AG761*(12000/5))/((F761*60+G761)*(SUMIFS(팀공격력!X:X,팀공격력!A:A,B761,팀공격력!B:B,D761)+SUMIFS(팀수비력!X:X,팀수비력!A:A,B761,팀수비력!B:B,D761))))*100,"")</f>
        <v>0.69958539848675783</v>
      </c>
      <c r="BJ761" s="13">
        <f>IFERROR(((AI761*(12000/5))/((F761*60+G761)*(SUMIFS(팀공격력!V:V,팀공격력!A:A,B761,팀공격력!B:B,D761)+SUMIFS(팀수비력!W:W,팀수비력!A:A,B761,팀수비력!B:B,D761))))*100,"")</f>
        <v>7.2682782054621118</v>
      </c>
      <c r="BK761" s="13">
        <f>IFERROR(((AE761*(12000/5))/((F761*60+G761)*(SUMIFS(팀공격력!X:X,팀공격력!A:A,B761,팀공격력!B:B,D761)+SUMIFS(팀수비력!X:X,팀수비력!A:A,B761,팀수비력!B:B,D761))))*100,"")</f>
        <v>4.1975123909205481</v>
      </c>
      <c r="BL761" s="13">
        <f>IFERROR(100*AK761/(((((F761*60+G761)/(12000/5))*SUMIFS(팀공격력!P:P,팀공격력!A:A,B761,팀공격력!B:B,D761))-K761)),"")</f>
        <v>7.2428778367938191</v>
      </c>
      <c r="BM761" s="13">
        <f>IFERROR(100*((AM761/E761*(2400))/((F761*60+G761)*SUMIFS(팀공격력!AR:AR,팀공격력!A:A,B761,팀공격력!B:B,D761))),"")</f>
        <v>2.2654101526502717</v>
      </c>
      <c r="BN761" s="13">
        <f>IFERROR((AO761*40)/(((F761*60+G761)/60)*(SUMIFS(팀수비력!Q:Q,팀수비력!A:A,B761,팀수비력!B:B,D761)-SUMIFS(팀수비력!N:N,팀수비력!A:A,B761,팀수비력!B:B,D761)))*100,"")</f>
        <v>0</v>
      </c>
      <c r="BO761" s="13">
        <f t="shared" si="359"/>
        <v>7.2379849449913145</v>
      </c>
      <c r="BP761" s="13">
        <v>0</v>
      </c>
      <c r="BQ761" s="13">
        <v>0</v>
      </c>
      <c r="BR761" s="13">
        <v>0.22222222222222199</v>
      </c>
      <c r="BS761" s="13">
        <v>0.33333333333333298</v>
      </c>
      <c r="BT761" s="15" t="s">
        <v>88</v>
      </c>
      <c r="BU761" s="15"/>
      <c r="BV761" s="12" t="s">
        <v>91</v>
      </c>
      <c r="BW761" s="26"/>
      <c r="BX761" s="28"/>
      <c r="BY761" s="28"/>
      <c r="BZ761" s="26"/>
      <c r="CA761" s="26"/>
      <c r="CB761" s="26"/>
      <c r="CC761" s="31"/>
      <c r="CD761" s="31"/>
      <c r="CE761" s="31"/>
      <c r="CF761" s="33">
        <v>6</v>
      </c>
      <c r="CG761" s="33">
        <v>3</v>
      </c>
    </row>
    <row r="762" spans="1:85" ht="18" customHeight="1" thickBot="1" x14ac:dyDescent="0.45">
      <c r="A762" s="12" t="s">
        <v>84</v>
      </c>
      <c r="B762" s="12" t="s">
        <v>256</v>
      </c>
      <c r="C762" s="4" t="s">
        <v>266</v>
      </c>
      <c r="D762" s="4" t="s">
        <v>298</v>
      </c>
      <c r="E762" s="23">
        <v>2</v>
      </c>
      <c r="F762" s="24">
        <v>20</v>
      </c>
      <c r="G762" s="24">
        <v>6</v>
      </c>
      <c r="H762" s="10">
        <f t="shared" si="333"/>
        <v>2412</v>
      </c>
      <c r="I762" s="5">
        <v>14</v>
      </c>
      <c r="J762" s="17">
        <f t="shared" si="334"/>
        <v>7</v>
      </c>
      <c r="K762" s="7">
        <v>4</v>
      </c>
      <c r="L762" s="7">
        <v>8</v>
      </c>
      <c r="M762" s="17">
        <f t="shared" si="335"/>
        <v>2</v>
      </c>
      <c r="N762" s="17">
        <f t="shared" si="336"/>
        <v>4</v>
      </c>
      <c r="O762" s="14">
        <f t="shared" si="337"/>
        <v>0.5</v>
      </c>
      <c r="P762" s="12">
        <v>2</v>
      </c>
      <c r="Q762" s="12">
        <v>4</v>
      </c>
      <c r="R762" s="17">
        <f t="shared" si="338"/>
        <v>1</v>
      </c>
      <c r="S762" s="17">
        <f t="shared" si="339"/>
        <v>2</v>
      </c>
      <c r="T762" s="14">
        <f t="shared" si="340"/>
        <v>0.5</v>
      </c>
      <c r="U762" s="12">
        <v>2</v>
      </c>
      <c r="V762" s="12">
        <v>4</v>
      </c>
      <c r="W762" s="17">
        <f t="shared" si="341"/>
        <v>1</v>
      </c>
      <c r="X762" s="17">
        <f t="shared" si="342"/>
        <v>2</v>
      </c>
      <c r="Y762" s="14">
        <f t="shared" si="343"/>
        <v>0.5</v>
      </c>
      <c r="Z762" s="12">
        <v>4</v>
      </c>
      <c r="AA762" s="12">
        <v>4</v>
      </c>
      <c r="AB762" s="17">
        <f t="shared" si="344"/>
        <v>2</v>
      </c>
      <c r="AC762" s="17">
        <f t="shared" si="345"/>
        <v>2</v>
      </c>
      <c r="AD762" s="14">
        <f t="shared" si="346"/>
        <v>1</v>
      </c>
      <c r="AE762" s="12">
        <v>8</v>
      </c>
      <c r="AF762" s="17">
        <f t="shared" si="347"/>
        <v>4</v>
      </c>
      <c r="AG762" s="12">
        <v>3</v>
      </c>
      <c r="AH762" s="17">
        <f t="shared" si="348"/>
        <v>1.5</v>
      </c>
      <c r="AI762" s="12">
        <v>5</v>
      </c>
      <c r="AJ762" s="17">
        <f t="shared" si="349"/>
        <v>2.5</v>
      </c>
      <c r="AK762" s="12">
        <v>0</v>
      </c>
      <c r="AL762" s="17">
        <f t="shared" si="350"/>
        <v>0</v>
      </c>
      <c r="AM762" s="12">
        <v>1</v>
      </c>
      <c r="AN762" s="17">
        <f t="shared" si="351"/>
        <v>0.5</v>
      </c>
      <c r="AO762" s="12">
        <v>2</v>
      </c>
      <c r="AP762" s="17">
        <f t="shared" si="352"/>
        <v>1</v>
      </c>
      <c r="AQ762" s="12">
        <v>2</v>
      </c>
      <c r="AR762" s="17">
        <f t="shared" si="353"/>
        <v>1</v>
      </c>
      <c r="AS762" s="12">
        <v>3</v>
      </c>
      <c r="AT762" s="17">
        <f t="shared" si="354"/>
        <v>1.5</v>
      </c>
      <c r="AU762" s="13"/>
      <c r="AV762" s="13"/>
      <c r="AW762" s="13"/>
      <c r="AX762" s="13"/>
      <c r="AY762" s="13"/>
      <c r="AZ762" s="13"/>
      <c r="BA762" s="13"/>
      <c r="BB762" s="13"/>
      <c r="BC762" s="13"/>
      <c r="BD762" s="35">
        <f t="shared" si="355"/>
        <v>71.721311475409834</v>
      </c>
      <c r="BE762" s="35">
        <f t="shared" si="356"/>
        <v>62.5</v>
      </c>
      <c r="BF762" s="37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2.9488162233036221</v>
      </c>
      <c r="BG762" s="14">
        <f t="shared" si="357"/>
        <v>0.5</v>
      </c>
      <c r="BH762" s="14">
        <f t="shared" si="358"/>
        <v>0.5</v>
      </c>
      <c r="BI762" s="13">
        <f>IFERROR(((AG762*(12000/5))/((F762*60+G762)*(SUMIFS(팀공격력!X:X,팀공격력!A:A,B762,팀공격력!B:B,D762)+SUMIFS(팀수비력!X:X,팀수비력!A:A,B762,팀수비력!B:B,D762))))*100,"")</f>
        <v>0.8950748506343843</v>
      </c>
      <c r="BJ762" s="13">
        <f>IFERROR(((AI762*(12000/5))/((F762*60+G762)*(SUMIFS(팀공격력!V:V,팀공격력!A:A,B762,팀공격력!B:B,D762)+SUMIFS(팀수비력!W:W,팀수비력!A:A,B762,팀수비력!B:B,D762))))*100,"")</f>
        <v>3.0997659676694411</v>
      </c>
      <c r="BK762" s="13">
        <f>IFERROR(((AE762*(12000/5))/((F762*60+G762)*(SUMIFS(팀공격력!X:X,팀공격력!A:A,B762,팀공격력!B:B,D762)+SUMIFS(팀수비력!X:X,팀수비력!A:A,B762,팀수비력!B:B,D762))))*100,"")</f>
        <v>2.3868662683583581</v>
      </c>
      <c r="BL762" s="13">
        <f>IFERROR(100*AK762/(((((F762*60+G762)/(12000/5))*SUMIFS(팀공격력!P:P,팀공격력!A:A,B762,팀공격력!B:B,D762))-K762)),"")</f>
        <v>0</v>
      </c>
      <c r="BM762" s="13">
        <f>IFERROR(100*((AM762/E762*(2400))/((F762*60+G762)*SUMIFS(팀공격력!AR:AR,팀공격력!A:A,B762,팀공격력!B:B,D762))),"")</f>
        <v>1.304301442365436</v>
      </c>
      <c r="BN762" s="13">
        <f>IFERROR((AO762*40)/(((F762*60+G762)/60)*(SUMIFS(팀수비력!Q:Q,팀수비력!A:A,B762,팀수비력!B:B,D762)-SUMIFS(팀수비력!N:N,팀수비력!A:A,B762,팀수비력!B:B,D762)))*100,"")</f>
        <v>1.015331505736623</v>
      </c>
      <c r="BO762" s="13">
        <f t="shared" si="359"/>
        <v>17.006802721088437</v>
      </c>
      <c r="BP762" s="13">
        <v>0</v>
      </c>
      <c r="BQ762" s="13">
        <v>0</v>
      </c>
      <c r="BR762" s="13">
        <v>0</v>
      </c>
      <c r="BS762" s="13">
        <v>0</v>
      </c>
      <c r="BT762" s="15" t="s">
        <v>88</v>
      </c>
      <c r="BU762" s="15"/>
      <c r="BV762" s="12" t="s">
        <v>96</v>
      </c>
      <c r="BW762" s="26"/>
      <c r="BX762" s="28"/>
      <c r="BY762" s="28"/>
      <c r="BZ762" s="26"/>
      <c r="CA762" s="26"/>
      <c r="CB762" s="26"/>
      <c r="CC762" s="31"/>
      <c r="CD762" s="31"/>
      <c r="CE762" s="31"/>
      <c r="CF762" s="33">
        <v>2</v>
      </c>
      <c r="CG762" s="33">
        <v>0</v>
      </c>
    </row>
    <row r="763" spans="1:85" ht="18" customHeight="1" thickBot="1" x14ac:dyDescent="0.45">
      <c r="A763" s="12" t="s">
        <v>84</v>
      </c>
      <c r="B763" s="12" t="s">
        <v>256</v>
      </c>
      <c r="C763" s="4" t="s">
        <v>268</v>
      </c>
      <c r="D763" s="4" t="s">
        <v>298</v>
      </c>
      <c r="E763" s="23">
        <v>9</v>
      </c>
      <c r="F763" s="24">
        <v>7</v>
      </c>
      <c r="G763" s="24">
        <v>9</v>
      </c>
      <c r="H763" s="10">
        <f t="shared" si="333"/>
        <v>3861</v>
      </c>
      <c r="I763" s="5">
        <v>20</v>
      </c>
      <c r="J763" s="17">
        <f t="shared" si="334"/>
        <v>2.2222222222222223</v>
      </c>
      <c r="K763" s="7">
        <v>8</v>
      </c>
      <c r="L763" s="7">
        <v>19</v>
      </c>
      <c r="M763" s="17">
        <f t="shared" si="335"/>
        <v>0.88888888888888884</v>
      </c>
      <c r="N763" s="17">
        <f t="shared" si="336"/>
        <v>2.1111111111111112</v>
      </c>
      <c r="O763" s="14">
        <f t="shared" si="337"/>
        <v>0.42105263157894735</v>
      </c>
      <c r="P763" s="12">
        <v>5</v>
      </c>
      <c r="Q763" s="12">
        <v>13</v>
      </c>
      <c r="R763" s="17">
        <f t="shared" si="338"/>
        <v>0.55555555555555558</v>
      </c>
      <c r="S763" s="17">
        <f t="shared" si="339"/>
        <v>1.4444444444444444</v>
      </c>
      <c r="T763" s="14">
        <f t="shared" si="340"/>
        <v>0.38461538461538464</v>
      </c>
      <c r="U763" s="12">
        <v>3</v>
      </c>
      <c r="V763" s="12">
        <v>6</v>
      </c>
      <c r="W763" s="17">
        <f t="shared" si="341"/>
        <v>0.33333333333333331</v>
      </c>
      <c r="X763" s="17">
        <f t="shared" si="342"/>
        <v>0.66666666666666663</v>
      </c>
      <c r="Y763" s="14">
        <f t="shared" si="343"/>
        <v>0.5</v>
      </c>
      <c r="Z763" s="12">
        <v>1</v>
      </c>
      <c r="AA763" s="12">
        <v>2</v>
      </c>
      <c r="AB763" s="17">
        <f t="shared" si="344"/>
        <v>0.1111111111111111</v>
      </c>
      <c r="AC763" s="17">
        <f t="shared" si="345"/>
        <v>0.22222222222222221</v>
      </c>
      <c r="AD763" s="14">
        <f t="shared" si="346"/>
        <v>0.5</v>
      </c>
      <c r="AE763" s="12">
        <v>8</v>
      </c>
      <c r="AF763" s="17">
        <f t="shared" si="347"/>
        <v>0.88888888888888884</v>
      </c>
      <c r="AG763" s="12">
        <v>0</v>
      </c>
      <c r="AH763" s="17">
        <f t="shared" si="348"/>
        <v>0</v>
      </c>
      <c r="AI763" s="12">
        <v>8</v>
      </c>
      <c r="AJ763" s="17">
        <f t="shared" si="349"/>
        <v>0.88888888888888884</v>
      </c>
      <c r="AK763" s="12">
        <v>2</v>
      </c>
      <c r="AL763" s="17">
        <f t="shared" si="350"/>
        <v>0.22222222222222221</v>
      </c>
      <c r="AM763" s="12">
        <v>4</v>
      </c>
      <c r="AN763" s="17">
        <f t="shared" si="351"/>
        <v>0.44444444444444442</v>
      </c>
      <c r="AO763" s="12">
        <v>0</v>
      </c>
      <c r="AP763" s="17">
        <f t="shared" si="352"/>
        <v>0</v>
      </c>
      <c r="AQ763" s="12">
        <v>4</v>
      </c>
      <c r="AR763" s="17">
        <f t="shared" si="353"/>
        <v>0.44444444444444442</v>
      </c>
      <c r="AS763" s="12">
        <v>6</v>
      </c>
      <c r="AT763" s="17">
        <f t="shared" si="354"/>
        <v>0.66666666666666663</v>
      </c>
      <c r="AU763" s="13"/>
      <c r="AV763" s="13"/>
      <c r="AW763" s="13"/>
      <c r="AX763" s="13"/>
      <c r="AY763" s="13"/>
      <c r="AZ763" s="13"/>
      <c r="BA763" s="13"/>
      <c r="BB763" s="13"/>
      <c r="BC763" s="13"/>
      <c r="BD763" s="35">
        <f t="shared" si="355"/>
        <v>50.301810865191158</v>
      </c>
      <c r="BE763" s="35">
        <f t="shared" si="356"/>
        <v>50</v>
      </c>
      <c r="BF763" s="37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16.833124035381985</v>
      </c>
      <c r="BG763" s="14">
        <f t="shared" si="357"/>
        <v>0.31578947368421051</v>
      </c>
      <c r="BH763" s="14">
        <f t="shared" si="358"/>
        <v>0.10526315789473684</v>
      </c>
      <c r="BI763" s="13">
        <f>IFERROR(((AG763*(12000/5))/((F763*60+G763)*(SUMIFS(팀공격력!X:X,팀공격력!A:A,B763,팀공격력!B:B,D763)+SUMIFS(팀수비력!X:X,팀수비력!A:A,B763,팀수비력!B:B,D763))))*100,"")</f>
        <v>0</v>
      </c>
      <c r="BJ763" s="13">
        <f>IFERROR(((AI763*(12000/5))/((F763*60+G763)*(SUMIFS(팀공격력!V:V,팀공격력!A:A,B763,팀공격력!B:B,D763)+SUMIFS(팀수비력!W:W,팀수비력!A:A,B763,팀수비력!B:B,D763))))*100,"")</f>
        <v>13.942443848985905</v>
      </c>
      <c r="BK763" s="13">
        <f>IFERROR(((AE763*(12000/5))/((F763*60+G763)*(SUMIFS(팀공격력!X:X,팀공격력!A:A,B763,팀공격력!B:B,D763)+SUMIFS(팀수비력!X:X,팀수비력!A:A,B763,팀수비력!B:B,D763))))*100,"")</f>
        <v>6.7099317474130071</v>
      </c>
      <c r="BL763" s="13">
        <f>IFERROR(100*AK763/(((((F763*60+G763)/(12000/5))*SUMIFS(팀공격력!P:P,팀공격력!A:A,B763,팀공격력!B:B,D763))-K763)),"")</f>
        <v>4.9236829148202856</v>
      </c>
      <c r="BM763" s="13">
        <f>IFERROR(100*((AM763/E763*(2400))/((F763*60+G763)*SUMIFS(팀공격력!AR:AR,팀공격력!A:A,B763,팀공격력!B:B,D763))),"")</f>
        <v>3.259233441062348</v>
      </c>
      <c r="BN763" s="13">
        <f>IFERROR((AO763*40)/(((F763*60+G763)/60)*(SUMIFS(팀수비력!Q:Q,팀수비력!A:A,B763,팀수비력!B:B,D763)-SUMIFS(팀수비력!N:N,팀수비력!A:A,B763,팀수비력!B:B,D763)))*100,"")</f>
        <v>0</v>
      </c>
      <c r="BO763" s="13">
        <f t="shared" si="359"/>
        <v>16.750418760469014</v>
      </c>
      <c r="BP763" s="13">
        <v>0</v>
      </c>
      <c r="BQ763" s="13">
        <v>0</v>
      </c>
      <c r="BR763" s="13">
        <v>0</v>
      </c>
      <c r="BS763" s="13">
        <v>0</v>
      </c>
      <c r="BT763" s="15" t="s">
        <v>88</v>
      </c>
      <c r="BU763" s="15"/>
      <c r="BV763" s="12" t="s">
        <v>91</v>
      </c>
      <c r="BW763" s="26"/>
      <c r="BX763" s="28"/>
      <c r="BY763" s="28"/>
      <c r="BZ763" s="26"/>
      <c r="CA763" s="26"/>
      <c r="CB763" s="26"/>
      <c r="CC763" s="31"/>
      <c r="CD763" s="31"/>
      <c r="CE763" s="31"/>
      <c r="CF763" s="33">
        <v>6</v>
      </c>
      <c r="CG763" s="33">
        <v>3</v>
      </c>
    </row>
    <row r="764" spans="1:85" ht="18" customHeight="1" thickBot="1" x14ac:dyDescent="0.45">
      <c r="A764" s="12" t="s">
        <v>84</v>
      </c>
      <c r="B764" s="12" t="s">
        <v>256</v>
      </c>
      <c r="C764" s="4" t="s">
        <v>269</v>
      </c>
      <c r="D764" s="4" t="s">
        <v>298</v>
      </c>
      <c r="E764" s="23">
        <v>2</v>
      </c>
      <c r="F764" s="24">
        <v>5</v>
      </c>
      <c r="G764" s="24">
        <v>48</v>
      </c>
      <c r="H764" s="10">
        <f t="shared" si="333"/>
        <v>696</v>
      </c>
      <c r="I764" s="5">
        <v>3</v>
      </c>
      <c r="J764" s="17">
        <f t="shared" si="334"/>
        <v>1.5</v>
      </c>
      <c r="K764" s="7">
        <v>1</v>
      </c>
      <c r="L764" s="7">
        <v>3</v>
      </c>
      <c r="M764" s="17">
        <f t="shared" si="335"/>
        <v>0.5</v>
      </c>
      <c r="N764" s="17">
        <f t="shared" si="336"/>
        <v>1.5</v>
      </c>
      <c r="O764" s="14">
        <f t="shared" si="337"/>
        <v>0.33333333333333331</v>
      </c>
      <c r="P764" s="12">
        <v>0</v>
      </c>
      <c r="Q764" s="12">
        <v>0</v>
      </c>
      <c r="R764" s="17">
        <f t="shared" si="338"/>
        <v>0</v>
      </c>
      <c r="S764" s="17">
        <f t="shared" si="339"/>
        <v>0</v>
      </c>
      <c r="T764" s="14" t="e">
        <f t="shared" si="340"/>
        <v>#DIV/0!</v>
      </c>
      <c r="U764" s="12">
        <v>1</v>
      </c>
      <c r="V764" s="12">
        <v>3</v>
      </c>
      <c r="W764" s="17">
        <f t="shared" si="341"/>
        <v>0.5</v>
      </c>
      <c r="X764" s="17">
        <f t="shared" si="342"/>
        <v>1.5</v>
      </c>
      <c r="Y764" s="14">
        <f t="shared" si="343"/>
        <v>0.33333333333333331</v>
      </c>
      <c r="Z764" s="12">
        <v>0</v>
      </c>
      <c r="AA764" s="12">
        <v>0</v>
      </c>
      <c r="AB764" s="17">
        <f t="shared" si="344"/>
        <v>0</v>
      </c>
      <c r="AC764" s="17">
        <f t="shared" si="345"/>
        <v>0</v>
      </c>
      <c r="AD764" s="14" t="e">
        <f t="shared" si="346"/>
        <v>#DIV/0!</v>
      </c>
      <c r="AE764" s="12">
        <v>0</v>
      </c>
      <c r="AF764" s="17">
        <f t="shared" si="347"/>
        <v>0</v>
      </c>
      <c r="AG764" s="12">
        <v>0</v>
      </c>
      <c r="AH764" s="17">
        <f t="shared" si="348"/>
        <v>0</v>
      </c>
      <c r="AI764" s="12">
        <v>0</v>
      </c>
      <c r="AJ764" s="17">
        <f t="shared" si="349"/>
        <v>0</v>
      </c>
      <c r="AK764" s="12">
        <v>0</v>
      </c>
      <c r="AL764" s="17">
        <f t="shared" si="350"/>
        <v>0</v>
      </c>
      <c r="AM764" s="12">
        <v>0</v>
      </c>
      <c r="AN764" s="17">
        <f t="shared" si="351"/>
        <v>0</v>
      </c>
      <c r="AO764" s="12">
        <v>0</v>
      </c>
      <c r="AP764" s="17">
        <f t="shared" si="352"/>
        <v>0</v>
      </c>
      <c r="AQ764" s="12">
        <v>0</v>
      </c>
      <c r="AR764" s="17">
        <f t="shared" si="353"/>
        <v>0</v>
      </c>
      <c r="AS764" s="12">
        <v>1</v>
      </c>
      <c r="AT764" s="17">
        <f t="shared" si="354"/>
        <v>0.5</v>
      </c>
      <c r="AU764" s="13"/>
      <c r="AV764" s="13"/>
      <c r="AW764" s="13"/>
      <c r="AX764" s="13"/>
      <c r="AY764" s="13"/>
      <c r="AZ764" s="13"/>
      <c r="BA764" s="13"/>
      <c r="BB764" s="13"/>
      <c r="BC764" s="13"/>
      <c r="BD764" s="35">
        <f t="shared" si="355"/>
        <v>50</v>
      </c>
      <c r="BE764" s="35">
        <f t="shared" si="356"/>
        <v>50</v>
      </c>
      <c r="BF764" s="37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2.6069320059994197</v>
      </c>
      <c r="BG764" s="14">
        <f t="shared" si="357"/>
        <v>1</v>
      </c>
      <c r="BH764" s="14">
        <f t="shared" si="358"/>
        <v>0</v>
      </c>
      <c r="BI764" s="13">
        <f>IFERROR(((AG764*(12000/5))/((F764*60+G764)*(SUMIFS(팀공격력!X:X,팀공격력!A:A,B764,팀공격력!B:B,D764)+SUMIFS(팀수비력!X:X,팀수비력!A:A,B764,팀수비력!B:B,D764))))*100,"")</f>
        <v>0</v>
      </c>
      <c r="BJ764" s="13">
        <f>IFERROR(((AI764*(12000/5))/((F764*60+G764)*(SUMIFS(팀공격력!V:V,팀공격력!A:A,B764,팀공격력!B:B,D764)+SUMIFS(팀수비력!W:W,팀수비력!A:A,B764,팀수비력!B:B,D764))))*100,"")</f>
        <v>0</v>
      </c>
      <c r="BK764" s="13">
        <f>IFERROR(((AE764*(12000/5))/((F764*60+G764)*(SUMIFS(팀공격력!X:X,팀공격력!A:A,B764,팀공격력!B:B,D764)+SUMIFS(팀수비력!X:X,팀수비력!A:A,B764,팀수비력!B:B,D764))))*100,"")</f>
        <v>0</v>
      </c>
      <c r="BL764" s="13">
        <f>IFERROR(100*AK764/(((((F764*60+G764)/(12000/5))*SUMIFS(팀공격력!P:P,팀공격력!A:A,B764,팀공격력!B:B,D764))-K764)),"")</f>
        <v>0</v>
      </c>
      <c r="BM764" s="13">
        <f>IFERROR(100*((AM764/E764*(2400))/((F764*60+G764)*SUMIFS(팀공격력!AR:AR,팀공격력!A:A,B764,팀공격력!B:B,D764))),"")</f>
        <v>0</v>
      </c>
      <c r="BN764" s="13">
        <f>IFERROR((AO764*40)/(((F764*60+G764)/60)*(SUMIFS(팀수비력!Q:Q,팀수비력!A:A,B764,팀수비력!B:B,D764)-SUMIFS(팀수비력!N:N,팀수비력!A:A,B764,팀수비력!B:B,D764)))*100,"")</f>
        <v>0</v>
      </c>
      <c r="BO764" s="13">
        <f t="shared" si="359"/>
        <v>0</v>
      </c>
      <c r="BP764" s="13">
        <v>0</v>
      </c>
      <c r="BQ764" s="13">
        <v>0</v>
      </c>
      <c r="BR764" s="13">
        <v>0</v>
      </c>
      <c r="BS764" s="13">
        <v>0</v>
      </c>
      <c r="BT764" s="15" t="s">
        <v>88</v>
      </c>
      <c r="BU764" s="15"/>
      <c r="BV764" s="12" t="s">
        <v>96</v>
      </c>
      <c r="BW764" s="26"/>
      <c r="BX764" s="28"/>
      <c r="BY764" s="28"/>
      <c r="BZ764" s="26"/>
      <c r="CA764" s="26"/>
      <c r="CB764" s="26"/>
      <c r="CC764" s="31"/>
      <c r="CD764" s="31"/>
      <c r="CE764" s="31"/>
      <c r="CF764" s="33">
        <v>1</v>
      </c>
      <c r="CG764" s="33">
        <v>1</v>
      </c>
    </row>
    <row r="765" spans="1:85" ht="18" customHeight="1" thickBot="1" x14ac:dyDescent="0.45">
      <c r="A765" s="12" t="s">
        <v>84</v>
      </c>
      <c r="B765" s="12" t="s">
        <v>256</v>
      </c>
      <c r="C765" s="4" t="s">
        <v>270</v>
      </c>
      <c r="D765" s="4" t="s">
        <v>298</v>
      </c>
      <c r="E765" s="23">
        <v>9</v>
      </c>
      <c r="F765" s="24">
        <v>5</v>
      </c>
      <c r="G765" s="24">
        <v>57</v>
      </c>
      <c r="H765" s="10">
        <f t="shared" si="333"/>
        <v>3213</v>
      </c>
      <c r="I765" s="5">
        <v>15</v>
      </c>
      <c r="J765" s="17">
        <f t="shared" si="334"/>
        <v>1.6666666666666667</v>
      </c>
      <c r="K765" s="7">
        <v>3</v>
      </c>
      <c r="L765" s="7">
        <v>13</v>
      </c>
      <c r="M765" s="17">
        <f t="shared" si="335"/>
        <v>0.33333333333333331</v>
      </c>
      <c r="N765" s="17">
        <f t="shared" si="336"/>
        <v>1.4444444444444444</v>
      </c>
      <c r="O765" s="14">
        <f t="shared" si="337"/>
        <v>0.23076923076923078</v>
      </c>
      <c r="P765" s="12">
        <v>1</v>
      </c>
      <c r="Q765" s="12">
        <v>8</v>
      </c>
      <c r="R765" s="17">
        <f t="shared" si="338"/>
        <v>0.1111111111111111</v>
      </c>
      <c r="S765" s="17">
        <f t="shared" si="339"/>
        <v>0.88888888888888884</v>
      </c>
      <c r="T765" s="14">
        <f t="shared" si="340"/>
        <v>0.125</v>
      </c>
      <c r="U765" s="12">
        <v>2</v>
      </c>
      <c r="V765" s="12">
        <v>5</v>
      </c>
      <c r="W765" s="17">
        <f t="shared" si="341"/>
        <v>0.22222222222222221</v>
      </c>
      <c r="X765" s="17">
        <f t="shared" si="342"/>
        <v>0.55555555555555558</v>
      </c>
      <c r="Y765" s="14">
        <f t="shared" si="343"/>
        <v>0.4</v>
      </c>
      <c r="Z765" s="12">
        <v>7</v>
      </c>
      <c r="AA765" s="12">
        <v>10</v>
      </c>
      <c r="AB765" s="17">
        <f t="shared" si="344"/>
        <v>0.77777777777777779</v>
      </c>
      <c r="AC765" s="17">
        <f t="shared" si="345"/>
        <v>1.1111111111111112</v>
      </c>
      <c r="AD765" s="14">
        <f t="shared" si="346"/>
        <v>0.7</v>
      </c>
      <c r="AE765" s="12">
        <v>5</v>
      </c>
      <c r="AF765" s="17">
        <f t="shared" si="347"/>
        <v>0.55555555555555558</v>
      </c>
      <c r="AG765" s="12">
        <v>2</v>
      </c>
      <c r="AH765" s="17">
        <f t="shared" si="348"/>
        <v>0.22222222222222221</v>
      </c>
      <c r="AI765" s="12">
        <v>3</v>
      </c>
      <c r="AJ765" s="17">
        <f t="shared" si="349"/>
        <v>0.33333333333333331</v>
      </c>
      <c r="AK765" s="12">
        <v>5</v>
      </c>
      <c r="AL765" s="17">
        <f t="shared" si="350"/>
        <v>0.55555555555555558</v>
      </c>
      <c r="AM765" s="12">
        <v>0</v>
      </c>
      <c r="AN765" s="17">
        <f t="shared" si="351"/>
        <v>0</v>
      </c>
      <c r="AO765" s="12">
        <v>0</v>
      </c>
      <c r="AP765" s="17">
        <f t="shared" si="352"/>
        <v>0</v>
      </c>
      <c r="AQ765" s="12">
        <v>5</v>
      </c>
      <c r="AR765" s="17">
        <f t="shared" si="353"/>
        <v>0.55555555555555558</v>
      </c>
      <c r="AS765" s="12">
        <v>4</v>
      </c>
      <c r="AT765" s="17">
        <f t="shared" si="354"/>
        <v>0.44444444444444442</v>
      </c>
      <c r="AU765" s="13"/>
      <c r="AV765" s="13"/>
      <c r="AW765" s="13"/>
      <c r="AX765" s="13"/>
      <c r="AY765" s="13"/>
      <c r="AZ765" s="13"/>
      <c r="BA765" s="13"/>
      <c r="BB765" s="13"/>
      <c r="BC765" s="13"/>
      <c r="BD765" s="35">
        <f t="shared" si="355"/>
        <v>43.103448275862071</v>
      </c>
      <c r="BE765" s="35">
        <f t="shared" si="356"/>
        <v>30.76923076923077</v>
      </c>
      <c r="BF765" s="37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18.974375698568327</v>
      </c>
      <c r="BG765" s="14">
        <f t="shared" si="357"/>
        <v>0.38461538461538464</v>
      </c>
      <c r="BH765" s="14">
        <f t="shared" si="358"/>
        <v>0.76923076923076927</v>
      </c>
      <c r="BI765" s="13">
        <f>IFERROR(((AG765*(12000/5))/((F765*60+G765)*(SUMIFS(팀공격력!X:X,팀공격력!A:A,B765,팀공격력!B:B,D765)+SUMIFS(팀수비력!X:X,팀수비력!A:A,B765,팀수비력!B:B,D765))))*100,"")</f>
        <v>2.0157988232774366</v>
      </c>
      <c r="BJ765" s="13">
        <f>IFERROR(((AI765*(12000/5))/((F765*60+G765)*(SUMIFS(팀공격력!V:V,팀공격력!A:A,B765,팀공격력!B:B,D765)+SUMIFS(팀수비력!W:W,팀수비력!A:A,B765,팀수비력!B:B,D765))))*100,"")</f>
        <v>6.2828869865703298</v>
      </c>
      <c r="BK765" s="13">
        <f>IFERROR(((AE765*(12000/5))/((F765*60+G765)*(SUMIFS(팀공격력!X:X,팀공격력!A:A,B765,팀공격력!B:B,D765)+SUMIFS(팀수비력!X:X,팀수비력!A:A,B765,팀수비력!B:B,D765))))*100,"")</f>
        <v>5.0394970581935921</v>
      </c>
      <c r="BL765" s="13">
        <f>IFERROR(100*AK765/(((((F765*60+G765)/(12000/5))*SUMIFS(팀공격력!P:P,팀공격력!A:A,B765,팀공격력!B:B,D765))-K765)),"")</f>
        <v>13.347570742124933</v>
      </c>
      <c r="BM765" s="13">
        <f>IFERROR(100*((AM765/E765*(2400))/((F765*60+G765)*SUMIFS(팀공격력!AR:AR,팀공격력!A:A,B765,팀공격력!B:B,D765))),"")</f>
        <v>0</v>
      </c>
      <c r="BN765" s="13">
        <f>IFERROR((AO765*40)/(((F765*60+G765)/60)*(SUMIFS(팀수비력!Q:Q,팀수비력!A:A,B765,팀수비력!B:B,D765)-SUMIFS(팀수비력!N:N,팀수비력!A:A,B765,팀수비력!B:B,D765)))*100,"")</f>
        <v>0</v>
      </c>
      <c r="BO765" s="13">
        <f t="shared" si="359"/>
        <v>22.321428571428573</v>
      </c>
      <c r="BP765" s="13">
        <v>0</v>
      </c>
      <c r="BQ765" s="13">
        <v>0</v>
      </c>
      <c r="BR765" s="13">
        <v>0.11111111111111099</v>
      </c>
      <c r="BS765" s="13">
        <v>0.11111111111111099</v>
      </c>
      <c r="BT765" s="15" t="s">
        <v>88</v>
      </c>
      <c r="BU765" s="15"/>
      <c r="BV765" s="12" t="s">
        <v>91</v>
      </c>
      <c r="BW765" s="26"/>
      <c r="BX765" s="28"/>
      <c r="BY765" s="28"/>
      <c r="BZ765" s="26"/>
      <c r="CA765" s="26"/>
      <c r="CB765" s="26"/>
      <c r="CC765" s="31"/>
      <c r="CD765" s="31"/>
      <c r="CE765" s="31"/>
      <c r="CF765" s="33">
        <v>6</v>
      </c>
      <c r="CG765" s="33">
        <v>3</v>
      </c>
    </row>
    <row r="766" spans="1:85" ht="18" customHeight="1" thickBot="1" x14ac:dyDescent="0.45">
      <c r="A766" s="12" t="s">
        <v>84</v>
      </c>
      <c r="B766" s="12" t="s">
        <v>256</v>
      </c>
      <c r="C766" s="4" t="s">
        <v>271</v>
      </c>
      <c r="D766" s="4" t="s">
        <v>298</v>
      </c>
      <c r="E766" s="23">
        <v>9</v>
      </c>
      <c r="F766" s="24">
        <v>28</v>
      </c>
      <c r="G766" s="24">
        <v>30</v>
      </c>
      <c r="H766" s="10">
        <f t="shared" si="333"/>
        <v>15390</v>
      </c>
      <c r="I766" s="5">
        <v>88</v>
      </c>
      <c r="J766" s="17">
        <f t="shared" si="334"/>
        <v>9.7777777777777786</v>
      </c>
      <c r="K766" s="7">
        <v>36</v>
      </c>
      <c r="L766" s="7">
        <v>74</v>
      </c>
      <c r="M766" s="17">
        <f t="shared" si="335"/>
        <v>4</v>
      </c>
      <c r="N766" s="17">
        <f t="shared" si="336"/>
        <v>8.2222222222222214</v>
      </c>
      <c r="O766" s="14">
        <f t="shared" si="337"/>
        <v>0.48648648648648651</v>
      </c>
      <c r="P766" s="12">
        <v>30</v>
      </c>
      <c r="Q766" s="12">
        <v>47</v>
      </c>
      <c r="R766" s="17">
        <f t="shared" si="338"/>
        <v>3.3333333333333335</v>
      </c>
      <c r="S766" s="17">
        <f t="shared" si="339"/>
        <v>5.2222222222222223</v>
      </c>
      <c r="T766" s="14">
        <f t="shared" si="340"/>
        <v>0.63829787234042556</v>
      </c>
      <c r="U766" s="12">
        <v>6</v>
      </c>
      <c r="V766" s="12">
        <v>27</v>
      </c>
      <c r="W766" s="17">
        <f t="shared" si="341"/>
        <v>0.66666666666666663</v>
      </c>
      <c r="X766" s="17">
        <f t="shared" si="342"/>
        <v>3</v>
      </c>
      <c r="Y766" s="14">
        <f t="shared" si="343"/>
        <v>0.22222222222222221</v>
      </c>
      <c r="Z766" s="12">
        <v>10</v>
      </c>
      <c r="AA766" s="12">
        <v>17</v>
      </c>
      <c r="AB766" s="17">
        <f t="shared" si="344"/>
        <v>1.1111111111111112</v>
      </c>
      <c r="AC766" s="17">
        <f t="shared" si="345"/>
        <v>1.8888888888888888</v>
      </c>
      <c r="AD766" s="14">
        <f t="shared" si="346"/>
        <v>0.58823529411764708</v>
      </c>
      <c r="AE766" s="12">
        <v>66</v>
      </c>
      <c r="AF766" s="17">
        <f t="shared" si="347"/>
        <v>7.333333333333333</v>
      </c>
      <c r="AG766" s="12">
        <v>23</v>
      </c>
      <c r="AH766" s="17">
        <f t="shared" si="348"/>
        <v>2.5555555555555554</v>
      </c>
      <c r="AI766" s="12">
        <v>43</v>
      </c>
      <c r="AJ766" s="17">
        <f t="shared" si="349"/>
        <v>4.7777777777777777</v>
      </c>
      <c r="AK766" s="12">
        <v>22</v>
      </c>
      <c r="AL766" s="17">
        <f t="shared" si="350"/>
        <v>2.4444444444444446</v>
      </c>
      <c r="AM766" s="12">
        <v>7</v>
      </c>
      <c r="AN766" s="17">
        <f t="shared" si="351"/>
        <v>0.77777777777777779</v>
      </c>
      <c r="AO766" s="12">
        <v>12</v>
      </c>
      <c r="AP766" s="17">
        <f t="shared" si="352"/>
        <v>1.3333333333333333</v>
      </c>
      <c r="AQ766" s="12">
        <v>10</v>
      </c>
      <c r="AR766" s="17">
        <f t="shared" si="353"/>
        <v>1.1111111111111112</v>
      </c>
      <c r="AS766" s="12">
        <v>20</v>
      </c>
      <c r="AT766" s="17">
        <f t="shared" si="354"/>
        <v>2.2222222222222223</v>
      </c>
      <c r="AU766" s="13"/>
      <c r="AV766" s="13"/>
      <c r="AW766" s="13"/>
      <c r="AX766" s="13"/>
      <c r="AY766" s="13"/>
      <c r="AZ766" s="13"/>
      <c r="BA766" s="13"/>
      <c r="BB766" s="13"/>
      <c r="BC766" s="13"/>
      <c r="BD766" s="35">
        <f t="shared" si="355"/>
        <v>54.000981836033382</v>
      </c>
      <c r="BE766" s="35">
        <f t="shared" si="356"/>
        <v>52.702702702702695</v>
      </c>
      <c r="BF766" s="37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16.177735806680655</v>
      </c>
      <c r="BG766" s="14">
        <f t="shared" si="357"/>
        <v>0.36486486486486486</v>
      </c>
      <c r="BH766" s="14">
        <f t="shared" si="358"/>
        <v>0.22972972972972974</v>
      </c>
      <c r="BI766" s="13">
        <f>IFERROR(((AG766*(12000/5))/((F766*60+G766)*(SUMIFS(팀공격력!X:X,팀공격력!A:A,B766,팀공격력!B:B,D766)+SUMIFS(팀수비력!X:X,팀수비력!A:A,B766,팀수비력!B:B,D766))))*100,"")</f>
        <v>4.8396854204476707</v>
      </c>
      <c r="BJ766" s="13">
        <f>IFERROR(((AI766*(12000/5))/((F766*60+G766)*(SUMIFS(팀공격력!V:V,팀공격력!A:A,B766,팀공격력!B:B,D766)+SUMIFS(팀수비력!W:W,팀수비력!A:A,B766,팀수비력!B:B,D766))))*100,"")</f>
        <v>18.800896321801389</v>
      </c>
      <c r="BK766" s="13">
        <f>IFERROR(((AE766*(12000/5))/((F766*60+G766)*(SUMIFS(팀공격력!X:X,팀공격력!A:A,B766,팀공격력!B:B,D766)+SUMIFS(팀수비력!X:X,팀수비력!A:A,B766,팀수비력!B:B,D766))))*100,"")</f>
        <v>13.887792945632446</v>
      </c>
      <c r="BL766" s="13">
        <f>IFERROR(100*AK766/(((((F766*60+G766)/(12000/5))*SUMIFS(팀공격력!P:P,팀공격력!A:A,B766,팀공격력!B:B,D766))-K766)),"")</f>
        <v>13.941698352344739</v>
      </c>
      <c r="BM766" s="13">
        <f>IFERROR(100*((AM766/E766*(2400))/((F766*60+G766)*SUMIFS(팀공격력!AR:AR,팀공격력!A:A,B766,팀공격력!B:B,D766))),"")</f>
        <v>1.4309178396944784</v>
      </c>
      <c r="BN766" s="13">
        <f>IFERROR((AO766*40)/(((F766*60+G766)/60)*(SUMIFS(팀수비력!Q:Q,팀수비력!A:A,B766,팀수비력!B:B,D766)-SUMIFS(팀수비력!N:N,팀수비력!A:A,B766,팀수비력!B:B,D766)))*100,"")</f>
        <v>4.2964554242749733</v>
      </c>
      <c r="BO766" s="13">
        <f t="shared" si="359"/>
        <v>10.931351114997813</v>
      </c>
      <c r="BP766" s="13">
        <v>16.6666666666666</v>
      </c>
      <c r="BQ766" s="13">
        <v>0.11111111111111099</v>
      </c>
      <c r="BR766" s="13">
        <v>0</v>
      </c>
      <c r="BS766" s="13">
        <v>0.22222222222222199</v>
      </c>
      <c r="BT766" s="15" t="s">
        <v>88</v>
      </c>
      <c r="BU766" s="15"/>
      <c r="BV766" s="12" t="s">
        <v>96</v>
      </c>
      <c r="BW766" s="26"/>
      <c r="BX766" s="28"/>
      <c r="BY766" s="28"/>
      <c r="BZ766" s="26"/>
      <c r="CA766" s="26"/>
      <c r="CB766" s="26"/>
      <c r="CC766" s="31"/>
      <c r="CD766" s="31"/>
      <c r="CE766" s="31"/>
      <c r="CF766" s="33">
        <v>6</v>
      </c>
      <c r="CG766" s="33">
        <v>3</v>
      </c>
    </row>
    <row r="767" spans="1:85" ht="18" customHeight="1" thickBot="1" x14ac:dyDescent="0.45">
      <c r="A767" s="12" t="s">
        <v>84</v>
      </c>
      <c r="B767" s="12" t="s">
        <v>256</v>
      </c>
      <c r="C767" s="4" t="s">
        <v>272</v>
      </c>
      <c r="D767" s="4" t="s">
        <v>298</v>
      </c>
      <c r="E767" s="23">
        <v>1</v>
      </c>
      <c r="F767" s="24">
        <v>2</v>
      </c>
      <c r="G767" s="24">
        <v>57</v>
      </c>
      <c r="H767" s="10">
        <f t="shared" si="333"/>
        <v>177</v>
      </c>
      <c r="I767" s="5">
        <v>0</v>
      </c>
      <c r="J767" s="17">
        <f t="shared" si="334"/>
        <v>0</v>
      </c>
      <c r="K767" s="7">
        <v>0</v>
      </c>
      <c r="L767" s="7">
        <v>0</v>
      </c>
      <c r="M767" s="17">
        <f t="shared" si="335"/>
        <v>0</v>
      </c>
      <c r="N767" s="17">
        <f t="shared" si="336"/>
        <v>0</v>
      </c>
      <c r="O767" s="14" t="e">
        <f t="shared" si="337"/>
        <v>#DIV/0!</v>
      </c>
      <c r="P767" s="12">
        <v>0</v>
      </c>
      <c r="Q767" s="12">
        <v>0</v>
      </c>
      <c r="R767" s="17">
        <f t="shared" si="338"/>
        <v>0</v>
      </c>
      <c r="S767" s="17">
        <f t="shared" si="339"/>
        <v>0</v>
      </c>
      <c r="T767" s="14" t="e">
        <f t="shared" si="340"/>
        <v>#DIV/0!</v>
      </c>
      <c r="U767" s="12">
        <v>0</v>
      </c>
      <c r="V767" s="12">
        <v>0</v>
      </c>
      <c r="W767" s="17">
        <f t="shared" si="341"/>
        <v>0</v>
      </c>
      <c r="X767" s="17">
        <f t="shared" si="342"/>
        <v>0</v>
      </c>
      <c r="Y767" s="14" t="e">
        <f t="shared" si="343"/>
        <v>#DIV/0!</v>
      </c>
      <c r="Z767" s="12">
        <v>0</v>
      </c>
      <c r="AA767" s="12">
        <v>0</v>
      </c>
      <c r="AB767" s="17">
        <f t="shared" si="344"/>
        <v>0</v>
      </c>
      <c r="AC767" s="17">
        <f t="shared" si="345"/>
        <v>0</v>
      </c>
      <c r="AD767" s="14" t="e">
        <f t="shared" si="346"/>
        <v>#DIV/0!</v>
      </c>
      <c r="AE767" s="12">
        <v>0</v>
      </c>
      <c r="AF767" s="17">
        <f t="shared" si="347"/>
        <v>0</v>
      </c>
      <c r="AG767" s="12">
        <v>0</v>
      </c>
      <c r="AH767" s="17">
        <f t="shared" si="348"/>
        <v>0</v>
      </c>
      <c r="AI767" s="12">
        <v>0</v>
      </c>
      <c r="AJ767" s="17">
        <f t="shared" si="349"/>
        <v>0</v>
      </c>
      <c r="AK767" s="12">
        <v>0</v>
      </c>
      <c r="AL767" s="17">
        <f t="shared" si="350"/>
        <v>0</v>
      </c>
      <c r="AM767" s="12">
        <v>0</v>
      </c>
      <c r="AN767" s="17">
        <f t="shared" si="351"/>
        <v>0</v>
      </c>
      <c r="AO767" s="12">
        <v>0</v>
      </c>
      <c r="AP767" s="17">
        <f t="shared" si="352"/>
        <v>0</v>
      </c>
      <c r="AQ767" s="12">
        <v>0</v>
      </c>
      <c r="AR767" s="17">
        <f t="shared" si="353"/>
        <v>0</v>
      </c>
      <c r="AS767" s="12">
        <v>0</v>
      </c>
      <c r="AT767" s="17">
        <f t="shared" si="354"/>
        <v>0</v>
      </c>
      <c r="AU767" s="13"/>
      <c r="AV767" s="13"/>
      <c r="AW767" s="13"/>
      <c r="AX767" s="13"/>
      <c r="AY767" s="13"/>
      <c r="AZ767" s="13"/>
      <c r="BA767" s="13"/>
      <c r="BB767" s="13"/>
      <c r="BC767" s="13"/>
      <c r="BD767" s="35" t="str">
        <f t="shared" si="355"/>
        <v/>
      </c>
      <c r="BE767" s="35" t="str">
        <f t="shared" si="356"/>
        <v/>
      </c>
      <c r="BF767" s="37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0</v>
      </c>
      <c r="BG767" s="14" t="str">
        <f t="shared" si="357"/>
        <v/>
      </c>
      <c r="BH767" s="14" t="str">
        <f t="shared" si="358"/>
        <v/>
      </c>
      <c r="BI767" s="13">
        <f>IFERROR(((AG767*(12000/5))/((F767*60+G767)*(SUMIFS(팀공격력!X:X,팀공격력!A:A,B767,팀공격력!B:B,D767)+SUMIFS(팀수비력!X:X,팀수비력!A:A,B767,팀수비력!B:B,D767))))*100,"")</f>
        <v>0</v>
      </c>
      <c r="BJ767" s="13">
        <f>IFERROR(((AI767*(12000/5))/((F767*60+G767)*(SUMIFS(팀공격력!V:V,팀공격력!A:A,B767,팀공격력!B:B,D767)+SUMIFS(팀수비력!W:W,팀수비력!A:A,B767,팀수비력!B:B,D767))))*100,"")</f>
        <v>0</v>
      </c>
      <c r="BK767" s="13">
        <f>IFERROR(((AE767*(12000/5))/((F767*60+G767)*(SUMIFS(팀공격력!X:X,팀공격력!A:A,B767,팀공격력!B:B,D767)+SUMIFS(팀수비력!X:X,팀수비력!A:A,B767,팀수비력!B:B,D767))))*100,"")</f>
        <v>0</v>
      </c>
      <c r="BL767" s="13">
        <f>IFERROR(100*AK767/(((((F767*60+G767)/(12000/5))*SUMIFS(팀공격력!P:P,팀공격력!A:A,B767,팀공격력!B:B,D767))-K767)),"")</f>
        <v>0</v>
      </c>
      <c r="BM767" s="13">
        <f>IFERROR(100*((AM767/E767*(2400))/((F767*60+G767)*SUMIFS(팀공격력!AR:AR,팀공격력!A:A,B767,팀공격력!B:B,D767))),"")</f>
        <v>0</v>
      </c>
      <c r="BN767" s="13">
        <f>IFERROR((AO767*40)/(((F767*60+G767)/60)*(SUMIFS(팀수비력!Q:Q,팀수비력!A:A,B767,팀수비력!B:B,D767)-SUMIFS(팀수비력!N:N,팀수비력!A:A,B767,팀수비력!B:B,D767)))*100,"")</f>
        <v>0</v>
      </c>
      <c r="BO767" s="13" t="str">
        <f t="shared" si="359"/>
        <v/>
      </c>
      <c r="BP767" s="13">
        <v>0</v>
      </c>
      <c r="BQ767" s="13">
        <v>0</v>
      </c>
      <c r="BR767" s="13">
        <v>0</v>
      </c>
      <c r="BS767" s="13">
        <v>0</v>
      </c>
      <c r="BT767" s="15" t="s">
        <v>88</v>
      </c>
      <c r="BU767" s="15"/>
      <c r="BV767" s="12" t="s">
        <v>91</v>
      </c>
      <c r="BW767" s="26"/>
      <c r="BX767" s="28"/>
      <c r="BY767" s="28"/>
      <c r="BZ767" s="26"/>
      <c r="CA767" s="26"/>
      <c r="CB767" s="26"/>
      <c r="CC767" s="31"/>
      <c r="CD767" s="31"/>
      <c r="CE767" s="31"/>
      <c r="CF767" s="33">
        <v>0</v>
      </c>
      <c r="CG767" s="33">
        <v>1</v>
      </c>
    </row>
    <row r="768" spans="1:85" ht="18" customHeight="1" thickBot="1" x14ac:dyDescent="0.45">
      <c r="A768" s="12" t="s">
        <v>84</v>
      </c>
      <c r="B768" s="12" t="s">
        <v>256</v>
      </c>
      <c r="C768" s="4" t="s">
        <v>274</v>
      </c>
      <c r="D768" s="4" t="s">
        <v>298</v>
      </c>
      <c r="E768" s="23">
        <v>9</v>
      </c>
      <c r="F768" s="24">
        <v>28</v>
      </c>
      <c r="G768" s="24">
        <v>4</v>
      </c>
      <c r="H768" s="10">
        <f t="shared" si="333"/>
        <v>15156</v>
      </c>
      <c r="I768" s="5">
        <v>182</v>
      </c>
      <c r="J768" s="17">
        <f t="shared" si="334"/>
        <v>20.222222222222221</v>
      </c>
      <c r="K768" s="7">
        <v>63</v>
      </c>
      <c r="L768" s="7">
        <v>142</v>
      </c>
      <c r="M768" s="17">
        <f t="shared" si="335"/>
        <v>7</v>
      </c>
      <c r="N768" s="17">
        <f t="shared" si="336"/>
        <v>15.777777777777779</v>
      </c>
      <c r="O768" s="14">
        <f t="shared" si="337"/>
        <v>0.44366197183098594</v>
      </c>
      <c r="P768" s="12">
        <v>54</v>
      </c>
      <c r="Q768" s="12">
        <v>108</v>
      </c>
      <c r="R768" s="17">
        <f t="shared" si="338"/>
        <v>6</v>
      </c>
      <c r="S768" s="17">
        <f t="shared" si="339"/>
        <v>12</v>
      </c>
      <c r="T768" s="14">
        <f t="shared" si="340"/>
        <v>0.5</v>
      </c>
      <c r="U768" s="12">
        <v>9</v>
      </c>
      <c r="V768" s="12">
        <v>34</v>
      </c>
      <c r="W768" s="17">
        <f t="shared" si="341"/>
        <v>1</v>
      </c>
      <c r="X768" s="17">
        <f t="shared" si="342"/>
        <v>3.7777777777777777</v>
      </c>
      <c r="Y768" s="14">
        <f t="shared" si="343"/>
        <v>0.26470588235294118</v>
      </c>
      <c r="Z768" s="12">
        <v>47</v>
      </c>
      <c r="AA768" s="12">
        <v>60</v>
      </c>
      <c r="AB768" s="17">
        <f t="shared" si="344"/>
        <v>5.2222222222222223</v>
      </c>
      <c r="AC768" s="17">
        <f t="shared" si="345"/>
        <v>6.666666666666667</v>
      </c>
      <c r="AD768" s="14">
        <f t="shared" si="346"/>
        <v>0.78333333333333333</v>
      </c>
      <c r="AE768" s="12">
        <v>69</v>
      </c>
      <c r="AF768" s="17">
        <f t="shared" si="347"/>
        <v>7.666666666666667</v>
      </c>
      <c r="AG768" s="12">
        <v>19</v>
      </c>
      <c r="AH768" s="17">
        <f t="shared" si="348"/>
        <v>2.1111111111111112</v>
      </c>
      <c r="AI768" s="12">
        <v>50</v>
      </c>
      <c r="AJ768" s="17">
        <f t="shared" si="349"/>
        <v>5.5555555555555554</v>
      </c>
      <c r="AK768" s="12">
        <v>21</v>
      </c>
      <c r="AL768" s="17">
        <f t="shared" si="350"/>
        <v>2.3333333333333335</v>
      </c>
      <c r="AM768" s="12">
        <v>5</v>
      </c>
      <c r="AN768" s="17">
        <f t="shared" si="351"/>
        <v>0.55555555555555558</v>
      </c>
      <c r="AO768" s="12">
        <v>2</v>
      </c>
      <c r="AP768" s="17">
        <f t="shared" si="352"/>
        <v>0.22222222222222221</v>
      </c>
      <c r="AQ768" s="12">
        <v>21</v>
      </c>
      <c r="AR768" s="17">
        <f t="shared" si="353"/>
        <v>2.3333333333333335</v>
      </c>
      <c r="AS768" s="12">
        <v>13</v>
      </c>
      <c r="AT768" s="17">
        <f t="shared" si="354"/>
        <v>1.4444444444444444</v>
      </c>
      <c r="AU768" s="13"/>
      <c r="AV768" s="13"/>
      <c r="AW768" s="13"/>
      <c r="AX768" s="13"/>
      <c r="AY768" s="13"/>
      <c r="AZ768" s="13"/>
      <c r="BA768" s="13"/>
      <c r="BB768" s="13"/>
      <c r="BC768" s="13"/>
      <c r="BD768" s="35">
        <f t="shared" si="355"/>
        <v>54.038004750593828</v>
      </c>
      <c r="BE768" s="35">
        <f t="shared" si="356"/>
        <v>47.535211267605632</v>
      </c>
      <c r="BF768" s="37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34.011483933853711</v>
      </c>
      <c r="BG768" s="14">
        <f t="shared" si="357"/>
        <v>0.23943661971830985</v>
      </c>
      <c r="BH768" s="14">
        <f t="shared" si="358"/>
        <v>0.42253521126760563</v>
      </c>
      <c r="BI768" s="13">
        <f>IFERROR(((AG768*(12000/5))/((F768*60+G768)*(SUMIFS(팀공격력!X:X,팀공격력!A:A,B768,팀공격력!B:B,D768)+SUMIFS(팀수비력!X:X,팀수비력!A:A,B768,팀수비력!B:B,D768))))*100,"")</f>
        <v>4.0597278557870711</v>
      </c>
      <c r="BJ768" s="13">
        <f>IFERROR(((AI768*(12000/5))/((F768*60+G768)*(SUMIFS(팀공격력!V:V,팀공격력!A:A,B768,팀공격력!B:B,D768)+SUMIFS(팀수비력!W:W,팀수비력!A:A,B768,팀수비력!B:B,D768))))*100,"")</f>
        <v>22.199036561813219</v>
      </c>
      <c r="BK768" s="13">
        <f>IFERROR(((AE768*(12000/5))/((F768*60+G768)*(SUMIFS(팀공격력!X:X,팀공격력!A:A,B768,팀공격력!B:B,D768)+SUMIFS(팀수비력!X:X,팀수비력!A:A,B768,팀수비력!B:B,D768))))*100,"")</f>
        <v>14.743222213121468</v>
      </c>
      <c r="BL768" s="13">
        <f>IFERROR(100*AK768/(((((F768*60+G768)/(12000/5))*SUMIFS(팀공격력!P:P,팀공격력!A:A,B768,팀공격력!B:B,D768))-K768)),"")</f>
        <v>16.42507039315883</v>
      </c>
      <c r="BM768" s="13">
        <f>IFERROR(100*((AM768/E768*(2400))/((F768*60+G768)*SUMIFS(팀공격력!AR:AR,팀공격력!A:A,B768,팀공격력!B:B,D768))),"")</f>
        <v>1.0378645681530192</v>
      </c>
      <c r="BN768" s="13">
        <f>IFERROR((AO768*40)/(((F768*60+G768)/60)*(SUMIFS(팀수비력!Q:Q,팀수비력!A:A,B768,팀수비력!B:B,D768)-SUMIFS(팀수비력!N:N,팀수비력!A:A,B768,팀수비력!B:B,D768)))*100,"")</f>
        <v>0.72713170779000436</v>
      </c>
      <c r="BO768" s="13">
        <f t="shared" si="359"/>
        <v>11.087645195353748</v>
      </c>
      <c r="BP768" s="13">
        <v>25</v>
      </c>
      <c r="BQ768" s="13">
        <v>0.11111111111111099</v>
      </c>
      <c r="BR768" s="13">
        <v>0.44444444444444398</v>
      </c>
      <c r="BS768" s="13">
        <v>0.55555555555555503</v>
      </c>
      <c r="BT768" s="15" t="s">
        <v>93</v>
      </c>
      <c r="BU768" s="15"/>
      <c r="BV768" s="12" t="s">
        <v>96</v>
      </c>
      <c r="BW768" s="26"/>
      <c r="BX768" s="28"/>
      <c r="BY768" s="28"/>
      <c r="BZ768" s="26"/>
      <c r="CA768" s="26"/>
      <c r="CB768" s="26"/>
      <c r="CC768" s="31"/>
      <c r="CD768" s="31"/>
      <c r="CE768" s="31"/>
      <c r="CF768" s="33">
        <v>6</v>
      </c>
      <c r="CG768" s="33">
        <v>3</v>
      </c>
    </row>
    <row r="769" spans="1:85" ht="18" customHeight="1" thickBot="1" x14ac:dyDescent="0.45">
      <c r="A769" s="12" t="s">
        <v>84</v>
      </c>
      <c r="B769" s="12" t="s">
        <v>275</v>
      </c>
      <c r="C769" s="4" t="s">
        <v>276</v>
      </c>
      <c r="D769" s="4" t="s">
        <v>298</v>
      </c>
      <c r="E769" s="23">
        <v>1</v>
      </c>
      <c r="F769" s="24">
        <v>2</v>
      </c>
      <c r="G769" s="24">
        <v>12</v>
      </c>
      <c r="H769" s="10">
        <f t="shared" si="333"/>
        <v>132</v>
      </c>
      <c r="I769" s="5">
        <v>0</v>
      </c>
      <c r="J769" s="17">
        <f t="shared" si="334"/>
        <v>0</v>
      </c>
      <c r="K769" s="7">
        <v>0</v>
      </c>
      <c r="L769" s="7">
        <v>1</v>
      </c>
      <c r="M769" s="17">
        <f t="shared" si="335"/>
        <v>0</v>
      </c>
      <c r="N769" s="17">
        <f t="shared" si="336"/>
        <v>1</v>
      </c>
      <c r="O769" s="14">
        <f t="shared" si="337"/>
        <v>0</v>
      </c>
      <c r="P769" s="12">
        <v>0</v>
      </c>
      <c r="Q769" s="12">
        <v>0</v>
      </c>
      <c r="R769" s="17">
        <f t="shared" si="338"/>
        <v>0</v>
      </c>
      <c r="S769" s="17">
        <f t="shared" si="339"/>
        <v>0</v>
      </c>
      <c r="T769" s="14" t="e">
        <f t="shared" si="340"/>
        <v>#DIV/0!</v>
      </c>
      <c r="U769" s="12">
        <v>0</v>
      </c>
      <c r="V769" s="12">
        <v>1</v>
      </c>
      <c r="W769" s="17">
        <f t="shared" si="341"/>
        <v>0</v>
      </c>
      <c r="X769" s="17">
        <f t="shared" si="342"/>
        <v>1</v>
      </c>
      <c r="Y769" s="14">
        <f t="shared" si="343"/>
        <v>0</v>
      </c>
      <c r="Z769" s="12">
        <v>0</v>
      </c>
      <c r="AA769" s="12">
        <v>0</v>
      </c>
      <c r="AB769" s="17">
        <f t="shared" si="344"/>
        <v>0</v>
      </c>
      <c r="AC769" s="17">
        <f t="shared" si="345"/>
        <v>0</v>
      </c>
      <c r="AD769" s="14" t="e">
        <f t="shared" si="346"/>
        <v>#DIV/0!</v>
      </c>
      <c r="AE769" s="12">
        <v>0</v>
      </c>
      <c r="AF769" s="17">
        <f t="shared" si="347"/>
        <v>0</v>
      </c>
      <c r="AG769" s="12">
        <v>0</v>
      </c>
      <c r="AH769" s="17">
        <f t="shared" si="348"/>
        <v>0</v>
      </c>
      <c r="AI769" s="12">
        <v>0</v>
      </c>
      <c r="AJ769" s="17">
        <f t="shared" si="349"/>
        <v>0</v>
      </c>
      <c r="AK769" s="12">
        <v>0</v>
      </c>
      <c r="AL769" s="17">
        <f t="shared" si="350"/>
        <v>0</v>
      </c>
      <c r="AM769" s="12">
        <v>0</v>
      </c>
      <c r="AN769" s="17">
        <f t="shared" si="351"/>
        <v>0</v>
      </c>
      <c r="AO769" s="12">
        <v>0</v>
      </c>
      <c r="AP769" s="17">
        <f t="shared" si="352"/>
        <v>0</v>
      </c>
      <c r="AQ769" s="12">
        <v>0</v>
      </c>
      <c r="AR769" s="17">
        <f t="shared" si="353"/>
        <v>0</v>
      </c>
      <c r="AS769" s="12">
        <v>1</v>
      </c>
      <c r="AT769" s="17">
        <f t="shared" si="354"/>
        <v>1</v>
      </c>
      <c r="AU769" s="13"/>
      <c r="AV769" s="13"/>
      <c r="AW769" s="13"/>
      <c r="AX769" s="13"/>
      <c r="AY769" s="13"/>
      <c r="AZ769" s="13"/>
      <c r="BA769" s="13"/>
      <c r="BB769" s="13"/>
      <c r="BC769" s="13"/>
      <c r="BD769" s="35">
        <f t="shared" si="355"/>
        <v>0</v>
      </c>
      <c r="BE769" s="35">
        <f t="shared" si="356"/>
        <v>0</v>
      </c>
      <c r="BF769" s="37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2.3604167551822952</v>
      </c>
      <c r="BG769" s="14">
        <f t="shared" si="357"/>
        <v>1</v>
      </c>
      <c r="BH769" s="14">
        <f t="shared" si="358"/>
        <v>0</v>
      </c>
      <c r="BI769" s="13">
        <f>IFERROR(((AG769*(12000/5))/((F769*60+G769)*(SUMIFS(팀공격력!X:X,팀공격력!A:A,B769,팀공격력!B:B,D769)+SUMIFS(팀수비력!X:X,팀수비력!A:A,B769,팀수비력!B:B,D769))))*100,"")</f>
        <v>0</v>
      </c>
      <c r="BJ769" s="13">
        <f>IFERROR(((AI769*(12000/5))/((F769*60+G769)*(SUMIFS(팀공격력!V:V,팀공격력!A:A,B769,팀공격력!B:B,D769)+SUMIFS(팀수비력!W:W,팀수비력!A:A,B769,팀수비력!B:B,D769))))*100,"")</f>
        <v>0</v>
      </c>
      <c r="BK769" s="13">
        <f>IFERROR(((AE769*(12000/5))/((F769*60+G769)*(SUMIFS(팀공격력!X:X,팀공격력!A:A,B769,팀공격력!B:B,D769)+SUMIFS(팀수비력!X:X,팀수비력!A:A,B769,팀수비력!B:B,D769))))*100,"")</f>
        <v>0</v>
      </c>
      <c r="BL769" s="13">
        <f>IFERROR(100*AK769/(((((F769*60+G769)/(12000/5))*SUMIFS(팀공격력!P:P,팀공격력!A:A,B769,팀공격력!B:B,D769))-K769)),"")</f>
        <v>0</v>
      </c>
      <c r="BM769" s="13">
        <f>IFERROR(100*((AM769/E769*(2400))/((F769*60+G769)*SUMIFS(팀공격력!AR:AR,팀공격력!A:A,B769,팀공격력!B:B,D769))),"")</f>
        <v>0</v>
      </c>
      <c r="BN769" s="13">
        <f>IFERROR((AO769*40)/(((F769*60+G769)/60)*(SUMIFS(팀수비력!Q:Q,팀수비력!A:A,B769,팀수비력!B:B,D769)-SUMIFS(팀수비력!N:N,팀수비력!A:A,B769,팀수비력!B:B,D769)))*100,"")</f>
        <v>0</v>
      </c>
      <c r="BO769" s="13">
        <f t="shared" si="359"/>
        <v>0</v>
      </c>
      <c r="BP769" s="13">
        <v>0</v>
      </c>
      <c r="BQ769" s="13">
        <v>0</v>
      </c>
      <c r="BR769" s="13">
        <v>0</v>
      </c>
      <c r="BS769" s="13">
        <v>0</v>
      </c>
      <c r="BT769" s="15" t="s">
        <v>88</v>
      </c>
      <c r="BU769" s="15"/>
      <c r="BV769" s="12" t="s">
        <v>91</v>
      </c>
      <c r="BW769" s="26"/>
      <c r="BX769" s="28"/>
      <c r="BY769" s="28"/>
      <c r="BZ769" s="26"/>
      <c r="CA769" s="26"/>
      <c r="CB769" s="26"/>
      <c r="CC769" s="31"/>
      <c r="CD769" s="31"/>
      <c r="CE769" s="31"/>
      <c r="CF769" s="33">
        <v>1</v>
      </c>
      <c r="CG769" s="33">
        <v>0</v>
      </c>
    </row>
    <row r="770" spans="1:85" ht="18" customHeight="1" thickBot="1" x14ac:dyDescent="0.45">
      <c r="A770" s="12" t="s">
        <v>84</v>
      </c>
      <c r="B770" s="12" t="s">
        <v>275</v>
      </c>
      <c r="C770" s="4" t="s">
        <v>277</v>
      </c>
      <c r="D770" s="4" t="s">
        <v>298</v>
      </c>
      <c r="E770" s="23">
        <v>1</v>
      </c>
      <c r="F770" s="24">
        <v>3</v>
      </c>
      <c r="G770" s="24">
        <v>26</v>
      </c>
      <c r="H770" s="10">
        <f t="shared" ref="H770:H833" si="360">(F770*60+G770)*E770</f>
        <v>206</v>
      </c>
      <c r="I770" s="5">
        <v>0</v>
      </c>
      <c r="J770" s="17">
        <f t="shared" ref="J770:J833" si="361">I770/$E770</f>
        <v>0</v>
      </c>
      <c r="K770" s="7">
        <v>0</v>
      </c>
      <c r="L770" s="7">
        <v>1</v>
      </c>
      <c r="M770" s="17">
        <f t="shared" ref="M770:M833" si="362">K770/$E770</f>
        <v>0</v>
      </c>
      <c r="N770" s="17">
        <f t="shared" ref="N770:N833" si="363">L770/$E770</f>
        <v>1</v>
      </c>
      <c r="O770" s="14">
        <f t="shared" ref="O770:O833" si="364">K770/L770</f>
        <v>0</v>
      </c>
      <c r="P770" s="12">
        <v>0</v>
      </c>
      <c r="Q770" s="12">
        <v>1</v>
      </c>
      <c r="R770" s="17">
        <f t="shared" ref="R770:R833" si="365">P770/$E770</f>
        <v>0</v>
      </c>
      <c r="S770" s="17">
        <f t="shared" ref="S770:S833" si="366">Q770/$E770</f>
        <v>1</v>
      </c>
      <c r="T770" s="14">
        <f t="shared" ref="T770:T833" si="367">P770/Q770</f>
        <v>0</v>
      </c>
      <c r="U770" s="12">
        <v>0</v>
      </c>
      <c r="V770" s="12">
        <v>0</v>
      </c>
      <c r="W770" s="17">
        <f t="shared" ref="W770:W833" si="368">U770/$E770</f>
        <v>0</v>
      </c>
      <c r="X770" s="17">
        <f t="shared" ref="X770:X833" si="369">V770/$E770</f>
        <v>0</v>
      </c>
      <c r="Y770" s="14" t="e">
        <f t="shared" ref="Y770:Y833" si="370">U770/V770</f>
        <v>#DIV/0!</v>
      </c>
      <c r="Z770" s="12">
        <v>0</v>
      </c>
      <c r="AA770" s="12">
        <v>0</v>
      </c>
      <c r="AB770" s="17">
        <f t="shared" ref="AB770:AB833" si="371">Z770/$E770</f>
        <v>0</v>
      </c>
      <c r="AC770" s="17">
        <f t="shared" ref="AC770:AC833" si="372">AA770/$E770</f>
        <v>0</v>
      </c>
      <c r="AD770" s="14" t="e">
        <f t="shared" ref="AD770:AD833" si="373">Z770/AA770</f>
        <v>#DIV/0!</v>
      </c>
      <c r="AE770" s="12">
        <v>0</v>
      </c>
      <c r="AF770" s="17">
        <f t="shared" ref="AF770:AF833" si="374">AE770/$E770</f>
        <v>0</v>
      </c>
      <c r="AG770" s="12">
        <v>0</v>
      </c>
      <c r="AH770" s="17">
        <f t="shared" ref="AH770:AH833" si="375">AG770/$E770</f>
        <v>0</v>
      </c>
      <c r="AI770" s="12">
        <v>0</v>
      </c>
      <c r="AJ770" s="17">
        <f t="shared" ref="AJ770:AJ833" si="376">AI770/$E770</f>
        <v>0</v>
      </c>
      <c r="AK770" s="12">
        <v>0</v>
      </c>
      <c r="AL770" s="17">
        <f t="shared" ref="AL770:AL833" si="377">AK770/$E770</f>
        <v>0</v>
      </c>
      <c r="AM770" s="12">
        <v>0</v>
      </c>
      <c r="AN770" s="17">
        <f t="shared" ref="AN770:AN833" si="378">AM770/$E770</f>
        <v>0</v>
      </c>
      <c r="AO770" s="12">
        <v>0</v>
      </c>
      <c r="AP770" s="17">
        <f t="shared" ref="AP770:AP833" si="379">AO770/$E770</f>
        <v>0</v>
      </c>
      <c r="AQ770" s="12">
        <v>0</v>
      </c>
      <c r="AR770" s="17">
        <f t="shared" ref="AR770:AR833" si="380">AQ770/$E770</f>
        <v>0</v>
      </c>
      <c r="AS770" s="12">
        <v>1</v>
      </c>
      <c r="AT770" s="17">
        <f t="shared" ref="AT770:AT833" si="381">AS770/$E770</f>
        <v>1</v>
      </c>
      <c r="AU770" s="13"/>
      <c r="AV770" s="13"/>
      <c r="AW770" s="13"/>
      <c r="AX770" s="13"/>
      <c r="AY770" s="13"/>
      <c r="AZ770" s="13"/>
      <c r="BA770" s="13"/>
      <c r="BB770" s="13"/>
      <c r="BC770" s="13"/>
      <c r="BD770" s="35">
        <f t="shared" ref="BD770:BD833" si="382">IFERROR((I770/(2*(L770+(0.44*AA770))))*100,"")</f>
        <v>0</v>
      </c>
      <c r="BE770" s="35">
        <f t="shared" ref="BE770:BE833" si="383">IFERROR(((P770+(1.5*U770))/L770)*100,"")</f>
        <v>0</v>
      </c>
      <c r="BF770" s="37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1.5125000567187521</v>
      </c>
      <c r="BG770" s="14">
        <f t="shared" ref="BG770:BG833" si="384">IFERROR(V770/L770,"")</f>
        <v>0</v>
      </c>
      <c r="BH770" s="14">
        <f t="shared" ref="BH770:BH833" si="385">IFERROR(AA770/L770,"")</f>
        <v>0</v>
      </c>
      <c r="BI770" s="13">
        <f>IFERROR(((AG770*(12000/5))/((F770*60+G770)*(SUMIFS(팀공격력!X:X,팀공격력!A:A,B770,팀공격력!B:B,D770)+SUMIFS(팀수비력!X:X,팀수비력!A:A,B770,팀수비력!B:B,D770))))*100,"")</f>
        <v>0</v>
      </c>
      <c r="BJ770" s="13">
        <f>IFERROR(((AI770*(12000/5))/((F770*60+G770)*(SUMIFS(팀공격력!V:V,팀공격력!A:A,B770,팀공격력!B:B,D770)+SUMIFS(팀수비력!W:W,팀수비력!A:A,B770,팀수비력!B:B,D770))))*100,"")</f>
        <v>0</v>
      </c>
      <c r="BK770" s="13">
        <f>IFERROR(((AE770*(12000/5))/((F770*60+G770)*(SUMIFS(팀공격력!X:X,팀공격력!A:A,B770,팀공격력!B:B,D770)+SUMIFS(팀수비력!X:X,팀수비력!A:A,B770,팀수비력!B:B,D770))))*100,"")</f>
        <v>0</v>
      </c>
      <c r="BL770" s="13">
        <f>IFERROR(100*AK770/(((((F770*60+G770)/(12000/5))*SUMIFS(팀공격력!P:P,팀공격력!A:A,B770,팀공격력!B:B,D770))-K770)),"")</f>
        <v>0</v>
      </c>
      <c r="BM770" s="13">
        <f>IFERROR(100*((AM770/E770*(2400))/((F770*60+G770)*SUMIFS(팀공격력!AR:AR,팀공격력!A:A,B770,팀공격력!B:B,D770))),"")</f>
        <v>0</v>
      </c>
      <c r="BN770" s="13">
        <f>IFERROR((AO770*40)/(((F770*60+G770)/60)*(SUMIFS(팀수비력!Q:Q,팀수비력!A:A,B770,팀수비력!B:B,D770)-SUMIFS(팀수비력!N:N,팀수비력!A:A,B770,팀수비력!B:B,D770)))*100,"")</f>
        <v>0</v>
      </c>
      <c r="BO770" s="13">
        <f t="shared" ref="BO770:BO833" si="386">IFERROR(100*AQ770/(L770+0.44*AA770+AQ770),"")</f>
        <v>0</v>
      </c>
      <c r="BP770" s="13">
        <v>0</v>
      </c>
      <c r="BQ770" s="13">
        <v>0</v>
      </c>
      <c r="BR770" s="13">
        <v>0</v>
      </c>
      <c r="BS770" s="13">
        <v>0</v>
      </c>
      <c r="BT770" s="15" t="s">
        <v>88</v>
      </c>
      <c r="BU770" s="15"/>
      <c r="BV770" s="12" t="s">
        <v>91</v>
      </c>
      <c r="BW770" s="26"/>
      <c r="BX770" s="28"/>
      <c r="BY770" s="28"/>
      <c r="BZ770" s="26"/>
      <c r="CA770" s="26"/>
      <c r="CB770" s="26"/>
      <c r="CC770" s="31"/>
      <c r="CD770" s="31"/>
      <c r="CE770" s="31"/>
      <c r="CF770" s="33">
        <v>1</v>
      </c>
      <c r="CG770" s="33">
        <v>0</v>
      </c>
    </row>
    <row r="771" spans="1:85" ht="18" customHeight="1" thickBot="1" x14ac:dyDescent="0.45">
      <c r="A771" s="12" t="s">
        <v>84</v>
      </c>
      <c r="B771" s="12" t="s">
        <v>275</v>
      </c>
      <c r="C771" s="4" t="s">
        <v>279</v>
      </c>
      <c r="D771" s="4" t="s">
        <v>298</v>
      </c>
      <c r="E771" s="23">
        <v>9</v>
      </c>
      <c r="F771" s="24">
        <v>11</v>
      </c>
      <c r="G771" s="24">
        <v>1</v>
      </c>
      <c r="H771" s="10">
        <f t="shared" si="360"/>
        <v>5949</v>
      </c>
      <c r="I771" s="5">
        <v>47</v>
      </c>
      <c r="J771" s="17">
        <f t="shared" si="361"/>
        <v>5.2222222222222223</v>
      </c>
      <c r="K771" s="7">
        <v>20</v>
      </c>
      <c r="L771" s="7">
        <v>35</v>
      </c>
      <c r="M771" s="17">
        <f t="shared" si="362"/>
        <v>2.2222222222222223</v>
      </c>
      <c r="N771" s="17">
        <f t="shared" si="363"/>
        <v>3.8888888888888888</v>
      </c>
      <c r="O771" s="14">
        <f t="shared" si="364"/>
        <v>0.5714285714285714</v>
      </c>
      <c r="P771" s="12">
        <v>19</v>
      </c>
      <c r="Q771" s="12">
        <v>34</v>
      </c>
      <c r="R771" s="17">
        <f t="shared" si="365"/>
        <v>2.1111111111111112</v>
      </c>
      <c r="S771" s="17">
        <f t="shared" si="366"/>
        <v>3.7777777777777777</v>
      </c>
      <c r="T771" s="14">
        <f t="shared" si="367"/>
        <v>0.55882352941176472</v>
      </c>
      <c r="U771" s="12">
        <v>1</v>
      </c>
      <c r="V771" s="12">
        <v>1</v>
      </c>
      <c r="W771" s="17">
        <f t="shared" si="368"/>
        <v>0.1111111111111111</v>
      </c>
      <c r="X771" s="17">
        <f t="shared" si="369"/>
        <v>0.1111111111111111</v>
      </c>
      <c r="Y771" s="14">
        <f t="shared" si="370"/>
        <v>1</v>
      </c>
      <c r="Z771" s="12">
        <v>6</v>
      </c>
      <c r="AA771" s="12">
        <v>15</v>
      </c>
      <c r="AB771" s="17">
        <f t="shared" si="371"/>
        <v>0.66666666666666663</v>
      </c>
      <c r="AC771" s="17">
        <f t="shared" si="372"/>
        <v>1.6666666666666667</v>
      </c>
      <c r="AD771" s="14">
        <f t="shared" si="373"/>
        <v>0.4</v>
      </c>
      <c r="AE771" s="12">
        <v>30</v>
      </c>
      <c r="AF771" s="17">
        <f t="shared" si="374"/>
        <v>3.3333333333333335</v>
      </c>
      <c r="AG771" s="12">
        <v>7</v>
      </c>
      <c r="AH771" s="17">
        <f t="shared" si="375"/>
        <v>0.77777777777777779</v>
      </c>
      <c r="AI771" s="12">
        <v>23</v>
      </c>
      <c r="AJ771" s="17">
        <f t="shared" si="376"/>
        <v>2.5555555555555554</v>
      </c>
      <c r="AK771" s="12">
        <v>5</v>
      </c>
      <c r="AL771" s="17">
        <f t="shared" si="377"/>
        <v>0.55555555555555558</v>
      </c>
      <c r="AM771" s="12">
        <v>3</v>
      </c>
      <c r="AN771" s="17">
        <f t="shared" si="378"/>
        <v>0.33333333333333331</v>
      </c>
      <c r="AO771" s="12">
        <v>5</v>
      </c>
      <c r="AP771" s="17">
        <f t="shared" si="379"/>
        <v>0.55555555555555558</v>
      </c>
      <c r="AQ771" s="12">
        <v>9</v>
      </c>
      <c r="AR771" s="17">
        <f t="shared" si="380"/>
        <v>1</v>
      </c>
      <c r="AS771" s="12">
        <v>10</v>
      </c>
      <c r="AT771" s="17">
        <f t="shared" si="381"/>
        <v>1.1111111111111112</v>
      </c>
      <c r="AU771" s="13"/>
      <c r="AV771" s="13"/>
      <c r="AW771" s="13"/>
      <c r="AX771" s="13"/>
      <c r="AY771" s="13"/>
      <c r="AZ771" s="13"/>
      <c r="BA771" s="13"/>
      <c r="BB771" s="13"/>
      <c r="BC771" s="13"/>
      <c r="BD771" s="35">
        <f t="shared" si="382"/>
        <v>56.490384615384613</v>
      </c>
      <c r="BE771" s="35">
        <f t="shared" si="383"/>
        <v>58.571428571428577</v>
      </c>
      <c r="BF771" s="37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23.851279260534927</v>
      </c>
      <c r="BG771" s="14">
        <f t="shared" si="384"/>
        <v>2.8571428571428571E-2</v>
      </c>
      <c r="BH771" s="14">
        <f t="shared" si="385"/>
        <v>0.42857142857142855</v>
      </c>
      <c r="BI771" s="13">
        <f>IFERROR(((AG771*(12000/5))/((F771*60+G771)*(SUMIFS(팀공격력!X:X,팀공격력!A:A,B771,팀공격력!B:B,D771)+SUMIFS(팀수비력!X:X,팀수비력!A:A,B771,팀수비력!B:B,D771))))*100,"")</f>
        <v>4.0342914775592531</v>
      </c>
      <c r="BJ771" s="13">
        <f>IFERROR(((AI771*(12000/5))/((F771*60+G771)*(SUMIFS(팀공격력!V:V,팀공격력!A:A,B771,팀공격력!B:B,D771)+SUMIFS(팀수비력!W:W,팀수비력!A:A,B771,팀수비력!B:B,D771))))*100,"")</f>
        <v>27.201900190708972</v>
      </c>
      <c r="BK771" s="13">
        <f>IFERROR(((AE771*(12000/5))/((F771*60+G771)*(SUMIFS(팀공격력!X:X,팀공격력!A:A,B771,팀공격력!B:B,D771)+SUMIFS(팀수비력!X:X,팀수비력!A:A,B771,팀수비력!B:B,D771))))*100,"")</f>
        <v>17.289820618111087</v>
      </c>
      <c r="BL771" s="13">
        <f>IFERROR(100*AK771/(((((F771*60+G771)/(12000/5))*SUMIFS(팀공격력!P:P,팀공격력!A:A,B771,팀공격력!B:B,D771))-K771)),"")</f>
        <v>9.197516670498965</v>
      </c>
      <c r="BM771" s="13">
        <f>IFERROR(100*((AM771/E771*(2400))/((F771*60+G771)*SUMIFS(팀공격력!AR:AR,팀공격력!A:A,B771,팀공격력!B:B,D771))),"")</f>
        <v>1.6877832004376314</v>
      </c>
      <c r="BN771" s="13">
        <f>IFERROR((AO771*40)/(((F771*60+G771)/60)*(SUMIFS(팀수비력!Q:Q,팀수비력!A:A,B771,팀수비력!B:B,D771)-SUMIFS(팀수비력!N:N,팀수비력!A:A,B771,팀수비력!B:B,D771)))*100,"")</f>
        <v>4.7649111939676221</v>
      </c>
      <c r="BO771" s="13">
        <f t="shared" si="386"/>
        <v>17.786561264822133</v>
      </c>
      <c r="BP771" s="13">
        <v>85.714285714285694</v>
      </c>
      <c r="BQ771" s="13">
        <v>0.66666666666666596</v>
      </c>
      <c r="BR771" s="13">
        <v>0</v>
      </c>
      <c r="BS771" s="13">
        <v>0.22222222222222199</v>
      </c>
      <c r="BT771" s="15" t="s">
        <v>93</v>
      </c>
      <c r="BU771" s="15"/>
      <c r="BV771" s="12" t="s">
        <v>89</v>
      </c>
      <c r="BW771" s="26"/>
      <c r="BX771" s="28"/>
      <c r="BY771" s="28"/>
      <c r="BZ771" s="26"/>
      <c r="CA771" s="26"/>
      <c r="CB771" s="26"/>
      <c r="CC771" s="31"/>
      <c r="CD771" s="31"/>
      <c r="CE771" s="31"/>
      <c r="CF771" s="33">
        <v>5</v>
      </c>
      <c r="CG771" s="33">
        <v>4</v>
      </c>
    </row>
    <row r="772" spans="1:85" ht="18" customHeight="1" thickBot="1" x14ac:dyDescent="0.45">
      <c r="A772" s="12" t="s">
        <v>84</v>
      </c>
      <c r="B772" s="12" t="s">
        <v>275</v>
      </c>
      <c r="C772" s="4" t="s">
        <v>280</v>
      </c>
      <c r="D772" s="4" t="s">
        <v>298</v>
      </c>
      <c r="E772" s="23">
        <v>8</v>
      </c>
      <c r="F772" s="24">
        <v>4</v>
      </c>
      <c r="G772" s="24">
        <v>41</v>
      </c>
      <c r="H772" s="10">
        <f t="shared" si="360"/>
        <v>2248</v>
      </c>
      <c r="I772" s="5">
        <v>6</v>
      </c>
      <c r="J772" s="17">
        <f t="shared" si="361"/>
        <v>0.75</v>
      </c>
      <c r="K772" s="7">
        <v>2</v>
      </c>
      <c r="L772" s="7">
        <v>13</v>
      </c>
      <c r="M772" s="17">
        <f t="shared" si="362"/>
        <v>0.25</v>
      </c>
      <c r="N772" s="17">
        <f t="shared" si="363"/>
        <v>1.625</v>
      </c>
      <c r="O772" s="14">
        <f t="shared" si="364"/>
        <v>0.15384615384615385</v>
      </c>
      <c r="P772" s="12">
        <v>2</v>
      </c>
      <c r="Q772" s="12">
        <v>11</v>
      </c>
      <c r="R772" s="17">
        <f t="shared" si="365"/>
        <v>0.25</v>
      </c>
      <c r="S772" s="17">
        <f t="shared" si="366"/>
        <v>1.375</v>
      </c>
      <c r="T772" s="14">
        <f t="shared" si="367"/>
        <v>0.18181818181818182</v>
      </c>
      <c r="U772" s="12">
        <v>0</v>
      </c>
      <c r="V772" s="12">
        <v>2</v>
      </c>
      <c r="W772" s="17">
        <f t="shared" si="368"/>
        <v>0</v>
      </c>
      <c r="X772" s="17">
        <f t="shared" si="369"/>
        <v>0.25</v>
      </c>
      <c r="Y772" s="14">
        <f t="shared" si="370"/>
        <v>0</v>
      </c>
      <c r="Z772" s="12">
        <v>2</v>
      </c>
      <c r="AA772" s="12">
        <v>2</v>
      </c>
      <c r="AB772" s="17">
        <f t="shared" si="371"/>
        <v>0.25</v>
      </c>
      <c r="AC772" s="17">
        <f t="shared" si="372"/>
        <v>0.25</v>
      </c>
      <c r="AD772" s="14">
        <f t="shared" si="373"/>
        <v>1</v>
      </c>
      <c r="AE772" s="12">
        <v>8</v>
      </c>
      <c r="AF772" s="17">
        <f t="shared" si="374"/>
        <v>1</v>
      </c>
      <c r="AG772" s="12">
        <v>3</v>
      </c>
      <c r="AH772" s="17">
        <f t="shared" si="375"/>
        <v>0.375</v>
      </c>
      <c r="AI772" s="12">
        <v>5</v>
      </c>
      <c r="AJ772" s="17">
        <f t="shared" si="376"/>
        <v>0.625</v>
      </c>
      <c r="AK772" s="12">
        <v>1</v>
      </c>
      <c r="AL772" s="17">
        <f t="shared" si="377"/>
        <v>0.125</v>
      </c>
      <c r="AM772" s="12">
        <v>1</v>
      </c>
      <c r="AN772" s="17">
        <f t="shared" si="378"/>
        <v>0.125</v>
      </c>
      <c r="AO772" s="12">
        <v>0</v>
      </c>
      <c r="AP772" s="17">
        <f t="shared" si="379"/>
        <v>0</v>
      </c>
      <c r="AQ772" s="12">
        <v>2</v>
      </c>
      <c r="AR772" s="17">
        <f t="shared" si="380"/>
        <v>0.25</v>
      </c>
      <c r="AS772" s="12">
        <v>7</v>
      </c>
      <c r="AT772" s="17">
        <f t="shared" si="381"/>
        <v>0.875</v>
      </c>
      <c r="AU772" s="13"/>
      <c r="AV772" s="13"/>
      <c r="AW772" s="13"/>
      <c r="AX772" s="13"/>
      <c r="AY772" s="13"/>
      <c r="AZ772" s="13"/>
      <c r="BA772" s="13"/>
      <c r="BB772" s="13"/>
      <c r="BC772" s="13"/>
      <c r="BD772" s="35">
        <f t="shared" si="382"/>
        <v>21.613832853025936</v>
      </c>
      <c r="BE772" s="35">
        <f t="shared" si="383"/>
        <v>15.384615384615385</v>
      </c>
      <c r="BF772" s="37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17.607868987697223</v>
      </c>
      <c r="BG772" s="14">
        <f t="shared" si="384"/>
        <v>0.15384615384615385</v>
      </c>
      <c r="BH772" s="14">
        <f t="shared" si="385"/>
        <v>0.15384615384615385</v>
      </c>
      <c r="BI772" s="13">
        <f>IFERROR(((AG772*(12000/5))/((F772*60+G772)*(SUMIFS(팀공격력!X:X,팀공격력!A:A,B772,팀공격력!B:B,D772)+SUMIFS(팀수비력!X:X,팀수비력!A:A,B772,팀수비력!B:B,D772))))*100,"")</f>
        <v>4.0671072699542448</v>
      </c>
      <c r="BJ772" s="13">
        <f>IFERROR(((AI772*(12000/5))/((F772*60+G772)*(SUMIFS(팀공격력!V:V,팀공격력!A:A,B772,팀공격력!B:B,D772)+SUMIFS(팀수비력!W:W,팀수비력!A:A,B772,팀수비력!B:B,D772))))*100,"")</f>
        <v>13.910301737628524</v>
      </c>
      <c r="BK772" s="13">
        <f>IFERROR(((AE772*(12000/5))/((F772*60+G772)*(SUMIFS(팀공격력!X:X,팀공격력!A:A,B772,팀공격력!B:B,D772)+SUMIFS(팀수비력!X:X,팀수비력!A:A,B772,팀수비력!B:B,D772))))*100,"")</f>
        <v>10.845619386544653</v>
      </c>
      <c r="BL772" s="13">
        <f>IFERROR(100*AK772/(((((F772*60+G772)/(12000/5))*SUMIFS(팀공격력!P:P,팀공격력!A:A,B772,팀공격력!B:B,D772))-K772)),"")</f>
        <v>3.3769523005487545</v>
      </c>
      <c r="BM772" s="13">
        <f>IFERROR(100*((AM772/E772*(2400))/((F772*60+G772)*SUMIFS(팀공격력!AR:AR,팀공격력!A:A,B772,팀공격력!B:B,D772))),"")</f>
        <v>1.4888229922009888</v>
      </c>
      <c r="BN772" s="13">
        <f>IFERROR((AO772*40)/(((F772*60+G772)/60)*(SUMIFS(팀수비력!Q:Q,팀수비력!A:A,B772,팀수비력!B:B,D772)-SUMIFS(팀수비력!N:N,팀수비력!A:A,B772,팀수비력!B:B,D772)))*100,"")</f>
        <v>0</v>
      </c>
      <c r="BO772" s="13">
        <f t="shared" si="386"/>
        <v>12.594458438287154</v>
      </c>
      <c r="BP772" s="13">
        <v>50</v>
      </c>
      <c r="BQ772" s="13">
        <v>0.125</v>
      </c>
      <c r="BR772" s="13">
        <v>0</v>
      </c>
      <c r="BS772" s="13">
        <v>0.125</v>
      </c>
      <c r="BT772" s="15" t="s">
        <v>88</v>
      </c>
      <c r="BU772" s="15"/>
      <c r="BV772" s="12" t="s">
        <v>89</v>
      </c>
      <c r="BW772" s="26"/>
      <c r="BX772" s="28"/>
      <c r="BY772" s="28"/>
      <c r="BZ772" s="26"/>
      <c r="CA772" s="26"/>
      <c r="CB772" s="26"/>
      <c r="CC772" s="31"/>
      <c r="CD772" s="31"/>
      <c r="CE772" s="31"/>
      <c r="CF772" s="33">
        <v>5</v>
      </c>
      <c r="CG772" s="33">
        <v>3</v>
      </c>
    </row>
    <row r="773" spans="1:85" ht="18" customHeight="1" thickBot="1" x14ac:dyDescent="0.45">
      <c r="A773" s="12" t="s">
        <v>84</v>
      </c>
      <c r="B773" s="12" t="s">
        <v>275</v>
      </c>
      <c r="C773" s="4" t="s">
        <v>282</v>
      </c>
      <c r="D773" s="4" t="s">
        <v>298</v>
      </c>
      <c r="E773" s="23">
        <v>9</v>
      </c>
      <c r="F773" s="24">
        <v>29</v>
      </c>
      <c r="G773" s="24">
        <v>32</v>
      </c>
      <c r="H773" s="10">
        <f t="shared" si="360"/>
        <v>15948</v>
      </c>
      <c r="I773" s="5">
        <v>144</v>
      </c>
      <c r="J773" s="17">
        <f t="shared" si="361"/>
        <v>16</v>
      </c>
      <c r="K773" s="7">
        <v>55</v>
      </c>
      <c r="L773" s="7">
        <v>111</v>
      </c>
      <c r="M773" s="17">
        <f t="shared" si="362"/>
        <v>6.1111111111111107</v>
      </c>
      <c r="N773" s="17">
        <f t="shared" si="363"/>
        <v>12.333333333333334</v>
      </c>
      <c r="O773" s="14">
        <f t="shared" si="364"/>
        <v>0.49549549549549549</v>
      </c>
      <c r="P773" s="12">
        <v>55</v>
      </c>
      <c r="Q773" s="12">
        <v>110</v>
      </c>
      <c r="R773" s="17">
        <f t="shared" si="365"/>
        <v>6.1111111111111107</v>
      </c>
      <c r="S773" s="17">
        <f t="shared" si="366"/>
        <v>12.222222222222221</v>
      </c>
      <c r="T773" s="14">
        <f t="shared" si="367"/>
        <v>0.5</v>
      </c>
      <c r="U773" s="12">
        <v>0</v>
      </c>
      <c r="V773" s="12">
        <v>1</v>
      </c>
      <c r="W773" s="17">
        <f t="shared" si="368"/>
        <v>0</v>
      </c>
      <c r="X773" s="17">
        <f t="shared" si="369"/>
        <v>0.1111111111111111</v>
      </c>
      <c r="Y773" s="14">
        <f t="shared" si="370"/>
        <v>0</v>
      </c>
      <c r="Z773" s="12">
        <v>34</v>
      </c>
      <c r="AA773" s="12">
        <v>64</v>
      </c>
      <c r="AB773" s="17">
        <f t="shared" si="371"/>
        <v>3.7777777777777777</v>
      </c>
      <c r="AC773" s="17">
        <f t="shared" si="372"/>
        <v>7.1111111111111107</v>
      </c>
      <c r="AD773" s="14">
        <f t="shared" si="373"/>
        <v>0.53125</v>
      </c>
      <c r="AE773" s="12">
        <v>126</v>
      </c>
      <c r="AF773" s="17">
        <f t="shared" si="374"/>
        <v>14</v>
      </c>
      <c r="AG773" s="12">
        <v>38</v>
      </c>
      <c r="AH773" s="17">
        <f t="shared" si="375"/>
        <v>4.2222222222222223</v>
      </c>
      <c r="AI773" s="12">
        <v>88</v>
      </c>
      <c r="AJ773" s="17">
        <f t="shared" si="376"/>
        <v>9.7777777777777786</v>
      </c>
      <c r="AK773" s="12">
        <v>61</v>
      </c>
      <c r="AL773" s="17">
        <f t="shared" si="377"/>
        <v>6.7777777777777777</v>
      </c>
      <c r="AM773" s="12">
        <v>16</v>
      </c>
      <c r="AN773" s="17">
        <f t="shared" si="378"/>
        <v>1.7777777777777777</v>
      </c>
      <c r="AO773" s="12">
        <v>3</v>
      </c>
      <c r="AP773" s="17">
        <f t="shared" si="379"/>
        <v>0.33333333333333331</v>
      </c>
      <c r="AQ773" s="12">
        <v>31</v>
      </c>
      <c r="AR773" s="17">
        <f t="shared" si="380"/>
        <v>3.4444444444444446</v>
      </c>
      <c r="AS773" s="12">
        <v>29</v>
      </c>
      <c r="AT773" s="17">
        <f t="shared" si="381"/>
        <v>3.2222222222222223</v>
      </c>
      <c r="AU773" s="13"/>
      <c r="AV773" s="13"/>
      <c r="AW773" s="13"/>
      <c r="AX773" s="13"/>
      <c r="AY773" s="13"/>
      <c r="AZ773" s="13"/>
      <c r="BA773" s="13"/>
      <c r="BB773" s="13"/>
      <c r="BC773" s="13"/>
      <c r="BD773" s="35">
        <f t="shared" si="382"/>
        <v>51.739005461339474</v>
      </c>
      <c r="BE773" s="35">
        <f t="shared" si="383"/>
        <v>49.549549549549546</v>
      </c>
      <c r="BF773" s="37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29.919641076839817</v>
      </c>
      <c r="BG773" s="14">
        <f t="shared" si="384"/>
        <v>9.0090090090090089E-3</v>
      </c>
      <c r="BH773" s="14">
        <f t="shared" si="385"/>
        <v>0.57657657657657657</v>
      </c>
      <c r="BI773" s="13">
        <f>IFERROR(((AG773*(12000/5))/((F773*60+G773)*(SUMIFS(팀공격력!X:X,팀공격력!A:A,B773,팀공격력!B:B,D773)+SUMIFS(팀수비력!X:X,팀수비력!A:A,B773,팀수비력!B:B,D773))))*100,"")</f>
        <v>8.1694077179404498</v>
      </c>
      <c r="BJ773" s="13">
        <f>IFERROR(((AI773*(12000/5))/((F773*60+G773)*(SUMIFS(팀공격력!V:V,팀공격력!A:A,B773,팀공격력!B:B,D773)+SUMIFS(팀수비력!W:W,팀수비력!A:A,B773,팀수비력!B:B,D773))))*100,"")</f>
        <v>38.823243946735687</v>
      </c>
      <c r="BK773" s="13">
        <f>IFERROR(((AE773*(12000/5))/((F773*60+G773)*(SUMIFS(팀공격력!X:X,팀공격력!A:A,B773,팀공격력!B:B,D773)+SUMIFS(팀수비력!X:X,팀수비력!A:A,B773,팀수비력!B:B,D773))))*100,"")</f>
        <v>27.088036117381492</v>
      </c>
      <c r="BL773" s="13">
        <f>IFERROR(100*AK773/(((((F773*60+G773)/(12000/5))*SUMIFS(팀공격력!P:P,팀공격력!A:A,B773,팀공격력!B:B,D773))-K773)),"")</f>
        <v>42.258399722895739</v>
      </c>
      <c r="BM773" s="13">
        <f>IFERROR(100*((AM773/E773*(2400))/((F773*60+G773)*SUMIFS(팀공격력!AR:AR,팀공격력!A:A,B773,팀공격력!B:B,D773))),"")</f>
        <v>3.3577868938729099</v>
      </c>
      <c r="BN773" s="13">
        <f>IFERROR((AO773*40)/(((F773*60+G773)/60)*(SUMIFS(팀수비력!Q:Q,팀수비력!A:A,B773,팀수비력!B:B,D773)-SUMIFS(팀수비력!N:N,팀수비력!A:A,B773,팀수비력!B:B,D773)))*100,"")</f>
        <v>1.0664581148575389</v>
      </c>
      <c r="BO773" s="13">
        <f t="shared" si="386"/>
        <v>18.218147625763986</v>
      </c>
      <c r="BP773" s="13">
        <v>59.090909090909001</v>
      </c>
      <c r="BQ773" s="13">
        <v>1.44444444444444</v>
      </c>
      <c r="BR773" s="13">
        <v>0.22222222222222199</v>
      </c>
      <c r="BS773" s="13">
        <v>1.44444444444444</v>
      </c>
      <c r="BT773" s="15" t="s">
        <v>93</v>
      </c>
      <c r="BU773" s="15"/>
      <c r="BV773" s="12" t="s">
        <v>89</v>
      </c>
      <c r="BW773" s="26"/>
      <c r="BX773" s="28"/>
      <c r="BY773" s="28"/>
      <c r="BZ773" s="26"/>
      <c r="CA773" s="26"/>
      <c r="CB773" s="26"/>
      <c r="CC773" s="31"/>
      <c r="CD773" s="31"/>
      <c r="CE773" s="31"/>
      <c r="CF773" s="33">
        <v>5</v>
      </c>
      <c r="CG773" s="33">
        <v>4</v>
      </c>
    </row>
    <row r="774" spans="1:85" ht="18" customHeight="1" thickBot="1" x14ac:dyDescent="0.45">
      <c r="A774" s="12" t="s">
        <v>84</v>
      </c>
      <c r="B774" s="12" t="s">
        <v>275</v>
      </c>
      <c r="C774" s="4" t="s">
        <v>283</v>
      </c>
      <c r="D774" s="4" t="s">
        <v>298</v>
      </c>
      <c r="E774" s="23">
        <v>9</v>
      </c>
      <c r="F774" s="24">
        <v>31</v>
      </c>
      <c r="G774" s="24">
        <v>21</v>
      </c>
      <c r="H774" s="10">
        <f t="shared" si="360"/>
        <v>16929</v>
      </c>
      <c r="I774" s="5">
        <v>113</v>
      </c>
      <c r="J774" s="17">
        <f t="shared" si="361"/>
        <v>12.555555555555555</v>
      </c>
      <c r="K774" s="7">
        <v>43</v>
      </c>
      <c r="L774" s="7">
        <v>100</v>
      </c>
      <c r="M774" s="17">
        <f t="shared" si="362"/>
        <v>4.7777777777777777</v>
      </c>
      <c r="N774" s="17">
        <f t="shared" si="363"/>
        <v>11.111111111111111</v>
      </c>
      <c r="O774" s="14">
        <f t="shared" si="364"/>
        <v>0.43</v>
      </c>
      <c r="P774" s="12">
        <v>27</v>
      </c>
      <c r="Q774" s="12">
        <v>54</v>
      </c>
      <c r="R774" s="17">
        <f t="shared" si="365"/>
        <v>3</v>
      </c>
      <c r="S774" s="17">
        <f t="shared" si="366"/>
        <v>6</v>
      </c>
      <c r="T774" s="14">
        <f t="shared" si="367"/>
        <v>0.5</v>
      </c>
      <c r="U774" s="12">
        <v>16</v>
      </c>
      <c r="V774" s="12">
        <v>46</v>
      </c>
      <c r="W774" s="17">
        <f t="shared" si="368"/>
        <v>1.7777777777777777</v>
      </c>
      <c r="X774" s="17">
        <f t="shared" si="369"/>
        <v>5.1111111111111107</v>
      </c>
      <c r="Y774" s="14">
        <f t="shared" si="370"/>
        <v>0.34782608695652173</v>
      </c>
      <c r="Z774" s="12">
        <v>11</v>
      </c>
      <c r="AA774" s="12">
        <v>12</v>
      </c>
      <c r="AB774" s="17">
        <f t="shared" si="371"/>
        <v>1.2222222222222223</v>
      </c>
      <c r="AC774" s="17">
        <f t="shared" si="372"/>
        <v>1.3333333333333333</v>
      </c>
      <c r="AD774" s="14">
        <f t="shared" si="373"/>
        <v>0.91666666666666663</v>
      </c>
      <c r="AE774" s="12">
        <v>26</v>
      </c>
      <c r="AF774" s="17">
        <f t="shared" si="374"/>
        <v>2.8888888888888888</v>
      </c>
      <c r="AG774" s="12">
        <v>10</v>
      </c>
      <c r="AH774" s="17">
        <f t="shared" si="375"/>
        <v>1.1111111111111112</v>
      </c>
      <c r="AI774" s="12">
        <v>16</v>
      </c>
      <c r="AJ774" s="17">
        <f t="shared" si="376"/>
        <v>1.7777777777777777</v>
      </c>
      <c r="AK774" s="12">
        <v>38</v>
      </c>
      <c r="AL774" s="17">
        <f t="shared" si="377"/>
        <v>4.2222222222222223</v>
      </c>
      <c r="AM774" s="12">
        <v>5</v>
      </c>
      <c r="AN774" s="17">
        <f t="shared" si="378"/>
        <v>0.55555555555555558</v>
      </c>
      <c r="AO774" s="12">
        <v>0</v>
      </c>
      <c r="AP774" s="17">
        <f t="shared" si="379"/>
        <v>0</v>
      </c>
      <c r="AQ774" s="12">
        <v>10</v>
      </c>
      <c r="AR774" s="17">
        <f t="shared" si="380"/>
        <v>1.1111111111111112</v>
      </c>
      <c r="AS774" s="12">
        <v>25</v>
      </c>
      <c r="AT774" s="17">
        <f t="shared" si="381"/>
        <v>2.7777777777777777</v>
      </c>
      <c r="AU774" s="13"/>
      <c r="AV774" s="13"/>
      <c r="AW774" s="13"/>
      <c r="AX774" s="13"/>
      <c r="AY774" s="13"/>
      <c r="AZ774" s="13"/>
      <c r="BA774" s="13"/>
      <c r="BB774" s="13"/>
      <c r="BC774" s="13"/>
      <c r="BD774" s="35">
        <f t="shared" si="382"/>
        <v>53.666413373860181</v>
      </c>
      <c r="BE774" s="35">
        <f t="shared" si="383"/>
        <v>51</v>
      </c>
      <c r="BF774" s="37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19.095357441222102</v>
      </c>
      <c r="BG774" s="14">
        <f t="shared" si="384"/>
        <v>0.46</v>
      </c>
      <c r="BH774" s="14">
        <f t="shared" si="385"/>
        <v>0.12</v>
      </c>
      <c r="BI774" s="13">
        <f>IFERROR(((AG774*(12000/5))/((F774*60+G774)*(SUMIFS(팀공격력!X:X,팀공격력!A:A,B774,팀공격력!B:B,D774)+SUMIFS(팀수비력!X:X,팀수비력!A:A,B774,팀수비력!B:B,D774))))*100,"")</f>
        <v>2.0252651831599198</v>
      </c>
      <c r="BJ774" s="13">
        <f>IFERROR(((AI774*(12000/5))/((F774*60+G774)*(SUMIFS(팀공격력!V:V,팀공격력!A:A,B774,팀공격력!B:B,D774)+SUMIFS(팀수비력!W:W,팀수비력!A:A,B774,팀수비력!B:B,D774))))*100,"")</f>
        <v>6.6497306339583035</v>
      </c>
      <c r="BK774" s="13">
        <f>IFERROR(((AE774*(12000/5))/((F774*60+G774)*(SUMIFS(팀공격력!X:X,팀공격력!A:A,B774,팀공격력!B:B,D774)+SUMIFS(팀수비력!X:X,팀수비력!A:A,B774,팀수비력!B:B,D774))))*100,"")</f>
        <v>5.2656894762157922</v>
      </c>
      <c r="BL774" s="13">
        <f>IFERROR(100*AK774/(((((F774*60+G774)/(12000/5))*SUMIFS(팀공격력!P:P,팀공격력!A:A,B774,팀공격력!B:B,D774))-K774)),"")</f>
        <v>22.536881903773448</v>
      </c>
      <c r="BM774" s="13">
        <f>IFERROR(100*((AM774/E774*(2400))/((F774*60+G774)*SUMIFS(팀공격력!AR:AR,팀공격력!A:A,B774,팀공격력!B:B,D774))),"")</f>
        <v>0.98850318579591945</v>
      </c>
      <c r="BN774" s="13">
        <f>IFERROR((AO774*40)/(((F774*60+G774)/60)*(SUMIFS(팀수비력!Q:Q,팀수비력!A:A,B774,팀수비력!B:B,D774)-SUMIFS(팀수비력!N:N,팀수비력!A:A,B774,팀수비력!B:B,D774)))*100,"")</f>
        <v>0</v>
      </c>
      <c r="BO774" s="13">
        <f t="shared" si="386"/>
        <v>8.6745315752949335</v>
      </c>
      <c r="BP774" s="13">
        <v>20.8333333333333</v>
      </c>
      <c r="BQ774" s="13">
        <v>0.55555555555555503</v>
      </c>
      <c r="BR774" s="13">
        <v>1.7777777777777699</v>
      </c>
      <c r="BS774" s="13">
        <v>0.44444444444444398</v>
      </c>
      <c r="BT774" s="15" t="s">
        <v>88</v>
      </c>
      <c r="BU774" s="15"/>
      <c r="BV774" s="12" t="s">
        <v>91</v>
      </c>
      <c r="BW774" s="26"/>
      <c r="BX774" s="28"/>
      <c r="BY774" s="28"/>
      <c r="BZ774" s="26"/>
      <c r="CA774" s="26"/>
      <c r="CB774" s="26"/>
      <c r="CC774" s="31"/>
      <c r="CD774" s="31"/>
      <c r="CE774" s="31"/>
      <c r="CF774" s="33">
        <v>5</v>
      </c>
      <c r="CG774" s="33">
        <v>4</v>
      </c>
    </row>
    <row r="775" spans="1:85" ht="18" customHeight="1" thickBot="1" x14ac:dyDescent="0.45">
      <c r="A775" s="12" t="s">
        <v>84</v>
      </c>
      <c r="B775" s="12" t="s">
        <v>275</v>
      </c>
      <c r="C775" s="4" t="s">
        <v>284</v>
      </c>
      <c r="D775" s="4" t="s">
        <v>298</v>
      </c>
      <c r="E775" s="23">
        <v>5</v>
      </c>
      <c r="F775" s="24">
        <v>20</v>
      </c>
      <c r="G775" s="24">
        <v>31</v>
      </c>
      <c r="H775" s="10">
        <f t="shared" si="360"/>
        <v>6155</v>
      </c>
      <c r="I775" s="5">
        <v>30</v>
      </c>
      <c r="J775" s="17">
        <f t="shared" si="361"/>
        <v>6</v>
      </c>
      <c r="K775" s="7">
        <v>13</v>
      </c>
      <c r="L775" s="7">
        <v>43</v>
      </c>
      <c r="M775" s="17">
        <f t="shared" si="362"/>
        <v>2.6</v>
      </c>
      <c r="N775" s="17">
        <f t="shared" si="363"/>
        <v>8.6</v>
      </c>
      <c r="O775" s="14">
        <f t="shared" si="364"/>
        <v>0.30232558139534882</v>
      </c>
      <c r="P775" s="12">
        <v>11</v>
      </c>
      <c r="Q775" s="12">
        <v>19</v>
      </c>
      <c r="R775" s="17">
        <f t="shared" si="365"/>
        <v>2.2000000000000002</v>
      </c>
      <c r="S775" s="17">
        <f t="shared" si="366"/>
        <v>3.8</v>
      </c>
      <c r="T775" s="14">
        <f t="shared" si="367"/>
        <v>0.57894736842105265</v>
      </c>
      <c r="U775" s="12">
        <v>2</v>
      </c>
      <c r="V775" s="12">
        <v>24</v>
      </c>
      <c r="W775" s="17">
        <f t="shared" si="368"/>
        <v>0.4</v>
      </c>
      <c r="X775" s="17">
        <f t="shared" si="369"/>
        <v>4.8</v>
      </c>
      <c r="Y775" s="14">
        <f t="shared" si="370"/>
        <v>8.3333333333333329E-2</v>
      </c>
      <c r="Z775" s="12">
        <v>2</v>
      </c>
      <c r="AA775" s="12">
        <v>3</v>
      </c>
      <c r="AB775" s="17">
        <f t="shared" si="371"/>
        <v>0.4</v>
      </c>
      <c r="AC775" s="17">
        <f t="shared" si="372"/>
        <v>0.6</v>
      </c>
      <c r="AD775" s="14">
        <f t="shared" si="373"/>
        <v>0.66666666666666663</v>
      </c>
      <c r="AE775" s="12">
        <v>28</v>
      </c>
      <c r="AF775" s="17">
        <f t="shared" si="374"/>
        <v>5.6</v>
      </c>
      <c r="AG775" s="12">
        <v>10</v>
      </c>
      <c r="AH775" s="17">
        <f t="shared" si="375"/>
        <v>2</v>
      </c>
      <c r="AI775" s="12">
        <v>18</v>
      </c>
      <c r="AJ775" s="17">
        <f t="shared" si="376"/>
        <v>3.6</v>
      </c>
      <c r="AK775" s="12">
        <v>9</v>
      </c>
      <c r="AL775" s="17">
        <f t="shared" si="377"/>
        <v>1.8</v>
      </c>
      <c r="AM775" s="12">
        <v>5</v>
      </c>
      <c r="AN775" s="17">
        <f t="shared" si="378"/>
        <v>1</v>
      </c>
      <c r="AO775" s="12">
        <v>1</v>
      </c>
      <c r="AP775" s="17">
        <f t="shared" si="379"/>
        <v>0.2</v>
      </c>
      <c r="AQ775" s="12">
        <v>6</v>
      </c>
      <c r="AR775" s="17">
        <f t="shared" si="380"/>
        <v>1.2</v>
      </c>
      <c r="AS775" s="12">
        <v>8</v>
      </c>
      <c r="AT775" s="17">
        <f t="shared" si="381"/>
        <v>1.6</v>
      </c>
      <c r="AU775" s="13"/>
      <c r="AV775" s="13"/>
      <c r="AW775" s="13"/>
      <c r="AX775" s="13"/>
      <c r="AY775" s="13"/>
      <c r="AZ775" s="13"/>
      <c r="BA775" s="13"/>
      <c r="BB775" s="13"/>
      <c r="BC775" s="13"/>
      <c r="BD775" s="35">
        <f t="shared" si="382"/>
        <v>33.844765342960287</v>
      </c>
      <c r="BE775" s="35">
        <f t="shared" si="383"/>
        <v>32.558139534883722</v>
      </c>
      <c r="BF775" s="37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12.736356285899308</v>
      </c>
      <c r="BG775" s="14">
        <f t="shared" si="384"/>
        <v>0.55813953488372092</v>
      </c>
      <c r="BH775" s="14">
        <f t="shared" si="385"/>
        <v>6.9767441860465115E-2</v>
      </c>
      <c r="BI775" s="13">
        <f>IFERROR(((AG775*(12000/5))/((F775*60+G775)*(SUMIFS(팀공격력!X:X,팀공격력!A:A,B775,팀공격력!B:B,D775)+SUMIFS(팀수비력!X:X,팀수비력!A:A,B775,팀수비력!B:B,D775))))*100,"")</f>
        <v>3.0946578468918031</v>
      </c>
      <c r="BJ775" s="13">
        <f>IFERROR(((AI775*(12000/5))/((F775*60+G775)*(SUMIFS(팀공격력!V:V,팀공격력!A:A,B775,팀공격력!B:B,D775)+SUMIFS(팀수비력!W:W,팀수비력!A:A,B775,팀수비력!B:B,D775))))*100,"")</f>
        <v>11.431081427932588</v>
      </c>
      <c r="BK775" s="13">
        <f>IFERROR(((AE775*(12000/5))/((F775*60+G775)*(SUMIFS(팀공격력!X:X,팀공격력!A:A,B775,팀공격력!B:B,D775)+SUMIFS(팀수비력!X:X,팀수비력!A:A,B775,팀수비력!B:B,D775))))*100,"")</f>
        <v>8.6650419712970486</v>
      </c>
      <c r="BL775" s="13">
        <f>IFERROR(100*AK775/(((((F775*60+G775)/(12000/5))*SUMIFS(팀공격력!P:P,팀공격력!A:A,B775,팀공격력!B:B,D775))-K775)),"")</f>
        <v>7.1720290865624063</v>
      </c>
      <c r="BM775" s="13">
        <f>IFERROR(100*((AM775/E775*(2400))/((F775*60+G775)*SUMIFS(팀공격력!AR:AR,팀공격력!A:A,B775,팀공격력!B:B,D775))),"")</f>
        <v>2.718825415489702</v>
      </c>
      <c r="BN775" s="13">
        <f>IFERROR((AO775*40)/(((F775*60+G775)/60)*(SUMIFS(팀수비력!Q:Q,팀수비력!A:A,B775,팀수비력!B:B,D775)-SUMIFS(팀수비력!N:N,팀수비력!A:A,B775,팀수비력!B:B,D775)))*100,"")</f>
        <v>0.51171507704510133</v>
      </c>
      <c r="BO775" s="13">
        <f t="shared" si="386"/>
        <v>11.923688394276629</v>
      </c>
      <c r="BP775" s="13">
        <v>10</v>
      </c>
      <c r="BQ775" s="13">
        <v>0.2</v>
      </c>
      <c r="BR775" s="13">
        <v>1.8</v>
      </c>
      <c r="BS775" s="13">
        <v>0.4</v>
      </c>
      <c r="BT775" s="15" t="s">
        <v>88</v>
      </c>
      <c r="BU775" s="15"/>
      <c r="BV775" s="12" t="s">
        <v>96</v>
      </c>
      <c r="BW775" s="26"/>
      <c r="BX775" s="28"/>
      <c r="BY775" s="28"/>
      <c r="BZ775" s="26"/>
      <c r="CA775" s="26"/>
      <c r="CB775" s="26"/>
      <c r="CC775" s="31"/>
      <c r="CD775" s="31"/>
      <c r="CE775" s="31"/>
      <c r="CF775" s="33">
        <v>2</v>
      </c>
      <c r="CG775" s="33">
        <v>3</v>
      </c>
    </row>
    <row r="776" spans="1:85" ht="18" customHeight="1" thickBot="1" x14ac:dyDescent="0.45">
      <c r="A776" s="12" t="s">
        <v>84</v>
      </c>
      <c r="B776" s="12" t="s">
        <v>275</v>
      </c>
      <c r="C776" s="4" t="s">
        <v>285</v>
      </c>
      <c r="D776" s="4" t="s">
        <v>298</v>
      </c>
      <c r="E776" s="23">
        <v>9</v>
      </c>
      <c r="F776" s="24">
        <v>28</v>
      </c>
      <c r="G776" s="24">
        <v>57</v>
      </c>
      <c r="H776" s="10">
        <f t="shared" si="360"/>
        <v>15633</v>
      </c>
      <c r="I776" s="5">
        <v>104</v>
      </c>
      <c r="J776" s="17">
        <f t="shared" si="361"/>
        <v>11.555555555555555</v>
      </c>
      <c r="K776" s="7">
        <v>37</v>
      </c>
      <c r="L776" s="7">
        <v>84</v>
      </c>
      <c r="M776" s="17">
        <f t="shared" si="362"/>
        <v>4.1111111111111107</v>
      </c>
      <c r="N776" s="17">
        <f t="shared" si="363"/>
        <v>9.3333333333333339</v>
      </c>
      <c r="O776" s="14">
        <f t="shared" si="364"/>
        <v>0.44047619047619047</v>
      </c>
      <c r="P776" s="12">
        <v>15</v>
      </c>
      <c r="Q776" s="12">
        <v>29</v>
      </c>
      <c r="R776" s="17">
        <f t="shared" si="365"/>
        <v>1.6666666666666667</v>
      </c>
      <c r="S776" s="17">
        <f t="shared" si="366"/>
        <v>3.2222222222222223</v>
      </c>
      <c r="T776" s="14">
        <f t="shared" si="367"/>
        <v>0.51724137931034486</v>
      </c>
      <c r="U776" s="12">
        <v>22</v>
      </c>
      <c r="V776" s="12">
        <v>55</v>
      </c>
      <c r="W776" s="17">
        <f t="shared" si="368"/>
        <v>2.4444444444444446</v>
      </c>
      <c r="X776" s="17">
        <f t="shared" si="369"/>
        <v>6.1111111111111107</v>
      </c>
      <c r="Y776" s="14">
        <f t="shared" si="370"/>
        <v>0.4</v>
      </c>
      <c r="Z776" s="12">
        <v>8</v>
      </c>
      <c r="AA776" s="12">
        <v>10</v>
      </c>
      <c r="AB776" s="17">
        <f t="shared" si="371"/>
        <v>0.88888888888888884</v>
      </c>
      <c r="AC776" s="17">
        <f t="shared" si="372"/>
        <v>1.1111111111111112</v>
      </c>
      <c r="AD776" s="14">
        <f t="shared" si="373"/>
        <v>0.8</v>
      </c>
      <c r="AE776" s="12">
        <v>10</v>
      </c>
      <c r="AF776" s="17">
        <f t="shared" si="374"/>
        <v>1.1111111111111112</v>
      </c>
      <c r="AG776" s="12">
        <v>5</v>
      </c>
      <c r="AH776" s="17">
        <f t="shared" si="375"/>
        <v>0.55555555555555558</v>
      </c>
      <c r="AI776" s="12">
        <v>5</v>
      </c>
      <c r="AJ776" s="17">
        <f t="shared" si="376"/>
        <v>0.55555555555555558</v>
      </c>
      <c r="AK776" s="12">
        <v>15</v>
      </c>
      <c r="AL776" s="17">
        <f t="shared" si="377"/>
        <v>1.6666666666666667</v>
      </c>
      <c r="AM776" s="12">
        <v>4</v>
      </c>
      <c r="AN776" s="17">
        <f t="shared" si="378"/>
        <v>0.44444444444444442</v>
      </c>
      <c r="AO776" s="12">
        <v>1</v>
      </c>
      <c r="AP776" s="17">
        <f t="shared" si="379"/>
        <v>0.1111111111111111</v>
      </c>
      <c r="AQ776" s="12">
        <v>9</v>
      </c>
      <c r="AR776" s="17">
        <f t="shared" si="380"/>
        <v>1</v>
      </c>
      <c r="AS776" s="12">
        <v>20</v>
      </c>
      <c r="AT776" s="17">
        <f t="shared" si="381"/>
        <v>2.2222222222222223</v>
      </c>
      <c r="AU776" s="13"/>
      <c r="AV776" s="13"/>
      <c r="AW776" s="13"/>
      <c r="AX776" s="13"/>
      <c r="AY776" s="13"/>
      <c r="AZ776" s="13"/>
      <c r="BA776" s="13"/>
      <c r="BB776" s="13"/>
      <c r="BC776" s="13"/>
      <c r="BD776" s="35">
        <f t="shared" si="382"/>
        <v>58.823529411764696</v>
      </c>
      <c r="BE776" s="35">
        <f t="shared" si="383"/>
        <v>57.142857142857139</v>
      </c>
      <c r="BF776" s="37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17.471160701224946</v>
      </c>
      <c r="BG776" s="14">
        <f t="shared" si="384"/>
        <v>0.65476190476190477</v>
      </c>
      <c r="BH776" s="14">
        <f t="shared" si="385"/>
        <v>0.11904761904761904</v>
      </c>
      <c r="BI776" s="13">
        <f>IFERROR(((AG776*(12000/5))/((F776*60+G776)*(SUMIFS(팀공격력!X:X,팀공격력!A:A,B776,팀공격력!B:B,D776)+SUMIFS(팀수비력!X:X,팀수비력!A:A,B776,팀수비력!B:B,D776))))*100,"")</f>
        <v>1.0965814074622364</v>
      </c>
      <c r="BJ776" s="13">
        <f>IFERROR(((AI776*(12000/5))/((F776*60+G776)*(SUMIFS(팀공격력!V:V,팀공격력!A:A,B776,팀공격력!B:B,D776)+SUMIFS(팀수비력!W:W,팀수비력!A:A,B776,팀수비력!B:B,D776))))*100,"")</f>
        <v>2.2503136374632215</v>
      </c>
      <c r="BK776" s="13">
        <f>IFERROR(((AE776*(12000/5))/((F776*60+G776)*(SUMIFS(팀공격력!X:X,팀공격력!A:A,B776,팀공격력!B:B,D776)+SUMIFS(팀수비력!X:X,팀수비력!A:A,B776,팀수비력!B:B,D776))))*100,"")</f>
        <v>2.1931628149244728</v>
      </c>
      <c r="BL776" s="13">
        <f>IFERROR(100*AK776/(((((F776*60+G776)/(12000/5))*SUMIFS(팀공격력!P:P,팀공격력!A:A,B776,팀공격력!B:B,D776))-K776)),"")</f>
        <v>9.4689497356584873</v>
      </c>
      <c r="BM776" s="13">
        <f>IFERROR(100*((AM776/E776*(2400))/((F776*60+G776)*SUMIFS(팀공격력!AR:AR,팀공격력!A:A,B776,팀공격력!B:B,D776))),"")</f>
        <v>0.85636130914548014</v>
      </c>
      <c r="BN776" s="13">
        <f>IFERROR((AO776*40)/(((F776*60+G776)/60)*(SUMIFS(팀수비력!Q:Q,팀수비력!A:A,B776,팀수비력!B:B,D776)-SUMIFS(팀수비력!N:N,팀수비력!A:A,B776,팀수비력!B:B,D776)))*100,"")</f>
        <v>0.36264896939696017</v>
      </c>
      <c r="BO776" s="13">
        <f t="shared" si="386"/>
        <v>9.2402464065708418</v>
      </c>
      <c r="BP776" s="13">
        <v>9.0909090909090899</v>
      </c>
      <c r="BQ776" s="13">
        <v>0.22222222222222199</v>
      </c>
      <c r="BR776" s="13">
        <v>1.55555555555555</v>
      </c>
      <c r="BS776" s="13">
        <v>0.66666666666666596</v>
      </c>
      <c r="BT776" s="15" t="s">
        <v>88</v>
      </c>
      <c r="BU776" s="15"/>
      <c r="BV776" s="12" t="s">
        <v>91</v>
      </c>
      <c r="BW776" s="26"/>
      <c r="BX776" s="28"/>
      <c r="BY776" s="28"/>
      <c r="BZ776" s="26"/>
      <c r="CA776" s="26"/>
      <c r="CB776" s="26"/>
      <c r="CC776" s="31"/>
      <c r="CD776" s="31"/>
      <c r="CE776" s="31"/>
      <c r="CF776" s="33">
        <v>5</v>
      </c>
      <c r="CG776" s="33">
        <v>4</v>
      </c>
    </row>
    <row r="777" spans="1:85" ht="18" customHeight="1" thickBot="1" x14ac:dyDescent="0.45">
      <c r="A777" s="12" t="s">
        <v>84</v>
      </c>
      <c r="B777" s="12" t="s">
        <v>275</v>
      </c>
      <c r="C777" s="4" t="s">
        <v>286</v>
      </c>
      <c r="D777" s="4" t="s">
        <v>298</v>
      </c>
      <c r="E777" s="23">
        <v>9</v>
      </c>
      <c r="F777" s="24">
        <v>13</v>
      </c>
      <c r="G777" s="24">
        <v>39</v>
      </c>
      <c r="H777" s="10">
        <f t="shared" si="360"/>
        <v>7371</v>
      </c>
      <c r="I777" s="5">
        <v>47</v>
      </c>
      <c r="J777" s="17">
        <f t="shared" si="361"/>
        <v>5.2222222222222223</v>
      </c>
      <c r="K777" s="7">
        <v>16</v>
      </c>
      <c r="L777" s="7">
        <v>44</v>
      </c>
      <c r="M777" s="17">
        <f t="shared" si="362"/>
        <v>1.7777777777777777</v>
      </c>
      <c r="N777" s="17">
        <f t="shared" si="363"/>
        <v>4.8888888888888893</v>
      </c>
      <c r="O777" s="14">
        <f t="shared" si="364"/>
        <v>0.36363636363636365</v>
      </c>
      <c r="P777" s="12">
        <v>6</v>
      </c>
      <c r="Q777" s="12">
        <v>14</v>
      </c>
      <c r="R777" s="17">
        <f t="shared" si="365"/>
        <v>0.66666666666666663</v>
      </c>
      <c r="S777" s="17">
        <f t="shared" si="366"/>
        <v>1.5555555555555556</v>
      </c>
      <c r="T777" s="14">
        <f t="shared" si="367"/>
        <v>0.42857142857142855</v>
      </c>
      <c r="U777" s="12">
        <v>10</v>
      </c>
      <c r="V777" s="12">
        <v>30</v>
      </c>
      <c r="W777" s="17">
        <f t="shared" si="368"/>
        <v>1.1111111111111112</v>
      </c>
      <c r="X777" s="17">
        <f t="shared" si="369"/>
        <v>3.3333333333333335</v>
      </c>
      <c r="Y777" s="14">
        <f t="shared" si="370"/>
        <v>0.33333333333333331</v>
      </c>
      <c r="Z777" s="12">
        <v>5</v>
      </c>
      <c r="AA777" s="12">
        <v>7</v>
      </c>
      <c r="AB777" s="17">
        <f t="shared" si="371"/>
        <v>0.55555555555555558</v>
      </c>
      <c r="AC777" s="17">
        <f t="shared" si="372"/>
        <v>0.77777777777777779</v>
      </c>
      <c r="AD777" s="14">
        <f t="shared" si="373"/>
        <v>0.7142857142857143</v>
      </c>
      <c r="AE777" s="12">
        <v>9</v>
      </c>
      <c r="AF777" s="17">
        <f t="shared" si="374"/>
        <v>1</v>
      </c>
      <c r="AG777" s="12">
        <v>3</v>
      </c>
      <c r="AH777" s="17">
        <f t="shared" si="375"/>
        <v>0.33333333333333331</v>
      </c>
      <c r="AI777" s="12">
        <v>6</v>
      </c>
      <c r="AJ777" s="17">
        <f t="shared" si="376"/>
        <v>0.66666666666666663</v>
      </c>
      <c r="AK777" s="12">
        <v>15</v>
      </c>
      <c r="AL777" s="17">
        <f t="shared" si="377"/>
        <v>1.6666666666666667</v>
      </c>
      <c r="AM777" s="12">
        <v>1</v>
      </c>
      <c r="AN777" s="17">
        <f t="shared" si="378"/>
        <v>0.1111111111111111</v>
      </c>
      <c r="AO777" s="12">
        <v>0</v>
      </c>
      <c r="AP777" s="17">
        <f t="shared" si="379"/>
        <v>0</v>
      </c>
      <c r="AQ777" s="12">
        <v>10</v>
      </c>
      <c r="AR777" s="17">
        <f t="shared" si="380"/>
        <v>1.1111111111111112</v>
      </c>
      <c r="AS777" s="12">
        <v>13</v>
      </c>
      <c r="AT777" s="17">
        <f t="shared" si="381"/>
        <v>1.4444444444444444</v>
      </c>
      <c r="AU777" s="13"/>
      <c r="AV777" s="13"/>
      <c r="AW777" s="13"/>
      <c r="AX777" s="13"/>
      <c r="AY777" s="13"/>
      <c r="AZ777" s="13"/>
      <c r="BA777" s="13"/>
      <c r="BB777" s="13"/>
      <c r="BC777" s="13"/>
      <c r="BD777" s="35">
        <f t="shared" si="382"/>
        <v>49.915038232795247</v>
      </c>
      <c r="BE777" s="35">
        <f t="shared" si="383"/>
        <v>47.727272727272727</v>
      </c>
      <c r="BF777" s="37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21.715142450459481</v>
      </c>
      <c r="BG777" s="14">
        <f t="shared" si="384"/>
        <v>0.68181818181818177</v>
      </c>
      <c r="BH777" s="14">
        <f t="shared" si="385"/>
        <v>0.15909090909090909</v>
      </c>
      <c r="BI777" s="13">
        <f>IFERROR(((AG777*(12000/5))/((F777*60+G777)*(SUMIFS(팀공격력!X:X,팀공격력!A:A,B777,팀공격력!B:B,D777)+SUMIFS(팀수비력!X:X,팀수비력!A:A,B777,팀수비력!B:B,D777))))*100,"")</f>
        <v>1.3954299668585384</v>
      </c>
      <c r="BJ777" s="13">
        <f>IFERROR(((AI777*(12000/5))/((F777*60+G777)*(SUMIFS(팀공격력!V:V,팀공격력!A:A,B777,팀공격력!B:B,D777)+SUMIFS(팀수비력!W:W,팀수비력!A:A,B777,팀수비력!B:B,D777))))*100,"")</f>
        <v>5.7271718509503531</v>
      </c>
      <c r="BK777" s="13">
        <f>IFERROR(((AE777*(12000/5))/((F777*60+G777)*(SUMIFS(팀공격력!X:X,팀공격력!A:A,B777,팀공격력!B:B,D777)+SUMIFS(팀수비력!X:X,팀수비력!A:A,B777,팀수비력!B:B,D777))))*100,"")</f>
        <v>4.1862899005756145</v>
      </c>
      <c r="BL777" s="13">
        <f>IFERROR(100*AK777/(((((F777*60+G777)/(12000/5))*SUMIFS(팀공격력!P:P,팀공격력!A:A,B777,팀공격력!B:B,D777))-K777)),"")</f>
        <v>19.701198489574782</v>
      </c>
      <c r="BM777" s="13">
        <f>IFERROR(100*((AM777/E777*(2400))/((F777*60+G777)*SUMIFS(팀공격력!AR:AR,팀공격력!A:A,B777,팀공격력!B:B,D777))),"")</f>
        <v>0.45405970512383975</v>
      </c>
      <c r="BN777" s="13">
        <f>IFERROR((AO777*40)/(((F777*60+G777)/60)*(SUMIFS(팀수비력!Q:Q,팀수비력!A:A,B777,팀수비력!B:B,D777)-SUMIFS(팀수비력!N:N,팀수비력!A:A,B777,팀수비력!B:B,D777)))*100,"")</f>
        <v>0</v>
      </c>
      <c r="BO777" s="13">
        <f t="shared" si="386"/>
        <v>17.519271198318151</v>
      </c>
      <c r="BP777" s="13">
        <v>0</v>
      </c>
      <c r="BQ777" s="13">
        <v>0</v>
      </c>
      <c r="BR777" s="13">
        <v>1.2222222222222201</v>
      </c>
      <c r="BS777" s="13">
        <v>0.22222222222222199</v>
      </c>
      <c r="BT777" s="15" t="s">
        <v>88</v>
      </c>
      <c r="BU777" s="15"/>
      <c r="BV777" s="12" t="s">
        <v>91</v>
      </c>
      <c r="BW777" s="26"/>
      <c r="BX777" s="28"/>
      <c r="BY777" s="28"/>
      <c r="BZ777" s="26"/>
      <c r="CA777" s="26"/>
      <c r="CB777" s="26"/>
      <c r="CC777" s="31"/>
      <c r="CD777" s="31"/>
      <c r="CE777" s="31"/>
      <c r="CF777" s="33">
        <v>5</v>
      </c>
      <c r="CG777" s="33">
        <v>4</v>
      </c>
    </row>
    <row r="778" spans="1:85" ht="18" customHeight="1" thickBot="1" x14ac:dyDescent="0.45">
      <c r="A778" s="12" t="s">
        <v>84</v>
      </c>
      <c r="B778" s="12" t="s">
        <v>275</v>
      </c>
      <c r="C778" s="4" t="s">
        <v>288</v>
      </c>
      <c r="D778" s="4" t="s">
        <v>298</v>
      </c>
      <c r="E778" s="23">
        <v>6</v>
      </c>
      <c r="F778" s="24">
        <v>8</v>
      </c>
      <c r="G778" s="24">
        <v>14</v>
      </c>
      <c r="H778" s="10">
        <f t="shared" si="360"/>
        <v>2964</v>
      </c>
      <c r="I778" s="5">
        <v>8</v>
      </c>
      <c r="J778" s="17">
        <f t="shared" si="361"/>
        <v>1.3333333333333333</v>
      </c>
      <c r="K778" s="7">
        <v>3</v>
      </c>
      <c r="L778" s="7">
        <v>18</v>
      </c>
      <c r="M778" s="17">
        <f t="shared" si="362"/>
        <v>0.5</v>
      </c>
      <c r="N778" s="17">
        <f t="shared" si="363"/>
        <v>3</v>
      </c>
      <c r="O778" s="14">
        <f t="shared" si="364"/>
        <v>0.16666666666666666</v>
      </c>
      <c r="P778" s="12">
        <v>2</v>
      </c>
      <c r="Q778" s="12">
        <v>6</v>
      </c>
      <c r="R778" s="17">
        <f t="shared" si="365"/>
        <v>0.33333333333333331</v>
      </c>
      <c r="S778" s="17">
        <f t="shared" si="366"/>
        <v>1</v>
      </c>
      <c r="T778" s="14">
        <f t="shared" si="367"/>
        <v>0.33333333333333331</v>
      </c>
      <c r="U778" s="12">
        <v>1</v>
      </c>
      <c r="V778" s="12">
        <v>12</v>
      </c>
      <c r="W778" s="17">
        <f t="shared" si="368"/>
        <v>0.16666666666666666</v>
      </c>
      <c r="X778" s="17">
        <f t="shared" si="369"/>
        <v>2</v>
      </c>
      <c r="Y778" s="14">
        <f t="shared" si="370"/>
        <v>8.3333333333333329E-2</v>
      </c>
      <c r="Z778" s="12">
        <v>1</v>
      </c>
      <c r="AA778" s="12">
        <v>1</v>
      </c>
      <c r="AB778" s="17">
        <f t="shared" si="371"/>
        <v>0.16666666666666666</v>
      </c>
      <c r="AC778" s="17">
        <f t="shared" si="372"/>
        <v>0.16666666666666666</v>
      </c>
      <c r="AD778" s="14">
        <f t="shared" si="373"/>
        <v>1</v>
      </c>
      <c r="AE778" s="12">
        <v>6</v>
      </c>
      <c r="AF778" s="17">
        <f t="shared" si="374"/>
        <v>1</v>
      </c>
      <c r="AG778" s="12">
        <v>1</v>
      </c>
      <c r="AH778" s="17">
        <f t="shared" si="375"/>
        <v>0.16666666666666666</v>
      </c>
      <c r="AI778" s="12">
        <v>5</v>
      </c>
      <c r="AJ778" s="17">
        <f t="shared" si="376"/>
        <v>0.83333333333333337</v>
      </c>
      <c r="AK778" s="12">
        <v>1</v>
      </c>
      <c r="AL778" s="17">
        <f t="shared" si="377"/>
        <v>0.16666666666666666</v>
      </c>
      <c r="AM778" s="12">
        <v>2</v>
      </c>
      <c r="AN778" s="17">
        <f t="shared" si="378"/>
        <v>0.33333333333333331</v>
      </c>
      <c r="AO778" s="12">
        <v>0</v>
      </c>
      <c r="AP778" s="17">
        <f t="shared" si="379"/>
        <v>0</v>
      </c>
      <c r="AQ778" s="12">
        <v>2</v>
      </c>
      <c r="AR778" s="17">
        <f t="shared" si="380"/>
        <v>0.33333333333333331</v>
      </c>
      <c r="AS778" s="12">
        <v>7</v>
      </c>
      <c r="AT778" s="17">
        <f t="shared" si="381"/>
        <v>1.1666666666666667</v>
      </c>
      <c r="AU778" s="13"/>
      <c r="AV778" s="13"/>
      <c r="AW778" s="13"/>
      <c r="AX778" s="13"/>
      <c r="AY778" s="13"/>
      <c r="AZ778" s="13"/>
      <c r="BA778" s="13"/>
      <c r="BB778" s="13"/>
      <c r="BC778" s="13"/>
      <c r="BD778" s="35">
        <f t="shared" si="382"/>
        <v>21.691973969631235</v>
      </c>
      <c r="BE778" s="35">
        <f t="shared" si="383"/>
        <v>19.444444444444446</v>
      </c>
      <c r="BF778" s="37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12.891889147413455</v>
      </c>
      <c r="BG778" s="14">
        <f t="shared" si="384"/>
        <v>0.66666666666666663</v>
      </c>
      <c r="BH778" s="14">
        <f t="shared" si="385"/>
        <v>5.5555555555555552E-2</v>
      </c>
      <c r="BI778" s="13">
        <f>IFERROR(((AG778*(12000/5))/((F778*60+G778)*(SUMIFS(팀공격력!X:X,팀공격력!A:A,B778,팀공격력!B:B,D778)+SUMIFS(팀수비력!X:X,팀수비력!A:A,B778,팀수비력!B:B,D778))))*100,"")</f>
        <v>0.77115866589550797</v>
      </c>
      <c r="BJ778" s="13">
        <f>IFERROR(((AI778*(12000/5))/((F778*60+G778)*(SUMIFS(팀공격력!V:V,팀공격력!A:A,B778,팀공격력!B:B,D778)+SUMIFS(팀수비력!W:W,팀수비력!A:A,B778,팀수비력!B:B,D778))))*100,"")</f>
        <v>7.9125400572340396</v>
      </c>
      <c r="BK778" s="13">
        <f>IFERROR(((AE778*(12000/5))/((F778*60+G778)*(SUMIFS(팀공격력!X:X,팀공격력!A:A,B778,팀공격력!B:B,D778)+SUMIFS(팀수비력!X:X,팀수비력!A:A,B778,팀수비력!B:B,D778))))*100,"")</f>
        <v>4.626951995373048</v>
      </c>
      <c r="BL778" s="13">
        <f>IFERROR(100*AK778/(((((F778*60+G778)/(12000/5))*SUMIFS(팀공격력!P:P,팀공격력!A:A,B778,팀공격력!B:B,D778))-K778)),"")</f>
        <v>1.902044698050404</v>
      </c>
      <c r="BM778" s="13">
        <f>IFERROR(100*((AM778/E778*(2400))/((F778*60+G778)*SUMIFS(팀공격력!AR:AR,팀공격력!A:A,B778,팀공격력!B:B,D778))),"")</f>
        <v>2.2583495860106764</v>
      </c>
      <c r="BN778" s="13">
        <f>IFERROR((AO778*40)/(((F778*60+G778)/60)*(SUMIFS(팀수비력!Q:Q,팀수비력!A:A,B778,팀수비력!B:B,D778)-SUMIFS(팀수비력!N:N,팀수비력!A:A,B778,팀수비력!B:B,D778)))*100,"")</f>
        <v>0</v>
      </c>
      <c r="BO778" s="13">
        <f t="shared" si="386"/>
        <v>9.7847358121330714</v>
      </c>
      <c r="BP778" s="13">
        <v>0</v>
      </c>
      <c r="BQ778" s="13">
        <v>0</v>
      </c>
      <c r="BR778" s="13">
        <v>0</v>
      </c>
      <c r="BS778" s="13">
        <v>0.16666666666666599</v>
      </c>
      <c r="BT778" s="15" t="s">
        <v>88</v>
      </c>
      <c r="BU778" s="15"/>
      <c r="BV778" s="12" t="s">
        <v>96</v>
      </c>
      <c r="BW778" s="26"/>
      <c r="BX778" s="28"/>
      <c r="BY778" s="28"/>
      <c r="BZ778" s="26"/>
      <c r="CA778" s="26"/>
      <c r="CB778" s="26"/>
      <c r="CC778" s="31"/>
      <c r="CD778" s="31"/>
      <c r="CE778" s="31"/>
      <c r="CF778" s="33">
        <v>3</v>
      </c>
      <c r="CG778" s="33">
        <v>3</v>
      </c>
    </row>
    <row r="779" spans="1:85" ht="18" customHeight="1" thickBot="1" x14ac:dyDescent="0.45">
      <c r="A779" s="12" t="s">
        <v>84</v>
      </c>
      <c r="B779" s="12" t="s">
        <v>275</v>
      </c>
      <c r="C779" s="4" t="s">
        <v>289</v>
      </c>
      <c r="D779" s="4" t="s">
        <v>298</v>
      </c>
      <c r="E779" s="23">
        <v>9</v>
      </c>
      <c r="F779" s="24">
        <v>28</v>
      </c>
      <c r="G779" s="24">
        <v>4</v>
      </c>
      <c r="H779" s="10">
        <f t="shared" si="360"/>
        <v>15156</v>
      </c>
      <c r="I779" s="5">
        <v>68</v>
      </c>
      <c r="J779" s="17">
        <f t="shared" si="361"/>
        <v>7.5555555555555554</v>
      </c>
      <c r="K779" s="7">
        <v>24</v>
      </c>
      <c r="L779" s="7">
        <v>44</v>
      </c>
      <c r="M779" s="17">
        <f t="shared" si="362"/>
        <v>2.6666666666666665</v>
      </c>
      <c r="N779" s="17">
        <f t="shared" si="363"/>
        <v>4.8888888888888893</v>
      </c>
      <c r="O779" s="14">
        <f t="shared" si="364"/>
        <v>0.54545454545454541</v>
      </c>
      <c r="P779" s="12">
        <v>10</v>
      </c>
      <c r="Q779" s="12">
        <v>19</v>
      </c>
      <c r="R779" s="17">
        <f t="shared" si="365"/>
        <v>1.1111111111111112</v>
      </c>
      <c r="S779" s="17">
        <f t="shared" si="366"/>
        <v>2.1111111111111112</v>
      </c>
      <c r="T779" s="14">
        <f t="shared" si="367"/>
        <v>0.52631578947368418</v>
      </c>
      <c r="U779" s="12">
        <v>14</v>
      </c>
      <c r="V779" s="12">
        <v>25</v>
      </c>
      <c r="W779" s="17">
        <f t="shared" si="368"/>
        <v>1.5555555555555556</v>
      </c>
      <c r="X779" s="17">
        <f t="shared" si="369"/>
        <v>2.7777777777777777</v>
      </c>
      <c r="Y779" s="14">
        <f t="shared" si="370"/>
        <v>0.56000000000000005</v>
      </c>
      <c r="Z779" s="12">
        <v>6</v>
      </c>
      <c r="AA779" s="12">
        <v>6</v>
      </c>
      <c r="AB779" s="17">
        <f t="shared" si="371"/>
        <v>0.66666666666666663</v>
      </c>
      <c r="AC779" s="17">
        <f t="shared" si="372"/>
        <v>0.66666666666666663</v>
      </c>
      <c r="AD779" s="14">
        <f t="shared" si="373"/>
        <v>1</v>
      </c>
      <c r="AE779" s="12">
        <v>20</v>
      </c>
      <c r="AF779" s="17">
        <f t="shared" si="374"/>
        <v>2.2222222222222223</v>
      </c>
      <c r="AG779" s="12">
        <v>7</v>
      </c>
      <c r="AH779" s="17">
        <f t="shared" si="375"/>
        <v>0.77777777777777779</v>
      </c>
      <c r="AI779" s="12">
        <v>13</v>
      </c>
      <c r="AJ779" s="17">
        <f t="shared" si="376"/>
        <v>1.4444444444444444</v>
      </c>
      <c r="AK779" s="12">
        <v>13</v>
      </c>
      <c r="AL779" s="17">
        <f t="shared" si="377"/>
        <v>1.4444444444444444</v>
      </c>
      <c r="AM779" s="12">
        <v>9</v>
      </c>
      <c r="AN779" s="17">
        <f t="shared" si="378"/>
        <v>1</v>
      </c>
      <c r="AO779" s="12">
        <v>2</v>
      </c>
      <c r="AP779" s="17">
        <f t="shared" si="379"/>
        <v>0.22222222222222221</v>
      </c>
      <c r="AQ779" s="12">
        <v>9</v>
      </c>
      <c r="AR779" s="17">
        <f t="shared" si="380"/>
        <v>1</v>
      </c>
      <c r="AS779" s="12">
        <v>20</v>
      </c>
      <c r="AT779" s="17">
        <f t="shared" si="381"/>
        <v>2.2222222222222223</v>
      </c>
      <c r="AU779" s="13"/>
      <c r="AV779" s="13"/>
      <c r="AW779" s="13"/>
      <c r="AX779" s="13"/>
      <c r="AY779" s="13"/>
      <c r="AZ779" s="13"/>
      <c r="BA779" s="13"/>
      <c r="BB779" s="13"/>
      <c r="BC779" s="13"/>
      <c r="BD779" s="35">
        <f t="shared" si="382"/>
        <v>72.898799313893647</v>
      </c>
      <c r="BE779" s="35">
        <f t="shared" si="383"/>
        <v>70.454545454545453</v>
      </c>
      <c r="BF779" s="37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10.294556799347543</v>
      </c>
      <c r="BG779" s="14">
        <f t="shared" si="384"/>
        <v>0.56818181818181823</v>
      </c>
      <c r="BH779" s="14">
        <f t="shared" si="385"/>
        <v>0.13636363636363635</v>
      </c>
      <c r="BI779" s="13">
        <f>IFERROR(((AG779*(12000/5))/((F779*60+G779)*(SUMIFS(팀공격력!X:X,팀공격력!A:A,B779,팀공격력!B:B,D779)+SUMIFS(팀수비력!X:X,팀수비력!A:A,B779,팀수비력!B:B,D779))))*100,"")</f>
        <v>1.583531274742676</v>
      </c>
      <c r="BJ779" s="13">
        <f>IFERROR(((AI779*(12000/5))/((F779*60+G779)*(SUMIFS(팀공격력!V:V,팀공격력!A:A,B779,팀공격력!B:B,D779)+SUMIFS(팀수비력!W:W,팀수비력!A:A,B779,팀수비력!B:B,D779))))*100,"")</f>
        <v>6.0349563239378865</v>
      </c>
      <c r="BK779" s="13">
        <f>IFERROR(((AE779*(12000/5))/((F779*60+G779)*(SUMIFS(팀공격력!X:X,팀공격력!A:A,B779,팀공격력!B:B,D779)+SUMIFS(팀수비력!X:X,팀수비력!A:A,B779,팀수비력!B:B,D779))))*100,"")</f>
        <v>4.5243750706933605</v>
      </c>
      <c r="BL779" s="13">
        <f>IFERROR(100*AK779/(((((F779*60+G779)/(12000/5))*SUMIFS(팀공격력!P:P,팀공격력!A:A,B779,팀공격력!B:B,D779))-K779)),"")</f>
        <v>7.8573587186461173</v>
      </c>
      <c r="BM779" s="13">
        <f>IFERROR(100*((AM779/E779*(2400))/((F779*60+G779)*SUMIFS(팀공격력!AR:AR,팀공격력!A:A,B779,팀공격력!B:B,D779))),"")</f>
        <v>1.987454920705358</v>
      </c>
      <c r="BN779" s="13">
        <f>IFERROR((AO779*40)/(((F779*60+G779)/60)*(SUMIFS(팀수비력!Q:Q,팀수비력!A:A,B779,팀수비력!B:B,D779)-SUMIFS(팀수비력!N:N,팀수비력!A:A,B779,팀수비력!B:B,D779)))*100,"")</f>
        <v>0.74812501168945333</v>
      </c>
      <c r="BO779" s="13">
        <f t="shared" si="386"/>
        <v>16.175413371675052</v>
      </c>
      <c r="BP779" s="13">
        <v>4.5454545454545396</v>
      </c>
      <c r="BQ779" s="13">
        <v>0.11111111111111099</v>
      </c>
      <c r="BR779" s="13">
        <v>0.33333333333333298</v>
      </c>
      <c r="BS779" s="13">
        <v>0.66666666666666596</v>
      </c>
      <c r="BT779" s="15" t="s">
        <v>88</v>
      </c>
      <c r="BU779" s="15"/>
      <c r="BV779" s="12" t="s">
        <v>96</v>
      </c>
      <c r="BW779" s="26"/>
      <c r="BX779" s="28"/>
      <c r="BY779" s="28"/>
      <c r="BZ779" s="26"/>
      <c r="CA779" s="26"/>
      <c r="CB779" s="26"/>
      <c r="CC779" s="31"/>
      <c r="CD779" s="31"/>
      <c r="CE779" s="31"/>
      <c r="CF779" s="33">
        <v>5</v>
      </c>
      <c r="CG779" s="33">
        <v>4</v>
      </c>
    </row>
    <row r="780" spans="1:85" ht="18" customHeight="1" thickBot="1" x14ac:dyDescent="0.45">
      <c r="A780" s="12" t="s">
        <v>84</v>
      </c>
      <c r="B780" s="12" t="s">
        <v>275</v>
      </c>
      <c r="C780" s="4" t="s">
        <v>290</v>
      </c>
      <c r="D780" s="4" t="s">
        <v>298</v>
      </c>
      <c r="E780" s="23">
        <v>9</v>
      </c>
      <c r="F780" s="24">
        <v>11</v>
      </c>
      <c r="G780" s="24">
        <v>53</v>
      </c>
      <c r="H780" s="10">
        <f t="shared" si="360"/>
        <v>6417</v>
      </c>
      <c r="I780" s="5">
        <v>30</v>
      </c>
      <c r="J780" s="17">
        <f t="shared" si="361"/>
        <v>3.3333333333333335</v>
      </c>
      <c r="K780" s="7">
        <v>10</v>
      </c>
      <c r="L780" s="7">
        <v>22</v>
      </c>
      <c r="M780" s="17">
        <f t="shared" si="362"/>
        <v>1.1111111111111112</v>
      </c>
      <c r="N780" s="17">
        <f t="shared" si="363"/>
        <v>2.4444444444444446</v>
      </c>
      <c r="O780" s="14">
        <f t="shared" si="364"/>
        <v>0.45454545454545453</v>
      </c>
      <c r="P780" s="12">
        <v>1</v>
      </c>
      <c r="Q780" s="12">
        <v>2</v>
      </c>
      <c r="R780" s="17">
        <f t="shared" si="365"/>
        <v>0.1111111111111111</v>
      </c>
      <c r="S780" s="17">
        <f t="shared" si="366"/>
        <v>0.22222222222222221</v>
      </c>
      <c r="T780" s="14">
        <f t="shared" si="367"/>
        <v>0.5</v>
      </c>
      <c r="U780" s="12">
        <v>9</v>
      </c>
      <c r="V780" s="12">
        <v>20</v>
      </c>
      <c r="W780" s="17">
        <f t="shared" si="368"/>
        <v>1</v>
      </c>
      <c r="X780" s="17">
        <f t="shared" si="369"/>
        <v>2.2222222222222223</v>
      </c>
      <c r="Y780" s="14">
        <f t="shared" si="370"/>
        <v>0.45</v>
      </c>
      <c r="Z780" s="12">
        <v>1</v>
      </c>
      <c r="AA780" s="12">
        <v>2</v>
      </c>
      <c r="AB780" s="17">
        <f t="shared" si="371"/>
        <v>0.1111111111111111</v>
      </c>
      <c r="AC780" s="17">
        <f t="shared" si="372"/>
        <v>0.22222222222222221</v>
      </c>
      <c r="AD780" s="14">
        <f t="shared" si="373"/>
        <v>0.5</v>
      </c>
      <c r="AE780" s="12">
        <v>18</v>
      </c>
      <c r="AF780" s="17">
        <f t="shared" si="374"/>
        <v>2</v>
      </c>
      <c r="AG780" s="12">
        <v>5</v>
      </c>
      <c r="AH780" s="17">
        <f t="shared" si="375"/>
        <v>0.55555555555555558</v>
      </c>
      <c r="AI780" s="12">
        <v>13</v>
      </c>
      <c r="AJ780" s="17">
        <f t="shared" si="376"/>
        <v>1.4444444444444444</v>
      </c>
      <c r="AK780" s="12">
        <v>2</v>
      </c>
      <c r="AL780" s="17">
        <f t="shared" si="377"/>
        <v>0.22222222222222221</v>
      </c>
      <c r="AM780" s="12">
        <v>3</v>
      </c>
      <c r="AN780" s="17">
        <f t="shared" si="378"/>
        <v>0.33333333333333331</v>
      </c>
      <c r="AO780" s="12">
        <v>0</v>
      </c>
      <c r="AP780" s="17">
        <f t="shared" si="379"/>
        <v>0</v>
      </c>
      <c r="AQ780" s="12">
        <v>5</v>
      </c>
      <c r="AR780" s="17">
        <f t="shared" si="380"/>
        <v>0.55555555555555558</v>
      </c>
      <c r="AS780" s="12">
        <v>11</v>
      </c>
      <c r="AT780" s="17">
        <f t="shared" si="381"/>
        <v>1.2222222222222223</v>
      </c>
      <c r="AU780" s="13"/>
      <c r="AV780" s="13"/>
      <c r="AW780" s="13"/>
      <c r="AX780" s="13"/>
      <c r="AY780" s="13"/>
      <c r="AZ780" s="13"/>
      <c r="BA780" s="13"/>
      <c r="BB780" s="13"/>
      <c r="BC780" s="13"/>
      <c r="BD780" s="35">
        <f t="shared" si="382"/>
        <v>65.55944055944056</v>
      </c>
      <c r="BE780" s="35">
        <f t="shared" si="383"/>
        <v>65.909090909090907</v>
      </c>
      <c r="BF780" s="37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12.183325842568969</v>
      </c>
      <c r="BG780" s="14">
        <f t="shared" si="384"/>
        <v>0.90909090909090906</v>
      </c>
      <c r="BH780" s="14">
        <f t="shared" si="385"/>
        <v>9.0909090909090912E-2</v>
      </c>
      <c r="BI780" s="13">
        <f>IFERROR(((AG780*(12000/5))/((F780*60+G780)*(SUMIFS(팀공격력!X:X,팀공격력!A:A,B780,팀공격력!B:B,D780)+SUMIFS(팀수비력!X:X,팀수비력!A:A,B780,팀수비력!B:B,D780))))*100,"")</f>
        <v>2.6714753222467107</v>
      </c>
      <c r="BJ780" s="13">
        <f>IFERROR(((AI780*(12000/5))/((F780*60+G780)*(SUMIFS(팀공격력!V:V,팀공격력!A:A,B780,팀공격력!B:B,D780)+SUMIFS(팀수비력!W:W,팀수비력!A:A,B780,팀수비력!B:B,D780))))*100,"")</f>
        <v>14.253669634658344</v>
      </c>
      <c r="BK780" s="13">
        <f>IFERROR(((AE780*(12000/5))/((F780*60+G780)*(SUMIFS(팀공격력!X:X,팀공격력!A:A,B780,팀공격력!B:B,D780)+SUMIFS(팀수비력!X:X,팀수비력!A:A,B780,팀수비력!B:B,D780))))*100,"")</f>
        <v>9.6173111600881587</v>
      </c>
      <c r="BL780" s="13">
        <f>IFERROR(100*AK780/(((((F780*60+G780)/(12000/5))*SUMIFS(팀공격력!P:P,팀공격력!A:A,B780,팀공격력!B:B,D780))-K780)),"")</f>
        <v>2.8484956382410545</v>
      </c>
      <c r="BM780" s="13">
        <f>IFERROR(100*((AM780/E780*(2400))/((F780*60+G780)*SUMIFS(팀공격력!AR:AR,팀공격력!A:A,B780,팀공격력!B:B,D780))),"")</f>
        <v>1.5646910175165138</v>
      </c>
      <c r="BN780" s="13">
        <f>IFERROR((AO780*40)/(((F780*60+G780)/60)*(SUMIFS(팀수비력!Q:Q,팀수비력!A:A,B780,팀수비력!B:B,D780)-SUMIFS(팀수비력!N:N,팀수비력!A:A,B780,팀수비력!B:B,D780)))*100,"")</f>
        <v>0</v>
      </c>
      <c r="BO780" s="13">
        <f t="shared" si="386"/>
        <v>17.934002869440459</v>
      </c>
      <c r="BP780" s="13">
        <v>0</v>
      </c>
      <c r="BQ780" s="13">
        <v>0</v>
      </c>
      <c r="BR780" s="13">
        <v>0</v>
      </c>
      <c r="BS780" s="13">
        <v>0.11111111111111099</v>
      </c>
      <c r="BT780" s="15" t="s">
        <v>88</v>
      </c>
      <c r="BU780" s="15"/>
      <c r="BV780" s="12" t="s">
        <v>91</v>
      </c>
      <c r="BW780" s="26"/>
      <c r="BX780" s="28"/>
      <c r="BY780" s="28"/>
      <c r="BZ780" s="26"/>
      <c r="CA780" s="26"/>
      <c r="CB780" s="26"/>
      <c r="CC780" s="31"/>
      <c r="CD780" s="31"/>
      <c r="CE780" s="31"/>
      <c r="CF780" s="33">
        <v>5</v>
      </c>
      <c r="CG780" s="33">
        <v>4</v>
      </c>
    </row>
    <row r="781" spans="1:85" ht="18" customHeight="1" thickBot="1" x14ac:dyDescent="0.45">
      <c r="A781" s="12" t="s">
        <v>84</v>
      </c>
      <c r="B781" s="12" t="s">
        <v>275</v>
      </c>
      <c r="C781" s="4" t="s">
        <v>292</v>
      </c>
      <c r="D781" s="4" t="s">
        <v>298</v>
      </c>
      <c r="E781" s="23">
        <v>4</v>
      </c>
      <c r="F781" s="24">
        <v>26</v>
      </c>
      <c r="G781" s="24">
        <v>26</v>
      </c>
      <c r="H781" s="10">
        <f t="shared" si="360"/>
        <v>6344</v>
      </c>
      <c r="I781" s="5">
        <v>67</v>
      </c>
      <c r="J781" s="17">
        <f t="shared" si="361"/>
        <v>16.75</v>
      </c>
      <c r="K781" s="7">
        <v>28</v>
      </c>
      <c r="L781" s="7">
        <v>55</v>
      </c>
      <c r="M781" s="17">
        <f t="shared" si="362"/>
        <v>7</v>
      </c>
      <c r="N781" s="17">
        <f t="shared" si="363"/>
        <v>13.75</v>
      </c>
      <c r="O781" s="14">
        <f t="shared" si="364"/>
        <v>0.50909090909090904</v>
      </c>
      <c r="P781" s="12">
        <v>23</v>
      </c>
      <c r="Q781" s="12">
        <v>39</v>
      </c>
      <c r="R781" s="17">
        <f t="shared" si="365"/>
        <v>5.75</v>
      </c>
      <c r="S781" s="17">
        <f t="shared" si="366"/>
        <v>9.75</v>
      </c>
      <c r="T781" s="14">
        <f t="shared" si="367"/>
        <v>0.58974358974358976</v>
      </c>
      <c r="U781" s="12">
        <v>5</v>
      </c>
      <c r="V781" s="12">
        <v>16</v>
      </c>
      <c r="W781" s="17">
        <f t="shared" si="368"/>
        <v>1.25</v>
      </c>
      <c r="X781" s="17">
        <f t="shared" si="369"/>
        <v>4</v>
      </c>
      <c r="Y781" s="14">
        <f t="shared" si="370"/>
        <v>0.3125</v>
      </c>
      <c r="Z781" s="12">
        <v>6</v>
      </c>
      <c r="AA781" s="12">
        <v>9</v>
      </c>
      <c r="AB781" s="17">
        <f t="shared" si="371"/>
        <v>1.5</v>
      </c>
      <c r="AC781" s="17">
        <f t="shared" si="372"/>
        <v>2.25</v>
      </c>
      <c r="AD781" s="14">
        <f t="shared" si="373"/>
        <v>0.66666666666666663</v>
      </c>
      <c r="AE781" s="12">
        <v>17</v>
      </c>
      <c r="AF781" s="17">
        <f t="shared" si="374"/>
        <v>4.25</v>
      </c>
      <c r="AG781" s="12">
        <v>1</v>
      </c>
      <c r="AH781" s="17">
        <f t="shared" si="375"/>
        <v>0.25</v>
      </c>
      <c r="AI781" s="12">
        <v>16</v>
      </c>
      <c r="AJ781" s="17">
        <f t="shared" si="376"/>
        <v>4</v>
      </c>
      <c r="AK781" s="12">
        <v>8</v>
      </c>
      <c r="AL781" s="17">
        <f t="shared" si="377"/>
        <v>2</v>
      </c>
      <c r="AM781" s="12">
        <v>2</v>
      </c>
      <c r="AN781" s="17">
        <f t="shared" si="378"/>
        <v>0.5</v>
      </c>
      <c r="AO781" s="12">
        <v>0</v>
      </c>
      <c r="AP781" s="17">
        <f t="shared" si="379"/>
        <v>0</v>
      </c>
      <c r="AQ781" s="12">
        <v>7</v>
      </c>
      <c r="AR781" s="17">
        <f t="shared" si="380"/>
        <v>1.75</v>
      </c>
      <c r="AS781" s="12">
        <v>7</v>
      </c>
      <c r="AT781" s="17">
        <f t="shared" si="381"/>
        <v>1.75</v>
      </c>
      <c r="AU781" s="13"/>
      <c r="AV781" s="13"/>
      <c r="AW781" s="13"/>
      <c r="AX781" s="13"/>
      <c r="AY781" s="13"/>
      <c r="AZ781" s="13"/>
      <c r="BA781" s="13"/>
      <c r="BB781" s="13"/>
      <c r="BC781" s="13"/>
      <c r="BD781" s="35">
        <f t="shared" si="382"/>
        <v>56.818181818181813</v>
      </c>
      <c r="BE781" s="35">
        <f t="shared" si="383"/>
        <v>55.454545454545453</v>
      </c>
      <c r="BF781" s="37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12.958062907112735</v>
      </c>
      <c r="BG781" s="14">
        <f t="shared" si="384"/>
        <v>0.29090909090909089</v>
      </c>
      <c r="BH781" s="14">
        <f t="shared" si="385"/>
        <v>0.16363636363636364</v>
      </c>
      <c r="BI781" s="13">
        <f>IFERROR(((AG781*(12000/5))/((F781*60+G781)*(SUMIFS(팀공격력!X:X,팀공격력!A:A,B781,팀공격력!B:B,D781)+SUMIFS(팀수비력!X:X,팀수비력!A:A,B781,팀수비력!B:B,D781))))*100,"")</f>
        <v>0.24019696150843692</v>
      </c>
      <c r="BJ781" s="13">
        <f>IFERROR(((AI781*(12000/5))/((F781*60+G781)*(SUMIFS(팀공격력!V:V,팀공격력!A:A,B781,팀공격력!B:B,D781)+SUMIFS(팀수비력!W:W,팀수비력!A:A,B781,팀수비력!B:B,D781))))*100,"")</f>
        <v>7.8865973029480267</v>
      </c>
      <c r="BK781" s="13">
        <f>IFERROR(((AE781*(12000/5))/((F781*60+G781)*(SUMIFS(팀공격력!X:X,팀공격력!A:A,B781,팀공격력!B:B,D781)+SUMIFS(팀수비력!X:X,팀수비력!A:A,B781,팀수비력!B:B,D781))))*100,"")</f>
        <v>4.0833483456434276</v>
      </c>
      <c r="BL781" s="13">
        <f>IFERROR(100*AK781/(((((F781*60+G781)/(12000/5))*SUMIFS(팀공격력!P:P,팀공격력!A:A,B781,팀공격력!B:B,D781))-K781)),"")</f>
        <v>5.3182649160711311</v>
      </c>
      <c r="BM781" s="13">
        <f>IFERROR(100*((AM781/E781*(2400))/((F781*60+G781)*SUMIFS(팀공격력!AR:AR,팀공격력!A:A,B781,팀공격력!B:B,D781))),"")</f>
        <v>1.0551305442836769</v>
      </c>
      <c r="BN781" s="13">
        <f>IFERROR((AO781*40)/(((F781*60+G781)/60)*(SUMIFS(팀수비력!Q:Q,팀수비력!A:A,B781,팀수비력!B:B,D781)-SUMIFS(팀수비력!N:N,팀수비력!A:A,B781,팀수비력!B:B,D781)))*100,"")</f>
        <v>0</v>
      </c>
      <c r="BO781" s="13">
        <f t="shared" si="386"/>
        <v>10.612492419648271</v>
      </c>
      <c r="BP781" s="13">
        <v>8.3333333333333304</v>
      </c>
      <c r="BQ781" s="13">
        <v>0.25</v>
      </c>
      <c r="BR781" s="13">
        <v>2.75</v>
      </c>
      <c r="BS781" s="13">
        <v>0</v>
      </c>
      <c r="BT781" s="15" t="s">
        <v>110</v>
      </c>
      <c r="BU781" s="15"/>
      <c r="BV781" s="12" t="s">
        <v>96</v>
      </c>
      <c r="BW781" s="26"/>
      <c r="BX781" s="28"/>
      <c r="BY781" s="28"/>
      <c r="BZ781" s="26"/>
      <c r="CA781" s="26"/>
      <c r="CB781" s="26"/>
      <c r="CC781" s="31"/>
      <c r="CD781" s="31"/>
      <c r="CE781" s="31"/>
      <c r="CF781" s="33">
        <v>2</v>
      </c>
      <c r="CG781" s="33">
        <v>2</v>
      </c>
    </row>
    <row r="782" spans="1:85" ht="18" customHeight="1" thickBot="1" x14ac:dyDescent="0.45">
      <c r="A782" s="12" t="s">
        <v>84</v>
      </c>
      <c r="B782" s="12" t="s">
        <v>275</v>
      </c>
      <c r="C782" s="4" t="s">
        <v>293</v>
      </c>
      <c r="D782" s="4" t="s">
        <v>298</v>
      </c>
      <c r="E782" s="23">
        <v>5</v>
      </c>
      <c r="F782" s="24">
        <v>1</v>
      </c>
      <c r="G782" s="24">
        <v>50</v>
      </c>
      <c r="H782" s="10">
        <f t="shared" si="360"/>
        <v>550</v>
      </c>
      <c r="I782" s="5">
        <v>4</v>
      </c>
      <c r="J782" s="17">
        <f t="shared" si="361"/>
        <v>0.8</v>
      </c>
      <c r="K782" s="7">
        <v>1</v>
      </c>
      <c r="L782" s="7">
        <v>1</v>
      </c>
      <c r="M782" s="17">
        <f t="shared" si="362"/>
        <v>0.2</v>
      </c>
      <c r="N782" s="17">
        <f t="shared" si="363"/>
        <v>0.2</v>
      </c>
      <c r="O782" s="14">
        <f t="shared" si="364"/>
        <v>1</v>
      </c>
      <c r="P782" s="12">
        <v>1</v>
      </c>
      <c r="Q782" s="12">
        <v>1</v>
      </c>
      <c r="R782" s="17">
        <f t="shared" si="365"/>
        <v>0.2</v>
      </c>
      <c r="S782" s="17">
        <f t="shared" si="366"/>
        <v>0.2</v>
      </c>
      <c r="T782" s="14">
        <f t="shared" si="367"/>
        <v>1</v>
      </c>
      <c r="U782" s="12">
        <v>0</v>
      </c>
      <c r="V782" s="12">
        <v>0</v>
      </c>
      <c r="W782" s="17">
        <f t="shared" si="368"/>
        <v>0</v>
      </c>
      <c r="X782" s="17">
        <f t="shared" si="369"/>
        <v>0</v>
      </c>
      <c r="Y782" s="14" t="e">
        <f t="shared" si="370"/>
        <v>#DIV/0!</v>
      </c>
      <c r="Z782" s="12">
        <v>2</v>
      </c>
      <c r="AA782" s="12">
        <v>2</v>
      </c>
      <c r="AB782" s="17">
        <f t="shared" si="371"/>
        <v>0.4</v>
      </c>
      <c r="AC782" s="17">
        <f t="shared" si="372"/>
        <v>0.4</v>
      </c>
      <c r="AD782" s="14">
        <f t="shared" si="373"/>
        <v>1</v>
      </c>
      <c r="AE782" s="12">
        <v>0</v>
      </c>
      <c r="AF782" s="17">
        <f t="shared" si="374"/>
        <v>0</v>
      </c>
      <c r="AG782" s="12">
        <v>0</v>
      </c>
      <c r="AH782" s="17">
        <f t="shared" si="375"/>
        <v>0</v>
      </c>
      <c r="AI782" s="12">
        <v>0</v>
      </c>
      <c r="AJ782" s="17">
        <f t="shared" si="376"/>
        <v>0</v>
      </c>
      <c r="AK782" s="12">
        <v>4</v>
      </c>
      <c r="AL782" s="17">
        <f t="shared" si="377"/>
        <v>0.8</v>
      </c>
      <c r="AM782" s="12">
        <v>0</v>
      </c>
      <c r="AN782" s="17">
        <f t="shared" si="378"/>
        <v>0</v>
      </c>
      <c r="AO782" s="12">
        <v>0</v>
      </c>
      <c r="AP782" s="17">
        <f t="shared" si="379"/>
        <v>0</v>
      </c>
      <c r="AQ782" s="12">
        <v>2</v>
      </c>
      <c r="AR782" s="17">
        <f t="shared" si="380"/>
        <v>0.4</v>
      </c>
      <c r="AS782" s="12">
        <v>0</v>
      </c>
      <c r="AT782" s="17">
        <f t="shared" si="381"/>
        <v>0</v>
      </c>
      <c r="AU782" s="13"/>
      <c r="AV782" s="13"/>
      <c r="AW782" s="13"/>
      <c r="AX782" s="13"/>
      <c r="AY782" s="13"/>
      <c r="AZ782" s="13"/>
      <c r="BA782" s="13"/>
      <c r="BB782" s="13"/>
      <c r="BC782" s="13"/>
      <c r="BD782" s="35">
        <f t="shared" si="382"/>
        <v>106.38297872340425</v>
      </c>
      <c r="BE782" s="35">
        <f t="shared" si="383"/>
        <v>100</v>
      </c>
      <c r="BF782" s="37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10.990100412128765</v>
      </c>
      <c r="BG782" s="14">
        <f t="shared" si="384"/>
        <v>0</v>
      </c>
      <c r="BH782" s="14">
        <f t="shared" si="385"/>
        <v>2</v>
      </c>
      <c r="BI782" s="13">
        <f>IFERROR(((AG782*(12000/5))/((F782*60+G782)*(SUMIFS(팀공격력!X:X,팀공격력!A:A,B782,팀공격력!B:B,D782)+SUMIFS(팀수비력!X:X,팀수비력!A:A,B782,팀수비력!B:B,D782))))*100,"")</f>
        <v>0</v>
      </c>
      <c r="BJ782" s="13">
        <f>IFERROR(((AI782*(12000/5))/((F782*60+G782)*(SUMIFS(팀공격력!V:V,팀공격력!A:A,B782,팀공격력!B:B,D782)+SUMIFS(팀수비력!W:W,팀수비력!A:A,B782,팀수비력!B:B,D782))))*100,"")</f>
        <v>0</v>
      </c>
      <c r="BK782" s="13">
        <f>IFERROR(((AE782*(12000/5))/((F782*60+G782)*(SUMIFS(팀공격력!X:X,팀공격력!A:A,B782,팀공격력!B:B,D782)+SUMIFS(팀수비력!X:X,팀수비력!A:A,B782,팀수비력!B:B,D782))))*100,"")</f>
        <v>0</v>
      </c>
      <c r="BL782" s="13">
        <f>IFERROR(100*AK782/(((((F782*60+G782)/(12000/5))*SUMIFS(팀공격력!P:P,팀공격력!A:A,B782,팀공격력!B:B,D782))-K782)),"")</f>
        <v>35.164835164835168</v>
      </c>
      <c r="BM782" s="13">
        <f>IFERROR(100*((AM782/E782*(2400))/((F782*60+G782)*SUMIFS(팀공격력!AR:AR,팀공격력!A:A,B782,팀공격력!B:B,D782))),"")</f>
        <v>0</v>
      </c>
      <c r="BN782" s="13">
        <f>IFERROR((AO782*40)/(((F782*60+G782)/60)*(SUMIFS(팀수비력!Q:Q,팀수비력!A:A,B782,팀수비력!B:B,D782)-SUMIFS(팀수비력!N:N,팀수비력!A:A,B782,팀수비력!B:B,D782)))*100,"")</f>
        <v>0</v>
      </c>
      <c r="BO782" s="13">
        <f t="shared" si="386"/>
        <v>51.546391752577321</v>
      </c>
      <c r="BP782" s="13">
        <v>0</v>
      </c>
      <c r="BQ782" s="13">
        <v>0</v>
      </c>
      <c r="BR782" s="13">
        <v>0</v>
      </c>
      <c r="BS782" s="13">
        <v>0</v>
      </c>
      <c r="BT782" s="15" t="s">
        <v>88</v>
      </c>
      <c r="BU782" s="15"/>
      <c r="BV782" s="12" t="s">
        <v>91</v>
      </c>
      <c r="BW782" s="26"/>
      <c r="BX782" s="28"/>
      <c r="BY782" s="28"/>
      <c r="BZ782" s="26"/>
      <c r="CA782" s="26"/>
      <c r="CB782" s="26"/>
      <c r="CC782" s="31"/>
      <c r="CD782" s="31"/>
      <c r="CE782" s="31"/>
      <c r="CF782" s="33">
        <v>3</v>
      </c>
      <c r="CG782" s="33">
        <v>2</v>
      </c>
    </row>
    <row r="783" spans="1:85" ht="18" customHeight="1" thickBot="1" x14ac:dyDescent="0.45">
      <c r="A783" s="12" t="s">
        <v>84</v>
      </c>
      <c r="B783" s="12" t="s">
        <v>275</v>
      </c>
      <c r="C783" s="4" t="s">
        <v>294</v>
      </c>
      <c r="D783" s="4" t="s">
        <v>298</v>
      </c>
      <c r="E783" s="23">
        <v>8</v>
      </c>
      <c r="F783" s="24">
        <v>15</v>
      </c>
      <c r="G783" s="24">
        <v>38</v>
      </c>
      <c r="H783" s="10">
        <f t="shared" si="360"/>
        <v>7504</v>
      </c>
      <c r="I783" s="5">
        <v>45</v>
      </c>
      <c r="J783" s="17">
        <f t="shared" si="361"/>
        <v>5.625</v>
      </c>
      <c r="K783" s="7">
        <v>18</v>
      </c>
      <c r="L783" s="7">
        <v>35</v>
      </c>
      <c r="M783" s="17">
        <f t="shared" si="362"/>
        <v>2.25</v>
      </c>
      <c r="N783" s="17">
        <f t="shared" si="363"/>
        <v>4.375</v>
      </c>
      <c r="O783" s="14">
        <f t="shared" si="364"/>
        <v>0.51428571428571423</v>
      </c>
      <c r="P783" s="12">
        <v>13</v>
      </c>
      <c r="Q783" s="12">
        <v>19</v>
      </c>
      <c r="R783" s="17">
        <f t="shared" si="365"/>
        <v>1.625</v>
      </c>
      <c r="S783" s="17">
        <f t="shared" si="366"/>
        <v>2.375</v>
      </c>
      <c r="T783" s="14">
        <f t="shared" si="367"/>
        <v>0.68421052631578949</v>
      </c>
      <c r="U783" s="12">
        <v>5</v>
      </c>
      <c r="V783" s="12">
        <v>16</v>
      </c>
      <c r="W783" s="17">
        <f t="shared" si="368"/>
        <v>0.625</v>
      </c>
      <c r="X783" s="17">
        <f t="shared" si="369"/>
        <v>2</v>
      </c>
      <c r="Y783" s="14">
        <f t="shared" si="370"/>
        <v>0.3125</v>
      </c>
      <c r="Z783" s="12">
        <v>4</v>
      </c>
      <c r="AA783" s="12">
        <v>4</v>
      </c>
      <c r="AB783" s="17">
        <f t="shared" si="371"/>
        <v>0.5</v>
      </c>
      <c r="AC783" s="17">
        <f t="shared" si="372"/>
        <v>0.5</v>
      </c>
      <c r="AD783" s="14">
        <f t="shared" si="373"/>
        <v>1</v>
      </c>
      <c r="AE783" s="12">
        <v>24</v>
      </c>
      <c r="AF783" s="17">
        <f t="shared" si="374"/>
        <v>3</v>
      </c>
      <c r="AG783" s="12">
        <v>8</v>
      </c>
      <c r="AH783" s="17">
        <f t="shared" si="375"/>
        <v>1</v>
      </c>
      <c r="AI783" s="12">
        <v>16</v>
      </c>
      <c r="AJ783" s="17">
        <f t="shared" si="376"/>
        <v>2</v>
      </c>
      <c r="AK783" s="12">
        <v>6</v>
      </c>
      <c r="AL783" s="17">
        <f t="shared" si="377"/>
        <v>0.75</v>
      </c>
      <c r="AM783" s="12">
        <v>4</v>
      </c>
      <c r="AN783" s="17">
        <f t="shared" si="378"/>
        <v>0.5</v>
      </c>
      <c r="AO783" s="12">
        <v>1</v>
      </c>
      <c r="AP783" s="17">
        <f t="shared" si="379"/>
        <v>0.125</v>
      </c>
      <c r="AQ783" s="12">
        <v>1</v>
      </c>
      <c r="AR783" s="17">
        <f t="shared" si="380"/>
        <v>0.125</v>
      </c>
      <c r="AS783" s="12">
        <v>11</v>
      </c>
      <c r="AT783" s="17">
        <f t="shared" si="381"/>
        <v>1.375</v>
      </c>
      <c r="AU783" s="13"/>
      <c r="AV783" s="13"/>
      <c r="AW783" s="13"/>
      <c r="AX783" s="13"/>
      <c r="AY783" s="13"/>
      <c r="AZ783" s="13"/>
      <c r="BA783" s="13"/>
      <c r="BB783" s="13"/>
      <c r="BC783" s="13"/>
      <c r="BD783" s="35">
        <f t="shared" si="382"/>
        <v>61.207834602829166</v>
      </c>
      <c r="BE783" s="35">
        <f t="shared" si="383"/>
        <v>58.571428571428577</v>
      </c>
      <c r="BF783" s="37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12.542721152654815</v>
      </c>
      <c r="BG783" s="14">
        <f t="shared" si="384"/>
        <v>0.45714285714285713</v>
      </c>
      <c r="BH783" s="14">
        <f t="shared" si="385"/>
        <v>0.11428571428571428</v>
      </c>
      <c r="BI783" s="13">
        <f>IFERROR(((AG783*(12000/5))/((F783*60+G783)*(SUMIFS(팀공격력!X:X,팀공격력!A:A,B783,팀공격력!B:B,D783)+SUMIFS(팀수비력!X:X,팀수비력!A:A,B783,팀수비력!B:B,D783))))*100,"")</f>
        <v>3.2490608183571941</v>
      </c>
      <c r="BJ783" s="13">
        <f>IFERROR(((AI783*(12000/5))/((F783*60+G783)*(SUMIFS(팀공격력!V:V,팀공격력!A:A,B783,팀공격력!B:B,D783)+SUMIFS(팀수비력!W:W,팀수비력!A:A,B783,팀수비력!B:B,D783))))*100,"")</f>
        <v>13.334907593257537</v>
      </c>
      <c r="BK783" s="13">
        <f>IFERROR(((AE783*(12000/5))/((F783*60+G783)*(SUMIFS(팀공격력!X:X,팀공격력!A:A,B783,팀공격력!B:B,D783)+SUMIFS(팀수비력!X:X,팀수비력!A:A,B783,팀수비력!B:B,D783))))*100,"")</f>
        <v>9.7471824550715809</v>
      </c>
      <c r="BL783" s="13">
        <f>IFERROR(100*AK783/(((((F783*60+G783)/(12000/5))*SUMIFS(팀공격력!P:P,팀공격력!A:A,B783,팀공격력!B:B,D783))-K783)),"")</f>
        <v>6.8551842330762645</v>
      </c>
      <c r="BM783" s="13">
        <f>IFERROR(100*((AM783/E783*(2400))/((F783*60+G783)*SUMIFS(팀공격력!AR:AR,팀공격력!A:A,B783,팀공격력!B:B,D783))),"")</f>
        <v>1.784048020505236</v>
      </c>
      <c r="BN783" s="13">
        <f>IFERROR((AO783*40)/(((F783*60+G783)/60)*(SUMIFS(팀수비력!Q:Q,팀수비력!A:A,B783,팀수비력!B:B,D783)-SUMIFS(팀수비력!N:N,팀수비력!A:A,B783,팀수비력!B:B,D783)))*100,"")</f>
        <v>0.67155784631398685</v>
      </c>
      <c r="BO783" s="13">
        <f t="shared" si="386"/>
        <v>2.648305084745763</v>
      </c>
      <c r="BP783" s="13">
        <v>0</v>
      </c>
      <c r="BQ783" s="13">
        <v>0</v>
      </c>
      <c r="BR783" s="13">
        <v>0.25</v>
      </c>
      <c r="BS783" s="13">
        <v>0.125</v>
      </c>
      <c r="BT783" s="15" t="s">
        <v>88</v>
      </c>
      <c r="BU783" s="15"/>
      <c r="BV783" s="12" t="s">
        <v>96</v>
      </c>
      <c r="BW783" s="26"/>
      <c r="BX783" s="28"/>
      <c r="BY783" s="28"/>
      <c r="BZ783" s="26"/>
      <c r="CA783" s="26"/>
      <c r="CB783" s="26"/>
      <c r="CC783" s="31"/>
      <c r="CD783" s="31"/>
      <c r="CE783" s="31"/>
      <c r="CF783" s="33">
        <v>5</v>
      </c>
      <c r="CG783" s="33">
        <v>3</v>
      </c>
    </row>
    <row r="784" spans="1:85" ht="18" customHeight="1" thickBot="1" x14ac:dyDescent="0.45">
      <c r="A784" s="12" t="s">
        <v>84</v>
      </c>
      <c r="B784" s="12" t="s">
        <v>85</v>
      </c>
      <c r="C784" s="4" t="s">
        <v>86</v>
      </c>
      <c r="D784" s="4" t="s">
        <v>299</v>
      </c>
      <c r="E784" s="23">
        <v>9</v>
      </c>
      <c r="F784" s="24">
        <v>20</v>
      </c>
      <c r="G784" s="24">
        <v>26</v>
      </c>
      <c r="H784" s="10">
        <f t="shared" si="360"/>
        <v>11034</v>
      </c>
      <c r="I784" s="5">
        <v>54</v>
      </c>
      <c r="J784" s="17">
        <f t="shared" si="361"/>
        <v>6</v>
      </c>
      <c r="K784" s="7">
        <v>23</v>
      </c>
      <c r="L784" s="7">
        <v>55</v>
      </c>
      <c r="M784" s="17">
        <f t="shared" si="362"/>
        <v>2.5555555555555554</v>
      </c>
      <c r="N784" s="17">
        <f t="shared" si="363"/>
        <v>6.1111111111111107</v>
      </c>
      <c r="O784" s="14">
        <f t="shared" si="364"/>
        <v>0.41818181818181815</v>
      </c>
      <c r="P784" s="12">
        <v>17</v>
      </c>
      <c r="Q784" s="12">
        <v>29</v>
      </c>
      <c r="R784" s="17">
        <f t="shared" si="365"/>
        <v>1.8888888888888888</v>
      </c>
      <c r="S784" s="17">
        <f t="shared" si="366"/>
        <v>3.2222222222222223</v>
      </c>
      <c r="T784" s="14">
        <f t="shared" si="367"/>
        <v>0.58620689655172409</v>
      </c>
      <c r="U784" s="12">
        <v>6</v>
      </c>
      <c r="V784" s="12">
        <v>26</v>
      </c>
      <c r="W784" s="17">
        <f t="shared" si="368"/>
        <v>0.66666666666666663</v>
      </c>
      <c r="X784" s="17">
        <f t="shared" si="369"/>
        <v>2.8888888888888888</v>
      </c>
      <c r="Y784" s="14">
        <f t="shared" si="370"/>
        <v>0.23076923076923078</v>
      </c>
      <c r="Z784" s="12">
        <v>2</v>
      </c>
      <c r="AA784" s="12">
        <v>2</v>
      </c>
      <c r="AB784" s="17">
        <f t="shared" si="371"/>
        <v>0.22222222222222221</v>
      </c>
      <c r="AC784" s="17">
        <f t="shared" si="372"/>
        <v>0.22222222222222221</v>
      </c>
      <c r="AD784" s="14">
        <f t="shared" si="373"/>
        <v>1</v>
      </c>
      <c r="AE784" s="12">
        <v>30</v>
      </c>
      <c r="AF784" s="17">
        <f t="shared" si="374"/>
        <v>3.3333333333333335</v>
      </c>
      <c r="AG784" s="12">
        <v>7</v>
      </c>
      <c r="AH784" s="17">
        <f t="shared" si="375"/>
        <v>0.77777777777777779</v>
      </c>
      <c r="AI784" s="12">
        <v>23</v>
      </c>
      <c r="AJ784" s="17">
        <f t="shared" si="376"/>
        <v>2.5555555555555554</v>
      </c>
      <c r="AK784" s="12">
        <v>6</v>
      </c>
      <c r="AL784" s="17">
        <f t="shared" si="377"/>
        <v>0.66666666666666663</v>
      </c>
      <c r="AM784" s="12">
        <v>2</v>
      </c>
      <c r="AN784" s="17">
        <f t="shared" si="378"/>
        <v>0.22222222222222221</v>
      </c>
      <c r="AO784" s="12">
        <v>4</v>
      </c>
      <c r="AP784" s="17">
        <f t="shared" si="379"/>
        <v>0.44444444444444442</v>
      </c>
      <c r="AQ784" s="12">
        <v>2</v>
      </c>
      <c r="AR784" s="17">
        <f t="shared" si="380"/>
        <v>0.22222222222222221</v>
      </c>
      <c r="AS784" s="12">
        <v>9</v>
      </c>
      <c r="AT784" s="17">
        <f t="shared" si="381"/>
        <v>1</v>
      </c>
      <c r="AU784" s="13"/>
      <c r="AV784" s="13"/>
      <c r="AW784" s="13"/>
      <c r="AX784" s="13"/>
      <c r="AY784" s="13"/>
      <c r="AZ784" s="13"/>
      <c r="BA784" s="13"/>
      <c r="BB784" s="13"/>
      <c r="BC784" s="13"/>
      <c r="BD784" s="35">
        <f t="shared" si="382"/>
        <v>48.317823908375082</v>
      </c>
      <c r="BE784" s="35">
        <f t="shared" si="383"/>
        <v>47.272727272727273</v>
      </c>
      <c r="BF784" s="37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14.663145395000511</v>
      </c>
      <c r="BG784" s="14">
        <f t="shared" si="384"/>
        <v>0.47272727272727272</v>
      </c>
      <c r="BH784" s="14">
        <f t="shared" si="385"/>
        <v>3.6363636363636362E-2</v>
      </c>
      <c r="BI784" s="13">
        <f>IFERROR(((AG784*(12000/5))/((F784*60+G784)*(SUMIFS(팀공격력!X:X,팀공격력!A:A,B784,팀공격력!B:B,D784)+SUMIFS(팀수비력!X:X,팀수비력!A:A,B784,팀수비력!B:B,D784))))*100,"")</f>
        <v>2.2537992616124325</v>
      </c>
      <c r="BJ784" s="13">
        <f>IFERROR(((AI784*(12000/5))/((F784*60+G784)*(SUMIFS(팀공격력!V:V,팀공격력!A:A,B784,팀공격력!B:B,D784)+SUMIFS(팀수비력!W:W,팀수비력!A:A,B784,팀수비력!B:B,D784))))*100,"")</f>
        <v>14.618334357322937</v>
      </c>
      <c r="BK784" s="13">
        <f>IFERROR(((AE784*(12000/5))/((F784*60+G784)*(SUMIFS(팀공격력!X:X,팀공격력!A:A,B784,팀공격력!B:B,D784)+SUMIFS(팀수비력!X:X,팀수비력!A:A,B784,팀수비력!B:B,D784))))*100,"")</f>
        <v>9.6591396926247111</v>
      </c>
      <c r="BL784" s="13">
        <f>IFERROR(100*AK784/(((((F784*60+G784)/(12000/5))*SUMIFS(팀공격력!P:P,팀공격력!A:A,B784,팀공격력!B:B,D784))-K784)),"")</f>
        <v>5.2913552483629864</v>
      </c>
      <c r="BM784" s="13">
        <f>IFERROR(100*((AM784/E784*(2400))/((F784*60+G784)*SUMIFS(팀공격력!AR:AR,팀공격력!A:A,B784,팀공격력!B:B,D784))),"")</f>
        <v>0.60474305479334545</v>
      </c>
      <c r="BN784" s="13">
        <f>IFERROR((AO784*40)/(((F784*60+G784)/60)*(SUMIFS(팀수비력!Q:Q,팀수비력!A:A,B784,팀수비력!B:B,D784)-SUMIFS(팀수비력!N:N,팀수비력!A:A,B784,팀수비력!B:B,D784)))*100,"")</f>
        <v>2.3946001766017631</v>
      </c>
      <c r="BO784" s="13">
        <f t="shared" si="386"/>
        <v>3.455425017277125</v>
      </c>
      <c r="BP784" s="13">
        <v>56.25</v>
      </c>
      <c r="BQ784" s="13">
        <v>0.22222222222222199</v>
      </c>
      <c r="BR784" s="13">
        <v>0</v>
      </c>
      <c r="BS784" s="13">
        <v>0.22222222222222199</v>
      </c>
      <c r="BT784" s="15" t="s">
        <v>88</v>
      </c>
      <c r="BU784" s="15"/>
      <c r="BV784" s="12" t="s">
        <v>89</v>
      </c>
      <c r="BW784" s="26"/>
      <c r="BX784" s="28"/>
      <c r="BY784" s="28"/>
      <c r="BZ784" s="26"/>
      <c r="CA784" s="26"/>
      <c r="CB784" s="26"/>
      <c r="CC784" s="31"/>
      <c r="CD784" s="31"/>
      <c r="CE784" s="31"/>
      <c r="CF784" s="33">
        <v>8</v>
      </c>
      <c r="CG784" s="33">
        <v>1</v>
      </c>
    </row>
    <row r="785" spans="1:85" ht="18" customHeight="1" thickBot="1" x14ac:dyDescent="0.45">
      <c r="A785" s="12" t="s">
        <v>84</v>
      </c>
      <c r="B785" s="12" t="s">
        <v>85</v>
      </c>
      <c r="C785" s="4" t="s">
        <v>90</v>
      </c>
      <c r="D785" s="4" t="s">
        <v>299</v>
      </c>
      <c r="E785" s="23">
        <v>9</v>
      </c>
      <c r="F785" s="24">
        <v>15</v>
      </c>
      <c r="G785" s="24">
        <v>51</v>
      </c>
      <c r="H785" s="10">
        <f t="shared" si="360"/>
        <v>8559</v>
      </c>
      <c r="I785" s="5">
        <v>21</v>
      </c>
      <c r="J785" s="17">
        <f t="shared" si="361"/>
        <v>2.3333333333333335</v>
      </c>
      <c r="K785" s="7">
        <v>8</v>
      </c>
      <c r="L785" s="7">
        <v>25</v>
      </c>
      <c r="M785" s="17">
        <f t="shared" si="362"/>
        <v>0.88888888888888884</v>
      </c>
      <c r="N785" s="17">
        <f t="shared" si="363"/>
        <v>2.7777777777777777</v>
      </c>
      <c r="O785" s="14">
        <f t="shared" si="364"/>
        <v>0.32</v>
      </c>
      <c r="P785" s="12">
        <v>4</v>
      </c>
      <c r="Q785" s="12">
        <v>7</v>
      </c>
      <c r="R785" s="17">
        <f t="shared" si="365"/>
        <v>0.44444444444444442</v>
      </c>
      <c r="S785" s="17">
        <f t="shared" si="366"/>
        <v>0.77777777777777779</v>
      </c>
      <c r="T785" s="14">
        <f t="shared" si="367"/>
        <v>0.5714285714285714</v>
      </c>
      <c r="U785" s="12">
        <v>4</v>
      </c>
      <c r="V785" s="12">
        <v>18</v>
      </c>
      <c r="W785" s="17">
        <f t="shared" si="368"/>
        <v>0.44444444444444442</v>
      </c>
      <c r="X785" s="17">
        <f t="shared" si="369"/>
        <v>2</v>
      </c>
      <c r="Y785" s="14">
        <f t="shared" si="370"/>
        <v>0.22222222222222221</v>
      </c>
      <c r="Z785" s="12">
        <v>1</v>
      </c>
      <c r="AA785" s="12">
        <v>2</v>
      </c>
      <c r="AB785" s="17">
        <f t="shared" si="371"/>
        <v>0.1111111111111111</v>
      </c>
      <c r="AC785" s="17">
        <f t="shared" si="372"/>
        <v>0.22222222222222221</v>
      </c>
      <c r="AD785" s="14">
        <f t="shared" si="373"/>
        <v>0.5</v>
      </c>
      <c r="AE785" s="12">
        <v>31</v>
      </c>
      <c r="AF785" s="17">
        <f t="shared" si="374"/>
        <v>3.4444444444444446</v>
      </c>
      <c r="AG785" s="12">
        <v>16</v>
      </c>
      <c r="AH785" s="17">
        <f t="shared" si="375"/>
        <v>1.7777777777777777</v>
      </c>
      <c r="AI785" s="12">
        <v>15</v>
      </c>
      <c r="AJ785" s="17">
        <f t="shared" si="376"/>
        <v>1.6666666666666667</v>
      </c>
      <c r="AK785" s="12">
        <v>6</v>
      </c>
      <c r="AL785" s="17">
        <f t="shared" si="377"/>
        <v>0.66666666666666663</v>
      </c>
      <c r="AM785" s="12">
        <v>7</v>
      </c>
      <c r="AN785" s="17">
        <f t="shared" si="378"/>
        <v>0.77777777777777779</v>
      </c>
      <c r="AO785" s="12">
        <v>1</v>
      </c>
      <c r="AP785" s="17">
        <f t="shared" si="379"/>
        <v>0.1111111111111111</v>
      </c>
      <c r="AQ785" s="12">
        <v>4</v>
      </c>
      <c r="AR785" s="17">
        <f t="shared" si="380"/>
        <v>0.44444444444444442</v>
      </c>
      <c r="AS785" s="12">
        <v>21</v>
      </c>
      <c r="AT785" s="17">
        <f t="shared" si="381"/>
        <v>2.3333333333333335</v>
      </c>
      <c r="AU785" s="13"/>
      <c r="AV785" s="13"/>
      <c r="AW785" s="13"/>
      <c r="AX785" s="13"/>
      <c r="AY785" s="13"/>
      <c r="AZ785" s="13"/>
      <c r="BA785" s="13"/>
      <c r="BB785" s="13"/>
      <c r="BC785" s="13"/>
      <c r="BD785" s="35">
        <f t="shared" si="382"/>
        <v>40.571870170015458</v>
      </c>
      <c r="BE785" s="35">
        <f t="shared" si="383"/>
        <v>40</v>
      </c>
      <c r="BF785" s="37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9.7586370306309504</v>
      </c>
      <c r="BG785" s="14">
        <f t="shared" si="384"/>
        <v>0.72</v>
      </c>
      <c r="BH785" s="14">
        <f t="shared" si="385"/>
        <v>0.08</v>
      </c>
      <c r="BI785" s="13">
        <f>IFERROR(((AG785*(12000/5))/((F785*60+G785)*(SUMIFS(팀공격력!X:X,팀공격력!A:A,B785,팀공격력!B:B,D785)+SUMIFS(팀수비력!X:X,팀수비력!A:A,B785,팀수비력!B:B,D785))))*100,"")</f>
        <v>6.6412086999833972</v>
      </c>
      <c r="BJ785" s="13">
        <f>IFERROR(((AI785*(12000/5))/((F785*60+G785)*(SUMIFS(팀공격력!V:V,팀공격력!A:A,B785,팀공격력!B:B,D785)+SUMIFS(팀수비력!W:W,팀수비력!A:A,B785,팀수비력!B:B,D785))))*100,"")</f>
        <v>12.290548568151092</v>
      </c>
      <c r="BK785" s="13">
        <f>IFERROR(((AE785*(12000/5))/((F785*60+G785)*(SUMIFS(팀공격력!X:X,팀공격력!A:A,B785,팀공격력!B:B,D785)+SUMIFS(팀수비력!X:X,팀수비력!A:A,B785,팀수비력!B:B,D785))))*100,"")</f>
        <v>12.867341856217832</v>
      </c>
      <c r="BL785" s="13">
        <f>IFERROR(100*AK785/(((((F785*60+G785)/(12000/5))*SUMIFS(팀공격력!P:P,팀공격력!A:A,B785,팀공격력!B:B,D785))-K785)),"")</f>
        <v>6.135047738340214</v>
      </c>
      <c r="BM785" s="13">
        <f>IFERROR(100*((AM785/E785*(2400))/((F785*60+G785)*SUMIFS(팀공격력!AR:AR,팀공격력!A:A,B785,팀공격력!B:B,D785))),"")</f>
        <v>2.7286566226269673</v>
      </c>
      <c r="BN785" s="13">
        <f>IFERROR((AO785*40)/(((F785*60+G785)/60)*(SUMIFS(팀수비력!Q:Q,팀수비력!A:A,B785,팀수비력!B:B,D785)-SUMIFS(팀수비력!N:N,팀수비력!A:A,B785,팀수비력!B:B,D785)))*100,"")</f>
        <v>0.77176125565556297</v>
      </c>
      <c r="BO785" s="13">
        <f t="shared" si="386"/>
        <v>13.386880856760376</v>
      </c>
      <c r="BP785" s="13">
        <v>58.3333333333333</v>
      </c>
      <c r="BQ785" s="13">
        <v>0.22222222222222199</v>
      </c>
      <c r="BR785" s="13">
        <v>0</v>
      </c>
      <c r="BS785" s="13">
        <v>0.44444444444444398</v>
      </c>
      <c r="BT785" s="15" t="s">
        <v>88</v>
      </c>
      <c r="BU785" s="15"/>
      <c r="BV785" s="12" t="s">
        <v>91</v>
      </c>
      <c r="BW785" s="26"/>
      <c r="BX785" s="28"/>
      <c r="BY785" s="28"/>
      <c r="BZ785" s="26"/>
      <c r="CA785" s="26"/>
      <c r="CB785" s="26"/>
      <c r="CC785" s="31"/>
      <c r="CD785" s="31"/>
      <c r="CE785" s="31"/>
      <c r="CF785" s="33">
        <v>8</v>
      </c>
      <c r="CG785" s="33">
        <v>1</v>
      </c>
    </row>
    <row r="786" spans="1:85" ht="18" customHeight="1" thickBot="1" x14ac:dyDescent="0.45">
      <c r="A786" s="12" t="s">
        <v>84</v>
      </c>
      <c r="B786" s="12" t="s">
        <v>85</v>
      </c>
      <c r="C786" s="4" t="s">
        <v>92</v>
      </c>
      <c r="D786" s="4" t="s">
        <v>299</v>
      </c>
      <c r="E786" s="23">
        <v>9</v>
      </c>
      <c r="F786" s="24">
        <v>29</v>
      </c>
      <c r="G786" s="24">
        <v>7</v>
      </c>
      <c r="H786" s="10">
        <f t="shared" si="360"/>
        <v>15723</v>
      </c>
      <c r="I786" s="5">
        <v>162</v>
      </c>
      <c r="J786" s="17">
        <f t="shared" si="361"/>
        <v>18</v>
      </c>
      <c r="K786" s="7">
        <v>53</v>
      </c>
      <c r="L786" s="7">
        <v>105</v>
      </c>
      <c r="M786" s="17">
        <f t="shared" si="362"/>
        <v>5.8888888888888893</v>
      </c>
      <c r="N786" s="17">
        <f t="shared" si="363"/>
        <v>11.666666666666666</v>
      </c>
      <c r="O786" s="14">
        <f t="shared" si="364"/>
        <v>0.50476190476190474</v>
      </c>
      <c r="P786" s="12">
        <v>43</v>
      </c>
      <c r="Q786" s="12">
        <v>77</v>
      </c>
      <c r="R786" s="17">
        <f t="shared" si="365"/>
        <v>4.7777777777777777</v>
      </c>
      <c r="S786" s="17">
        <f t="shared" si="366"/>
        <v>8.5555555555555554</v>
      </c>
      <c r="T786" s="14">
        <f t="shared" si="367"/>
        <v>0.55844155844155841</v>
      </c>
      <c r="U786" s="12">
        <v>10</v>
      </c>
      <c r="V786" s="12">
        <v>28</v>
      </c>
      <c r="W786" s="17">
        <f t="shared" si="368"/>
        <v>1.1111111111111112</v>
      </c>
      <c r="X786" s="17">
        <f t="shared" si="369"/>
        <v>3.1111111111111112</v>
      </c>
      <c r="Y786" s="14">
        <f t="shared" si="370"/>
        <v>0.35714285714285715</v>
      </c>
      <c r="Z786" s="12">
        <v>46</v>
      </c>
      <c r="AA786" s="12">
        <v>63</v>
      </c>
      <c r="AB786" s="17">
        <f t="shared" si="371"/>
        <v>5.1111111111111107</v>
      </c>
      <c r="AC786" s="17">
        <f t="shared" si="372"/>
        <v>7</v>
      </c>
      <c r="AD786" s="14">
        <f t="shared" si="373"/>
        <v>0.73015873015873012</v>
      </c>
      <c r="AE786" s="12">
        <v>95</v>
      </c>
      <c r="AF786" s="17">
        <f t="shared" si="374"/>
        <v>10.555555555555555</v>
      </c>
      <c r="AG786" s="12">
        <v>32</v>
      </c>
      <c r="AH786" s="17">
        <f t="shared" si="375"/>
        <v>3.5555555555555554</v>
      </c>
      <c r="AI786" s="12">
        <v>63</v>
      </c>
      <c r="AJ786" s="17">
        <f t="shared" si="376"/>
        <v>7</v>
      </c>
      <c r="AK786" s="12">
        <v>22</v>
      </c>
      <c r="AL786" s="17">
        <f t="shared" si="377"/>
        <v>2.4444444444444446</v>
      </c>
      <c r="AM786" s="12">
        <v>8</v>
      </c>
      <c r="AN786" s="17">
        <f t="shared" si="378"/>
        <v>0.88888888888888884</v>
      </c>
      <c r="AO786" s="12">
        <v>9</v>
      </c>
      <c r="AP786" s="17">
        <f t="shared" si="379"/>
        <v>1</v>
      </c>
      <c r="AQ786" s="12">
        <v>27</v>
      </c>
      <c r="AR786" s="17">
        <f t="shared" si="380"/>
        <v>3</v>
      </c>
      <c r="AS786" s="12">
        <v>26</v>
      </c>
      <c r="AT786" s="17">
        <f t="shared" si="381"/>
        <v>2.8888888888888888</v>
      </c>
      <c r="AU786" s="13"/>
      <c r="AV786" s="13"/>
      <c r="AW786" s="13"/>
      <c r="AX786" s="13"/>
      <c r="AY786" s="13"/>
      <c r="AZ786" s="13"/>
      <c r="BA786" s="13"/>
      <c r="BB786" s="13"/>
      <c r="BC786" s="13"/>
      <c r="BD786" s="35">
        <f t="shared" si="382"/>
        <v>61.03074141048824</v>
      </c>
      <c r="BE786" s="35">
        <f t="shared" si="383"/>
        <v>55.238095238095241</v>
      </c>
      <c r="BF786" s="37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28.395890003676008</v>
      </c>
      <c r="BG786" s="14">
        <f t="shared" si="384"/>
        <v>0.26666666666666666</v>
      </c>
      <c r="BH786" s="14">
        <f t="shared" si="385"/>
        <v>0.6</v>
      </c>
      <c r="BI786" s="13">
        <f>IFERROR(((AG786*(12000/5))/((F786*60+G786)*(SUMIFS(팀공격력!X:X,팀공격력!A:A,B786,팀공격력!B:B,D786)+SUMIFS(팀수비력!X:X,팀수비력!A:A,B786,팀수비력!B:B,D786))))*100,"")</f>
        <v>7.2304401530443165</v>
      </c>
      <c r="BJ786" s="13">
        <f>IFERROR(((AI786*(12000/5))/((F786*60+G786)*(SUMIFS(팀공격력!V:V,팀공격력!A:A,B786,팀공격력!B:B,D786)+SUMIFS(팀수비력!W:W,팀수비력!A:A,B786,팀수비력!B:B,D786))))*100,"")</f>
        <v>28.100119685694956</v>
      </c>
      <c r="BK786" s="13">
        <f>IFERROR(((AE786*(12000/5))/((F786*60+G786)*(SUMIFS(팀공격력!X:X,팀공격력!A:A,B786,팀공격력!B:B,D786)+SUMIFS(팀수비력!X:X,팀수비력!A:A,B786,팀수비력!B:B,D786))))*100,"")</f>
        <v>21.465369204350317</v>
      </c>
      <c r="BL786" s="13">
        <f>IFERROR(100*AK786/(((((F786*60+G786)/(12000/5))*SUMIFS(팀공격력!P:P,팀공격력!A:A,B786,팀공격력!B:B,D786))-K786)),"")</f>
        <v>15.563789429003476</v>
      </c>
      <c r="BM786" s="13">
        <f>IFERROR(100*((AM786/E786*(2400))/((F786*60+G786)*SUMIFS(팀공격력!AR:AR,팀공격력!A:A,B786,팀공격력!B:B,D786))),"")</f>
        <v>1.6975729483151496</v>
      </c>
      <c r="BN786" s="13">
        <f>IFERROR((AO786*40)/(((F786*60+G786)/60)*(SUMIFS(팀수비력!Q:Q,팀수비력!A:A,B786,팀수비력!B:B,D786)-SUMIFS(팀수비력!N:N,팀수비력!A:A,B786,팀수비력!B:B,D786)))*100,"")</f>
        <v>3.7810558598488626</v>
      </c>
      <c r="BO786" s="13">
        <f t="shared" si="386"/>
        <v>16.9045830202855</v>
      </c>
      <c r="BP786" s="13">
        <v>40</v>
      </c>
      <c r="BQ786" s="13">
        <v>1</v>
      </c>
      <c r="BR786" s="13">
        <v>0.33333333333333298</v>
      </c>
      <c r="BS786" s="13">
        <v>0.77777777777777701</v>
      </c>
      <c r="BT786" s="15" t="s">
        <v>93</v>
      </c>
      <c r="BU786" s="15"/>
      <c r="BV786" s="12" t="s">
        <v>89</v>
      </c>
      <c r="BW786" s="26"/>
      <c r="BX786" s="28"/>
      <c r="BY786" s="28"/>
      <c r="BZ786" s="26"/>
      <c r="CA786" s="26"/>
      <c r="CB786" s="26"/>
      <c r="CC786" s="31"/>
      <c r="CD786" s="31"/>
      <c r="CE786" s="31"/>
      <c r="CF786" s="33">
        <v>8</v>
      </c>
      <c r="CG786" s="33">
        <v>1</v>
      </c>
    </row>
    <row r="787" spans="1:85" ht="18" customHeight="1" thickBot="1" x14ac:dyDescent="0.45">
      <c r="A787" s="12" t="s">
        <v>84</v>
      </c>
      <c r="B787" s="12" t="s">
        <v>85</v>
      </c>
      <c r="C787" s="4" t="s">
        <v>98</v>
      </c>
      <c r="D787" s="4" t="s">
        <v>299</v>
      </c>
      <c r="E787" s="23">
        <v>4</v>
      </c>
      <c r="F787" s="24">
        <v>2</v>
      </c>
      <c r="G787" s="24">
        <v>43</v>
      </c>
      <c r="H787" s="10">
        <f t="shared" si="360"/>
        <v>652</v>
      </c>
      <c r="I787" s="5">
        <v>3</v>
      </c>
      <c r="J787" s="17">
        <f t="shared" si="361"/>
        <v>0.75</v>
      </c>
      <c r="K787" s="7">
        <v>1</v>
      </c>
      <c r="L787" s="7">
        <v>4</v>
      </c>
      <c r="M787" s="17">
        <f t="shared" si="362"/>
        <v>0.25</v>
      </c>
      <c r="N787" s="17">
        <f t="shared" si="363"/>
        <v>1</v>
      </c>
      <c r="O787" s="14">
        <f t="shared" si="364"/>
        <v>0.25</v>
      </c>
      <c r="P787" s="12">
        <v>0</v>
      </c>
      <c r="Q787" s="12">
        <v>1</v>
      </c>
      <c r="R787" s="17">
        <f t="shared" si="365"/>
        <v>0</v>
      </c>
      <c r="S787" s="17">
        <f t="shared" si="366"/>
        <v>0.25</v>
      </c>
      <c r="T787" s="14">
        <f t="shared" si="367"/>
        <v>0</v>
      </c>
      <c r="U787" s="12">
        <v>1</v>
      </c>
      <c r="V787" s="12">
        <v>3</v>
      </c>
      <c r="W787" s="17">
        <f t="shared" si="368"/>
        <v>0.25</v>
      </c>
      <c r="X787" s="17">
        <f t="shared" si="369"/>
        <v>0.75</v>
      </c>
      <c r="Y787" s="14">
        <f t="shared" si="370"/>
        <v>0.33333333333333331</v>
      </c>
      <c r="Z787" s="12">
        <v>0</v>
      </c>
      <c r="AA787" s="12">
        <v>0</v>
      </c>
      <c r="AB787" s="17">
        <f t="shared" si="371"/>
        <v>0</v>
      </c>
      <c r="AC787" s="17">
        <f t="shared" si="372"/>
        <v>0</v>
      </c>
      <c r="AD787" s="14" t="e">
        <f t="shared" si="373"/>
        <v>#DIV/0!</v>
      </c>
      <c r="AE787" s="12">
        <v>1</v>
      </c>
      <c r="AF787" s="17">
        <f t="shared" si="374"/>
        <v>0.25</v>
      </c>
      <c r="AG787" s="12">
        <v>0</v>
      </c>
      <c r="AH787" s="17">
        <f t="shared" si="375"/>
        <v>0</v>
      </c>
      <c r="AI787" s="12">
        <v>1</v>
      </c>
      <c r="AJ787" s="17">
        <f t="shared" si="376"/>
        <v>0.25</v>
      </c>
      <c r="AK787" s="12">
        <v>0</v>
      </c>
      <c r="AL787" s="17">
        <f t="shared" si="377"/>
        <v>0</v>
      </c>
      <c r="AM787" s="12">
        <v>1</v>
      </c>
      <c r="AN787" s="17">
        <f t="shared" si="378"/>
        <v>0.25</v>
      </c>
      <c r="AO787" s="12">
        <v>0</v>
      </c>
      <c r="AP787" s="17">
        <f t="shared" si="379"/>
        <v>0</v>
      </c>
      <c r="AQ787" s="12">
        <v>0</v>
      </c>
      <c r="AR787" s="17">
        <f t="shared" si="380"/>
        <v>0</v>
      </c>
      <c r="AS787" s="12">
        <v>1</v>
      </c>
      <c r="AT787" s="17">
        <f t="shared" si="381"/>
        <v>0.25</v>
      </c>
      <c r="AU787" s="13"/>
      <c r="AV787" s="13"/>
      <c r="AW787" s="13"/>
      <c r="AX787" s="13"/>
      <c r="AY787" s="13"/>
      <c r="AZ787" s="13"/>
      <c r="BA787" s="13"/>
      <c r="BB787" s="13"/>
      <c r="BC787" s="13"/>
      <c r="BD787" s="35">
        <f t="shared" si="382"/>
        <v>37.5</v>
      </c>
      <c r="BE787" s="35">
        <f t="shared" si="383"/>
        <v>37.5</v>
      </c>
      <c r="BF787" s="37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7.6218689203686187</v>
      </c>
      <c r="BG787" s="14">
        <f t="shared" si="384"/>
        <v>0.75</v>
      </c>
      <c r="BH787" s="14">
        <f t="shared" si="385"/>
        <v>0</v>
      </c>
      <c r="BI787" s="13">
        <f>IFERROR(((AG787*(12000/5))/((F787*60+G787)*(SUMIFS(팀공격력!X:X,팀공격력!A:A,B787,팀공격력!B:B,D787)+SUMIFS(팀수비력!X:X,팀수비력!A:A,B787,팀수비력!B:B,D787))))*100,"")</f>
        <v>0</v>
      </c>
      <c r="BJ787" s="13">
        <f>IFERROR(((AI787*(12000/5))/((F787*60+G787)*(SUMIFS(팀공격력!V:V,팀공격력!A:A,B787,팀공격력!B:B,D787)+SUMIFS(팀수비력!W:W,팀수비력!A:A,B787,팀수비력!B:B,D787))))*100,"")</f>
        <v>4.7804955780415899</v>
      </c>
      <c r="BK787" s="13">
        <f>IFERROR(((AE787*(12000/5))/((F787*60+G787)*(SUMIFS(팀공격력!X:X,팀공격력!A:A,B787,팀공격력!B:B,D787)+SUMIFS(팀수비력!X:X,팀수비력!A:A,B787,팀수비력!B:B,D787))))*100,"")</f>
        <v>2.4216984178237002</v>
      </c>
      <c r="BL787" s="13">
        <f>IFERROR(100*AK787/(((((F787*60+G787)/(12000/5))*SUMIFS(팀공격력!P:P,팀공격력!A:A,B787,팀공격력!B:B,D787))-K787)),"")</f>
        <v>0</v>
      </c>
      <c r="BM787" s="13">
        <f>IFERROR(100*((AM787/E787*(2400))/((F787*60+G787)*SUMIFS(팀공격력!AR:AR,팀공격력!A:A,B787,팀공격력!B:B,D787))),"")</f>
        <v>5.1171279651762083</v>
      </c>
      <c r="BN787" s="13">
        <f>IFERROR((AO787*40)/(((F787*60+G787)/60)*(SUMIFS(팀수비력!Q:Q,팀수비력!A:A,B787,팀수비력!B:B,D787)-SUMIFS(팀수비력!N:N,팀수비력!A:A,B787,팀수비력!B:B,D787)))*100,"")</f>
        <v>0</v>
      </c>
      <c r="BO787" s="13">
        <f t="shared" si="386"/>
        <v>0</v>
      </c>
      <c r="BP787" s="13">
        <v>10</v>
      </c>
      <c r="BQ787" s="13">
        <v>0</v>
      </c>
      <c r="BR787" s="13">
        <v>0</v>
      </c>
      <c r="BS787" s="13">
        <v>0</v>
      </c>
      <c r="BT787" s="15" t="s">
        <v>88</v>
      </c>
      <c r="BU787" s="15"/>
      <c r="BV787" s="12" t="s">
        <v>96</v>
      </c>
      <c r="BW787" s="26"/>
      <c r="BX787" s="28"/>
      <c r="BY787" s="28"/>
      <c r="BZ787" s="26"/>
      <c r="CA787" s="26"/>
      <c r="CB787" s="26"/>
      <c r="CC787" s="31"/>
      <c r="CD787" s="31"/>
      <c r="CE787" s="31"/>
      <c r="CF787" s="33">
        <v>4</v>
      </c>
      <c r="CG787" s="33">
        <v>0</v>
      </c>
    </row>
    <row r="788" spans="1:85" ht="18" customHeight="1" thickBot="1" x14ac:dyDescent="0.45">
      <c r="A788" s="12" t="s">
        <v>84</v>
      </c>
      <c r="B788" s="12" t="s">
        <v>85</v>
      </c>
      <c r="C788" s="4" t="s">
        <v>99</v>
      </c>
      <c r="D788" s="4" t="s">
        <v>299</v>
      </c>
      <c r="E788" s="23">
        <v>9</v>
      </c>
      <c r="F788" s="24">
        <v>10</v>
      </c>
      <c r="G788" s="24">
        <v>53</v>
      </c>
      <c r="H788" s="10">
        <f t="shared" si="360"/>
        <v>5877</v>
      </c>
      <c r="I788" s="5">
        <v>28</v>
      </c>
      <c r="J788" s="17">
        <f t="shared" si="361"/>
        <v>3.1111111111111112</v>
      </c>
      <c r="K788" s="7">
        <v>11</v>
      </c>
      <c r="L788" s="7">
        <v>20</v>
      </c>
      <c r="M788" s="17">
        <f t="shared" si="362"/>
        <v>1.2222222222222223</v>
      </c>
      <c r="N788" s="17">
        <f t="shared" si="363"/>
        <v>2.2222222222222223</v>
      </c>
      <c r="O788" s="14">
        <f t="shared" si="364"/>
        <v>0.55000000000000004</v>
      </c>
      <c r="P788" s="12">
        <v>11</v>
      </c>
      <c r="Q788" s="12">
        <v>19</v>
      </c>
      <c r="R788" s="17">
        <f t="shared" si="365"/>
        <v>1.2222222222222223</v>
      </c>
      <c r="S788" s="17">
        <f t="shared" si="366"/>
        <v>2.1111111111111112</v>
      </c>
      <c r="T788" s="14">
        <f t="shared" si="367"/>
        <v>0.57894736842105265</v>
      </c>
      <c r="U788" s="12">
        <v>0</v>
      </c>
      <c r="V788" s="12">
        <v>1</v>
      </c>
      <c r="W788" s="17">
        <f t="shared" si="368"/>
        <v>0</v>
      </c>
      <c r="X788" s="17">
        <f t="shared" si="369"/>
        <v>0.1111111111111111</v>
      </c>
      <c r="Y788" s="14">
        <f t="shared" si="370"/>
        <v>0</v>
      </c>
      <c r="Z788" s="12">
        <v>6</v>
      </c>
      <c r="AA788" s="12">
        <v>8</v>
      </c>
      <c r="AB788" s="17">
        <f t="shared" si="371"/>
        <v>0.66666666666666663</v>
      </c>
      <c r="AC788" s="17">
        <f t="shared" si="372"/>
        <v>0.88888888888888884</v>
      </c>
      <c r="AD788" s="14">
        <f t="shared" si="373"/>
        <v>0.75</v>
      </c>
      <c r="AE788" s="12">
        <v>55</v>
      </c>
      <c r="AF788" s="17">
        <f t="shared" si="374"/>
        <v>6.1111111111111107</v>
      </c>
      <c r="AG788" s="12">
        <v>21</v>
      </c>
      <c r="AH788" s="17">
        <f t="shared" si="375"/>
        <v>2.3333333333333335</v>
      </c>
      <c r="AI788" s="12">
        <v>34</v>
      </c>
      <c r="AJ788" s="17">
        <f t="shared" si="376"/>
        <v>3.7777777777777777</v>
      </c>
      <c r="AK788" s="12">
        <v>7</v>
      </c>
      <c r="AL788" s="17">
        <f t="shared" si="377"/>
        <v>0.77777777777777779</v>
      </c>
      <c r="AM788" s="12">
        <v>1</v>
      </c>
      <c r="AN788" s="17">
        <f t="shared" si="378"/>
        <v>0.1111111111111111</v>
      </c>
      <c r="AO788" s="12">
        <v>3</v>
      </c>
      <c r="AP788" s="17">
        <f t="shared" si="379"/>
        <v>0.33333333333333331</v>
      </c>
      <c r="AQ788" s="12">
        <v>4</v>
      </c>
      <c r="AR788" s="17">
        <f t="shared" si="380"/>
        <v>0.44444444444444442</v>
      </c>
      <c r="AS788" s="12">
        <v>16</v>
      </c>
      <c r="AT788" s="17">
        <f t="shared" si="381"/>
        <v>1.7777777777777777</v>
      </c>
      <c r="AU788" s="13"/>
      <c r="AV788" s="13"/>
      <c r="AW788" s="13"/>
      <c r="AX788" s="13"/>
      <c r="AY788" s="13"/>
      <c r="AZ788" s="13"/>
      <c r="BA788" s="13"/>
      <c r="BB788" s="13"/>
      <c r="BC788" s="13"/>
      <c r="BD788" s="35">
        <f t="shared" si="382"/>
        <v>59.523809523809526</v>
      </c>
      <c r="BE788" s="35">
        <f t="shared" si="383"/>
        <v>55.000000000000007</v>
      </c>
      <c r="BF788" s="37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13.089538563641934</v>
      </c>
      <c r="BG788" s="14">
        <f t="shared" si="384"/>
        <v>0.05</v>
      </c>
      <c r="BH788" s="14">
        <f t="shared" si="385"/>
        <v>0.4</v>
      </c>
      <c r="BI788" s="13">
        <f>IFERROR(((AG788*(12000/5))/((F788*60+G788)*(SUMIFS(팀공격력!X:X,팀공격력!A:A,B788,팀공격력!B:B,D788)+SUMIFS(팀수비력!X:X,팀수비력!A:A,B788,팀수비력!B:B,D788))))*100,"")</f>
        <v>12.694446683323928</v>
      </c>
      <c r="BJ788" s="13">
        <f>IFERROR(((AI788*(12000/5))/((F788*60+G788)*(SUMIFS(팀공격력!V:V,팀공격력!A:A,B788,팀공격력!B:B,D788)+SUMIFS(팀수비력!W:W,팀수비력!A:A,B788,팀수비력!B:B,D788))))*100,"")</f>
        <v>40.571985441816985</v>
      </c>
      <c r="BK788" s="13">
        <f>IFERROR(((AE788*(12000/5))/((F788*60+G788)*(SUMIFS(팀공격력!X:X,팀공격력!A:A,B788,팀공격력!B:B,D788)+SUMIFS(팀수비력!X:X,팀수비력!A:A,B788,팀수비력!B:B,D788))))*100,"")</f>
        <v>33.247360361086479</v>
      </c>
      <c r="BL788" s="13">
        <f>IFERROR(100*AK788/(((((F788*60+G788)/(12000/5))*SUMIFS(팀공격력!P:P,팀공격력!A:A,B788,팀공격력!B:B,D788))-K788)),"")</f>
        <v>11.355110813715351</v>
      </c>
      <c r="BM788" s="13">
        <f>IFERROR(100*((AM788/E788*(2400))/((F788*60+G788)*SUMIFS(팀공격력!AR:AR,팀공격력!A:A,B788,팀공격력!B:B,D788))),"")</f>
        <v>0.56769906981366114</v>
      </c>
      <c r="BN788" s="13">
        <f>IFERROR((AO788*40)/(((F788*60+G788)/60)*(SUMIFS(팀수비력!Q:Q,팀수비력!A:A,B788,팀수비력!B:B,D788)-SUMIFS(팀수비력!N:N,팀수비력!A:A,B788,팀수비력!B:B,D788)))*100,"")</f>
        <v>3.3718757463787461</v>
      </c>
      <c r="BO788" s="13">
        <f t="shared" si="386"/>
        <v>14.534883720930234</v>
      </c>
      <c r="BP788" s="13">
        <v>37.5</v>
      </c>
      <c r="BQ788" s="13">
        <v>0.33333333333333298</v>
      </c>
      <c r="BR788" s="13">
        <v>0</v>
      </c>
      <c r="BS788" s="13">
        <v>0.11111111111111099</v>
      </c>
      <c r="BT788" s="15" t="s">
        <v>93</v>
      </c>
      <c r="BU788" s="15"/>
      <c r="BV788" s="12" t="s">
        <v>89</v>
      </c>
      <c r="BW788" s="26"/>
      <c r="BX788" s="28"/>
      <c r="BY788" s="28"/>
      <c r="BZ788" s="26"/>
      <c r="CA788" s="26"/>
      <c r="CB788" s="26"/>
      <c r="CC788" s="31"/>
      <c r="CD788" s="31"/>
      <c r="CE788" s="31"/>
      <c r="CF788" s="33">
        <v>8</v>
      </c>
      <c r="CG788" s="33">
        <v>1</v>
      </c>
    </row>
    <row r="789" spans="1:85" ht="18" customHeight="1" thickBot="1" x14ac:dyDescent="0.45">
      <c r="A789" s="12" t="s">
        <v>84</v>
      </c>
      <c r="B789" s="12" t="s">
        <v>85</v>
      </c>
      <c r="C789" s="4" t="s">
        <v>100</v>
      </c>
      <c r="D789" s="4" t="s">
        <v>299</v>
      </c>
      <c r="E789" s="23">
        <v>2</v>
      </c>
      <c r="F789" s="24">
        <v>3</v>
      </c>
      <c r="G789" s="24">
        <v>41</v>
      </c>
      <c r="H789" s="10">
        <f t="shared" si="360"/>
        <v>442</v>
      </c>
      <c r="I789" s="5">
        <v>0</v>
      </c>
      <c r="J789" s="17">
        <f t="shared" si="361"/>
        <v>0</v>
      </c>
      <c r="K789" s="7">
        <v>0</v>
      </c>
      <c r="L789" s="7">
        <v>0</v>
      </c>
      <c r="M789" s="17">
        <f t="shared" si="362"/>
        <v>0</v>
      </c>
      <c r="N789" s="17">
        <f t="shared" si="363"/>
        <v>0</v>
      </c>
      <c r="O789" s="14" t="e">
        <f t="shared" si="364"/>
        <v>#DIV/0!</v>
      </c>
      <c r="P789" s="12">
        <v>0</v>
      </c>
      <c r="Q789" s="12">
        <v>0</v>
      </c>
      <c r="R789" s="17">
        <f t="shared" si="365"/>
        <v>0</v>
      </c>
      <c r="S789" s="17">
        <f t="shared" si="366"/>
        <v>0</v>
      </c>
      <c r="T789" s="14" t="e">
        <f t="shared" si="367"/>
        <v>#DIV/0!</v>
      </c>
      <c r="U789" s="12">
        <v>0</v>
      </c>
      <c r="V789" s="12">
        <v>0</v>
      </c>
      <c r="W789" s="17">
        <f t="shared" si="368"/>
        <v>0</v>
      </c>
      <c r="X789" s="17">
        <f t="shared" si="369"/>
        <v>0</v>
      </c>
      <c r="Y789" s="14" t="e">
        <f t="shared" si="370"/>
        <v>#DIV/0!</v>
      </c>
      <c r="Z789" s="12">
        <v>0</v>
      </c>
      <c r="AA789" s="12">
        <v>0</v>
      </c>
      <c r="AB789" s="17">
        <f t="shared" si="371"/>
        <v>0</v>
      </c>
      <c r="AC789" s="17">
        <f t="shared" si="372"/>
        <v>0</v>
      </c>
      <c r="AD789" s="14" t="e">
        <f t="shared" si="373"/>
        <v>#DIV/0!</v>
      </c>
      <c r="AE789" s="12">
        <v>1</v>
      </c>
      <c r="AF789" s="17">
        <f t="shared" si="374"/>
        <v>0.5</v>
      </c>
      <c r="AG789" s="12">
        <v>0</v>
      </c>
      <c r="AH789" s="17">
        <f t="shared" si="375"/>
        <v>0</v>
      </c>
      <c r="AI789" s="12">
        <v>1</v>
      </c>
      <c r="AJ789" s="17">
        <f t="shared" si="376"/>
        <v>0.5</v>
      </c>
      <c r="AK789" s="12">
        <v>0</v>
      </c>
      <c r="AL789" s="17">
        <f t="shared" si="377"/>
        <v>0</v>
      </c>
      <c r="AM789" s="12">
        <v>0</v>
      </c>
      <c r="AN789" s="17">
        <f t="shared" si="378"/>
        <v>0</v>
      </c>
      <c r="AO789" s="12">
        <v>0</v>
      </c>
      <c r="AP789" s="17">
        <f t="shared" si="379"/>
        <v>0</v>
      </c>
      <c r="AQ789" s="12">
        <v>1</v>
      </c>
      <c r="AR789" s="17">
        <f t="shared" si="380"/>
        <v>0.5</v>
      </c>
      <c r="AS789" s="12">
        <v>0</v>
      </c>
      <c r="AT789" s="17">
        <f t="shared" si="381"/>
        <v>0</v>
      </c>
      <c r="AU789" s="13"/>
      <c r="AV789" s="13"/>
      <c r="AW789" s="13"/>
      <c r="AX789" s="13"/>
      <c r="AY789" s="13"/>
      <c r="AZ789" s="13"/>
      <c r="BA789" s="13"/>
      <c r="BB789" s="13"/>
      <c r="BC789" s="13"/>
      <c r="BD789" s="35" t="str">
        <f t="shared" si="382"/>
        <v/>
      </c>
      <c r="BE789" s="35" t="str">
        <f t="shared" si="383"/>
        <v/>
      </c>
      <c r="BF789" s="37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1.4053898574887838</v>
      </c>
      <c r="BG789" s="14" t="str">
        <f t="shared" si="384"/>
        <v/>
      </c>
      <c r="BH789" s="14" t="str">
        <f t="shared" si="385"/>
        <v/>
      </c>
      <c r="BI789" s="13">
        <f>IFERROR(((AG789*(12000/5))/((F789*60+G789)*(SUMIFS(팀공격력!X:X,팀공격력!A:A,B789,팀공격력!B:B,D789)+SUMIFS(팀수비력!X:X,팀수비력!A:A,B789,팀수비력!B:B,D789))))*100,"")</f>
        <v>0</v>
      </c>
      <c r="BJ789" s="13">
        <f>IFERROR(((AI789*(12000/5))/((F789*60+G789)*(SUMIFS(팀공격력!V:V,팀공격력!A:A,B789,팀공격력!B:B,D789)+SUMIFS(팀수비력!W:W,팀수비력!A:A,B789,팀수비력!B:B,D789))))*100,"")</f>
        <v>3.5258858788270548</v>
      </c>
      <c r="BK789" s="13">
        <f>IFERROR(((AE789*(12000/5))/((F789*60+G789)*(SUMIFS(팀공격력!X:X,팀공격력!A:A,B789,팀공격력!B:B,D789)+SUMIFS(팀수비력!X:X,팀수비력!A:A,B789,팀수비력!B:B,D789))))*100,"")</f>
        <v>1.7861395570373899</v>
      </c>
      <c r="BL789" s="13">
        <f>IFERROR(100*AK789/(((((F789*60+G789)/(12000/5))*SUMIFS(팀공격력!P:P,팀공격력!A:A,B789,팀공격력!B:B,D789))-K789)),"")</f>
        <v>0</v>
      </c>
      <c r="BM789" s="13">
        <f>IFERROR(100*((AM789/E789*(2400))/((F789*60+G789)*SUMIFS(팀공격력!AR:AR,팀공격력!A:A,B789,팀공격력!B:B,D789))),"")</f>
        <v>0</v>
      </c>
      <c r="BN789" s="13">
        <f>IFERROR((AO789*40)/(((F789*60+G789)/60)*(SUMIFS(팀수비력!Q:Q,팀수비력!A:A,B789,팀수비력!B:B,D789)-SUMIFS(팀수비력!N:N,팀수비력!A:A,B789,팀수비력!B:B,D789)))*100,"")</f>
        <v>0</v>
      </c>
      <c r="BO789" s="13">
        <f t="shared" si="386"/>
        <v>100</v>
      </c>
      <c r="BP789" s="13">
        <v>52.941176470588204</v>
      </c>
      <c r="BQ789" s="13">
        <v>0</v>
      </c>
      <c r="BR789" s="13">
        <v>0</v>
      </c>
      <c r="BS789" s="13">
        <v>0</v>
      </c>
      <c r="BT789" s="15" t="s">
        <v>88</v>
      </c>
      <c r="BU789" s="15"/>
      <c r="BV789" s="12" t="s">
        <v>91</v>
      </c>
      <c r="BW789" s="26"/>
      <c r="BX789" s="28"/>
      <c r="BY789" s="28"/>
      <c r="BZ789" s="26"/>
      <c r="CA789" s="26"/>
      <c r="CB789" s="26"/>
      <c r="CC789" s="31"/>
      <c r="CD789" s="31"/>
      <c r="CE789" s="31"/>
      <c r="CF789" s="33">
        <v>1</v>
      </c>
      <c r="CG789" s="33">
        <v>1</v>
      </c>
    </row>
    <row r="790" spans="1:85" ht="18" customHeight="1" thickBot="1" x14ac:dyDescent="0.45">
      <c r="A790" s="12" t="s">
        <v>84</v>
      </c>
      <c r="B790" s="12" t="s">
        <v>85</v>
      </c>
      <c r="C790" s="4" t="s">
        <v>101</v>
      </c>
      <c r="D790" s="4" t="s">
        <v>299</v>
      </c>
      <c r="E790" s="23">
        <v>9</v>
      </c>
      <c r="F790" s="24">
        <v>13</v>
      </c>
      <c r="G790" s="24">
        <v>20</v>
      </c>
      <c r="H790" s="10">
        <f t="shared" si="360"/>
        <v>7200</v>
      </c>
      <c r="I790" s="5">
        <v>38</v>
      </c>
      <c r="J790" s="17">
        <f t="shared" si="361"/>
        <v>4.2222222222222223</v>
      </c>
      <c r="K790" s="7">
        <v>16</v>
      </c>
      <c r="L790" s="7">
        <v>40</v>
      </c>
      <c r="M790" s="17">
        <f t="shared" si="362"/>
        <v>1.7777777777777777</v>
      </c>
      <c r="N790" s="17">
        <f t="shared" si="363"/>
        <v>4.4444444444444446</v>
      </c>
      <c r="O790" s="14">
        <f t="shared" si="364"/>
        <v>0.4</v>
      </c>
      <c r="P790" s="12">
        <v>14</v>
      </c>
      <c r="Q790" s="12">
        <v>21</v>
      </c>
      <c r="R790" s="17">
        <f t="shared" si="365"/>
        <v>1.5555555555555556</v>
      </c>
      <c r="S790" s="17">
        <f t="shared" si="366"/>
        <v>2.3333333333333335</v>
      </c>
      <c r="T790" s="14">
        <f t="shared" si="367"/>
        <v>0.66666666666666663</v>
      </c>
      <c r="U790" s="12">
        <v>2</v>
      </c>
      <c r="V790" s="12">
        <v>19</v>
      </c>
      <c r="W790" s="17">
        <f t="shared" si="368"/>
        <v>0.22222222222222221</v>
      </c>
      <c r="X790" s="17">
        <f t="shared" si="369"/>
        <v>2.1111111111111112</v>
      </c>
      <c r="Y790" s="14">
        <f t="shared" si="370"/>
        <v>0.10526315789473684</v>
      </c>
      <c r="Z790" s="12">
        <v>4</v>
      </c>
      <c r="AA790" s="12">
        <v>4</v>
      </c>
      <c r="AB790" s="17">
        <f t="shared" si="371"/>
        <v>0.44444444444444442</v>
      </c>
      <c r="AC790" s="17">
        <f t="shared" si="372"/>
        <v>0.44444444444444442</v>
      </c>
      <c r="AD790" s="14">
        <f t="shared" si="373"/>
        <v>1</v>
      </c>
      <c r="AE790" s="12">
        <v>11</v>
      </c>
      <c r="AF790" s="17">
        <f t="shared" si="374"/>
        <v>1.2222222222222223</v>
      </c>
      <c r="AG790" s="12">
        <v>3</v>
      </c>
      <c r="AH790" s="17">
        <f t="shared" si="375"/>
        <v>0.33333333333333331</v>
      </c>
      <c r="AI790" s="12">
        <v>8</v>
      </c>
      <c r="AJ790" s="17">
        <f t="shared" si="376"/>
        <v>0.88888888888888884</v>
      </c>
      <c r="AK790" s="12">
        <v>13</v>
      </c>
      <c r="AL790" s="17">
        <f t="shared" si="377"/>
        <v>1.4444444444444444</v>
      </c>
      <c r="AM790" s="12">
        <v>4</v>
      </c>
      <c r="AN790" s="17">
        <f t="shared" si="378"/>
        <v>0.44444444444444442</v>
      </c>
      <c r="AO790" s="12">
        <v>0</v>
      </c>
      <c r="AP790" s="17">
        <f t="shared" si="379"/>
        <v>0</v>
      </c>
      <c r="AQ790" s="12">
        <v>6</v>
      </c>
      <c r="AR790" s="17">
        <f t="shared" si="380"/>
        <v>0.66666666666666663</v>
      </c>
      <c r="AS790" s="12">
        <v>7</v>
      </c>
      <c r="AT790" s="17">
        <f t="shared" si="381"/>
        <v>0.77777777777777779</v>
      </c>
      <c r="AU790" s="13"/>
      <c r="AV790" s="13"/>
      <c r="AW790" s="13"/>
      <c r="AX790" s="13"/>
      <c r="AY790" s="13"/>
      <c r="AZ790" s="13"/>
      <c r="BA790" s="13"/>
      <c r="BB790" s="13"/>
      <c r="BC790" s="13"/>
      <c r="BD790" s="35">
        <f t="shared" si="382"/>
        <v>45.498084291187737</v>
      </c>
      <c r="BE790" s="35">
        <f t="shared" si="383"/>
        <v>42.5</v>
      </c>
      <c r="BF790" s="37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18.542292162749767</v>
      </c>
      <c r="BG790" s="14">
        <f t="shared" si="384"/>
        <v>0.47499999999999998</v>
      </c>
      <c r="BH790" s="14">
        <f t="shared" si="385"/>
        <v>0.1</v>
      </c>
      <c r="BI790" s="13">
        <f>IFERROR(((AG790*(12000/5))/((F790*60+G790)*(SUMIFS(팀공격력!X:X,팀공격력!A:A,B790,팀공격력!B:B,D790)+SUMIFS(팀수비력!X:X,팀수비력!A:A,B790,팀수비력!B:B,D790))))*100,"")</f>
        <v>1.4802631578947367</v>
      </c>
      <c r="BJ790" s="13">
        <f>IFERROR(((AI790*(12000/5))/((F790*60+G790)*(SUMIFS(팀공격력!V:V,팀공격력!A:A,B790,팀공격력!B:B,D790)+SUMIFS(팀수비력!W:W,팀수비력!A:A,B790,팀수비력!B:B,D790))))*100,"")</f>
        <v>7.7922077922077921</v>
      </c>
      <c r="BK790" s="13">
        <f>IFERROR(((AE790*(12000/5))/((F790*60+G790)*(SUMIFS(팀공격력!X:X,팀공격력!A:A,B790,팀공격력!B:B,D790)+SUMIFS(팀수비력!X:X,팀수비력!A:A,B790,팀수비력!B:B,D790))))*100,"")</f>
        <v>5.427631578947369</v>
      </c>
      <c r="BL790" s="13">
        <f>IFERROR(100*AK790/(((((F790*60+G790)/(12000/5))*SUMIFS(팀공격력!P:P,팀공격력!A:A,B790,팀공격력!B:B,D790))-K790)),"")</f>
        <v>17.80821917808219</v>
      </c>
      <c r="BM790" s="13">
        <f>IFERROR(100*((AM790/E790*(2400))/((F790*60+G790)*SUMIFS(팀공격력!AR:AR,팀공격력!A:A,B790,팀공격력!B:B,D790))),"")</f>
        <v>1.8535374629416037</v>
      </c>
      <c r="BN790" s="13">
        <f>IFERROR((AO790*40)/(((F790*60+G790)/60)*(SUMIFS(팀수비력!Q:Q,팀수비력!A:A,B790,팀수비력!B:B,D790)-SUMIFS(팀수비력!N:N,팀수비력!A:A,B790,팀수비력!B:B,D790)))*100,"")</f>
        <v>0</v>
      </c>
      <c r="BO790" s="13">
        <f t="shared" si="386"/>
        <v>12.562814070351759</v>
      </c>
      <c r="BP790" s="13">
        <v>0</v>
      </c>
      <c r="BQ790" s="13">
        <v>0.22222222222222199</v>
      </c>
      <c r="BR790" s="13">
        <v>0.44444444444444398</v>
      </c>
      <c r="BS790" s="13">
        <v>0.22222222222222199</v>
      </c>
      <c r="BT790" s="15" t="s">
        <v>88</v>
      </c>
      <c r="BU790" s="15"/>
      <c r="BV790" s="12" t="s">
        <v>91</v>
      </c>
      <c r="BW790" s="26"/>
      <c r="BX790" s="28"/>
      <c r="BY790" s="28"/>
      <c r="BZ790" s="26"/>
      <c r="CA790" s="26"/>
      <c r="CB790" s="26"/>
      <c r="CC790" s="31"/>
      <c r="CD790" s="31"/>
      <c r="CE790" s="31"/>
      <c r="CF790" s="33">
        <v>8</v>
      </c>
      <c r="CG790" s="33">
        <v>1</v>
      </c>
    </row>
    <row r="791" spans="1:85" ht="18" customHeight="1" thickBot="1" x14ac:dyDescent="0.45">
      <c r="A791" s="12" t="s">
        <v>84</v>
      </c>
      <c r="B791" s="12" t="s">
        <v>85</v>
      </c>
      <c r="C791" s="4" t="s">
        <v>102</v>
      </c>
      <c r="D791" s="4" t="s">
        <v>299</v>
      </c>
      <c r="E791" s="23">
        <v>9</v>
      </c>
      <c r="F791" s="24">
        <v>35</v>
      </c>
      <c r="G791" s="24">
        <v>3</v>
      </c>
      <c r="H791" s="10">
        <f t="shared" si="360"/>
        <v>18927</v>
      </c>
      <c r="I791" s="5">
        <v>185</v>
      </c>
      <c r="J791" s="17">
        <f t="shared" si="361"/>
        <v>20.555555555555557</v>
      </c>
      <c r="K791" s="7">
        <v>56</v>
      </c>
      <c r="L791" s="7">
        <v>137</v>
      </c>
      <c r="M791" s="17">
        <f t="shared" si="362"/>
        <v>6.2222222222222223</v>
      </c>
      <c r="N791" s="17">
        <f t="shared" si="363"/>
        <v>15.222222222222221</v>
      </c>
      <c r="O791" s="14">
        <f t="shared" si="364"/>
        <v>0.40875912408759124</v>
      </c>
      <c r="P791" s="12">
        <v>30</v>
      </c>
      <c r="Q791" s="12">
        <v>63</v>
      </c>
      <c r="R791" s="17">
        <f t="shared" si="365"/>
        <v>3.3333333333333335</v>
      </c>
      <c r="S791" s="17">
        <f t="shared" si="366"/>
        <v>7</v>
      </c>
      <c r="T791" s="14">
        <f t="shared" si="367"/>
        <v>0.47619047619047616</v>
      </c>
      <c r="U791" s="12">
        <v>26</v>
      </c>
      <c r="V791" s="12">
        <v>74</v>
      </c>
      <c r="W791" s="17">
        <f t="shared" si="368"/>
        <v>2.8888888888888888</v>
      </c>
      <c r="X791" s="17">
        <f t="shared" si="369"/>
        <v>8.2222222222222214</v>
      </c>
      <c r="Y791" s="14">
        <f t="shared" si="370"/>
        <v>0.35135135135135137</v>
      </c>
      <c r="Z791" s="12">
        <v>47</v>
      </c>
      <c r="AA791" s="12">
        <v>56</v>
      </c>
      <c r="AB791" s="17">
        <f t="shared" si="371"/>
        <v>5.2222222222222223</v>
      </c>
      <c r="AC791" s="17">
        <f t="shared" si="372"/>
        <v>6.2222222222222223</v>
      </c>
      <c r="AD791" s="14">
        <f t="shared" si="373"/>
        <v>0.8392857142857143</v>
      </c>
      <c r="AE791" s="12">
        <v>19</v>
      </c>
      <c r="AF791" s="17">
        <f t="shared" si="374"/>
        <v>2.1111111111111112</v>
      </c>
      <c r="AG791" s="12">
        <v>1</v>
      </c>
      <c r="AH791" s="17">
        <f t="shared" si="375"/>
        <v>0.1111111111111111</v>
      </c>
      <c r="AI791" s="12">
        <v>18</v>
      </c>
      <c r="AJ791" s="17">
        <f t="shared" si="376"/>
        <v>2</v>
      </c>
      <c r="AK791" s="12">
        <v>58</v>
      </c>
      <c r="AL791" s="17">
        <f t="shared" si="377"/>
        <v>6.4444444444444446</v>
      </c>
      <c r="AM791" s="12">
        <v>12</v>
      </c>
      <c r="AN791" s="17">
        <f t="shared" si="378"/>
        <v>1.3333333333333333</v>
      </c>
      <c r="AO791" s="12">
        <v>0</v>
      </c>
      <c r="AP791" s="17">
        <f t="shared" si="379"/>
        <v>0</v>
      </c>
      <c r="AQ791" s="12">
        <v>23</v>
      </c>
      <c r="AR791" s="17">
        <f t="shared" si="380"/>
        <v>2.5555555555555554</v>
      </c>
      <c r="AS791" s="12">
        <v>19</v>
      </c>
      <c r="AT791" s="17">
        <f t="shared" si="381"/>
        <v>2.1111111111111112</v>
      </c>
      <c r="AU791" s="13"/>
      <c r="AV791" s="13"/>
      <c r="AW791" s="13"/>
      <c r="AX791" s="13"/>
      <c r="AY791" s="13"/>
      <c r="AZ791" s="13"/>
      <c r="BA791" s="13"/>
      <c r="BB791" s="13"/>
      <c r="BC791" s="13"/>
      <c r="BD791" s="35">
        <f t="shared" si="382"/>
        <v>57.225934174709238</v>
      </c>
      <c r="BE791" s="35">
        <f t="shared" si="383"/>
        <v>50.364963503649641</v>
      </c>
      <c r="BF791" s="37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27.269401572214505</v>
      </c>
      <c r="BG791" s="14">
        <f t="shared" si="384"/>
        <v>0.54014598540145986</v>
      </c>
      <c r="BH791" s="14">
        <f t="shared" si="385"/>
        <v>0.40875912408759124</v>
      </c>
      <c r="BI791" s="13">
        <f>IFERROR(((AG791*(12000/5))/((F791*60+G791)*(SUMIFS(팀공격력!X:X,팀공격력!A:A,B791,팀공격력!B:B,D791)+SUMIFS(팀수비력!X:X,팀수비력!A:A,B791,팀수비력!B:B,D791))))*100,"")</f>
        <v>0.18770177941286884</v>
      </c>
      <c r="BJ791" s="13">
        <f>IFERROR(((AI791*(12000/5))/((F791*60+G791)*(SUMIFS(팀공격력!V:V,팀공격력!A:A,B791,팀공격력!B:B,D791)+SUMIFS(팀수비력!W:W,팀수비력!A:A,B791,팀수비력!B:B,D791))))*100,"")</f>
        <v>6.6695073827741451</v>
      </c>
      <c r="BK791" s="13">
        <f>IFERROR(((AE791*(12000/5))/((F791*60+G791)*(SUMIFS(팀공격력!X:X,팀공격력!A:A,B791,팀공격력!B:B,D791)+SUMIFS(팀수비력!X:X,팀수비력!A:A,B791,팀수비력!B:B,D791))))*100,"")</f>
        <v>3.566333808844508</v>
      </c>
      <c r="BL791" s="13">
        <f>IFERROR(100*AK791/(((((F791*60+G791)/(12000/5))*SUMIFS(팀공격력!P:P,팀공격력!A:A,B791,팀공격력!B:B,D791))-K791)),"")</f>
        <v>32.591822543145533</v>
      </c>
      <c r="BM791" s="13">
        <f>IFERROR(100*((AM791/E791*(2400))/((F791*60+G791)*SUMIFS(팀공격력!AR:AR,팀공격력!A:A,B791,팀공격력!B:B,D791))),"")</f>
        <v>2.1153066624155255</v>
      </c>
      <c r="BN791" s="13">
        <f>IFERROR((AO791*40)/(((F791*60+G791)/60)*(SUMIFS(팀수비력!Q:Q,팀수비력!A:A,B791,팀수비력!B:B,D791)-SUMIFS(팀수비력!N:N,팀수비력!A:A,B791,팀수비력!B:B,D791)))*100,"")</f>
        <v>0</v>
      </c>
      <c r="BO791" s="13">
        <f t="shared" si="386"/>
        <v>12.456672443674178</v>
      </c>
      <c r="BP791" s="13">
        <v>4.7619047619047601</v>
      </c>
      <c r="BQ791" s="13">
        <v>0.22222222222222199</v>
      </c>
      <c r="BR791" s="13">
        <v>2.55555555555555</v>
      </c>
      <c r="BS791" s="13">
        <v>0.66666666666666596</v>
      </c>
      <c r="BT791" s="15" t="s">
        <v>88</v>
      </c>
      <c r="BU791" s="15"/>
      <c r="BV791" s="12" t="s">
        <v>91</v>
      </c>
      <c r="BW791" s="26"/>
      <c r="BX791" s="28"/>
      <c r="BY791" s="28"/>
      <c r="BZ791" s="26"/>
      <c r="CA791" s="26"/>
      <c r="CB791" s="26"/>
      <c r="CC791" s="31"/>
      <c r="CD791" s="31"/>
      <c r="CE791" s="31"/>
      <c r="CF791" s="33">
        <v>8</v>
      </c>
      <c r="CG791" s="33">
        <v>1</v>
      </c>
    </row>
    <row r="792" spans="1:85" ht="18" customHeight="1" thickBot="1" x14ac:dyDescent="0.45">
      <c r="A792" s="12" t="s">
        <v>84</v>
      </c>
      <c r="B792" s="12" t="s">
        <v>85</v>
      </c>
      <c r="C792" s="4" t="s">
        <v>103</v>
      </c>
      <c r="D792" s="4" t="s">
        <v>299</v>
      </c>
      <c r="E792" s="23">
        <v>9</v>
      </c>
      <c r="F792" s="24">
        <v>13</v>
      </c>
      <c r="G792" s="24">
        <v>19</v>
      </c>
      <c r="H792" s="10">
        <f t="shared" si="360"/>
        <v>7191</v>
      </c>
      <c r="I792" s="5">
        <v>58</v>
      </c>
      <c r="J792" s="17">
        <f t="shared" si="361"/>
        <v>6.4444444444444446</v>
      </c>
      <c r="K792" s="7">
        <v>21</v>
      </c>
      <c r="L792" s="7">
        <v>43</v>
      </c>
      <c r="M792" s="17">
        <f t="shared" si="362"/>
        <v>2.3333333333333335</v>
      </c>
      <c r="N792" s="17">
        <f t="shared" si="363"/>
        <v>4.7777777777777777</v>
      </c>
      <c r="O792" s="14">
        <f t="shared" si="364"/>
        <v>0.48837209302325579</v>
      </c>
      <c r="P792" s="12">
        <v>9</v>
      </c>
      <c r="Q792" s="12">
        <v>13</v>
      </c>
      <c r="R792" s="17">
        <f t="shared" si="365"/>
        <v>1</v>
      </c>
      <c r="S792" s="17">
        <f t="shared" si="366"/>
        <v>1.4444444444444444</v>
      </c>
      <c r="T792" s="14">
        <f t="shared" si="367"/>
        <v>0.69230769230769229</v>
      </c>
      <c r="U792" s="12">
        <v>12</v>
      </c>
      <c r="V792" s="12">
        <v>30</v>
      </c>
      <c r="W792" s="17">
        <f t="shared" si="368"/>
        <v>1.3333333333333333</v>
      </c>
      <c r="X792" s="17">
        <f t="shared" si="369"/>
        <v>3.3333333333333335</v>
      </c>
      <c r="Y792" s="14">
        <f t="shared" si="370"/>
        <v>0.4</v>
      </c>
      <c r="Z792" s="12">
        <v>4</v>
      </c>
      <c r="AA792" s="12">
        <v>7</v>
      </c>
      <c r="AB792" s="17">
        <f t="shared" si="371"/>
        <v>0.44444444444444442</v>
      </c>
      <c r="AC792" s="17">
        <f t="shared" si="372"/>
        <v>0.77777777777777779</v>
      </c>
      <c r="AD792" s="14">
        <f t="shared" si="373"/>
        <v>0.5714285714285714</v>
      </c>
      <c r="AE792" s="12">
        <v>18</v>
      </c>
      <c r="AF792" s="17">
        <f t="shared" si="374"/>
        <v>2</v>
      </c>
      <c r="AG792" s="12">
        <v>4</v>
      </c>
      <c r="AH792" s="17">
        <f t="shared" si="375"/>
        <v>0.44444444444444442</v>
      </c>
      <c r="AI792" s="12">
        <v>14</v>
      </c>
      <c r="AJ792" s="17">
        <f t="shared" si="376"/>
        <v>1.5555555555555556</v>
      </c>
      <c r="AK792" s="12">
        <v>6</v>
      </c>
      <c r="AL792" s="17">
        <f t="shared" si="377"/>
        <v>0.66666666666666663</v>
      </c>
      <c r="AM792" s="12">
        <v>5</v>
      </c>
      <c r="AN792" s="17">
        <f t="shared" si="378"/>
        <v>0.55555555555555558</v>
      </c>
      <c r="AO792" s="12">
        <v>3</v>
      </c>
      <c r="AP792" s="17">
        <f t="shared" si="379"/>
        <v>0.33333333333333331</v>
      </c>
      <c r="AQ792" s="12">
        <v>3</v>
      </c>
      <c r="AR792" s="17">
        <f t="shared" si="380"/>
        <v>0.33333333333333331</v>
      </c>
      <c r="AS792" s="12">
        <v>22</v>
      </c>
      <c r="AT792" s="17">
        <f t="shared" si="381"/>
        <v>2.4444444444444446</v>
      </c>
      <c r="AU792" s="13"/>
      <c r="AV792" s="13"/>
      <c r="AW792" s="13"/>
      <c r="AX792" s="13"/>
      <c r="AY792" s="13"/>
      <c r="AZ792" s="13"/>
      <c r="BA792" s="13"/>
      <c r="BB792" s="13"/>
      <c r="BC792" s="13"/>
      <c r="BD792" s="35">
        <f t="shared" si="382"/>
        <v>62.934027777777779</v>
      </c>
      <c r="BE792" s="35">
        <f t="shared" si="383"/>
        <v>62.790697674418603</v>
      </c>
      <c r="BF792" s="37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19.078615844088162</v>
      </c>
      <c r="BG792" s="14">
        <f t="shared" si="384"/>
        <v>0.69767441860465118</v>
      </c>
      <c r="BH792" s="14">
        <f t="shared" si="385"/>
        <v>0.16279069767441862</v>
      </c>
      <c r="BI792" s="13">
        <f>IFERROR(((AG792*(12000/5))/((F792*60+G792)*(SUMIFS(팀공격력!X:X,팀공격력!A:A,B792,팀공격력!B:B,D792)+SUMIFS(팀수비력!X:X,팀수비력!A:A,B792,팀수비력!B:B,D792))))*100,"")</f>
        <v>1.976154403530729</v>
      </c>
      <c r="BJ792" s="13">
        <f>IFERROR(((AI792*(12000/5))/((F792*60+G792)*(SUMIFS(팀공격력!V:V,팀공격력!A:A,B792,팀공격력!B:B,D792)+SUMIFS(팀수비력!W:W,팀수비력!A:A,B792,팀수비력!B:B,D792))))*100,"")</f>
        <v>13.653430424394127</v>
      </c>
      <c r="BK792" s="13">
        <f>IFERROR(((AE792*(12000/5))/((F792*60+G792)*(SUMIFS(팀공격력!X:X,팀공격력!A:A,B792,팀공격력!B:B,D792)+SUMIFS(팀수비력!X:X,팀수비력!A:A,B792,팀수비력!B:B,D792))))*100,"")</f>
        <v>8.8926948158882819</v>
      </c>
      <c r="BL792" s="13">
        <f>IFERROR(100*AK792/(((((F792*60+G792)/(12000/5))*SUMIFS(팀공격력!P:P,팀공격력!A:A,B792,팀공격력!B:B,D792))-K792)),"")</f>
        <v>8.8379886210896501</v>
      </c>
      <c r="BM792" s="13">
        <f>IFERROR(100*((AM792/E792*(2400))/((F792*60+G792)*SUMIFS(팀공격력!AR:AR,팀공격력!A:A,B792,팀공격력!B:B,D792))),"")</f>
        <v>2.3198216056841106</v>
      </c>
      <c r="BN792" s="13">
        <f>IFERROR((AO792*40)/(((F792*60+G792)/60)*(SUMIFS(팀수비력!Q:Q,팀수비력!A:A,B792,팀수비력!B:B,D792)-SUMIFS(팀수비력!N:N,팀수비력!A:A,B792,팀수비력!B:B,D792)))*100,"")</f>
        <v>2.7557382507951456</v>
      </c>
      <c r="BO792" s="13">
        <f t="shared" si="386"/>
        <v>6.1124694376528117</v>
      </c>
      <c r="BP792" s="13">
        <v>81.818181818181799</v>
      </c>
      <c r="BQ792" s="13">
        <v>0.22222222222222199</v>
      </c>
      <c r="BR792" s="13">
        <v>0.44444444444444398</v>
      </c>
      <c r="BS792" s="13">
        <v>0.33333333333333298</v>
      </c>
      <c r="BT792" s="15" t="s">
        <v>88</v>
      </c>
      <c r="BU792" s="15"/>
      <c r="BV792" s="12" t="s">
        <v>96</v>
      </c>
      <c r="BW792" s="26"/>
      <c r="BX792" s="28"/>
      <c r="BY792" s="28"/>
      <c r="BZ792" s="26"/>
      <c r="CA792" s="26"/>
      <c r="CB792" s="26"/>
      <c r="CC792" s="31"/>
      <c r="CD792" s="31"/>
      <c r="CE792" s="31"/>
      <c r="CF792" s="33">
        <v>8</v>
      </c>
      <c r="CG792" s="33">
        <v>1</v>
      </c>
    </row>
    <row r="793" spans="1:85" ht="18" customHeight="1" thickBot="1" x14ac:dyDescent="0.45">
      <c r="A793" s="12" t="s">
        <v>84</v>
      </c>
      <c r="B793" s="12" t="s">
        <v>85</v>
      </c>
      <c r="C793" s="4" t="s">
        <v>104</v>
      </c>
      <c r="D793" s="4" t="s">
        <v>299</v>
      </c>
      <c r="E793" s="23">
        <v>8</v>
      </c>
      <c r="F793" s="24">
        <v>10</v>
      </c>
      <c r="G793" s="24">
        <v>40</v>
      </c>
      <c r="H793" s="10">
        <f t="shared" si="360"/>
        <v>5120</v>
      </c>
      <c r="I793" s="5">
        <v>5</v>
      </c>
      <c r="J793" s="17">
        <f t="shared" si="361"/>
        <v>0.625</v>
      </c>
      <c r="K793" s="7">
        <v>2</v>
      </c>
      <c r="L793" s="7">
        <v>12</v>
      </c>
      <c r="M793" s="17">
        <f t="shared" si="362"/>
        <v>0.25</v>
      </c>
      <c r="N793" s="17">
        <f t="shared" si="363"/>
        <v>1.5</v>
      </c>
      <c r="O793" s="14">
        <f t="shared" si="364"/>
        <v>0.16666666666666666</v>
      </c>
      <c r="P793" s="12">
        <v>2</v>
      </c>
      <c r="Q793" s="12">
        <v>2</v>
      </c>
      <c r="R793" s="17">
        <f t="shared" si="365"/>
        <v>0.25</v>
      </c>
      <c r="S793" s="17">
        <f t="shared" si="366"/>
        <v>0.25</v>
      </c>
      <c r="T793" s="14">
        <f t="shared" si="367"/>
        <v>1</v>
      </c>
      <c r="U793" s="12">
        <v>0</v>
      </c>
      <c r="V793" s="12">
        <v>10</v>
      </c>
      <c r="W793" s="17">
        <f t="shared" si="368"/>
        <v>0</v>
      </c>
      <c r="X793" s="17">
        <f t="shared" si="369"/>
        <v>1.25</v>
      </c>
      <c r="Y793" s="14">
        <f t="shared" si="370"/>
        <v>0</v>
      </c>
      <c r="Z793" s="12">
        <v>1</v>
      </c>
      <c r="AA793" s="12">
        <v>2</v>
      </c>
      <c r="AB793" s="17">
        <f t="shared" si="371"/>
        <v>0.125</v>
      </c>
      <c r="AC793" s="17">
        <f t="shared" si="372"/>
        <v>0.25</v>
      </c>
      <c r="AD793" s="14">
        <f t="shared" si="373"/>
        <v>0.5</v>
      </c>
      <c r="AE793" s="12">
        <v>9</v>
      </c>
      <c r="AF793" s="17">
        <f t="shared" si="374"/>
        <v>1.125</v>
      </c>
      <c r="AG793" s="12">
        <v>2</v>
      </c>
      <c r="AH793" s="17">
        <f t="shared" si="375"/>
        <v>0.25</v>
      </c>
      <c r="AI793" s="12">
        <v>7</v>
      </c>
      <c r="AJ793" s="17">
        <f t="shared" si="376"/>
        <v>0.875</v>
      </c>
      <c r="AK793" s="12">
        <v>2</v>
      </c>
      <c r="AL793" s="17">
        <f t="shared" si="377"/>
        <v>0.25</v>
      </c>
      <c r="AM793" s="12">
        <v>4</v>
      </c>
      <c r="AN793" s="17">
        <f t="shared" si="378"/>
        <v>0.5</v>
      </c>
      <c r="AO793" s="12">
        <v>0</v>
      </c>
      <c r="AP793" s="17">
        <f t="shared" si="379"/>
        <v>0</v>
      </c>
      <c r="AQ793" s="12">
        <v>1</v>
      </c>
      <c r="AR793" s="17">
        <f t="shared" si="380"/>
        <v>0.125</v>
      </c>
      <c r="AS793" s="12">
        <v>17</v>
      </c>
      <c r="AT793" s="17">
        <f t="shared" si="381"/>
        <v>2.125</v>
      </c>
      <c r="AU793" s="13"/>
      <c r="AV793" s="13"/>
      <c r="AW793" s="13"/>
      <c r="AX793" s="13"/>
      <c r="AY793" s="13"/>
      <c r="AZ793" s="13"/>
      <c r="BA793" s="13"/>
      <c r="BB793" s="13"/>
      <c r="BC793" s="13"/>
      <c r="BD793" s="35">
        <f t="shared" si="382"/>
        <v>19.409937888198755</v>
      </c>
      <c r="BE793" s="35">
        <f t="shared" si="383"/>
        <v>16.666666666666664</v>
      </c>
      <c r="BF793" s="37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6.7359457500776472</v>
      </c>
      <c r="BG793" s="14">
        <f t="shared" si="384"/>
        <v>0.83333333333333337</v>
      </c>
      <c r="BH793" s="14">
        <f t="shared" si="385"/>
        <v>0.16666666666666666</v>
      </c>
      <c r="BI793" s="13">
        <f>IFERROR(((AG793*(12000/5))/((F793*60+G793)*(SUMIFS(팀공격력!X:X,팀공격력!A:A,B793,팀공격력!B:B,D793)+SUMIFS(팀수비력!X:X,팀수비력!A:A,B793,팀수비력!B:B,D793))))*100,"")</f>
        <v>1.2335526315789473</v>
      </c>
      <c r="BJ793" s="13">
        <f>IFERROR(((AI793*(12000/5))/((F793*60+G793)*(SUMIFS(팀공격력!V:V,팀공격력!A:A,B793,팀공격력!B:B,D793)+SUMIFS(팀수비력!W:W,팀수비력!A:A,B793,팀수비력!B:B,D793))))*100,"")</f>
        <v>8.5227272727272716</v>
      </c>
      <c r="BK793" s="13">
        <f>IFERROR(((AE793*(12000/5))/((F793*60+G793)*(SUMIFS(팀공격력!X:X,팀공격력!A:A,B793,팀공격력!B:B,D793)+SUMIFS(팀수비력!X:X,팀수비력!A:A,B793,팀수비력!B:B,D793))))*100,"")</f>
        <v>5.5509868421052637</v>
      </c>
      <c r="BL793" s="13">
        <f>IFERROR(100*AK793/(((((F793*60+G793)/(12000/5))*SUMIFS(팀공격력!P:P,팀공격력!A:A,B793,팀공격력!B:B,D793))-K793)),"")</f>
        <v>2.8901734104046239</v>
      </c>
      <c r="BM793" s="13">
        <f>IFERROR(100*((AM793/E793*(2400))/((F793*60+G793)*SUMIFS(팀공격력!AR:AR,팀공격력!A:A,B793,팀공격력!B:B,D793))),"")</f>
        <v>2.6065370572616304</v>
      </c>
      <c r="BN793" s="13">
        <f>IFERROR((AO793*40)/(((F793*60+G793)/60)*(SUMIFS(팀수비력!Q:Q,팀수비력!A:A,B793,팀수비력!B:B,D793)-SUMIFS(팀수비력!N:N,팀수비력!A:A,B793,팀수비력!B:B,D793)))*100,"")</f>
        <v>0</v>
      </c>
      <c r="BO793" s="13">
        <f t="shared" si="386"/>
        <v>7.2046109510086449</v>
      </c>
      <c r="BP793" s="13">
        <v>52.941176470588204</v>
      </c>
      <c r="BQ793" s="13">
        <v>0.125</v>
      </c>
      <c r="BR793" s="13">
        <v>0</v>
      </c>
      <c r="BS793" s="13">
        <v>0</v>
      </c>
      <c r="BT793" s="15" t="s">
        <v>88</v>
      </c>
      <c r="BU793" s="15"/>
      <c r="BV793" s="12" t="s">
        <v>96</v>
      </c>
      <c r="BW793" s="26"/>
      <c r="BX793" s="28"/>
      <c r="BY793" s="28"/>
      <c r="BZ793" s="26"/>
      <c r="CA793" s="26"/>
      <c r="CB793" s="26"/>
      <c r="CC793" s="31"/>
      <c r="CD793" s="31"/>
      <c r="CE793" s="31"/>
      <c r="CF793" s="33">
        <v>7</v>
      </c>
      <c r="CG793" s="33">
        <v>1</v>
      </c>
    </row>
    <row r="794" spans="1:85" ht="18" customHeight="1" thickBot="1" x14ac:dyDescent="0.45">
      <c r="A794" s="12" t="s">
        <v>84</v>
      </c>
      <c r="B794" s="12" t="s">
        <v>85</v>
      </c>
      <c r="C794" s="4" t="s">
        <v>107</v>
      </c>
      <c r="D794" s="4" t="s">
        <v>299</v>
      </c>
      <c r="E794" s="23">
        <v>8</v>
      </c>
      <c r="F794" s="24">
        <v>3</v>
      </c>
      <c r="G794" s="24">
        <v>20</v>
      </c>
      <c r="H794" s="10">
        <f t="shared" si="360"/>
        <v>1600</v>
      </c>
      <c r="I794" s="5">
        <v>0</v>
      </c>
      <c r="J794" s="17">
        <f t="shared" si="361"/>
        <v>0</v>
      </c>
      <c r="K794" s="7">
        <v>0</v>
      </c>
      <c r="L794" s="7">
        <v>2</v>
      </c>
      <c r="M794" s="17">
        <f t="shared" si="362"/>
        <v>0</v>
      </c>
      <c r="N794" s="17">
        <f t="shared" si="363"/>
        <v>0.25</v>
      </c>
      <c r="O794" s="14">
        <f t="shared" si="364"/>
        <v>0</v>
      </c>
      <c r="P794" s="12">
        <v>0</v>
      </c>
      <c r="Q794" s="12">
        <v>2</v>
      </c>
      <c r="R794" s="17">
        <f t="shared" si="365"/>
        <v>0</v>
      </c>
      <c r="S794" s="17">
        <f t="shared" si="366"/>
        <v>0.25</v>
      </c>
      <c r="T794" s="14">
        <f t="shared" si="367"/>
        <v>0</v>
      </c>
      <c r="U794" s="12">
        <v>0</v>
      </c>
      <c r="V794" s="12">
        <v>0</v>
      </c>
      <c r="W794" s="17">
        <f t="shared" si="368"/>
        <v>0</v>
      </c>
      <c r="X794" s="17">
        <f t="shared" si="369"/>
        <v>0</v>
      </c>
      <c r="Y794" s="14" t="e">
        <f t="shared" si="370"/>
        <v>#DIV/0!</v>
      </c>
      <c r="Z794" s="12">
        <v>0</v>
      </c>
      <c r="AA794" s="12">
        <v>2</v>
      </c>
      <c r="AB794" s="17">
        <f t="shared" si="371"/>
        <v>0</v>
      </c>
      <c r="AC794" s="17">
        <f t="shared" si="372"/>
        <v>0.25</v>
      </c>
      <c r="AD794" s="14">
        <f t="shared" si="373"/>
        <v>0</v>
      </c>
      <c r="AE794" s="12">
        <v>1</v>
      </c>
      <c r="AF794" s="17">
        <f t="shared" si="374"/>
        <v>0.125</v>
      </c>
      <c r="AG794" s="12">
        <v>1</v>
      </c>
      <c r="AH794" s="17">
        <f t="shared" si="375"/>
        <v>0.125</v>
      </c>
      <c r="AI794" s="12">
        <v>0</v>
      </c>
      <c r="AJ794" s="17">
        <f t="shared" si="376"/>
        <v>0</v>
      </c>
      <c r="AK794" s="12">
        <v>3</v>
      </c>
      <c r="AL794" s="17">
        <f t="shared" si="377"/>
        <v>0.375</v>
      </c>
      <c r="AM794" s="12">
        <v>1</v>
      </c>
      <c r="AN794" s="17">
        <f t="shared" si="378"/>
        <v>0.125</v>
      </c>
      <c r="AO794" s="12">
        <v>0</v>
      </c>
      <c r="AP794" s="17">
        <f t="shared" si="379"/>
        <v>0</v>
      </c>
      <c r="AQ794" s="12">
        <v>3</v>
      </c>
      <c r="AR794" s="17">
        <f t="shared" si="380"/>
        <v>0.375</v>
      </c>
      <c r="AS794" s="12">
        <v>6</v>
      </c>
      <c r="AT794" s="17">
        <f t="shared" si="381"/>
        <v>0.75</v>
      </c>
      <c r="AU794" s="13"/>
      <c r="AV794" s="13"/>
      <c r="AW794" s="13"/>
      <c r="AX794" s="13"/>
      <c r="AY794" s="13"/>
      <c r="AZ794" s="13"/>
      <c r="BA794" s="13"/>
      <c r="BB794" s="13"/>
      <c r="BC794" s="13"/>
      <c r="BD794" s="35">
        <f t="shared" si="382"/>
        <v>0</v>
      </c>
      <c r="BE794" s="35">
        <f t="shared" si="383"/>
        <v>0</v>
      </c>
      <c r="BF794" s="37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9.1313800600476238</v>
      </c>
      <c r="BG794" s="14">
        <f t="shared" si="384"/>
        <v>0</v>
      </c>
      <c r="BH794" s="14">
        <f t="shared" si="385"/>
        <v>1</v>
      </c>
      <c r="BI794" s="13">
        <f>IFERROR(((AG794*(12000/5))/((F794*60+G794)*(SUMIFS(팀공격력!X:X,팀공격력!A:A,B794,팀공격력!B:B,D794)+SUMIFS(팀수비력!X:X,팀수비력!A:A,B794,팀수비력!B:B,D794))))*100,"")</f>
        <v>1.9736842105263157</v>
      </c>
      <c r="BJ794" s="13">
        <f>IFERROR(((AI794*(12000/5))/((F794*60+G794)*(SUMIFS(팀공격력!V:V,팀공격력!A:A,B794,팀공격력!B:B,D794)+SUMIFS(팀수비력!W:W,팀수비력!A:A,B794,팀수비력!B:B,D794))))*100,"")</f>
        <v>0</v>
      </c>
      <c r="BK794" s="13">
        <f>IFERROR(((AE794*(12000/5))/((F794*60+G794)*(SUMIFS(팀공격력!X:X,팀공격력!A:A,B794,팀공격력!B:B,D794)+SUMIFS(팀수비력!X:X,팀수비력!A:A,B794,팀수비력!B:B,D794))))*100,"")</f>
        <v>1.9736842105263157</v>
      </c>
      <c r="BL794" s="13">
        <f>IFERROR(100*AK794/(((((F794*60+G794)/(12000/5))*SUMIFS(팀공격력!P:P,팀공격력!A:A,B794,팀공격력!B:B,D794))-K794)),"")</f>
        <v>13.48314606741573</v>
      </c>
      <c r="BM794" s="13">
        <f>IFERROR(100*((AM794/E794*(2400))/((F794*60+G794)*SUMIFS(팀공격력!AR:AR,팀공격력!A:A,B794,팀공격력!B:B,D794))),"")</f>
        <v>2.0852296458093047</v>
      </c>
      <c r="BN794" s="13">
        <f>IFERROR((AO794*40)/(((F794*60+G794)/60)*(SUMIFS(팀수비력!Q:Q,팀수비력!A:A,B794,팀수비력!B:B,D794)-SUMIFS(팀수비력!N:N,팀수비력!A:A,B794,팀수비력!B:B,D794)))*100,"")</f>
        <v>0</v>
      </c>
      <c r="BO794" s="13">
        <f t="shared" si="386"/>
        <v>51.020408163265309</v>
      </c>
      <c r="BP794" s="13">
        <v>0</v>
      </c>
      <c r="BQ794" s="13">
        <v>0</v>
      </c>
      <c r="BR794" s="13">
        <v>0</v>
      </c>
      <c r="BS794" s="13">
        <v>0.125</v>
      </c>
      <c r="BT794" s="15" t="s">
        <v>88</v>
      </c>
      <c r="BU794" s="15"/>
      <c r="BV794" s="12" t="s">
        <v>91</v>
      </c>
      <c r="BW794" s="26"/>
      <c r="BX794" s="28"/>
      <c r="BY794" s="28"/>
      <c r="BZ794" s="26"/>
      <c r="CA794" s="26"/>
      <c r="CB794" s="26"/>
      <c r="CC794" s="31"/>
      <c r="CD794" s="31"/>
      <c r="CE794" s="31"/>
      <c r="CF794" s="33">
        <v>8</v>
      </c>
      <c r="CG794" s="33">
        <v>0</v>
      </c>
    </row>
    <row r="795" spans="1:85" ht="18" customHeight="1" thickBot="1" x14ac:dyDescent="0.45">
      <c r="A795" s="12" t="s">
        <v>84</v>
      </c>
      <c r="B795" s="12" t="s">
        <v>85</v>
      </c>
      <c r="C795" s="4" t="s">
        <v>108</v>
      </c>
      <c r="D795" s="4" t="s">
        <v>299</v>
      </c>
      <c r="E795" s="23">
        <v>6</v>
      </c>
      <c r="F795" s="24">
        <v>19</v>
      </c>
      <c r="G795" s="24">
        <v>21</v>
      </c>
      <c r="H795" s="10">
        <f t="shared" si="360"/>
        <v>6966</v>
      </c>
      <c r="I795" s="5">
        <v>39</v>
      </c>
      <c r="J795" s="17">
        <f t="shared" si="361"/>
        <v>6.5</v>
      </c>
      <c r="K795" s="7">
        <v>15</v>
      </c>
      <c r="L795" s="7">
        <v>29</v>
      </c>
      <c r="M795" s="17">
        <f t="shared" si="362"/>
        <v>2.5</v>
      </c>
      <c r="N795" s="17">
        <f t="shared" si="363"/>
        <v>4.833333333333333</v>
      </c>
      <c r="O795" s="14">
        <f t="shared" si="364"/>
        <v>0.51724137931034486</v>
      </c>
      <c r="P795" s="12">
        <v>6</v>
      </c>
      <c r="Q795" s="12">
        <v>13</v>
      </c>
      <c r="R795" s="17">
        <f t="shared" si="365"/>
        <v>1</v>
      </c>
      <c r="S795" s="17">
        <f t="shared" si="366"/>
        <v>2.1666666666666665</v>
      </c>
      <c r="T795" s="14">
        <f t="shared" si="367"/>
        <v>0.46153846153846156</v>
      </c>
      <c r="U795" s="12">
        <v>9</v>
      </c>
      <c r="V795" s="12">
        <v>16</v>
      </c>
      <c r="W795" s="17">
        <f t="shared" si="368"/>
        <v>1.5</v>
      </c>
      <c r="X795" s="17">
        <f t="shared" si="369"/>
        <v>2.6666666666666665</v>
      </c>
      <c r="Y795" s="14">
        <f t="shared" si="370"/>
        <v>0.5625</v>
      </c>
      <c r="Z795" s="12">
        <v>0</v>
      </c>
      <c r="AA795" s="12">
        <v>0</v>
      </c>
      <c r="AB795" s="17">
        <f t="shared" si="371"/>
        <v>0</v>
      </c>
      <c r="AC795" s="17">
        <f t="shared" si="372"/>
        <v>0</v>
      </c>
      <c r="AD795" s="14" t="e">
        <f t="shared" si="373"/>
        <v>#DIV/0!</v>
      </c>
      <c r="AE795" s="12">
        <v>13</v>
      </c>
      <c r="AF795" s="17">
        <f t="shared" si="374"/>
        <v>2.1666666666666665</v>
      </c>
      <c r="AG795" s="12">
        <v>5</v>
      </c>
      <c r="AH795" s="17">
        <f t="shared" si="375"/>
        <v>0.83333333333333337</v>
      </c>
      <c r="AI795" s="12">
        <v>8</v>
      </c>
      <c r="AJ795" s="17">
        <f t="shared" si="376"/>
        <v>1.3333333333333333</v>
      </c>
      <c r="AK795" s="12">
        <v>9</v>
      </c>
      <c r="AL795" s="17">
        <f t="shared" si="377"/>
        <v>1.5</v>
      </c>
      <c r="AM795" s="12">
        <v>7</v>
      </c>
      <c r="AN795" s="17">
        <f t="shared" si="378"/>
        <v>1.1666666666666667</v>
      </c>
      <c r="AO795" s="12">
        <v>0</v>
      </c>
      <c r="AP795" s="17">
        <f t="shared" si="379"/>
        <v>0</v>
      </c>
      <c r="AQ795" s="12">
        <v>2</v>
      </c>
      <c r="AR795" s="17">
        <f t="shared" si="380"/>
        <v>0.33333333333333331</v>
      </c>
      <c r="AS795" s="12">
        <v>4</v>
      </c>
      <c r="AT795" s="17">
        <f t="shared" si="381"/>
        <v>0.66666666666666663</v>
      </c>
      <c r="AU795" s="13"/>
      <c r="AV795" s="13"/>
      <c r="AW795" s="13"/>
      <c r="AX795" s="13"/>
      <c r="AY795" s="13"/>
      <c r="AZ795" s="13"/>
      <c r="BA795" s="13"/>
      <c r="BB795" s="13"/>
      <c r="BC795" s="13"/>
      <c r="BD795" s="35">
        <f t="shared" si="382"/>
        <v>67.241379310344826</v>
      </c>
      <c r="BE795" s="35">
        <f t="shared" si="383"/>
        <v>67.241379310344826</v>
      </c>
      <c r="BF795" s="37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8.2931317085750713</v>
      </c>
      <c r="BG795" s="14">
        <f t="shared" si="384"/>
        <v>0.55172413793103448</v>
      </c>
      <c r="BH795" s="14">
        <f t="shared" si="385"/>
        <v>0</v>
      </c>
      <c r="BI795" s="13">
        <f>IFERROR(((AG795*(12000/5))/((F795*60+G795)*(SUMIFS(팀공격력!X:X,팀공격력!A:A,B795,팀공격력!B:B,D795)+SUMIFS(팀수비력!X:X,팀수비력!A:A,B795,팀수비력!B:B,D795))))*100,"")</f>
        <v>1.699986400108799</v>
      </c>
      <c r="BJ795" s="13">
        <f>IFERROR(((AI795*(12000/5))/((F795*60+G795)*(SUMIFS(팀공격력!V:V,팀공격력!A:A,B795,팀공격력!B:B,D795)+SUMIFS(팀수비력!W:W,팀수비력!A:A,B795,팀수비력!B:B,D795))))*100,"")</f>
        <v>5.3693076948890903</v>
      </c>
      <c r="BK795" s="13">
        <f>IFERROR(((AE795*(12000/5))/((F795*60+G795)*(SUMIFS(팀공격력!X:X,팀공격력!A:A,B795,팀공격력!B:B,D795)+SUMIFS(팀수비력!X:X,팀수비력!A:A,B795,팀수비력!B:B,D795))))*100,"")</f>
        <v>4.4199646402828776</v>
      </c>
      <c r="BL795" s="13">
        <f>IFERROR(100*AK795/(((((F795*60+G795)/(12000/5))*SUMIFS(팀공격력!P:P,팀공격력!A:A,B795,팀공격력!B:B,D795))-K795)),"")</f>
        <v>7.8835857175705417</v>
      </c>
      <c r="BM795" s="13">
        <f>IFERROR(100*((AM795/E795*(2400))/((F795*60+G795)*SUMIFS(팀공격력!AR:AR,팀공격력!A:A,B795,팀공격력!B:B,D795))),"")</f>
        <v>3.3526517417548392</v>
      </c>
      <c r="BN795" s="13">
        <f>IFERROR((AO795*40)/(((F795*60+G795)/60)*(SUMIFS(팀수비력!Q:Q,팀수비력!A:A,B795,팀수비력!B:B,D795)-SUMIFS(팀수비력!N:N,팀수비력!A:A,B795,팀수비력!B:B,D795)))*100,"")</f>
        <v>0</v>
      </c>
      <c r="BO795" s="13">
        <f t="shared" si="386"/>
        <v>6.4516129032258061</v>
      </c>
      <c r="BP795" s="13">
        <v>13.3333333333333</v>
      </c>
      <c r="BQ795" s="13">
        <v>0</v>
      </c>
      <c r="BR795" s="13">
        <v>0</v>
      </c>
      <c r="BS795" s="13">
        <v>0.5</v>
      </c>
      <c r="BT795" s="15" t="s">
        <v>88</v>
      </c>
      <c r="BU795" s="15"/>
      <c r="BV795" s="12" t="s">
        <v>96</v>
      </c>
      <c r="BW795" s="26"/>
      <c r="BX795" s="28"/>
      <c r="BY795" s="28"/>
      <c r="BZ795" s="26"/>
      <c r="CA795" s="26"/>
      <c r="CB795" s="26"/>
      <c r="CC795" s="31"/>
      <c r="CD795" s="31"/>
      <c r="CE795" s="31"/>
      <c r="CF795" s="33">
        <v>5</v>
      </c>
      <c r="CG795" s="33">
        <v>1</v>
      </c>
    </row>
    <row r="796" spans="1:85" ht="18" customHeight="1" thickBot="1" x14ac:dyDescent="0.45">
      <c r="A796" s="12" t="s">
        <v>84</v>
      </c>
      <c r="B796" s="12" t="s">
        <v>85</v>
      </c>
      <c r="C796" s="4" t="s">
        <v>109</v>
      </c>
      <c r="D796" s="4" t="s">
        <v>299</v>
      </c>
      <c r="E796" s="23">
        <v>9</v>
      </c>
      <c r="F796" s="24">
        <v>34</v>
      </c>
      <c r="G796" s="24">
        <v>39</v>
      </c>
      <c r="H796" s="10">
        <f t="shared" si="360"/>
        <v>18711</v>
      </c>
      <c r="I796" s="5">
        <v>160</v>
      </c>
      <c r="J796" s="17">
        <f t="shared" si="361"/>
        <v>17.777777777777779</v>
      </c>
      <c r="K796" s="7">
        <v>61</v>
      </c>
      <c r="L796" s="7">
        <v>127</v>
      </c>
      <c r="M796" s="17">
        <f t="shared" si="362"/>
        <v>6.7777777777777777</v>
      </c>
      <c r="N796" s="17">
        <f t="shared" si="363"/>
        <v>14.111111111111111</v>
      </c>
      <c r="O796" s="14">
        <f t="shared" si="364"/>
        <v>0.48031496062992124</v>
      </c>
      <c r="P796" s="12">
        <v>39</v>
      </c>
      <c r="Q796" s="12">
        <v>70</v>
      </c>
      <c r="R796" s="17">
        <f t="shared" si="365"/>
        <v>4.333333333333333</v>
      </c>
      <c r="S796" s="17">
        <f t="shared" si="366"/>
        <v>7.7777777777777777</v>
      </c>
      <c r="T796" s="14">
        <f t="shared" si="367"/>
        <v>0.55714285714285716</v>
      </c>
      <c r="U796" s="12">
        <v>22</v>
      </c>
      <c r="V796" s="12">
        <v>57</v>
      </c>
      <c r="W796" s="17">
        <f t="shared" si="368"/>
        <v>2.4444444444444446</v>
      </c>
      <c r="X796" s="17">
        <f t="shared" si="369"/>
        <v>6.333333333333333</v>
      </c>
      <c r="Y796" s="14">
        <f t="shared" si="370"/>
        <v>0.38596491228070173</v>
      </c>
      <c r="Z796" s="12">
        <v>16</v>
      </c>
      <c r="AA796" s="12">
        <v>17</v>
      </c>
      <c r="AB796" s="17">
        <f t="shared" si="371"/>
        <v>1.7777777777777777</v>
      </c>
      <c r="AC796" s="17">
        <f t="shared" si="372"/>
        <v>1.8888888888888888</v>
      </c>
      <c r="AD796" s="14">
        <f t="shared" si="373"/>
        <v>0.94117647058823528</v>
      </c>
      <c r="AE796" s="12">
        <v>54</v>
      </c>
      <c r="AF796" s="17">
        <f t="shared" si="374"/>
        <v>6</v>
      </c>
      <c r="AG796" s="12">
        <v>17</v>
      </c>
      <c r="AH796" s="17">
        <f t="shared" si="375"/>
        <v>1.8888888888888888</v>
      </c>
      <c r="AI796" s="12">
        <v>37</v>
      </c>
      <c r="AJ796" s="17">
        <f t="shared" si="376"/>
        <v>4.1111111111111107</v>
      </c>
      <c r="AK796" s="12">
        <v>39</v>
      </c>
      <c r="AL796" s="17">
        <f t="shared" si="377"/>
        <v>4.333333333333333</v>
      </c>
      <c r="AM796" s="12">
        <v>15</v>
      </c>
      <c r="AN796" s="17">
        <f t="shared" si="378"/>
        <v>1.6666666666666667</v>
      </c>
      <c r="AO796" s="12">
        <v>5</v>
      </c>
      <c r="AP796" s="17">
        <f t="shared" si="379"/>
        <v>0.55555555555555558</v>
      </c>
      <c r="AQ796" s="12">
        <v>26</v>
      </c>
      <c r="AR796" s="17">
        <f t="shared" si="380"/>
        <v>2.8888888888888888</v>
      </c>
      <c r="AS796" s="12">
        <v>21</v>
      </c>
      <c r="AT796" s="17">
        <f t="shared" si="381"/>
        <v>2.3333333333333335</v>
      </c>
      <c r="AU796" s="13"/>
      <c r="AV796" s="13"/>
      <c r="AW796" s="13"/>
      <c r="AX796" s="13"/>
      <c r="AY796" s="13"/>
      <c r="AZ796" s="13"/>
      <c r="BA796" s="13"/>
      <c r="BB796" s="13"/>
      <c r="BC796" s="13"/>
      <c r="BD796" s="35">
        <f t="shared" si="382"/>
        <v>59.488399762046406</v>
      </c>
      <c r="BE796" s="35">
        <f t="shared" si="383"/>
        <v>56.69291338582677</v>
      </c>
      <c r="BF796" s="37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23.974828820050892</v>
      </c>
      <c r="BG796" s="14">
        <f t="shared" si="384"/>
        <v>0.44881889763779526</v>
      </c>
      <c r="BH796" s="14">
        <f t="shared" si="385"/>
        <v>0.13385826771653545</v>
      </c>
      <c r="BI796" s="13">
        <f>IFERROR(((AG796*(12000/5))/((F796*60+G796)*(SUMIFS(팀공격력!X:X,팀공격력!A:A,B796,팀공격력!B:B,D796)+SUMIFS(팀수비력!X:X,팀수비력!A:A,B796,팀수비력!B:B,D796))))*100,"")</f>
        <v>3.2277663856611225</v>
      </c>
      <c r="BJ796" s="13">
        <f>IFERROR(((AI796*(12000/5))/((F796*60+G796)*(SUMIFS(팀공격력!V:V,팀공격력!A:A,B796,팀공격력!B:B,D796)+SUMIFS(팀수비력!W:W,팀수비력!A:A,B796,팀수비력!B:B,D796))))*100,"")</f>
        <v>13.867806075598283</v>
      </c>
      <c r="BK796" s="13">
        <f>IFERROR(((AE796*(12000/5))/((F796*60+G796)*(SUMIFS(팀공격력!X:X,팀공격력!A:A,B796,팀공격력!B:B,D796)+SUMIFS(팀수비력!X:X,팀수비력!A:A,B796,팀수비력!B:B,D796))))*100,"")</f>
        <v>10.252904989747096</v>
      </c>
      <c r="BL796" s="13">
        <f>IFERROR(100*AK796/(((((F796*60+G796)/(12000/5))*SUMIFS(팀공격력!P:P,팀공격력!A:A,B796,팀공격력!B:B,D796))-K796)),"")</f>
        <v>22.902276280729058</v>
      </c>
      <c r="BM796" s="13">
        <f>IFERROR(100*((AM796/E796*(2400))/((F796*60+G796)*SUMIFS(팀공격력!AR:AR,팀공격력!A:A,B796,팀공격력!B:B,D796))),"")</f>
        <v>2.6746572336819687</v>
      </c>
      <c r="BN796" s="13">
        <f>IFERROR((AO796*40)/(((F796*60+G796)/60)*(SUMIFS(팀수비력!Q:Q,팀수비력!A:A,B796,팀수비력!B:B,D796)-SUMIFS(팀수비력!N:N,팀수비력!A:A,B796,팀수비력!B:B,D796)))*100,"")</f>
        <v>1.7651393798182788</v>
      </c>
      <c r="BO796" s="13">
        <f t="shared" si="386"/>
        <v>16.201395812562314</v>
      </c>
      <c r="BP796" s="13">
        <v>63.157894736842103</v>
      </c>
      <c r="BQ796" s="13">
        <v>0</v>
      </c>
      <c r="BR796" s="13">
        <v>2.3333333333333299</v>
      </c>
      <c r="BS796" s="13">
        <v>0.44444444444444398</v>
      </c>
      <c r="BT796" s="15" t="s">
        <v>110</v>
      </c>
      <c r="BU796" s="15"/>
      <c r="BV796" s="12" t="s">
        <v>96</v>
      </c>
      <c r="BW796" s="26"/>
      <c r="BX796" s="28"/>
      <c r="BY796" s="28"/>
      <c r="BZ796" s="26"/>
      <c r="CA796" s="26"/>
      <c r="CB796" s="26"/>
      <c r="CC796" s="31"/>
      <c r="CD796" s="31"/>
      <c r="CE796" s="31"/>
      <c r="CF796" s="33">
        <v>8</v>
      </c>
      <c r="CG796" s="33">
        <v>1</v>
      </c>
    </row>
    <row r="797" spans="1:85" ht="18" customHeight="1" thickBot="1" x14ac:dyDescent="0.45">
      <c r="A797" s="12" t="s">
        <v>84</v>
      </c>
      <c r="B797" s="12" t="s">
        <v>112</v>
      </c>
      <c r="C797" s="4" t="s">
        <v>113</v>
      </c>
      <c r="D797" s="4" t="s">
        <v>299</v>
      </c>
      <c r="E797" s="23">
        <v>3</v>
      </c>
      <c r="F797" s="24">
        <v>7</v>
      </c>
      <c r="G797" s="24">
        <v>5</v>
      </c>
      <c r="H797" s="10">
        <f t="shared" si="360"/>
        <v>1275</v>
      </c>
      <c r="I797" s="5">
        <v>0</v>
      </c>
      <c r="J797" s="17">
        <f t="shared" si="361"/>
        <v>0</v>
      </c>
      <c r="K797" s="7">
        <v>0</v>
      </c>
      <c r="L797" s="7">
        <v>3</v>
      </c>
      <c r="M797" s="17">
        <f t="shared" si="362"/>
        <v>0</v>
      </c>
      <c r="N797" s="17">
        <f t="shared" si="363"/>
        <v>1</v>
      </c>
      <c r="O797" s="14">
        <f t="shared" si="364"/>
        <v>0</v>
      </c>
      <c r="P797" s="12">
        <v>0</v>
      </c>
      <c r="Q797" s="12">
        <v>1</v>
      </c>
      <c r="R797" s="17">
        <f t="shared" si="365"/>
        <v>0</v>
      </c>
      <c r="S797" s="17">
        <f t="shared" si="366"/>
        <v>0.33333333333333331</v>
      </c>
      <c r="T797" s="14">
        <f t="shared" si="367"/>
        <v>0</v>
      </c>
      <c r="U797" s="12">
        <v>0</v>
      </c>
      <c r="V797" s="12">
        <v>2</v>
      </c>
      <c r="W797" s="17">
        <f t="shared" si="368"/>
        <v>0</v>
      </c>
      <c r="X797" s="17">
        <f t="shared" si="369"/>
        <v>0.66666666666666663</v>
      </c>
      <c r="Y797" s="14">
        <f t="shared" si="370"/>
        <v>0</v>
      </c>
      <c r="Z797" s="12">
        <v>0</v>
      </c>
      <c r="AA797" s="12">
        <v>0</v>
      </c>
      <c r="AB797" s="17">
        <f t="shared" si="371"/>
        <v>0</v>
      </c>
      <c r="AC797" s="17">
        <f t="shared" si="372"/>
        <v>0</v>
      </c>
      <c r="AD797" s="14" t="e">
        <f t="shared" si="373"/>
        <v>#DIV/0!</v>
      </c>
      <c r="AE797" s="12">
        <v>3</v>
      </c>
      <c r="AF797" s="17">
        <f t="shared" si="374"/>
        <v>1</v>
      </c>
      <c r="AG797" s="12">
        <v>1</v>
      </c>
      <c r="AH797" s="17">
        <f t="shared" si="375"/>
        <v>0.33333333333333331</v>
      </c>
      <c r="AI797" s="12">
        <v>2</v>
      </c>
      <c r="AJ797" s="17">
        <f t="shared" si="376"/>
        <v>0.66666666666666663</v>
      </c>
      <c r="AK797" s="12">
        <v>2</v>
      </c>
      <c r="AL797" s="17">
        <f t="shared" si="377"/>
        <v>0.66666666666666663</v>
      </c>
      <c r="AM797" s="12">
        <v>2</v>
      </c>
      <c r="AN797" s="17">
        <f t="shared" si="378"/>
        <v>0.66666666666666663</v>
      </c>
      <c r="AO797" s="12">
        <v>0</v>
      </c>
      <c r="AP797" s="17">
        <f t="shared" si="379"/>
        <v>0</v>
      </c>
      <c r="AQ797" s="12">
        <v>1</v>
      </c>
      <c r="AR797" s="17">
        <f t="shared" si="380"/>
        <v>0.33333333333333331</v>
      </c>
      <c r="AS797" s="12">
        <v>2</v>
      </c>
      <c r="AT797" s="17">
        <f t="shared" si="381"/>
        <v>0.66666666666666663</v>
      </c>
      <c r="AU797" s="13"/>
      <c r="AV797" s="13"/>
      <c r="AW797" s="13"/>
      <c r="AX797" s="13"/>
      <c r="AY797" s="13"/>
      <c r="AZ797" s="13"/>
      <c r="BA797" s="13"/>
      <c r="BB797" s="13"/>
      <c r="BC797" s="13"/>
      <c r="BD797" s="35">
        <f t="shared" si="382"/>
        <v>0</v>
      </c>
      <c r="BE797" s="35">
        <f t="shared" si="383"/>
        <v>0</v>
      </c>
      <c r="BF797" s="37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3.1029500651296291</v>
      </c>
      <c r="BG797" s="14">
        <f t="shared" si="384"/>
        <v>0.66666666666666663</v>
      </c>
      <c r="BH797" s="14">
        <f t="shared" si="385"/>
        <v>0</v>
      </c>
      <c r="BI797" s="13">
        <f>IFERROR(((AG797*(12000/5))/((F797*60+G797)*(SUMIFS(팀공격력!X:X,팀공격력!A:A,B797,팀공격력!B:B,D797)+SUMIFS(팀수비력!X:X,팀수비력!A:A,B797,팀수비력!B:B,D797))))*100,"")</f>
        <v>0.95389507154213027</v>
      </c>
      <c r="BJ797" s="13">
        <f>IFERROR(((AI797*(12000/5))/((F797*60+G797)*(SUMIFS(팀공격력!V:V,팀공격력!A:A,B797,팀공격력!B:B,D797)+SUMIFS(팀수비력!W:W,팀수비력!A:A,B797,팀수비력!B:B,D797))))*100,"")</f>
        <v>3.7274315666860804</v>
      </c>
      <c r="BK797" s="13">
        <f>IFERROR(((AE797*(12000/5))/((F797*60+G797)*(SUMIFS(팀공격력!X:X,팀공격력!A:A,B797,팀공격력!B:B,D797)+SUMIFS(팀수비력!X:X,팀수비력!A:A,B797,팀수비력!B:B,D797))))*100,"")</f>
        <v>2.8616852146263914</v>
      </c>
      <c r="BL797" s="13">
        <f>IFERROR(100*AK797/(((((F797*60+G797)/(12000/5))*SUMIFS(팀공격력!P:P,팀공격력!A:A,B797,팀공격력!B:B,D797))-K797)),"")</f>
        <v>4.5725172660157174</v>
      </c>
      <c r="BM797" s="13">
        <f>IFERROR(100*((AM797/E797*(2400))/((F797*60+G797)*SUMIFS(팀공격력!AR:AR,팀공격력!A:A,B797,팀공격력!B:B,D797))),"")</f>
        <v>5.4185282903298431</v>
      </c>
      <c r="BN797" s="13">
        <f>IFERROR((AO797*40)/(((F797*60+G797)/60)*(SUMIFS(팀수비력!Q:Q,팀수비력!A:A,B797,팀수비력!B:B,D797)-SUMIFS(팀수비력!N:N,팀수비력!A:A,B797,팀수비력!B:B,D797)))*100,"")</f>
        <v>0</v>
      </c>
      <c r="BO797" s="13">
        <f t="shared" si="386"/>
        <v>25</v>
      </c>
      <c r="BP797" s="13">
        <v>0</v>
      </c>
      <c r="BQ797" s="13">
        <v>0</v>
      </c>
      <c r="BR797" s="13">
        <v>0</v>
      </c>
      <c r="BS797" s="13">
        <v>0</v>
      </c>
      <c r="BT797" s="15" t="s">
        <v>88</v>
      </c>
      <c r="BU797" s="15"/>
      <c r="BV797" s="12" t="s">
        <v>96</v>
      </c>
      <c r="BW797" s="26"/>
      <c r="BX797" s="28"/>
      <c r="BY797" s="28"/>
      <c r="BZ797" s="26"/>
      <c r="CA797" s="26"/>
      <c r="CB797" s="26"/>
      <c r="CC797" s="31"/>
      <c r="CD797" s="31"/>
      <c r="CE797" s="31"/>
      <c r="CF797" s="33">
        <v>2</v>
      </c>
      <c r="CG797" s="33">
        <v>1</v>
      </c>
    </row>
    <row r="798" spans="1:85" ht="18" customHeight="1" thickBot="1" x14ac:dyDescent="0.45">
      <c r="A798" s="12" t="s">
        <v>84</v>
      </c>
      <c r="B798" s="12" t="s">
        <v>112</v>
      </c>
      <c r="C798" s="4" t="s">
        <v>114</v>
      </c>
      <c r="D798" s="4" t="s">
        <v>299</v>
      </c>
      <c r="E798" s="23">
        <v>7</v>
      </c>
      <c r="F798" s="24">
        <v>11</v>
      </c>
      <c r="G798" s="24">
        <v>13</v>
      </c>
      <c r="H798" s="10">
        <f t="shared" si="360"/>
        <v>4711</v>
      </c>
      <c r="I798" s="5">
        <v>20</v>
      </c>
      <c r="J798" s="17">
        <f t="shared" si="361"/>
        <v>2.8571428571428572</v>
      </c>
      <c r="K798" s="7">
        <v>8</v>
      </c>
      <c r="L798" s="7">
        <v>18</v>
      </c>
      <c r="M798" s="17">
        <f t="shared" si="362"/>
        <v>1.1428571428571428</v>
      </c>
      <c r="N798" s="17">
        <f t="shared" si="363"/>
        <v>2.5714285714285716</v>
      </c>
      <c r="O798" s="14">
        <f t="shared" si="364"/>
        <v>0.44444444444444442</v>
      </c>
      <c r="P798" s="12">
        <v>6</v>
      </c>
      <c r="Q798" s="12">
        <v>8</v>
      </c>
      <c r="R798" s="17">
        <f t="shared" si="365"/>
        <v>0.8571428571428571</v>
      </c>
      <c r="S798" s="17">
        <f t="shared" si="366"/>
        <v>1.1428571428571428</v>
      </c>
      <c r="T798" s="14">
        <f t="shared" si="367"/>
        <v>0.75</v>
      </c>
      <c r="U798" s="12">
        <v>2</v>
      </c>
      <c r="V798" s="12">
        <v>10</v>
      </c>
      <c r="W798" s="17">
        <f t="shared" si="368"/>
        <v>0.2857142857142857</v>
      </c>
      <c r="X798" s="17">
        <f t="shared" si="369"/>
        <v>1.4285714285714286</v>
      </c>
      <c r="Y798" s="14">
        <f t="shared" si="370"/>
        <v>0.2</v>
      </c>
      <c r="Z798" s="12">
        <v>2</v>
      </c>
      <c r="AA798" s="12">
        <v>3</v>
      </c>
      <c r="AB798" s="17">
        <f t="shared" si="371"/>
        <v>0.2857142857142857</v>
      </c>
      <c r="AC798" s="17">
        <f t="shared" si="372"/>
        <v>0.42857142857142855</v>
      </c>
      <c r="AD798" s="14">
        <f t="shared" si="373"/>
        <v>0.66666666666666663</v>
      </c>
      <c r="AE798" s="12">
        <v>13</v>
      </c>
      <c r="AF798" s="17">
        <f t="shared" si="374"/>
        <v>1.8571428571428572</v>
      </c>
      <c r="AG798" s="12">
        <v>5</v>
      </c>
      <c r="AH798" s="17">
        <f t="shared" si="375"/>
        <v>0.7142857142857143</v>
      </c>
      <c r="AI798" s="12">
        <v>8</v>
      </c>
      <c r="AJ798" s="17">
        <f t="shared" si="376"/>
        <v>1.1428571428571428</v>
      </c>
      <c r="AK798" s="12">
        <v>1</v>
      </c>
      <c r="AL798" s="17">
        <f t="shared" si="377"/>
        <v>0.14285714285714285</v>
      </c>
      <c r="AM798" s="12">
        <v>1</v>
      </c>
      <c r="AN798" s="17">
        <f t="shared" si="378"/>
        <v>0.14285714285714285</v>
      </c>
      <c r="AO798" s="12">
        <v>0</v>
      </c>
      <c r="AP798" s="17">
        <f t="shared" si="379"/>
        <v>0</v>
      </c>
      <c r="AQ798" s="12">
        <v>3</v>
      </c>
      <c r="AR798" s="17">
        <f t="shared" si="380"/>
        <v>0.42857142857142855</v>
      </c>
      <c r="AS798" s="12">
        <v>14</v>
      </c>
      <c r="AT798" s="17">
        <f t="shared" si="381"/>
        <v>2</v>
      </c>
      <c r="AU798" s="13"/>
      <c r="AV798" s="13"/>
      <c r="AW798" s="13"/>
      <c r="AX798" s="13"/>
      <c r="AY798" s="13"/>
      <c r="AZ798" s="13"/>
      <c r="BA798" s="13"/>
      <c r="BB798" s="13"/>
      <c r="BC798" s="13"/>
      <c r="BD798" s="35">
        <f t="shared" si="382"/>
        <v>51.759834368530022</v>
      </c>
      <c r="BE798" s="35">
        <f t="shared" si="383"/>
        <v>50</v>
      </c>
      <c r="BF798" s="37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10.934095214643261</v>
      </c>
      <c r="BG798" s="14">
        <f t="shared" si="384"/>
        <v>0.55555555555555558</v>
      </c>
      <c r="BH798" s="14">
        <f t="shared" si="385"/>
        <v>0.16666666666666666</v>
      </c>
      <c r="BI798" s="13">
        <f>IFERROR(((AG798*(12000/5))/((F798*60+G798)*(SUMIFS(팀공격력!X:X,팀공격력!A:A,B798,팀공격력!B:B,D798)+SUMIFS(팀수비력!X:X,팀수비력!A:A,B798,팀수비력!B:B,D798))))*100,"")</f>
        <v>3.011927231838079</v>
      </c>
      <c r="BJ798" s="13">
        <f>IFERROR(((AI798*(12000/5))/((F798*60+G798)*(SUMIFS(팀공격력!V:V,팀공격력!A:A,B798,팀공격력!B:B,D798)+SUMIFS(팀수비력!W:W,팀수비력!A:A,B798,팀수비력!B:B,D798))))*100,"")</f>
        <v>9.4155032145116451</v>
      </c>
      <c r="BK798" s="13">
        <f>IFERROR(((AE798*(12000/5))/((F798*60+G798)*(SUMIFS(팀공격력!X:X,팀공격력!A:A,B798,팀공격력!B:B,D798)+SUMIFS(팀수비력!X:X,팀수비력!A:A,B798,팀수비력!B:B,D798))))*100,"")</f>
        <v>7.8310108027790051</v>
      </c>
      <c r="BL798" s="13">
        <f>IFERROR(100*AK798/(((((F798*60+G798)/(12000/5))*SUMIFS(팀공격력!P:P,팀공격력!A:A,B798,팀공격력!B:B,D798))-K798)),"")</f>
        <v>1.6323088328311719</v>
      </c>
      <c r="BM798" s="13">
        <f>IFERROR(100*((AM798/E798*(2400))/((F798*60+G798)*SUMIFS(팀공격력!AR:AR,팀공격력!A:A,B798,팀공격력!B:B,D798))),"")</f>
        <v>0.73324385164196026</v>
      </c>
      <c r="BN798" s="13">
        <f>IFERROR((AO798*40)/(((F798*60+G798)/60)*(SUMIFS(팀수비력!Q:Q,팀수비력!A:A,B798,팀수비력!B:B,D798)-SUMIFS(팀수비력!N:N,팀수비력!A:A,B798,팀수비력!B:B,D798)))*100,"")</f>
        <v>0</v>
      </c>
      <c r="BO798" s="13">
        <f t="shared" si="386"/>
        <v>13.440860215053764</v>
      </c>
      <c r="BP798" s="13">
        <v>15.789473684210501</v>
      </c>
      <c r="BQ798" s="13">
        <v>0</v>
      </c>
      <c r="BR798" s="13">
        <v>0</v>
      </c>
      <c r="BS798" s="13">
        <v>0.14285714285714199</v>
      </c>
      <c r="BT798" s="15" t="s">
        <v>88</v>
      </c>
      <c r="BU798" s="15"/>
      <c r="BV798" s="12" t="s">
        <v>96</v>
      </c>
      <c r="BW798" s="26"/>
      <c r="BX798" s="28"/>
      <c r="BY798" s="28"/>
      <c r="BZ798" s="26"/>
      <c r="CA798" s="26"/>
      <c r="CB798" s="26"/>
      <c r="CC798" s="31"/>
      <c r="CD798" s="31"/>
      <c r="CE798" s="31"/>
      <c r="CF798" s="33">
        <v>1</v>
      </c>
      <c r="CG798" s="33">
        <v>6</v>
      </c>
    </row>
    <row r="799" spans="1:85" ht="18" customHeight="1" thickBot="1" x14ac:dyDescent="0.45">
      <c r="A799" s="12" t="s">
        <v>84</v>
      </c>
      <c r="B799" s="12" t="s">
        <v>112</v>
      </c>
      <c r="C799" s="4" t="s">
        <v>115</v>
      </c>
      <c r="D799" s="4" t="s">
        <v>299</v>
      </c>
      <c r="E799" s="23">
        <v>8</v>
      </c>
      <c r="F799" s="24">
        <v>18</v>
      </c>
      <c r="G799" s="24">
        <v>41</v>
      </c>
      <c r="H799" s="10">
        <f t="shared" si="360"/>
        <v>8968</v>
      </c>
      <c r="I799" s="5">
        <v>64</v>
      </c>
      <c r="J799" s="17">
        <f t="shared" si="361"/>
        <v>8</v>
      </c>
      <c r="K799" s="7">
        <v>28</v>
      </c>
      <c r="L799" s="7">
        <v>54</v>
      </c>
      <c r="M799" s="17">
        <f t="shared" si="362"/>
        <v>3.5</v>
      </c>
      <c r="N799" s="17">
        <f t="shared" si="363"/>
        <v>6.75</v>
      </c>
      <c r="O799" s="14">
        <f t="shared" si="364"/>
        <v>0.51851851851851849</v>
      </c>
      <c r="P799" s="12">
        <v>28</v>
      </c>
      <c r="Q799" s="12">
        <v>54</v>
      </c>
      <c r="R799" s="17">
        <f t="shared" si="365"/>
        <v>3.5</v>
      </c>
      <c r="S799" s="17">
        <f t="shared" si="366"/>
        <v>6.75</v>
      </c>
      <c r="T799" s="14">
        <f t="shared" si="367"/>
        <v>0.51851851851851849</v>
      </c>
      <c r="U799" s="12">
        <v>0</v>
      </c>
      <c r="V799" s="12">
        <v>0</v>
      </c>
      <c r="W799" s="17">
        <f t="shared" si="368"/>
        <v>0</v>
      </c>
      <c r="X799" s="17">
        <f t="shared" si="369"/>
        <v>0</v>
      </c>
      <c r="Y799" s="14" t="e">
        <f t="shared" si="370"/>
        <v>#DIV/0!</v>
      </c>
      <c r="Z799" s="12">
        <v>8</v>
      </c>
      <c r="AA799" s="12">
        <v>10</v>
      </c>
      <c r="AB799" s="17">
        <f t="shared" si="371"/>
        <v>1</v>
      </c>
      <c r="AC799" s="17">
        <f t="shared" si="372"/>
        <v>1.25</v>
      </c>
      <c r="AD799" s="14">
        <f t="shared" si="373"/>
        <v>0.8</v>
      </c>
      <c r="AE799" s="12">
        <v>18</v>
      </c>
      <c r="AF799" s="17">
        <f t="shared" si="374"/>
        <v>2.25</v>
      </c>
      <c r="AG799" s="12">
        <v>8</v>
      </c>
      <c r="AH799" s="17">
        <f t="shared" si="375"/>
        <v>1</v>
      </c>
      <c r="AI799" s="12">
        <v>10</v>
      </c>
      <c r="AJ799" s="17">
        <f t="shared" si="376"/>
        <v>1.25</v>
      </c>
      <c r="AK799" s="12">
        <v>7</v>
      </c>
      <c r="AL799" s="17">
        <f t="shared" si="377"/>
        <v>0.875</v>
      </c>
      <c r="AM799" s="12">
        <v>4</v>
      </c>
      <c r="AN799" s="17">
        <f t="shared" si="378"/>
        <v>0.5</v>
      </c>
      <c r="AO799" s="12">
        <v>3</v>
      </c>
      <c r="AP799" s="17">
        <f t="shared" si="379"/>
        <v>0.375</v>
      </c>
      <c r="AQ799" s="12">
        <v>10</v>
      </c>
      <c r="AR799" s="17">
        <f t="shared" si="380"/>
        <v>1.25</v>
      </c>
      <c r="AS799" s="12">
        <v>19</v>
      </c>
      <c r="AT799" s="17">
        <f t="shared" si="381"/>
        <v>2.375</v>
      </c>
      <c r="AU799" s="13"/>
      <c r="AV799" s="13"/>
      <c r="AW799" s="13"/>
      <c r="AX799" s="13"/>
      <c r="AY799" s="13"/>
      <c r="AZ799" s="13"/>
      <c r="BA799" s="13"/>
      <c r="BB799" s="13"/>
      <c r="BC799" s="13"/>
      <c r="BD799" s="35">
        <f t="shared" si="382"/>
        <v>54.794520547945204</v>
      </c>
      <c r="BE799" s="35">
        <f t="shared" si="383"/>
        <v>51.851851851851848</v>
      </c>
      <c r="BF799" s="37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20.116583049357338</v>
      </c>
      <c r="BG799" s="14">
        <f t="shared" si="384"/>
        <v>0</v>
      </c>
      <c r="BH799" s="14">
        <f t="shared" si="385"/>
        <v>0.18518518518518517</v>
      </c>
      <c r="BI799" s="13">
        <f>IFERROR(((AG799*(12000/5))/((F799*60+G799)*(SUMIFS(팀공격력!X:X,팀공격력!A:A,B799,팀공격력!B:B,D799)+SUMIFS(팀수비력!X:X,팀수비력!A:A,B799,팀수비력!B:B,D799))))*100,"")</f>
        <v>2.893169708513152</v>
      </c>
      <c r="BJ799" s="13">
        <f>IFERROR(((AI799*(12000/5))/((F799*60+G799)*(SUMIFS(팀공격력!V:V,팀공격력!A:A,B799,팀공격력!B:B,D799)+SUMIFS(팀수비력!W:W,팀수비력!A:A,B799,팀수비력!B:B,D799))))*100,"")</f>
        <v>7.0658270108902066</v>
      </c>
      <c r="BK799" s="13">
        <f>IFERROR(((AE799*(12000/5))/((F799*60+G799)*(SUMIFS(팀공격력!X:X,팀공격력!A:A,B799,팀공격력!B:B,D799)+SUMIFS(팀수비력!X:X,팀수비력!A:A,B799,팀수비력!B:B,D799))))*100,"")</f>
        <v>6.5096318441545913</v>
      </c>
      <c r="BL799" s="13">
        <f>IFERROR(100*AK799/(((((F799*60+G799)/(12000/5))*SUMIFS(팀공격력!P:P,팀공격력!A:A,B799,팀공격력!B:B,D799))-K799)),"")</f>
        <v>8.0119416082065165</v>
      </c>
      <c r="BM799" s="13">
        <f>IFERROR(100*((AM799/E799*(2400))/((F799*60+G799)*SUMIFS(팀공격력!AR:AR,팀공격력!A:A,B799,팀공격력!B:B,D799))),"")</f>
        <v>1.5407278256401762</v>
      </c>
      <c r="BN799" s="13">
        <f>IFERROR((AO799*40)/(((F799*60+G799)/60)*(SUMIFS(팀수비력!Q:Q,팀수비력!A:A,B799,팀수비력!B:B,D799)-SUMIFS(팀수비력!N:N,팀수비력!A:A,B799,팀수비력!B:B,D799)))*100,"")</f>
        <v>1.845642745085976</v>
      </c>
      <c r="BO799" s="13">
        <f t="shared" si="386"/>
        <v>14.619883040935671</v>
      </c>
      <c r="BP799" s="13">
        <v>0</v>
      </c>
      <c r="BQ799" s="13">
        <v>0.25</v>
      </c>
      <c r="BR799" s="13">
        <v>0.25</v>
      </c>
      <c r="BS799" s="13">
        <v>0.125</v>
      </c>
      <c r="BT799" s="15" t="s">
        <v>88</v>
      </c>
      <c r="BU799" s="15"/>
      <c r="BV799" s="12" t="s">
        <v>89</v>
      </c>
      <c r="BW799" s="26"/>
      <c r="BX799" s="28"/>
      <c r="BY799" s="28"/>
      <c r="BZ799" s="26"/>
      <c r="CA799" s="26"/>
      <c r="CB799" s="26"/>
      <c r="CC799" s="31"/>
      <c r="CD799" s="31"/>
      <c r="CE799" s="31"/>
      <c r="CF799" s="33">
        <v>1</v>
      </c>
      <c r="CG799" s="33">
        <v>7</v>
      </c>
    </row>
    <row r="800" spans="1:85" ht="18" customHeight="1" thickBot="1" x14ac:dyDescent="0.45">
      <c r="A800" s="12" t="s">
        <v>84</v>
      </c>
      <c r="B800" s="12" t="s">
        <v>112</v>
      </c>
      <c r="C800" s="4" t="s">
        <v>117</v>
      </c>
      <c r="D800" s="4" t="s">
        <v>299</v>
      </c>
      <c r="E800" s="23">
        <v>9</v>
      </c>
      <c r="F800" s="24">
        <v>27</v>
      </c>
      <c r="G800" s="24">
        <v>11</v>
      </c>
      <c r="H800" s="10">
        <f t="shared" si="360"/>
        <v>14679</v>
      </c>
      <c r="I800" s="5">
        <v>125</v>
      </c>
      <c r="J800" s="17">
        <f t="shared" si="361"/>
        <v>13.888888888888889</v>
      </c>
      <c r="K800" s="7">
        <v>53</v>
      </c>
      <c r="L800" s="7">
        <v>89</v>
      </c>
      <c r="M800" s="17">
        <f t="shared" si="362"/>
        <v>5.8888888888888893</v>
      </c>
      <c r="N800" s="17">
        <f t="shared" si="363"/>
        <v>9.8888888888888893</v>
      </c>
      <c r="O800" s="14">
        <f t="shared" si="364"/>
        <v>0.5955056179775281</v>
      </c>
      <c r="P800" s="12">
        <v>43</v>
      </c>
      <c r="Q800" s="12">
        <v>70</v>
      </c>
      <c r="R800" s="17">
        <f t="shared" si="365"/>
        <v>4.7777777777777777</v>
      </c>
      <c r="S800" s="17">
        <f t="shared" si="366"/>
        <v>7.7777777777777777</v>
      </c>
      <c r="T800" s="14">
        <f t="shared" si="367"/>
        <v>0.61428571428571432</v>
      </c>
      <c r="U800" s="12">
        <v>10</v>
      </c>
      <c r="V800" s="12">
        <v>19</v>
      </c>
      <c r="W800" s="17">
        <f t="shared" si="368"/>
        <v>1.1111111111111112</v>
      </c>
      <c r="X800" s="17">
        <f t="shared" si="369"/>
        <v>2.1111111111111112</v>
      </c>
      <c r="Y800" s="14">
        <f t="shared" si="370"/>
        <v>0.52631578947368418</v>
      </c>
      <c r="Z800" s="12">
        <v>9</v>
      </c>
      <c r="AA800" s="12">
        <v>12</v>
      </c>
      <c r="AB800" s="17">
        <f t="shared" si="371"/>
        <v>1</v>
      </c>
      <c r="AC800" s="17">
        <f t="shared" si="372"/>
        <v>1.3333333333333333</v>
      </c>
      <c r="AD800" s="14">
        <f t="shared" si="373"/>
        <v>0.75</v>
      </c>
      <c r="AE800" s="12">
        <v>95</v>
      </c>
      <c r="AF800" s="17">
        <f t="shared" si="374"/>
        <v>10.555555555555555</v>
      </c>
      <c r="AG800" s="12">
        <v>33</v>
      </c>
      <c r="AH800" s="17">
        <f t="shared" si="375"/>
        <v>3.6666666666666665</v>
      </c>
      <c r="AI800" s="12">
        <v>62</v>
      </c>
      <c r="AJ800" s="17">
        <f t="shared" si="376"/>
        <v>6.8888888888888893</v>
      </c>
      <c r="AK800" s="12">
        <v>17</v>
      </c>
      <c r="AL800" s="17">
        <f t="shared" si="377"/>
        <v>1.8888888888888888</v>
      </c>
      <c r="AM800" s="12">
        <v>5</v>
      </c>
      <c r="AN800" s="17">
        <f t="shared" si="378"/>
        <v>0.55555555555555558</v>
      </c>
      <c r="AO800" s="12">
        <v>8</v>
      </c>
      <c r="AP800" s="17">
        <f t="shared" si="379"/>
        <v>0.88888888888888884</v>
      </c>
      <c r="AQ800" s="12">
        <v>17</v>
      </c>
      <c r="AR800" s="17">
        <f t="shared" si="380"/>
        <v>1.8888888888888888</v>
      </c>
      <c r="AS800" s="12">
        <v>22</v>
      </c>
      <c r="AT800" s="17">
        <f t="shared" si="381"/>
        <v>2.4444444444444446</v>
      </c>
      <c r="AU800" s="13"/>
      <c r="AV800" s="13"/>
      <c r="AW800" s="13"/>
      <c r="AX800" s="13"/>
      <c r="AY800" s="13"/>
      <c r="AZ800" s="13"/>
      <c r="BA800" s="13"/>
      <c r="BB800" s="13"/>
      <c r="BC800" s="13"/>
      <c r="BD800" s="35">
        <f t="shared" si="382"/>
        <v>66.291896478574458</v>
      </c>
      <c r="BE800" s="35">
        <f t="shared" si="383"/>
        <v>65.168539325842701</v>
      </c>
      <c r="BF800" s="37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22.494009868215922</v>
      </c>
      <c r="BG800" s="14">
        <f t="shared" si="384"/>
        <v>0.21348314606741572</v>
      </c>
      <c r="BH800" s="14">
        <f t="shared" si="385"/>
        <v>0.1348314606741573</v>
      </c>
      <c r="BI800" s="13">
        <f>IFERROR(((AG800*(12000/5))/((F800*60+G800)*(SUMIFS(팀공격력!X:X,팀공격력!A:A,B800,팀공격력!B:B,D800)+SUMIFS(팀수비력!X:X,팀수비력!A:A,B800,팀수비력!B:B,D800))))*100,"")</f>
        <v>8.20256185063052</v>
      </c>
      <c r="BJ800" s="13">
        <f>IFERROR(((AI800*(12000/5))/((F800*60+G800)*(SUMIFS(팀공격력!V:V,팀공격력!A:A,B800,팀공격력!B:B,D800)+SUMIFS(팀수비력!W:W,팀수비력!A:A,B800,팀수비력!B:B,D800))))*100,"")</f>
        <v>30.109693985952855</v>
      </c>
      <c r="BK800" s="13">
        <f>IFERROR(((AE800*(12000/5))/((F800*60+G800)*(SUMIFS(팀공격력!X:X,팀공격력!A:A,B800,팀공격력!B:B,D800)+SUMIFS(팀수비력!X:X,팀수비력!A:A,B800,팀수비력!B:B,D800))))*100,"")</f>
        <v>23.613435630603014</v>
      </c>
      <c r="BL800" s="13">
        <f>IFERROR(100*AK800/(((((F800*60+G800)/(12000/5))*SUMIFS(팀공격력!P:P,팀공격력!A:A,B800,팀공격력!B:B,D800))-K800)),"")</f>
        <v>14.80100269537868</v>
      </c>
      <c r="BM800" s="13">
        <f>IFERROR(100*((AM800/E800*(2400))/((F800*60+G800)*SUMIFS(팀공격력!AR:AR,팀공격력!A:A,B800,팀공격력!B:B,D800))),"")</f>
        <v>1.1766168625537416</v>
      </c>
      <c r="BN800" s="13">
        <f>IFERROR((AO800*40)/(((F800*60+G800)/60)*(SUMIFS(팀수비력!Q:Q,팀수비력!A:A,B800,팀수비력!B:B,D800)-SUMIFS(팀수비력!N:N,팀수비력!A:A,B800,팀수비력!B:B,D800)))*100,"")</f>
        <v>3.3827353643840254</v>
      </c>
      <c r="BO800" s="13">
        <f t="shared" si="386"/>
        <v>15.276779295470885</v>
      </c>
      <c r="BP800" s="13">
        <v>69.230769230769198</v>
      </c>
      <c r="BQ800" s="13">
        <v>0.77777777777777701</v>
      </c>
      <c r="BR800" s="13">
        <v>0</v>
      </c>
      <c r="BS800" s="13">
        <v>0.22222222222222199</v>
      </c>
      <c r="BT800" s="15" t="s">
        <v>93</v>
      </c>
      <c r="BU800" s="15"/>
      <c r="BV800" s="12" t="s">
        <v>89</v>
      </c>
      <c r="BW800" s="26"/>
      <c r="BX800" s="28"/>
      <c r="BY800" s="28"/>
      <c r="BZ800" s="26"/>
      <c r="CA800" s="26"/>
      <c r="CB800" s="26"/>
      <c r="CC800" s="31"/>
      <c r="CD800" s="31"/>
      <c r="CE800" s="31"/>
      <c r="CF800" s="33">
        <v>2</v>
      </c>
      <c r="CG800" s="33">
        <v>7</v>
      </c>
    </row>
    <row r="801" spans="1:85" ht="18" customHeight="1" thickBot="1" x14ac:dyDescent="0.45">
      <c r="A801" s="12" t="s">
        <v>84</v>
      </c>
      <c r="B801" s="12" t="s">
        <v>112</v>
      </c>
      <c r="C801" s="4" t="s">
        <v>119</v>
      </c>
      <c r="D801" s="4" t="s">
        <v>299</v>
      </c>
      <c r="E801" s="23">
        <v>3</v>
      </c>
      <c r="F801" s="24">
        <v>3</v>
      </c>
      <c r="G801" s="24">
        <v>12</v>
      </c>
      <c r="H801" s="10">
        <f t="shared" si="360"/>
        <v>576</v>
      </c>
      <c r="I801" s="5">
        <v>2</v>
      </c>
      <c r="J801" s="17">
        <f t="shared" si="361"/>
        <v>0.66666666666666663</v>
      </c>
      <c r="K801" s="7">
        <v>1</v>
      </c>
      <c r="L801" s="7">
        <v>1</v>
      </c>
      <c r="M801" s="17">
        <f t="shared" si="362"/>
        <v>0.33333333333333331</v>
      </c>
      <c r="N801" s="17">
        <f t="shared" si="363"/>
        <v>0.33333333333333331</v>
      </c>
      <c r="O801" s="14">
        <f t="shared" si="364"/>
        <v>1</v>
      </c>
      <c r="P801" s="12">
        <v>1</v>
      </c>
      <c r="Q801" s="12">
        <v>1</v>
      </c>
      <c r="R801" s="17">
        <f t="shared" si="365"/>
        <v>0.33333333333333331</v>
      </c>
      <c r="S801" s="17">
        <f t="shared" si="366"/>
        <v>0.33333333333333331</v>
      </c>
      <c r="T801" s="14">
        <f t="shared" si="367"/>
        <v>1</v>
      </c>
      <c r="U801" s="12">
        <v>0</v>
      </c>
      <c r="V801" s="12">
        <v>0</v>
      </c>
      <c r="W801" s="17">
        <f t="shared" si="368"/>
        <v>0</v>
      </c>
      <c r="X801" s="17">
        <f t="shared" si="369"/>
        <v>0</v>
      </c>
      <c r="Y801" s="14" t="e">
        <f t="shared" si="370"/>
        <v>#DIV/0!</v>
      </c>
      <c r="Z801" s="12">
        <v>0</v>
      </c>
      <c r="AA801" s="12">
        <v>0</v>
      </c>
      <c r="AB801" s="17">
        <f t="shared" si="371"/>
        <v>0</v>
      </c>
      <c r="AC801" s="17">
        <f t="shared" si="372"/>
        <v>0</v>
      </c>
      <c r="AD801" s="14" t="e">
        <f t="shared" si="373"/>
        <v>#DIV/0!</v>
      </c>
      <c r="AE801" s="12">
        <v>0</v>
      </c>
      <c r="AF801" s="17">
        <f t="shared" si="374"/>
        <v>0</v>
      </c>
      <c r="AG801" s="12">
        <v>0</v>
      </c>
      <c r="AH801" s="17">
        <f t="shared" si="375"/>
        <v>0</v>
      </c>
      <c r="AI801" s="12">
        <v>0</v>
      </c>
      <c r="AJ801" s="17">
        <f t="shared" si="376"/>
        <v>0</v>
      </c>
      <c r="AK801" s="12">
        <v>0</v>
      </c>
      <c r="AL801" s="17">
        <f t="shared" si="377"/>
        <v>0</v>
      </c>
      <c r="AM801" s="12">
        <v>1</v>
      </c>
      <c r="AN801" s="17">
        <f t="shared" si="378"/>
        <v>0.33333333333333331</v>
      </c>
      <c r="AO801" s="12">
        <v>0</v>
      </c>
      <c r="AP801" s="17">
        <f t="shared" si="379"/>
        <v>0</v>
      </c>
      <c r="AQ801" s="12">
        <v>0</v>
      </c>
      <c r="AR801" s="17">
        <f t="shared" si="380"/>
        <v>0</v>
      </c>
      <c r="AS801" s="12">
        <v>1</v>
      </c>
      <c r="AT801" s="17">
        <f t="shared" si="381"/>
        <v>0.33333333333333331</v>
      </c>
      <c r="AU801" s="13"/>
      <c r="AV801" s="13"/>
      <c r="AW801" s="13"/>
      <c r="AX801" s="13"/>
      <c r="AY801" s="13"/>
      <c r="AZ801" s="13"/>
      <c r="BA801" s="13"/>
      <c r="BB801" s="13"/>
      <c r="BC801" s="13"/>
      <c r="BD801" s="35">
        <f t="shared" si="382"/>
        <v>100</v>
      </c>
      <c r="BE801" s="35">
        <f t="shared" si="383"/>
        <v>100</v>
      </c>
      <c r="BF801" s="37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1.71712731468762</v>
      </c>
      <c r="BG801" s="14">
        <f t="shared" si="384"/>
        <v>0</v>
      </c>
      <c r="BH801" s="14">
        <f t="shared" si="385"/>
        <v>0</v>
      </c>
      <c r="BI801" s="13">
        <f>IFERROR(((AG801*(12000/5))/((F801*60+G801)*(SUMIFS(팀공격력!X:X,팀공격력!A:A,B801,팀공격력!B:B,D801)+SUMIFS(팀수비력!X:X,팀수비력!A:A,B801,팀수비력!B:B,D801))))*100,"")</f>
        <v>0</v>
      </c>
      <c r="BJ801" s="13">
        <f>IFERROR(((AI801*(12000/5))/((F801*60+G801)*(SUMIFS(팀공격력!V:V,팀공격력!A:A,B801,팀공격력!B:B,D801)+SUMIFS(팀수비력!W:W,팀수비력!A:A,B801,팀수비력!B:B,D801))))*100,"")</f>
        <v>0</v>
      </c>
      <c r="BK801" s="13">
        <f>IFERROR(((AE801*(12000/5))/((F801*60+G801)*(SUMIFS(팀공격력!X:X,팀공격력!A:A,B801,팀공격력!B:B,D801)+SUMIFS(팀수비력!X:X,팀수비력!A:A,B801,팀수비력!B:B,D801))))*100,"")</f>
        <v>0</v>
      </c>
      <c r="BL801" s="13">
        <f>IFERROR(100*AK801/(((((F801*60+G801)/(12000/5))*SUMIFS(팀공격력!P:P,팀공격력!A:A,B801,팀공격력!B:B,D801))-K801)),"")</f>
        <v>0</v>
      </c>
      <c r="BM801" s="13">
        <f>IFERROR(100*((AM801/E801*(2400))/((F801*60+G801)*SUMIFS(팀공격력!AR:AR,팀공격력!A:A,B801,팀공격력!B:B,D801))),"")</f>
        <v>5.9970690713286015</v>
      </c>
      <c r="BN801" s="13">
        <f>IFERROR((AO801*40)/(((F801*60+G801)/60)*(SUMIFS(팀수비력!Q:Q,팀수비력!A:A,B801,팀수비력!B:B,D801)-SUMIFS(팀수비력!N:N,팀수비력!A:A,B801,팀수비력!B:B,D801)))*100,"")</f>
        <v>0</v>
      </c>
      <c r="BO801" s="13">
        <f t="shared" si="386"/>
        <v>0</v>
      </c>
      <c r="BP801" s="13">
        <v>70</v>
      </c>
      <c r="BQ801" s="13">
        <v>0</v>
      </c>
      <c r="BR801" s="13">
        <v>0</v>
      </c>
      <c r="BS801" s="13">
        <v>0</v>
      </c>
      <c r="BT801" s="15" t="s">
        <v>88</v>
      </c>
      <c r="BU801" s="15"/>
      <c r="BV801" s="12" t="s">
        <v>96</v>
      </c>
      <c r="BW801" s="26"/>
      <c r="BX801" s="28"/>
      <c r="BY801" s="28"/>
      <c r="BZ801" s="26"/>
      <c r="CA801" s="26"/>
      <c r="CB801" s="26"/>
      <c r="CC801" s="31"/>
      <c r="CD801" s="31"/>
      <c r="CE801" s="31"/>
      <c r="CF801" s="33">
        <v>0</v>
      </c>
      <c r="CG801" s="33">
        <v>3</v>
      </c>
    </row>
    <row r="802" spans="1:85" ht="18" customHeight="1" thickBot="1" x14ac:dyDescent="0.45">
      <c r="A802" s="12" t="s">
        <v>84</v>
      </c>
      <c r="B802" s="12" t="s">
        <v>112</v>
      </c>
      <c r="C802" s="4" t="s">
        <v>120</v>
      </c>
      <c r="D802" s="4" t="s">
        <v>299</v>
      </c>
      <c r="E802" s="23">
        <v>9</v>
      </c>
      <c r="F802" s="24">
        <v>12</v>
      </c>
      <c r="G802" s="24">
        <v>37</v>
      </c>
      <c r="H802" s="10">
        <f t="shared" si="360"/>
        <v>6813</v>
      </c>
      <c r="I802" s="5">
        <v>91</v>
      </c>
      <c r="J802" s="17">
        <f t="shared" si="361"/>
        <v>10.111111111111111</v>
      </c>
      <c r="K802" s="7">
        <v>37</v>
      </c>
      <c r="L802" s="7">
        <v>87</v>
      </c>
      <c r="M802" s="17">
        <f t="shared" si="362"/>
        <v>4.1111111111111107</v>
      </c>
      <c r="N802" s="17">
        <f t="shared" si="363"/>
        <v>9.6666666666666661</v>
      </c>
      <c r="O802" s="14">
        <f t="shared" si="364"/>
        <v>0.42528735632183906</v>
      </c>
      <c r="P802" s="12">
        <v>27</v>
      </c>
      <c r="Q802" s="12">
        <v>51</v>
      </c>
      <c r="R802" s="17">
        <f t="shared" si="365"/>
        <v>3</v>
      </c>
      <c r="S802" s="17">
        <f t="shared" si="366"/>
        <v>5.666666666666667</v>
      </c>
      <c r="T802" s="14">
        <f t="shared" si="367"/>
        <v>0.52941176470588236</v>
      </c>
      <c r="U802" s="12">
        <v>10</v>
      </c>
      <c r="V802" s="12">
        <v>36</v>
      </c>
      <c r="W802" s="17">
        <f t="shared" si="368"/>
        <v>1.1111111111111112</v>
      </c>
      <c r="X802" s="17">
        <f t="shared" si="369"/>
        <v>4</v>
      </c>
      <c r="Y802" s="14">
        <f t="shared" si="370"/>
        <v>0.27777777777777779</v>
      </c>
      <c r="Z802" s="12">
        <v>7</v>
      </c>
      <c r="AA802" s="12">
        <v>9</v>
      </c>
      <c r="AB802" s="17">
        <f t="shared" si="371"/>
        <v>0.77777777777777779</v>
      </c>
      <c r="AC802" s="17">
        <f t="shared" si="372"/>
        <v>1</v>
      </c>
      <c r="AD802" s="14">
        <f t="shared" si="373"/>
        <v>0.77777777777777779</v>
      </c>
      <c r="AE802" s="12">
        <v>33</v>
      </c>
      <c r="AF802" s="17">
        <f t="shared" si="374"/>
        <v>3.6666666666666665</v>
      </c>
      <c r="AG802" s="12">
        <v>6</v>
      </c>
      <c r="AH802" s="17">
        <f t="shared" si="375"/>
        <v>0.66666666666666663</v>
      </c>
      <c r="AI802" s="12">
        <v>27</v>
      </c>
      <c r="AJ802" s="17">
        <f t="shared" si="376"/>
        <v>3</v>
      </c>
      <c r="AK802" s="12">
        <v>8</v>
      </c>
      <c r="AL802" s="17">
        <f t="shared" si="377"/>
        <v>0.88888888888888884</v>
      </c>
      <c r="AM802" s="12">
        <v>2</v>
      </c>
      <c r="AN802" s="17">
        <f t="shared" si="378"/>
        <v>0.22222222222222221</v>
      </c>
      <c r="AO802" s="12">
        <v>2</v>
      </c>
      <c r="AP802" s="17">
        <f t="shared" si="379"/>
        <v>0.22222222222222221</v>
      </c>
      <c r="AQ802" s="12">
        <v>14</v>
      </c>
      <c r="AR802" s="17">
        <f t="shared" si="380"/>
        <v>1.5555555555555556</v>
      </c>
      <c r="AS802" s="12">
        <v>16</v>
      </c>
      <c r="AT802" s="17">
        <f t="shared" si="381"/>
        <v>1.7777777777777777</v>
      </c>
      <c r="AU802" s="13"/>
      <c r="AV802" s="13"/>
      <c r="AW802" s="13"/>
      <c r="AX802" s="13"/>
      <c r="AY802" s="13"/>
      <c r="AZ802" s="13"/>
      <c r="BA802" s="13"/>
      <c r="BB802" s="13"/>
      <c r="BC802" s="13"/>
      <c r="BD802" s="35">
        <f t="shared" si="382"/>
        <v>50.021987686895343</v>
      </c>
      <c r="BE802" s="35">
        <f t="shared" si="383"/>
        <v>48.275862068965516</v>
      </c>
      <c r="BF802" s="37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45.712152082332388</v>
      </c>
      <c r="BG802" s="14">
        <f t="shared" si="384"/>
        <v>0.41379310344827586</v>
      </c>
      <c r="BH802" s="14">
        <f t="shared" si="385"/>
        <v>0.10344827586206896</v>
      </c>
      <c r="BI802" s="13">
        <f>IFERROR(((AG802*(12000/5))/((F802*60+G802)*(SUMIFS(팀공격력!X:X,팀공격력!A:A,B802,팀공격력!B:B,D802)+SUMIFS(팀수비력!X:X,팀수비력!A:A,B802,팀수비력!B:B,D802))))*100,"")</f>
        <v>3.2132528830018923</v>
      </c>
      <c r="BJ802" s="13">
        <f>IFERROR(((AI802*(12000/5))/((F802*60+G802)*(SUMIFS(팀공격력!V:V,팀공격력!A:A,B802,팀공격력!B:B,D802)+SUMIFS(팀수비력!W:W,팀수비력!A:A,B802,팀수비력!B:B,D802))))*100,"")</f>
        <v>28.251173862432477</v>
      </c>
      <c r="BK802" s="13">
        <f>IFERROR(((AE802*(12000/5))/((F802*60+G802)*(SUMIFS(팀공격력!X:X,팀공격력!A:A,B802,팀공격력!B:B,D802)+SUMIFS(팀수비력!X:X,팀수비력!A:A,B802,팀수비력!B:B,D802))))*100,"")</f>
        <v>17.672890856510406</v>
      </c>
      <c r="BL802" s="13">
        <f>IFERROR(100*AK802/(((((F802*60+G802)/(12000/5))*SUMIFS(팀공격력!P:P,팀공격력!A:A,B802,팀공격력!B:B,D802))-K802)),"")</f>
        <v>19.55611688854032</v>
      </c>
      <c r="BM802" s="13">
        <f>IFERROR(100*((AM802/E802*(2400))/((F802*60+G802)*SUMIFS(팀공격력!AR:AR,팀공격력!A:A,B802,팀공격력!B:B,D802))),"")</f>
        <v>1.0140354572391823</v>
      </c>
      <c r="BN802" s="13">
        <f>IFERROR((AO802*40)/(((F802*60+G802)/60)*(SUMIFS(팀수비력!Q:Q,팀수비력!A:A,B802,팀수비력!B:B,D802)-SUMIFS(팀수비력!N:N,팀수비력!A:A,B802,팀수비력!B:B,D802)))*100,"")</f>
        <v>1.8220744317405364</v>
      </c>
      <c r="BO802" s="13">
        <f t="shared" si="386"/>
        <v>13.338414634146343</v>
      </c>
      <c r="BP802" s="13">
        <v>0</v>
      </c>
      <c r="BQ802" s="13">
        <v>0</v>
      </c>
      <c r="BR802" s="13">
        <v>0</v>
      </c>
      <c r="BS802" s="13">
        <v>0.11111111111111099</v>
      </c>
      <c r="BT802" s="15" t="s">
        <v>93</v>
      </c>
      <c r="BU802" s="15"/>
      <c r="BV802" s="12" t="s">
        <v>96</v>
      </c>
      <c r="BW802" s="26"/>
      <c r="BX802" s="28"/>
      <c r="BY802" s="28"/>
      <c r="BZ802" s="26"/>
      <c r="CA802" s="26"/>
      <c r="CB802" s="26"/>
      <c r="CC802" s="31"/>
      <c r="CD802" s="31"/>
      <c r="CE802" s="31"/>
      <c r="CF802" s="33">
        <v>2</v>
      </c>
      <c r="CG802" s="33">
        <v>7</v>
      </c>
    </row>
    <row r="803" spans="1:85" ht="18" customHeight="1" thickBot="1" x14ac:dyDescent="0.45">
      <c r="A803" s="12" t="s">
        <v>84</v>
      </c>
      <c r="B803" s="12" t="s">
        <v>112</v>
      </c>
      <c r="C803" s="4" t="s">
        <v>121</v>
      </c>
      <c r="D803" s="4" t="s">
        <v>299</v>
      </c>
      <c r="E803" s="23">
        <v>9</v>
      </c>
      <c r="F803" s="24">
        <v>30</v>
      </c>
      <c r="G803" s="24">
        <v>17</v>
      </c>
      <c r="H803" s="10">
        <f t="shared" si="360"/>
        <v>16353</v>
      </c>
      <c r="I803" s="5">
        <v>125</v>
      </c>
      <c r="J803" s="17">
        <f t="shared" si="361"/>
        <v>13.888888888888889</v>
      </c>
      <c r="K803" s="7">
        <v>41</v>
      </c>
      <c r="L803" s="7">
        <v>108</v>
      </c>
      <c r="M803" s="17">
        <f t="shared" si="362"/>
        <v>4.5555555555555554</v>
      </c>
      <c r="N803" s="17">
        <f t="shared" si="363"/>
        <v>12</v>
      </c>
      <c r="O803" s="14">
        <f t="shared" si="364"/>
        <v>0.37962962962962965</v>
      </c>
      <c r="P803" s="12">
        <v>25</v>
      </c>
      <c r="Q803" s="12">
        <v>54</v>
      </c>
      <c r="R803" s="17">
        <f t="shared" si="365"/>
        <v>2.7777777777777777</v>
      </c>
      <c r="S803" s="17">
        <f t="shared" si="366"/>
        <v>6</v>
      </c>
      <c r="T803" s="14">
        <f t="shared" si="367"/>
        <v>0.46296296296296297</v>
      </c>
      <c r="U803" s="12">
        <v>16</v>
      </c>
      <c r="V803" s="12">
        <v>54</v>
      </c>
      <c r="W803" s="17">
        <f t="shared" si="368"/>
        <v>1.7777777777777777</v>
      </c>
      <c r="X803" s="17">
        <f t="shared" si="369"/>
        <v>6</v>
      </c>
      <c r="Y803" s="14">
        <f t="shared" si="370"/>
        <v>0.29629629629629628</v>
      </c>
      <c r="Z803" s="12">
        <v>27</v>
      </c>
      <c r="AA803" s="12">
        <v>33</v>
      </c>
      <c r="AB803" s="17">
        <f t="shared" si="371"/>
        <v>3</v>
      </c>
      <c r="AC803" s="17">
        <f t="shared" si="372"/>
        <v>3.6666666666666665</v>
      </c>
      <c r="AD803" s="14">
        <f t="shared" si="373"/>
        <v>0.81818181818181823</v>
      </c>
      <c r="AE803" s="12">
        <v>26</v>
      </c>
      <c r="AF803" s="17">
        <f t="shared" si="374"/>
        <v>2.8888888888888888</v>
      </c>
      <c r="AG803" s="12">
        <v>2</v>
      </c>
      <c r="AH803" s="17">
        <f t="shared" si="375"/>
        <v>0.22222222222222221</v>
      </c>
      <c r="AI803" s="12">
        <v>24</v>
      </c>
      <c r="AJ803" s="17">
        <f t="shared" si="376"/>
        <v>2.6666666666666665</v>
      </c>
      <c r="AK803" s="12">
        <v>42</v>
      </c>
      <c r="AL803" s="17">
        <f t="shared" si="377"/>
        <v>4.666666666666667</v>
      </c>
      <c r="AM803" s="12">
        <v>5</v>
      </c>
      <c r="AN803" s="17">
        <f t="shared" si="378"/>
        <v>0.55555555555555558</v>
      </c>
      <c r="AO803" s="12">
        <v>0</v>
      </c>
      <c r="AP803" s="17">
        <f t="shared" si="379"/>
        <v>0</v>
      </c>
      <c r="AQ803" s="12">
        <v>14</v>
      </c>
      <c r="AR803" s="17">
        <f t="shared" si="380"/>
        <v>1.5555555555555556</v>
      </c>
      <c r="AS803" s="12">
        <v>16</v>
      </c>
      <c r="AT803" s="17">
        <f t="shared" si="381"/>
        <v>1.7777777777777777</v>
      </c>
      <c r="AU803" s="13"/>
      <c r="AV803" s="13"/>
      <c r="AW803" s="13"/>
      <c r="AX803" s="13"/>
      <c r="AY803" s="13"/>
      <c r="AZ803" s="13"/>
      <c r="BA803" s="13"/>
      <c r="BB803" s="13"/>
      <c r="BC803" s="13"/>
      <c r="BD803" s="35">
        <f t="shared" si="382"/>
        <v>51.012079660463591</v>
      </c>
      <c r="BE803" s="35">
        <f t="shared" si="383"/>
        <v>45.370370370370374</v>
      </c>
      <c r="BF803" s="37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24.771087744755938</v>
      </c>
      <c r="BG803" s="14">
        <f t="shared" si="384"/>
        <v>0.5</v>
      </c>
      <c r="BH803" s="14">
        <f t="shared" si="385"/>
        <v>0.30555555555555558</v>
      </c>
      <c r="BI803" s="13">
        <f>IFERROR(((AG803*(12000/5))/((F803*60+G803)*(SUMIFS(팀공격력!X:X,팀공격력!A:A,B803,팀공격력!B:B,D803)+SUMIFS(팀수비력!X:X,팀수비력!A:A,B803,팀수비력!B:B,D803))))*100,"")</f>
        <v>0.4462359993455205</v>
      </c>
      <c r="BJ803" s="13">
        <f>IFERROR(((AI803*(12000/5))/((F803*60+G803)*(SUMIFS(팀공격력!V:V,팀공격력!A:A,B803,팀공격력!B:B,D803)+SUMIFS(팀수비력!W:W,팀수비력!A:A,B803,팀수비력!B:B,D803))))*100,"")</f>
        <v>10.462246004457352</v>
      </c>
      <c r="BK803" s="13">
        <f>IFERROR(((AE803*(12000/5))/((F803*60+G803)*(SUMIFS(팀공격력!X:X,팀공격력!A:A,B803,팀공격력!B:B,D803)+SUMIFS(팀수비력!X:X,팀수비력!A:A,B803,팀수비력!B:B,D803))))*100,"")</f>
        <v>5.8010679914917676</v>
      </c>
      <c r="BL803" s="13">
        <f>IFERROR(100*AK803/(((((F803*60+G803)/(12000/5))*SUMIFS(팀공격력!P:P,팀공격력!A:A,B803,팀공격력!B:B,D803))-K803)),"")</f>
        <v>28.76720538586012</v>
      </c>
      <c r="BM803" s="13">
        <f>IFERROR(100*((AM803/E803*(2400))/((F803*60+G803)*SUMIFS(팀공격력!AR:AR,팀공격력!A:A,B803,팀공격력!B:B,D803))),"")</f>
        <v>1.0561706674877012</v>
      </c>
      <c r="BN803" s="13">
        <f>IFERROR((AO803*40)/(((F803*60+G803)/60)*(SUMIFS(팀수비력!Q:Q,팀수비력!A:A,B803,팀수비력!B:B,D803)-SUMIFS(팀수비력!N:N,팀수비력!A:A,B803,팀수비력!B:B,D803)))*100,"")</f>
        <v>0</v>
      </c>
      <c r="BO803" s="13">
        <f t="shared" si="386"/>
        <v>10.254907705830648</v>
      </c>
      <c r="BP803" s="13">
        <v>11.1111111111111</v>
      </c>
      <c r="BQ803" s="13">
        <v>0</v>
      </c>
      <c r="BR803" s="13">
        <v>1.44444444444444</v>
      </c>
      <c r="BS803" s="13">
        <v>0.44444444444444398</v>
      </c>
      <c r="BT803" s="15" t="s">
        <v>110</v>
      </c>
      <c r="BU803" s="15"/>
      <c r="BV803" s="12" t="s">
        <v>91</v>
      </c>
      <c r="BW803" s="26"/>
      <c r="BX803" s="28"/>
      <c r="BY803" s="28"/>
      <c r="BZ803" s="26"/>
      <c r="CA803" s="26"/>
      <c r="CB803" s="26"/>
      <c r="CC803" s="31"/>
      <c r="CD803" s="31"/>
      <c r="CE803" s="31"/>
      <c r="CF803" s="33">
        <v>2</v>
      </c>
      <c r="CG803" s="33">
        <v>7</v>
      </c>
    </row>
    <row r="804" spans="1:85" ht="18" customHeight="1" thickBot="1" x14ac:dyDescent="0.45">
      <c r="A804" s="12" t="s">
        <v>84</v>
      </c>
      <c r="B804" s="12" t="s">
        <v>112</v>
      </c>
      <c r="C804" s="4" t="s">
        <v>122</v>
      </c>
      <c r="D804" s="4" t="s">
        <v>299</v>
      </c>
      <c r="E804" s="23">
        <v>1</v>
      </c>
      <c r="F804" s="24">
        <v>7</v>
      </c>
      <c r="G804" s="24">
        <v>56</v>
      </c>
      <c r="H804" s="10">
        <f t="shared" si="360"/>
        <v>476</v>
      </c>
      <c r="I804" s="5">
        <v>2</v>
      </c>
      <c r="J804" s="17">
        <f t="shared" si="361"/>
        <v>2</v>
      </c>
      <c r="K804" s="7">
        <v>0</v>
      </c>
      <c r="L804" s="7">
        <v>0</v>
      </c>
      <c r="M804" s="17">
        <f t="shared" si="362"/>
        <v>0</v>
      </c>
      <c r="N804" s="17">
        <f t="shared" si="363"/>
        <v>0</v>
      </c>
      <c r="O804" s="14" t="e">
        <f t="shared" si="364"/>
        <v>#DIV/0!</v>
      </c>
      <c r="P804" s="12">
        <v>0</v>
      </c>
      <c r="Q804" s="12">
        <v>0</v>
      </c>
      <c r="R804" s="17">
        <f t="shared" si="365"/>
        <v>0</v>
      </c>
      <c r="S804" s="17">
        <f t="shared" si="366"/>
        <v>0</v>
      </c>
      <c r="T804" s="14" t="e">
        <f t="shared" si="367"/>
        <v>#DIV/0!</v>
      </c>
      <c r="U804" s="12">
        <v>0</v>
      </c>
      <c r="V804" s="12">
        <v>0</v>
      </c>
      <c r="W804" s="17">
        <f t="shared" si="368"/>
        <v>0</v>
      </c>
      <c r="X804" s="17">
        <f t="shared" si="369"/>
        <v>0</v>
      </c>
      <c r="Y804" s="14" t="e">
        <f t="shared" si="370"/>
        <v>#DIV/0!</v>
      </c>
      <c r="Z804" s="12">
        <v>2</v>
      </c>
      <c r="AA804" s="12">
        <v>2</v>
      </c>
      <c r="AB804" s="17">
        <f t="shared" si="371"/>
        <v>2</v>
      </c>
      <c r="AC804" s="17">
        <f t="shared" si="372"/>
        <v>2</v>
      </c>
      <c r="AD804" s="14">
        <f t="shared" si="373"/>
        <v>1</v>
      </c>
      <c r="AE804" s="12">
        <v>1</v>
      </c>
      <c r="AF804" s="17">
        <f t="shared" si="374"/>
        <v>1</v>
      </c>
      <c r="AG804" s="12">
        <v>0</v>
      </c>
      <c r="AH804" s="17">
        <f t="shared" si="375"/>
        <v>0</v>
      </c>
      <c r="AI804" s="12">
        <v>1</v>
      </c>
      <c r="AJ804" s="17">
        <f t="shared" si="376"/>
        <v>1</v>
      </c>
      <c r="AK804" s="12">
        <v>0</v>
      </c>
      <c r="AL804" s="17">
        <f t="shared" si="377"/>
        <v>0</v>
      </c>
      <c r="AM804" s="12">
        <v>0</v>
      </c>
      <c r="AN804" s="17">
        <f t="shared" si="378"/>
        <v>0</v>
      </c>
      <c r="AO804" s="12">
        <v>0</v>
      </c>
      <c r="AP804" s="17">
        <f t="shared" si="379"/>
        <v>0</v>
      </c>
      <c r="AQ804" s="12">
        <v>1</v>
      </c>
      <c r="AR804" s="17">
        <f t="shared" si="380"/>
        <v>1</v>
      </c>
      <c r="AS804" s="12">
        <v>3</v>
      </c>
      <c r="AT804" s="17">
        <f t="shared" si="381"/>
        <v>3</v>
      </c>
      <c r="AU804" s="13"/>
      <c r="AV804" s="13"/>
      <c r="AW804" s="13"/>
      <c r="AX804" s="13"/>
      <c r="AY804" s="13"/>
      <c r="AZ804" s="13"/>
      <c r="BA804" s="13"/>
      <c r="BB804" s="13"/>
      <c r="BC804" s="13"/>
      <c r="BD804" s="35">
        <f t="shared" si="382"/>
        <v>113.63636363636364</v>
      </c>
      <c r="BE804" s="35" t="str">
        <f t="shared" si="383"/>
        <v/>
      </c>
      <c r="BF804" s="37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1.3021308309026121</v>
      </c>
      <c r="BG804" s="14" t="str">
        <f t="shared" si="384"/>
        <v/>
      </c>
      <c r="BH804" s="14" t="str">
        <f t="shared" si="385"/>
        <v/>
      </c>
      <c r="BI804" s="13">
        <f>IFERROR(((AG804*(12000/5))/((F804*60+G804)*(SUMIFS(팀공격력!X:X,팀공격력!A:A,B804,팀공격력!B:B,D804)+SUMIFS(팀수비력!X:X,팀수비력!A:A,B804,팀수비력!B:B,D804))))*100,"")</f>
        <v>0</v>
      </c>
      <c r="BJ804" s="13">
        <f>IFERROR(((AI804*(12000/5))/((F804*60+G804)*(SUMIFS(팀공격력!V:V,팀공격력!A:A,B804,팀공격력!B:B,D804)+SUMIFS(팀수비력!W:W,팀수비력!A:A,B804,팀수비력!B:B,D804))))*100,"")</f>
        <v>1.6640319494134286</v>
      </c>
      <c r="BK804" s="13">
        <f>IFERROR(((AE804*(12000/5))/((F804*60+G804)*(SUMIFS(팀공격력!X:X,팀공격력!A:A,B804,팀공격력!B:B,D804)+SUMIFS(팀수비력!X:X,팀수비력!A:A,B804,팀수비력!B:B,D804))))*100,"")</f>
        <v>0.85169202816261635</v>
      </c>
      <c r="BL804" s="13">
        <f>IFERROR(100*AK804/(((((F804*60+G804)/(12000/5))*SUMIFS(팀공격력!P:P,팀공격력!A:A,B804,팀공격력!B:B,D804))-K804)),"")</f>
        <v>0</v>
      </c>
      <c r="BM804" s="13">
        <f>IFERROR(100*((AM804/E804*(2400))/((F804*60+G804)*SUMIFS(팀공격력!AR:AR,팀공격력!A:A,B804,팀공격력!B:B,D804))),"")</f>
        <v>0</v>
      </c>
      <c r="BN804" s="13">
        <f>IFERROR((AO804*40)/(((F804*60+G804)/60)*(SUMIFS(팀수비력!Q:Q,팀수비력!A:A,B804,팀수비력!B:B,D804)-SUMIFS(팀수비력!N:N,팀수비력!A:A,B804,팀수비력!B:B,D804)))*100,"")</f>
        <v>0</v>
      </c>
      <c r="BO804" s="13">
        <f t="shared" si="386"/>
        <v>53.191489361702132</v>
      </c>
      <c r="BP804" s="13">
        <v>7.6923076923076898</v>
      </c>
      <c r="BQ804" s="13">
        <v>0</v>
      </c>
      <c r="BR804" s="13">
        <v>0</v>
      </c>
      <c r="BS804" s="13">
        <v>0</v>
      </c>
      <c r="BT804" s="15" t="s">
        <v>88</v>
      </c>
      <c r="BU804" s="15"/>
      <c r="BV804" s="12" t="s">
        <v>96</v>
      </c>
      <c r="BW804" s="26"/>
      <c r="BX804" s="28"/>
      <c r="BY804" s="28"/>
      <c r="BZ804" s="26"/>
      <c r="CA804" s="26"/>
      <c r="CB804" s="26"/>
      <c r="CC804" s="31"/>
      <c r="CD804" s="31"/>
      <c r="CE804" s="31"/>
      <c r="CF804" s="33">
        <v>0</v>
      </c>
      <c r="CG804" s="33">
        <v>1</v>
      </c>
    </row>
    <row r="805" spans="1:85" ht="18" customHeight="1" thickBot="1" x14ac:dyDescent="0.45">
      <c r="A805" s="12" t="s">
        <v>84</v>
      </c>
      <c r="B805" s="12" t="s">
        <v>112</v>
      </c>
      <c r="C805" s="4" t="s">
        <v>123</v>
      </c>
      <c r="D805" s="4" t="s">
        <v>299</v>
      </c>
      <c r="E805" s="23">
        <v>9</v>
      </c>
      <c r="F805" s="24">
        <v>26</v>
      </c>
      <c r="G805" s="24">
        <v>43</v>
      </c>
      <c r="H805" s="10">
        <f t="shared" si="360"/>
        <v>14427</v>
      </c>
      <c r="I805" s="5">
        <v>83</v>
      </c>
      <c r="J805" s="17">
        <f t="shared" si="361"/>
        <v>9.2222222222222214</v>
      </c>
      <c r="K805" s="7">
        <v>28</v>
      </c>
      <c r="L805" s="7">
        <v>73</v>
      </c>
      <c r="M805" s="17">
        <f t="shared" si="362"/>
        <v>3.1111111111111112</v>
      </c>
      <c r="N805" s="17">
        <f t="shared" si="363"/>
        <v>8.1111111111111107</v>
      </c>
      <c r="O805" s="14">
        <f t="shared" si="364"/>
        <v>0.38356164383561642</v>
      </c>
      <c r="P805" s="12">
        <v>17</v>
      </c>
      <c r="Q805" s="12">
        <v>44</v>
      </c>
      <c r="R805" s="17">
        <f t="shared" si="365"/>
        <v>1.8888888888888888</v>
      </c>
      <c r="S805" s="17">
        <f t="shared" si="366"/>
        <v>4.8888888888888893</v>
      </c>
      <c r="T805" s="14">
        <f t="shared" si="367"/>
        <v>0.38636363636363635</v>
      </c>
      <c r="U805" s="12">
        <v>11</v>
      </c>
      <c r="V805" s="12">
        <v>29</v>
      </c>
      <c r="W805" s="17">
        <f t="shared" si="368"/>
        <v>1.2222222222222223</v>
      </c>
      <c r="X805" s="17">
        <f t="shared" si="369"/>
        <v>3.2222222222222223</v>
      </c>
      <c r="Y805" s="14">
        <f t="shared" si="370"/>
        <v>0.37931034482758619</v>
      </c>
      <c r="Z805" s="12">
        <v>16</v>
      </c>
      <c r="AA805" s="12">
        <v>17</v>
      </c>
      <c r="AB805" s="17">
        <f t="shared" si="371"/>
        <v>1.7777777777777777</v>
      </c>
      <c r="AC805" s="17">
        <f t="shared" si="372"/>
        <v>1.8888888888888888</v>
      </c>
      <c r="AD805" s="14">
        <f t="shared" si="373"/>
        <v>0.94117647058823528</v>
      </c>
      <c r="AE805" s="12">
        <v>42</v>
      </c>
      <c r="AF805" s="17">
        <f t="shared" si="374"/>
        <v>4.666666666666667</v>
      </c>
      <c r="AG805" s="12">
        <v>13</v>
      </c>
      <c r="AH805" s="17">
        <f t="shared" si="375"/>
        <v>1.4444444444444444</v>
      </c>
      <c r="AI805" s="12">
        <v>29</v>
      </c>
      <c r="AJ805" s="17">
        <f t="shared" si="376"/>
        <v>3.2222222222222223</v>
      </c>
      <c r="AK805" s="12">
        <v>8</v>
      </c>
      <c r="AL805" s="17">
        <f t="shared" si="377"/>
        <v>0.88888888888888884</v>
      </c>
      <c r="AM805" s="12">
        <v>9</v>
      </c>
      <c r="AN805" s="17">
        <f t="shared" si="378"/>
        <v>1</v>
      </c>
      <c r="AO805" s="12">
        <v>1</v>
      </c>
      <c r="AP805" s="17">
        <f t="shared" si="379"/>
        <v>0.1111111111111111</v>
      </c>
      <c r="AQ805" s="12">
        <v>13</v>
      </c>
      <c r="AR805" s="17">
        <f t="shared" si="380"/>
        <v>1.4444444444444444</v>
      </c>
      <c r="AS805" s="12">
        <v>16</v>
      </c>
      <c r="AT805" s="17">
        <f t="shared" si="381"/>
        <v>1.7777777777777777</v>
      </c>
      <c r="AU805" s="13"/>
      <c r="AV805" s="13"/>
      <c r="AW805" s="13"/>
      <c r="AX805" s="13"/>
      <c r="AY805" s="13"/>
      <c r="AZ805" s="13"/>
      <c r="BA805" s="13"/>
      <c r="BB805" s="13"/>
      <c r="BC805" s="13"/>
      <c r="BD805" s="35">
        <f t="shared" si="382"/>
        <v>51.565606361829019</v>
      </c>
      <c r="BE805" s="35">
        <f t="shared" si="383"/>
        <v>45.890410958904113</v>
      </c>
      <c r="BF805" s="37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19.225998617831412</v>
      </c>
      <c r="BG805" s="14">
        <f t="shared" si="384"/>
        <v>0.39726027397260272</v>
      </c>
      <c r="BH805" s="14">
        <f t="shared" si="385"/>
        <v>0.23287671232876711</v>
      </c>
      <c r="BI805" s="13">
        <f>IFERROR(((AG805*(12000/5))/((F805*60+G805)*(SUMIFS(팀공격력!X:X,팀공격력!A:A,B805,팀공격력!B:B,D805)+SUMIFS(팀수비력!X:X,팀수비력!A:A,B805,팀수비력!B:B,D805))))*100,"")</f>
        <v>3.2877543794574358</v>
      </c>
      <c r="BJ805" s="13">
        <f>IFERROR(((AI805*(12000/5))/((F805*60+G805)*(SUMIFS(팀공격력!V:V,팀공격력!A:A,B805,팀공격력!B:B,D805)+SUMIFS(팀수비력!W:W,팀수비력!A:A,B805,팀수비력!B:B,D805))))*100,"")</f>
        <v>14.329567704119134</v>
      </c>
      <c r="BK805" s="13">
        <f>IFERROR(((AE805*(12000/5))/((F805*60+G805)*(SUMIFS(팀공격력!X:X,팀공격력!A:A,B805,팀공격력!B:B,D805)+SUMIFS(팀수비력!X:X,팀수비력!A:A,B805,팀수비력!B:B,D805))))*100,"")</f>
        <v>10.621975687477871</v>
      </c>
      <c r="BL805" s="13">
        <f>IFERROR(100*AK805/(((((F805*60+G805)/(12000/5))*SUMIFS(팀공격력!P:P,팀공격력!A:A,B805,팀공격력!B:B,D805))-K805)),"")</f>
        <v>5.8404640735411757</v>
      </c>
      <c r="BM805" s="13">
        <f>IFERROR(100*((AM805/E805*(2400))/((F805*60+G805)*SUMIFS(팀공격력!AR:AR,팀공격력!A:A,B805,팀공격력!B:B,D805))),"")</f>
        <v>2.1549044198910008</v>
      </c>
      <c r="BN805" s="13">
        <f>IFERROR((AO805*40)/(((F805*60+G805)/60)*(SUMIFS(팀수비력!Q:Q,팀수비력!A:A,B805,팀수비력!B:B,D805)-SUMIFS(팀수비력!N:N,팀수비력!A:A,B805,팀수비력!B:B,D805)))*100,"")</f>
        <v>0.43022780562307739</v>
      </c>
      <c r="BO805" s="13">
        <f t="shared" si="386"/>
        <v>13.906718014548566</v>
      </c>
      <c r="BP805" s="13">
        <v>9.5238095238095202</v>
      </c>
      <c r="BQ805" s="13">
        <v>0</v>
      </c>
      <c r="BR805" s="13">
        <v>0.55555555555555503</v>
      </c>
      <c r="BS805" s="13">
        <v>0.11111111111111099</v>
      </c>
      <c r="BT805" s="15" t="s">
        <v>88</v>
      </c>
      <c r="BU805" s="15"/>
      <c r="BV805" s="12" t="s">
        <v>96</v>
      </c>
      <c r="BW805" s="26"/>
      <c r="BX805" s="28"/>
      <c r="BY805" s="28"/>
      <c r="BZ805" s="26"/>
      <c r="CA805" s="26"/>
      <c r="CB805" s="26"/>
      <c r="CC805" s="31"/>
      <c r="CD805" s="31"/>
      <c r="CE805" s="31"/>
      <c r="CF805" s="33">
        <v>2</v>
      </c>
      <c r="CG805" s="33">
        <v>7</v>
      </c>
    </row>
    <row r="806" spans="1:85" ht="18" customHeight="1" thickBot="1" x14ac:dyDescent="0.45">
      <c r="A806" s="12" t="s">
        <v>84</v>
      </c>
      <c r="B806" s="12" t="s">
        <v>112</v>
      </c>
      <c r="C806" s="4" t="s">
        <v>124</v>
      </c>
      <c r="D806" s="4" t="s">
        <v>299</v>
      </c>
      <c r="E806" s="23">
        <v>6</v>
      </c>
      <c r="F806" s="24">
        <v>14</v>
      </c>
      <c r="G806" s="24">
        <v>32</v>
      </c>
      <c r="H806" s="10">
        <f t="shared" si="360"/>
        <v>5232</v>
      </c>
      <c r="I806" s="5">
        <v>15</v>
      </c>
      <c r="J806" s="17">
        <f t="shared" si="361"/>
        <v>2.5</v>
      </c>
      <c r="K806" s="7">
        <v>5</v>
      </c>
      <c r="L806" s="7">
        <v>15</v>
      </c>
      <c r="M806" s="17">
        <f t="shared" si="362"/>
        <v>0.83333333333333337</v>
      </c>
      <c r="N806" s="17">
        <f t="shared" si="363"/>
        <v>2.5</v>
      </c>
      <c r="O806" s="14">
        <f t="shared" si="364"/>
        <v>0.33333333333333331</v>
      </c>
      <c r="P806" s="12">
        <v>3</v>
      </c>
      <c r="Q806" s="12">
        <v>8</v>
      </c>
      <c r="R806" s="17">
        <f t="shared" si="365"/>
        <v>0.5</v>
      </c>
      <c r="S806" s="17">
        <f t="shared" si="366"/>
        <v>1.3333333333333333</v>
      </c>
      <c r="T806" s="14">
        <f t="shared" si="367"/>
        <v>0.375</v>
      </c>
      <c r="U806" s="12">
        <v>2</v>
      </c>
      <c r="V806" s="12">
        <v>7</v>
      </c>
      <c r="W806" s="17">
        <f t="shared" si="368"/>
        <v>0.33333333333333331</v>
      </c>
      <c r="X806" s="17">
        <f t="shared" si="369"/>
        <v>1.1666666666666667</v>
      </c>
      <c r="Y806" s="14">
        <f t="shared" si="370"/>
        <v>0.2857142857142857</v>
      </c>
      <c r="Z806" s="12">
        <v>3</v>
      </c>
      <c r="AA806" s="12">
        <v>4</v>
      </c>
      <c r="AB806" s="17">
        <f t="shared" si="371"/>
        <v>0.5</v>
      </c>
      <c r="AC806" s="17">
        <f t="shared" si="372"/>
        <v>0.66666666666666663</v>
      </c>
      <c r="AD806" s="14">
        <f t="shared" si="373"/>
        <v>0.75</v>
      </c>
      <c r="AE806" s="12">
        <v>11</v>
      </c>
      <c r="AF806" s="17">
        <f t="shared" si="374"/>
        <v>1.8333333333333333</v>
      </c>
      <c r="AG806" s="12">
        <v>5</v>
      </c>
      <c r="AH806" s="17">
        <f t="shared" si="375"/>
        <v>0.83333333333333337</v>
      </c>
      <c r="AI806" s="12">
        <v>6</v>
      </c>
      <c r="AJ806" s="17">
        <f t="shared" si="376"/>
        <v>1</v>
      </c>
      <c r="AK806" s="12">
        <v>2</v>
      </c>
      <c r="AL806" s="17">
        <f t="shared" si="377"/>
        <v>0.33333333333333331</v>
      </c>
      <c r="AM806" s="12">
        <v>2</v>
      </c>
      <c r="AN806" s="17">
        <f t="shared" si="378"/>
        <v>0.33333333333333331</v>
      </c>
      <c r="AO806" s="12">
        <v>0</v>
      </c>
      <c r="AP806" s="17">
        <f t="shared" si="379"/>
        <v>0</v>
      </c>
      <c r="AQ806" s="12">
        <v>0</v>
      </c>
      <c r="AR806" s="17">
        <f t="shared" si="380"/>
        <v>0</v>
      </c>
      <c r="AS806" s="12">
        <v>8</v>
      </c>
      <c r="AT806" s="17">
        <f t="shared" si="381"/>
        <v>1.3333333333333333</v>
      </c>
      <c r="AU806" s="13"/>
      <c r="AV806" s="13"/>
      <c r="AW806" s="13"/>
      <c r="AX806" s="13"/>
      <c r="AY806" s="13"/>
      <c r="AZ806" s="13"/>
      <c r="BA806" s="13"/>
      <c r="BB806" s="13"/>
      <c r="BC806" s="13"/>
      <c r="BD806" s="35">
        <f t="shared" si="382"/>
        <v>44.749403341288776</v>
      </c>
      <c r="BE806" s="35">
        <f t="shared" si="383"/>
        <v>40</v>
      </c>
      <c r="BF806" s="37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6.3366723950453991</v>
      </c>
      <c r="BG806" s="14">
        <f t="shared" si="384"/>
        <v>0.46666666666666667</v>
      </c>
      <c r="BH806" s="14">
        <f t="shared" si="385"/>
        <v>0.26666666666666666</v>
      </c>
      <c r="BI806" s="13">
        <f>IFERROR(((AG806*(12000/5))/((F806*60+G806)*(SUMIFS(팀공격력!X:X,팀공격력!A:A,B806,팀공격력!B:B,D806)+SUMIFS(팀수비력!X:X,팀수비력!A:A,B806,팀수비력!B:B,D806))))*100,"")</f>
        <v>2.3245722787007193</v>
      </c>
      <c r="BJ806" s="13">
        <f>IFERROR(((AI806*(12000/5))/((F806*60+G806)*(SUMIFS(팀공격력!V:V,팀공격력!A:A,B806,팀공격력!B:B,D806)+SUMIFS(팀수비력!W:W,팀수비력!A:A,B806,팀수비력!B:B,D806))))*100,"")</f>
        <v>5.4500862930329728</v>
      </c>
      <c r="BK806" s="13">
        <f>IFERROR(((AE806*(12000/5))/((F806*60+G806)*(SUMIFS(팀공격력!X:X,팀공격력!A:A,B806,팀공격력!B:B,D806)+SUMIFS(팀수비력!X:X,팀수비력!A:A,B806,팀수비력!B:B,D806))))*100,"")</f>
        <v>5.1140590131415822</v>
      </c>
      <c r="BL806" s="13">
        <f>IFERROR(100*AK806/(((((F806*60+G806)/(12000/5))*SUMIFS(팀공격력!P:P,팀공격력!A:A,B806,팀공격력!B:B,D806))-K806)),"")</f>
        <v>2.3600676552727844</v>
      </c>
      <c r="BM806" s="13">
        <f>IFERROR(100*((AM806/E806*(2400))/((F806*60+G806)*SUMIFS(팀공격력!AR:AR,팀공격력!A:A,B806,팀공격력!B:B,D806))),"")</f>
        <v>1.3204555753384077</v>
      </c>
      <c r="BN806" s="13">
        <f>IFERROR((AO806*40)/(((F806*60+G806)/60)*(SUMIFS(팀수비력!Q:Q,팀수비력!A:A,B806,팀수비력!B:B,D806)-SUMIFS(팀수비력!N:N,팀수비력!A:A,B806,팀수비력!B:B,D806)))*100,"")</f>
        <v>0</v>
      </c>
      <c r="BO806" s="13">
        <f t="shared" si="386"/>
        <v>0</v>
      </c>
      <c r="BP806" s="13">
        <v>0</v>
      </c>
      <c r="BQ806" s="13">
        <v>0.16666666666666599</v>
      </c>
      <c r="BR806" s="13">
        <v>0</v>
      </c>
      <c r="BS806" s="13">
        <v>0</v>
      </c>
      <c r="BT806" s="15" t="s">
        <v>88</v>
      </c>
      <c r="BU806" s="15"/>
      <c r="BV806" s="12" t="s">
        <v>96</v>
      </c>
      <c r="BW806" s="26"/>
      <c r="BX806" s="28"/>
      <c r="BY806" s="28"/>
      <c r="BZ806" s="26"/>
      <c r="CA806" s="26"/>
      <c r="CB806" s="26"/>
      <c r="CC806" s="31"/>
      <c r="CD806" s="31"/>
      <c r="CE806" s="31"/>
      <c r="CF806" s="33">
        <v>1</v>
      </c>
      <c r="CG806" s="33">
        <v>5</v>
      </c>
    </row>
    <row r="807" spans="1:85" ht="18" customHeight="1" thickBot="1" x14ac:dyDescent="0.45">
      <c r="A807" s="12" t="s">
        <v>84</v>
      </c>
      <c r="B807" s="12" t="s">
        <v>112</v>
      </c>
      <c r="C807" s="4" t="s">
        <v>125</v>
      </c>
      <c r="D807" s="4" t="s">
        <v>299</v>
      </c>
      <c r="E807" s="23">
        <v>8</v>
      </c>
      <c r="F807" s="24">
        <v>13</v>
      </c>
      <c r="G807" s="24">
        <v>17</v>
      </c>
      <c r="H807" s="10">
        <f t="shared" si="360"/>
        <v>6376</v>
      </c>
      <c r="I807" s="5">
        <v>25</v>
      </c>
      <c r="J807" s="17">
        <f t="shared" si="361"/>
        <v>3.125</v>
      </c>
      <c r="K807" s="7">
        <v>11</v>
      </c>
      <c r="L807" s="7">
        <v>28</v>
      </c>
      <c r="M807" s="17">
        <f t="shared" si="362"/>
        <v>1.375</v>
      </c>
      <c r="N807" s="17">
        <f t="shared" si="363"/>
        <v>3.5</v>
      </c>
      <c r="O807" s="14">
        <f t="shared" si="364"/>
        <v>0.39285714285714285</v>
      </c>
      <c r="P807" s="12">
        <v>10</v>
      </c>
      <c r="Q807" s="12">
        <v>20</v>
      </c>
      <c r="R807" s="17">
        <f t="shared" si="365"/>
        <v>1.25</v>
      </c>
      <c r="S807" s="17">
        <f t="shared" si="366"/>
        <v>2.5</v>
      </c>
      <c r="T807" s="14">
        <f t="shared" si="367"/>
        <v>0.5</v>
      </c>
      <c r="U807" s="12">
        <v>1</v>
      </c>
      <c r="V807" s="12">
        <v>8</v>
      </c>
      <c r="W807" s="17">
        <f t="shared" si="368"/>
        <v>0.125</v>
      </c>
      <c r="X807" s="17">
        <f t="shared" si="369"/>
        <v>1</v>
      </c>
      <c r="Y807" s="14">
        <f t="shared" si="370"/>
        <v>0.125</v>
      </c>
      <c r="Z807" s="12">
        <v>2</v>
      </c>
      <c r="AA807" s="12">
        <v>2</v>
      </c>
      <c r="AB807" s="17">
        <f t="shared" si="371"/>
        <v>0.25</v>
      </c>
      <c r="AC807" s="17">
        <f t="shared" si="372"/>
        <v>0.25</v>
      </c>
      <c r="AD807" s="14">
        <f t="shared" si="373"/>
        <v>1</v>
      </c>
      <c r="AE807" s="12">
        <v>5</v>
      </c>
      <c r="AF807" s="17">
        <f t="shared" si="374"/>
        <v>0.625</v>
      </c>
      <c r="AG807" s="12">
        <v>1</v>
      </c>
      <c r="AH807" s="17">
        <f t="shared" si="375"/>
        <v>0.125</v>
      </c>
      <c r="AI807" s="12">
        <v>4</v>
      </c>
      <c r="AJ807" s="17">
        <f t="shared" si="376"/>
        <v>0.5</v>
      </c>
      <c r="AK807" s="12">
        <v>13</v>
      </c>
      <c r="AL807" s="17">
        <f t="shared" si="377"/>
        <v>1.625</v>
      </c>
      <c r="AM807" s="12">
        <v>2</v>
      </c>
      <c r="AN807" s="17">
        <f t="shared" si="378"/>
        <v>0.25</v>
      </c>
      <c r="AO807" s="12">
        <v>0</v>
      </c>
      <c r="AP807" s="17">
        <f t="shared" si="379"/>
        <v>0</v>
      </c>
      <c r="AQ807" s="12">
        <v>7</v>
      </c>
      <c r="AR807" s="17">
        <f t="shared" si="380"/>
        <v>0.875</v>
      </c>
      <c r="AS807" s="12">
        <v>17</v>
      </c>
      <c r="AT807" s="17">
        <f t="shared" si="381"/>
        <v>2.125</v>
      </c>
      <c r="AU807" s="13"/>
      <c r="AV807" s="13"/>
      <c r="AW807" s="13"/>
      <c r="AX807" s="13"/>
      <c r="AY807" s="13"/>
      <c r="AZ807" s="13"/>
      <c r="BA807" s="13"/>
      <c r="BB807" s="13"/>
      <c r="BC807" s="13"/>
      <c r="BD807" s="35">
        <f t="shared" si="382"/>
        <v>43.282548476454295</v>
      </c>
      <c r="BE807" s="35">
        <f t="shared" si="383"/>
        <v>41.071428571428569</v>
      </c>
      <c r="BF807" s="37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14.842184925709443</v>
      </c>
      <c r="BG807" s="14">
        <f t="shared" si="384"/>
        <v>0.2857142857142857</v>
      </c>
      <c r="BH807" s="14">
        <f t="shared" si="385"/>
        <v>7.1428571428571425E-2</v>
      </c>
      <c r="BI807" s="13">
        <f>IFERROR(((AG807*(12000/5))/((F807*60+G807)*(SUMIFS(팀공격력!X:X,팀공격력!A:A,B807,팀공격력!B:B,D807)+SUMIFS(팀수비력!X:X,팀수비력!A:A,B807,팀수비력!B:B,D807))))*100,"")</f>
        <v>0.50866424768557772</v>
      </c>
      <c r="BJ807" s="13">
        <f>IFERROR(((AI807*(12000/5))/((F807*60+G807)*(SUMIFS(팀공격력!V:V,팀공격력!A:A,B807,팀공격력!B:B,D807)+SUMIFS(팀수비력!W:W,팀수비력!A:A,B807,팀수비력!B:B,D807))))*100,"")</f>
        <v>3.9753034274569243</v>
      </c>
      <c r="BK807" s="13">
        <f>IFERROR(((AE807*(12000/5))/((F807*60+G807)*(SUMIFS(팀공격력!X:X,팀공격력!A:A,B807,팀공격력!B:B,D807)+SUMIFS(팀수비력!X:X,팀수비력!A:A,B807,팀수비력!B:B,D807))))*100,"")</f>
        <v>2.5433212384278883</v>
      </c>
      <c r="BL807" s="13">
        <f>IFERROR(100*AK807/(((((F807*60+G807)/(12000/5))*SUMIFS(팀공격력!P:P,팀공격력!A:A,B807,팀공격력!B:B,D807))-K807)),"")</f>
        <v>18.303521667967075</v>
      </c>
      <c r="BM807" s="13">
        <f>IFERROR(100*((AM807/E807*(2400))/((F807*60+G807)*SUMIFS(팀공격력!AR:AR,팀공격력!A:A,B807,팀공격력!B:B,D807))),"")</f>
        <v>1.0835356916829595</v>
      </c>
      <c r="BN807" s="13">
        <f>IFERROR((AO807*40)/(((F807*60+G807)/60)*(SUMIFS(팀수비력!Q:Q,팀수비력!A:A,B807,팀수비력!B:B,D807)-SUMIFS(팀수비력!N:N,팀수비력!A:A,B807,팀수비력!B:B,D807)))*100,"")</f>
        <v>0</v>
      </c>
      <c r="BO807" s="13">
        <f t="shared" si="386"/>
        <v>19.509476031215165</v>
      </c>
      <c r="BP807" s="13">
        <v>0</v>
      </c>
      <c r="BQ807" s="13">
        <v>0</v>
      </c>
      <c r="BR807" s="13">
        <v>0.25</v>
      </c>
      <c r="BS807" s="13">
        <v>0.75</v>
      </c>
      <c r="BT807" s="15" t="s">
        <v>88</v>
      </c>
      <c r="BU807" s="15"/>
      <c r="BV807" s="12" t="s">
        <v>91</v>
      </c>
      <c r="BW807" s="26"/>
      <c r="BX807" s="28"/>
      <c r="BY807" s="28"/>
      <c r="BZ807" s="26"/>
      <c r="CA807" s="26"/>
      <c r="CB807" s="26"/>
      <c r="CC807" s="31"/>
      <c r="CD807" s="31"/>
      <c r="CE807" s="31"/>
      <c r="CF807" s="33">
        <v>1</v>
      </c>
      <c r="CG807" s="33">
        <v>7</v>
      </c>
    </row>
    <row r="808" spans="1:85" ht="18" customHeight="1" thickBot="1" x14ac:dyDescent="0.45">
      <c r="A808" s="12" t="s">
        <v>84</v>
      </c>
      <c r="B808" s="12" t="s">
        <v>112</v>
      </c>
      <c r="C808" s="4" t="s">
        <v>126</v>
      </c>
      <c r="D808" s="4" t="s">
        <v>299</v>
      </c>
      <c r="E808" s="23">
        <v>4</v>
      </c>
      <c r="F808" s="24">
        <v>5</v>
      </c>
      <c r="G808" s="24">
        <v>57</v>
      </c>
      <c r="H808" s="10">
        <f t="shared" si="360"/>
        <v>1428</v>
      </c>
      <c r="I808" s="5">
        <v>2</v>
      </c>
      <c r="J808" s="17">
        <f t="shared" si="361"/>
        <v>0.5</v>
      </c>
      <c r="K808" s="7">
        <v>1</v>
      </c>
      <c r="L808" s="7">
        <v>2</v>
      </c>
      <c r="M808" s="17">
        <f t="shared" si="362"/>
        <v>0.25</v>
      </c>
      <c r="N808" s="17">
        <f t="shared" si="363"/>
        <v>0.5</v>
      </c>
      <c r="O808" s="14">
        <f t="shared" si="364"/>
        <v>0.5</v>
      </c>
      <c r="P808" s="12">
        <v>1</v>
      </c>
      <c r="Q808" s="12">
        <v>1</v>
      </c>
      <c r="R808" s="17">
        <f t="shared" si="365"/>
        <v>0.25</v>
      </c>
      <c r="S808" s="17">
        <f t="shared" si="366"/>
        <v>0.25</v>
      </c>
      <c r="T808" s="14">
        <f t="shared" si="367"/>
        <v>1</v>
      </c>
      <c r="U808" s="12">
        <v>0</v>
      </c>
      <c r="V808" s="12">
        <v>1</v>
      </c>
      <c r="W808" s="17">
        <f t="shared" si="368"/>
        <v>0</v>
      </c>
      <c r="X808" s="17">
        <f t="shared" si="369"/>
        <v>0.25</v>
      </c>
      <c r="Y808" s="14">
        <f t="shared" si="370"/>
        <v>0</v>
      </c>
      <c r="Z808" s="12">
        <v>0</v>
      </c>
      <c r="AA808" s="12">
        <v>0</v>
      </c>
      <c r="AB808" s="17">
        <f t="shared" si="371"/>
        <v>0</v>
      </c>
      <c r="AC808" s="17">
        <f t="shared" si="372"/>
        <v>0</v>
      </c>
      <c r="AD808" s="14" t="e">
        <f t="shared" si="373"/>
        <v>#DIV/0!</v>
      </c>
      <c r="AE808" s="12">
        <v>3</v>
      </c>
      <c r="AF808" s="17">
        <f t="shared" si="374"/>
        <v>0.75</v>
      </c>
      <c r="AG808" s="12">
        <v>1</v>
      </c>
      <c r="AH808" s="17">
        <f t="shared" si="375"/>
        <v>0.25</v>
      </c>
      <c r="AI808" s="12">
        <v>2</v>
      </c>
      <c r="AJ808" s="17">
        <f t="shared" si="376"/>
        <v>0.5</v>
      </c>
      <c r="AK808" s="12">
        <v>0</v>
      </c>
      <c r="AL808" s="17">
        <f t="shared" si="377"/>
        <v>0</v>
      </c>
      <c r="AM808" s="12">
        <v>0</v>
      </c>
      <c r="AN808" s="17">
        <f t="shared" si="378"/>
        <v>0</v>
      </c>
      <c r="AO808" s="12">
        <v>0</v>
      </c>
      <c r="AP808" s="17">
        <f t="shared" si="379"/>
        <v>0</v>
      </c>
      <c r="AQ808" s="12">
        <v>0</v>
      </c>
      <c r="AR808" s="17">
        <f t="shared" si="380"/>
        <v>0</v>
      </c>
      <c r="AS808" s="12">
        <v>1</v>
      </c>
      <c r="AT808" s="17">
        <f t="shared" si="381"/>
        <v>0.25</v>
      </c>
      <c r="AU808" s="13"/>
      <c r="AV808" s="13"/>
      <c r="AW808" s="13"/>
      <c r="AX808" s="13"/>
      <c r="AY808" s="13"/>
      <c r="AZ808" s="13"/>
      <c r="BA808" s="13"/>
      <c r="BB808" s="13"/>
      <c r="BC808" s="13"/>
      <c r="BD808" s="35">
        <f t="shared" si="382"/>
        <v>50</v>
      </c>
      <c r="BE808" s="35">
        <f t="shared" si="383"/>
        <v>50</v>
      </c>
      <c r="BF808" s="37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1.8469940863866838</v>
      </c>
      <c r="BG808" s="14">
        <f t="shared" si="384"/>
        <v>0.5</v>
      </c>
      <c r="BH808" s="14">
        <f t="shared" si="385"/>
        <v>0</v>
      </c>
      <c r="BI808" s="13">
        <f>IFERROR(((AG808*(12000/5))/((F808*60+G808)*(SUMIFS(팀공격력!X:X,팀공격력!A:A,B808,팀공격력!B:B,D808)+SUMIFS(팀수비력!X:X,팀수비력!A:A,B808,팀수비력!B:B,D808))))*100,"")</f>
        <v>1.1355893708834885</v>
      </c>
      <c r="BJ808" s="13">
        <f>IFERROR(((AI808*(12000/5))/((F808*60+G808)*(SUMIFS(팀공격력!V:V,팀공격력!A:A,B808,팀공격력!B:B,D808)+SUMIFS(팀수비력!W:W,팀수비력!A:A,B808,팀수비력!B:B,D808))))*100,"")</f>
        <v>4.4374185317691435</v>
      </c>
      <c r="BK808" s="13">
        <f>IFERROR(((AE808*(12000/5))/((F808*60+G808)*(SUMIFS(팀공격력!X:X,팀공격력!A:A,B808,팀공격력!B:B,D808)+SUMIFS(팀수비력!X:X,팀수비력!A:A,B808,팀수비력!B:B,D808))))*100,"")</f>
        <v>3.4067681126504654</v>
      </c>
      <c r="BL808" s="13">
        <f>IFERROR(100*AK808/(((((F808*60+G808)/(12000/5))*SUMIFS(팀공격력!P:P,팀공격력!A:A,B808,팀공격력!B:B,D808))-K808)),"")</f>
        <v>0</v>
      </c>
      <c r="BM808" s="13">
        <f>IFERROR(100*((AM808/E808*(2400))/((F808*60+G808)*SUMIFS(팀공격력!AR:AR,팀공격력!A:A,B808,팀공격력!B:B,D808))),"")</f>
        <v>0</v>
      </c>
      <c r="BN808" s="13">
        <f>IFERROR((AO808*40)/(((F808*60+G808)/60)*(SUMIFS(팀수비력!Q:Q,팀수비력!A:A,B808,팀수비력!B:B,D808)-SUMIFS(팀수비력!N:N,팀수비력!A:A,B808,팀수비력!B:B,D808)))*100,"")</f>
        <v>0</v>
      </c>
      <c r="BO808" s="13">
        <f t="shared" si="386"/>
        <v>0</v>
      </c>
      <c r="BP808" s="13">
        <v>38.8888888888888</v>
      </c>
      <c r="BQ808" s="13">
        <v>0</v>
      </c>
      <c r="BR808" s="13">
        <v>0</v>
      </c>
      <c r="BS808" s="13">
        <v>0</v>
      </c>
      <c r="BT808" s="15" t="s">
        <v>88</v>
      </c>
      <c r="BU808" s="15"/>
      <c r="BV808" s="12" t="s">
        <v>96</v>
      </c>
      <c r="BW808" s="26"/>
      <c r="BX808" s="28"/>
      <c r="BY808" s="28"/>
      <c r="BZ808" s="26"/>
      <c r="CA808" s="26"/>
      <c r="CB808" s="26"/>
      <c r="CC808" s="31"/>
      <c r="CD808" s="31"/>
      <c r="CE808" s="31"/>
      <c r="CF808" s="33">
        <v>1</v>
      </c>
      <c r="CG808" s="33">
        <v>3</v>
      </c>
    </row>
    <row r="809" spans="1:85" ht="18" customHeight="1" thickBot="1" x14ac:dyDescent="0.45">
      <c r="A809" s="12" t="s">
        <v>84</v>
      </c>
      <c r="B809" s="12" t="s">
        <v>112</v>
      </c>
      <c r="C809" s="4" t="s">
        <v>127</v>
      </c>
      <c r="D809" s="4" t="s">
        <v>299</v>
      </c>
      <c r="E809" s="23">
        <v>5</v>
      </c>
      <c r="F809" s="24">
        <v>10</v>
      </c>
      <c r="G809" s="24">
        <v>8</v>
      </c>
      <c r="H809" s="10">
        <f t="shared" si="360"/>
        <v>3040</v>
      </c>
      <c r="I809" s="5">
        <v>0</v>
      </c>
      <c r="J809" s="17">
        <f t="shared" si="361"/>
        <v>0</v>
      </c>
      <c r="K809" s="7">
        <v>0</v>
      </c>
      <c r="L809" s="7">
        <v>5</v>
      </c>
      <c r="M809" s="17">
        <f t="shared" si="362"/>
        <v>0</v>
      </c>
      <c r="N809" s="17">
        <f t="shared" si="363"/>
        <v>1</v>
      </c>
      <c r="O809" s="14">
        <f t="shared" si="364"/>
        <v>0</v>
      </c>
      <c r="P809" s="12">
        <v>0</v>
      </c>
      <c r="Q809" s="12">
        <v>0</v>
      </c>
      <c r="R809" s="17">
        <f t="shared" si="365"/>
        <v>0</v>
      </c>
      <c r="S809" s="17">
        <f t="shared" si="366"/>
        <v>0</v>
      </c>
      <c r="T809" s="14" t="e">
        <f t="shared" si="367"/>
        <v>#DIV/0!</v>
      </c>
      <c r="U809" s="12">
        <v>0</v>
      </c>
      <c r="V809" s="12">
        <v>5</v>
      </c>
      <c r="W809" s="17">
        <f t="shared" si="368"/>
        <v>0</v>
      </c>
      <c r="X809" s="17">
        <f t="shared" si="369"/>
        <v>1</v>
      </c>
      <c r="Y809" s="14">
        <f t="shared" si="370"/>
        <v>0</v>
      </c>
      <c r="Z809" s="12">
        <v>0</v>
      </c>
      <c r="AA809" s="12">
        <v>0</v>
      </c>
      <c r="AB809" s="17">
        <f t="shared" si="371"/>
        <v>0</v>
      </c>
      <c r="AC809" s="17">
        <f t="shared" si="372"/>
        <v>0</v>
      </c>
      <c r="AD809" s="14" t="e">
        <f t="shared" si="373"/>
        <v>#DIV/0!</v>
      </c>
      <c r="AE809" s="12">
        <v>4</v>
      </c>
      <c r="AF809" s="17">
        <f t="shared" si="374"/>
        <v>0.8</v>
      </c>
      <c r="AG809" s="12">
        <v>3</v>
      </c>
      <c r="AH809" s="17">
        <f t="shared" si="375"/>
        <v>0.6</v>
      </c>
      <c r="AI809" s="12">
        <v>1</v>
      </c>
      <c r="AJ809" s="17">
        <f t="shared" si="376"/>
        <v>0.2</v>
      </c>
      <c r="AK809" s="12">
        <v>6</v>
      </c>
      <c r="AL809" s="17">
        <f t="shared" si="377"/>
        <v>1.2</v>
      </c>
      <c r="AM809" s="12">
        <v>1</v>
      </c>
      <c r="AN809" s="17">
        <f t="shared" si="378"/>
        <v>0.2</v>
      </c>
      <c r="AO809" s="12">
        <v>0</v>
      </c>
      <c r="AP809" s="17">
        <f t="shared" si="379"/>
        <v>0</v>
      </c>
      <c r="AQ809" s="12">
        <v>2</v>
      </c>
      <c r="AR809" s="17">
        <f t="shared" si="380"/>
        <v>0.4</v>
      </c>
      <c r="AS809" s="12">
        <v>7</v>
      </c>
      <c r="AT809" s="17">
        <f t="shared" si="381"/>
        <v>1.4</v>
      </c>
      <c r="AU809" s="13"/>
      <c r="AV809" s="13"/>
      <c r="AW809" s="13"/>
      <c r="AX809" s="13"/>
      <c r="AY809" s="13"/>
      <c r="AZ809" s="13"/>
      <c r="BA809" s="13"/>
      <c r="BB809" s="13"/>
      <c r="BC809" s="13"/>
      <c r="BD809" s="35">
        <f t="shared" si="382"/>
        <v>0</v>
      </c>
      <c r="BE809" s="35">
        <f t="shared" si="383"/>
        <v>0</v>
      </c>
      <c r="BF809" s="37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3.7957551166778969</v>
      </c>
      <c r="BG809" s="14">
        <f t="shared" si="384"/>
        <v>1</v>
      </c>
      <c r="BH809" s="14">
        <f t="shared" si="385"/>
        <v>0</v>
      </c>
      <c r="BI809" s="13">
        <f>IFERROR(((AG809*(12000/5))/((F809*60+G809)*(SUMIFS(팀공격력!X:X,팀공격력!A:A,B809,팀공격력!B:B,D809)+SUMIFS(팀수비력!X:X,팀수비력!A:A,B809,팀수비력!B:B,D809))))*100,"")</f>
        <v>2.0003556187766716</v>
      </c>
      <c r="BJ809" s="13">
        <f>IFERROR(((AI809*(12000/5))/((F809*60+G809)*(SUMIFS(팀공격력!V:V,팀공격력!A:A,B809,팀공격력!B:B,D809)+SUMIFS(팀수비력!W:W,팀수비력!A:A,B809,팀수비력!B:B,D809))))*100,"")</f>
        <v>1.3027618551328817</v>
      </c>
      <c r="BK809" s="13">
        <f>IFERROR(((AE809*(12000/5))/((F809*60+G809)*(SUMIFS(팀공격력!X:X,팀공격력!A:A,B809,팀공격력!B:B,D809)+SUMIFS(팀수비력!X:X,팀수비력!A:A,B809,팀수비력!B:B,D809))))*100,"")</f>
        <v>2.6671408250355619</v>
      </c>
      <c r="BL809" s="13">
        <f>IFERROR(100*AK809/(((((F809*60+G809)/(12000/5))*SUMIFS(팀공격력!P:P,팀공격력!A:A,B809,팀공격력!B:B,D809))-K809)),"")</f>
        <v>9.5887492009375652</v>
      </c>
      <c r="BM809" s="13">
        <f>IFERROR(100*((AM809/E809*(2400))/((F809*60+G809)*SUMIFS(팀공격력!AR:AR,팀공격력!A:A,B809,팀공격력!B:B,D809))),"")</f>
        <v>1.1362867714096299</v>
      </c>
      <c r="BN809" s="13">
        <f>IFERROR((AO809*40)/(((F809*60+G809)/60)*(SUMIFS(팀수비력!Q:Q,팀수비력!A:A,B809,팀수비력!B:B,D809)-SUMIFS(팀수비력!N:N,팀수비력!A:A,B809,팀수비력!B:B,D809)))*100,"")</f>
        <v>0</v>
      </c>
      <c r="BO809" s="13">
        <f t="shared" si="386"/>
        <v>28.571428571428573</v>
      </c>
      <c r="BP809" s="13">
        <v>30.769230769230699</v>
      </c>
      <c r="BQ809" s="13">
        <v>0</v>
      </c>
      <c r="BR809" s="13">
        <v>0</v>
      </c>
      <c r="BS809" s="13">
        <v>0.6</v>
      </c>
      <c r="BT809" s="15" t="s">
        <v>88</v>
      </c>
      <c r="BU809" s="15"/>
      <c r="BV809" s="12" t="s">
        <v>91</v>
      </c>
      <c r="BW809" s="26"/>
      <c r="BX809" s="28"/>
      <c r="BY809" s="28"/>
      <c r="BZ809" s="26"/>
      <c r="CA809" s="26"/>
      <c r="CB809" s="26"/>
      <c r="CC809" s="31"/>
      <c r="CD809" s="31"/>
      <c r="CE809" s="31"/>
      <c r="CF809" s="33">
        <v>0</v>
      </c>
      <c r="CG809" s="33">
        <v>5</v>
      </c>
    </row>
    <row r="810" spans="1:85" ht="18" customHeight="1" thickBot="1" x14ac:dyDescent="0.45">
      <c r="A810" s="12" t="s">
        <v>84</v>
      </c>
      <c r="B810" s="12" t="s">
        <v>112</v>
      </c>
      <c r="C810" s="4" t="s">
        <v>128</v>
      </c>
      <c r="D810" s="4" t="s">
        <v>299</v>
      </c>
      <c r="E810" s="23">
        <v>8</v>
      </c>
      <c r="F810" s="24">
        <v>17</v>
      </c>
      <c r="G810" s="24">
        <v>38</v>
      </c>
      <c r="H810" s="10">
        <f t="shared" si="360"/>
        <v>8464</v>
      </c>
      <c r="I810" s="5">
        <v>44</v>
      </c>
      <c r="J810" s="17">
        <f t="shared" si="361"/>
        <v>5.5</v>
      </c>
      <c r="K810" s="7">
        <v>14</v>
      </c>
      <c r="L810" s="7">
        <v>42</v>
      </c>
      <c r="M810" s="17">
        <f t="shared" si="362"/>
        <v>1.75</v>
      </c>
      <c r="N810" s="17">
        <f t="shared" si="363"/>
        <v>5.25</v>
      </c>
      <c r="O810" s="14">
        <f t="shared" si="364"/>
        <v>0.33333333333333331</v>
      </c>
      <c r="P810" s="12">
        <v>2</v>
      </c>
      <c r="Q810" s="12">
        <v>6</v>
      </c>
      <c r="R810" s="17">
        <f t="shared" si="365"/>
        <v>0.25</v>
      </c>
      <c r="S810" s="17">
        <f t="shared" si="366"/>
        <v>0.75</v>
      </c>
      <c r="T810" s="14">
        <f t="shared" si="367"/>
        <v>0.33333333333333331</v>
      </c>
      <c r="U810" s="12">
        <v>12</v>
      </c>
      <c r="V810" s="12">
        <v>36</v>
      </c>
      <c r="W810" s="17">
        <f t="shared" si="368"/>
        <v>1.5</v>
      </c>
      <c r="X810" s="17">
        <f t="shared" si="369"/>
        <v>4.5</v>
      </c>
      <c r="Y810" s="14">
        <f t="shared" si="370"/>
        <v>0.33333333333333331</v>
      </c>
      <c r="Z810" s="12">
        <v>4</v>
      </c>
      <c r="AA810" s="12">
        <v>5</v>
      </c>
      <c r="AB810" s="17">
        <f t="shared" si="371"/>
        <v>0.5</v>
      </c>
      <c r="AC810" s="17">
        <f t="shared" si="372"/>
        <v>0.625</v>
      </c>
      <c r="AD810" s="14">
        <f t="shared" si="373"/>
        <v>0.8</v>
      </c>
      <c r="AE810" s="12">
        <v>22</v>
      </c>
      <c r="AF810" s="17">
        <f t="shared" si="374"/>
        <v>2.75</v>
      </c>
      <c r="AG810" s="12">
        <v>5</v>
      </c>
      <c r="AH810" s="17">
        <f t="shared" si="375"/>
        <v>0.625</v>
      </c>
      <c r="AI810" s="12">
        <v>17</v>
      </c>
      <c r="AJ810" s="17">
        <f t="shared" si="376"/>
        <v>2.125</v>
      </c>
      <c r="AK810" s="12">
        <v>1</v>
      </c>
      <c r="AL810" s="17">
        <f t="shared" si="377"/>
        <v>0.125</v>
      </c>
      <c r="AM810" s="12">
        <v>0</v>
      </c>
      <c r="AN810" s="17">
        <f t="shared" si="378"/>
        <v>0</v>
      </c>
      <c r="AO810" s="12">
        <v>1</v>
      </c>
      <c r="AP810" s="17">
        <f t="shared" si="379"/>
        <v>0.125</v>
      </c>
      <c r="AQ810" s="12">
        <v>1</v>
      </c>
      <c r="AR810" s="17">
        <f t="shared" si="380"/>
        <v>0.125</v>
      </c>
      <c r="AS810" s="12">
        <v>14</v>
      </c>
      <c r="AT810" s="17">
        <f t="shared" si="381"/>
        <v>1.75</v>
      </c>
      <c r="AU810" s="13"/>
      <c r="AV810" s="13"/>
      <c r="AW810" s="13"/>
      <c r="AX810" s="13"/>
      <c r="AY810" s="13"/>
      <c r="AZ810" s="13"/>
      <c r="BA810" s="13"/>
      <c r="BB810" s="13"/>
      <c r="BC810" s="13"/>
      <c r="BD810" s="35">
        <f t="shared" si="382"/>
        <v>49.773755656108591</v>
      </c>
      <c r="BE810" s="35">
        <f t="shared" si="383"/>
        <v>47.619047619047613</v>
      </c>
      <c r="BF810" s="37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14.084988362745786</v>
      </c>
      <c r="BG810" s="14">
        <f t="shared" si="384"/>
        <v>0.8571428571428571</v>
      </c>
      <c r="BH810" s="14">
        <f t="shared" si="385"/>
        <v>0.11904761904761904</v>
      </c>
      <c r="BI810" s="13">
        <f>IFERROR(((AG810*(12000/5))/((F810*60+G810)*(SUMIFS(팀공격력!X:X,팀공격력!A:A,B810,팀공격력!B:B,D810)+SUMIFS(팀수비력!X:X,팀수비력!A:A,B810,팀수비력!B:B,D810))))*100,"")</f>
        <v>1.915904562407398</v>
      </c>
      <c r="BJ810" s="13">
        <f>IFERROR(((AI810*(12000/5))/((F810*60+G810)*(SUMIFS(팀공격력!V:V,팀공격력!A:A,B810,팀공격력!B:B,D810)+SUMIFS(팀수비력!W:W,팀수비력!A:A,B810,팀수비력!B:B,D810))))*100,"")</f>
        <v>12.72717063766868</v>
      </c>
      <c r="BK810" s="13">
        <f>IFERROR(((AE810*(12000/5))/((F810*60+G810)*(SUMIFS(팀공격력!X:X,팀공격력!A:A,B810,팀공격력!B:B,D810)+SUMIFS(팀수비력!X:X,팀수비력!A:A,B810,팀수비력!B:B,D810))))*100,"")</f>
        <v>8.4299800745925513</v>
      </c>
      <c r="BL810" s="13">
        <f>IFERROR(100*AK810/(((((F810*60+G810)/(12000/5))*SUMIFS(팀공격력!P:P,팀공격력!A:A,B810,팀공격력!B:B,D810))-K810)),"")</f>
        <v>1.0538981056181551</v>
      </c>
      <c r="BM810" s="13">
        <f>IFERROR(100*((AM810/E810*(2400))/((F810*60+G810)*SUMIFS(팀공격력!AR:AR,팀공격력!A:A,B810,팀공격력!B:B,D810))),"")</f>
        <v>0</v>
      </c>
      <c r="BN810" s="13">
        <f>IFERROR((AO810*40)/(((F810*60+G810)/60)*(SUMIFS(팀수비력!Q:Q,팀수비력!A:A,B810,팀수비력!B:B,D810)-SUMIFS(팀수비력!N:N,팀수비력!A:A,B810,팀수비력!B:B,D810)))*100,"")</f>
        <v>0.65184798904895391</v>
      </c>
      <c r="BO810" s="13">
        <f t="shared" si="386"/>
        <v>2.2123893805309733</v>
      </c>
      <c r="BP810" s="13">
        <v>0</v>
      </c>
      <c r="BQ810" s="13">
        <v>0</v>
      </c>
      <c r="BR810" s="13">
        <v>0.375</v>
      </c>
      <c r="BS810" s="13">
        <v>0.125</v>
      </c>
      <c r="BT810" s="15" t="s">
        <v>88</v>
      </c>
      <c r="BU810" s="15"/>
      <c r="BV810" s="12" t="s">
        <v>96</v>
      </c>
      <c r="BW810" s="26"/>
      <c r="BX810" s="28"/>
      <c r="BY810" s="28"/>
      <c r="BZ810" s="26"/>
      <c r="CA810" s="26"/>
      <c r="CB810" s="26"/>
      <c r="CC810" s="31"/>
      <c r="CD810" s="31"/>
      <c r="CE810" s="31"/>
      <c r="CF810" s="33">
        <v>1</v>
      </c>
      <c r="CG810" s="33">
        <v>7</v>
      </c>
    </row>
    <row r="811" spans="1:85" ht="18" customHeight="1" thickBot="1" x14ac:dyDescent="0.45">
      <c r="A811" s="12" t="s">
        <v>84</v>
      </c>
      <c r="B811" s="12" t="s">
        <v>112</v>
      </c>
      <c r="C811" s="4" t="s">
        <v>129</v>
      </c>
      <c r="D811" s="4" t="s">
        <v>299</v>
      </c>
      <c r="E811" s="23">
        <v>8</v>
      </c>
      <c r="F811" s="24">
        <v>22</v>
      </c>
      <c r="G811" s="24">
        <v>8</v>
      </c>
      <c r="H811" s="10">
        <f t="shared" si="360"/>
        <v>10624</v>
      </c>
      <c r="I811" s="5">
        <v>44</v>
      </c>
      <c r="J811" s="17">
        <f t="shared" si="361"/>
        <v>5.5</v>
      </c>
      <c r="K811" s="7">
        <v>14</v>
      </c>
      <c r="L811" s="7">
        <v>42</v>
      </c>
      <c r="M811" s="17">
        <f t="shared" si="362"/>
        <v>1.75</v>
      </c>
      <c r="N811" s="17">
        <f t="shared" si="363"/>
        <v>5.25</v>
      </c>
      <c r="O811" s="14">
        <f t="shared" si="364"/>
        <v>0.33333333333333331</v>
      </c>
      <c r="P811" s="12">
        <v>4</v>
      </c>
      <c r="Q811" s="12">
        <v>13</v>
      </c>
      <c r="R811" s="17">
        <f t="shared" si="365"/>
        <v>0.5</v>
      </c>
      <c r="S811" s="17">
        <f t="shared" si="366"/>
        <v>1.625</v>
      </c>
      <c r="T811" s="14">
        <f t="shared" si="367"/>
        <v>0.30769230769230771</v>
      </c>
      <c r="U811" s="12">
        <v>10</v>
      </c>
      <c r="V811" s="12">
        <v>29</v>
      </c>
      <c r="W811" s="17">
        <f t="shared" si="368"/>
        <v>1.25</v>
      </c>
      <c r="X811" s="17">
        <f t="shared" si="369"/>
        <v>3.625</v>
      </c>
      <c r="Y811" s="14">
        <f t="shared" si="370"/>
        <v>0.34482758620689657</v>
      </c>
      <c r="Z811" s="12">
        <v>6</v>
      </c>
      <c r="AA811" s="12">
        <v>8</v>
      </c>
      <c r="AB811" s="17">
        <f t="shared" si="371"/>
        <v>0.75</v>
      </c>
      <c r="AC811" s="17">
        <f t="shared" si="372"/>
        <v>1</v>
      </c>
      <c r="AD811" s="14">
        <f t="shared" si="373"/>
        <v>0.75</v>
      </c>
      <c r="AE811" s="12">
        <v>6</v>
      </c>
      <c r="AF811" s="17">
        <f t="shared" si="374"/>
        <v>0.75</v>
      </c>
      <c r="AG811" s="12">
        <v>3</v>
      </c>
      <c r="AH811" s="17">
        <f t="shared" si="375"/>
        <v>0.375</v>
      </c>
      <c r="AI811" s="12">
        <v>3</v>
      </c>
      <c r="AJ811" s="17">
        <f t="shared" si="376"/>
        <v>0.375</v>
      </c>
      <c r="AK811" s="12">
        <v>29</v>
      </c>
      <c r="AL811" s="17">
        <f t="shared" si="377"/>
        <v>3.625</v>
      </c>
      <c r="AM811" s="12">
        <v>5</v>
      </c>
      <c r="AN811" s="17">
        <f t="shared" si="378"/>
        <v>0.625</v>
      </c>
      <c r="AO811" s="12">
        <v>0</v>
      </c>
      <c r="AP811" s="17">
        <f t="shared" si="379"/>
        <v>0</v>
      </c>
      <c r="AQ811" s="12">
        <v>7</v>
      </c>
      <c r="AR811" s="17">
        <f t="shared" si="380"/>
        <v>0.875</v>
      </c>
      <c r="AS811" s="12">
        <v>23</v>
      </c>
      <c r="AT811" s="17">
        <f t="shared" si="381"/>
        <v>2.875</v>
      </c>
      <c r="AU811" s="13"/>
      <c r="AV811" s="13"/>
      <c r="AW811" s="13"/>
      <c r="AX811" s="13"/>
      <c r="AY811" s="13"/>
      <c r="AZ811" s="13"/>
      <c r="BA811" s="13"/>
      <c r="BB811" s="13"/>
      <c r="BC811" s="13"/>
      <c r="BD811" s="35">
        <f t="shared" si="382"/>
        <v>48.33040421792618</v>
      </c>
      <c r="BE811" s="35">
        <f t="shared" si="383"/>
        <v>45.238095238095241</v>
      </c>
      <c r="BF811" s="37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13.038582154321999</v>
      </c>
      <c r="BG811" s="14">
        <f t="shared" si="384"/>
        <v>0.69047619047619047</v>
      </c>
      <c r="BH811" s="14">
        <f t="shared" si="385"/>
        <v>0.19047619047619047</v>
      </c>
      <c r="BI811" s="13">
        <f>IFERROR(((AG811*(12000/5))/((F811*60+G811)*(SUMIFS(팀공격력!X:X,팀공격력!A:A,B811,팀공격력!B:B,D811)+SUMIFS(팀수비력!X:X,팀수비력!A:A,B811,팀수비력!B:B,D811))))*100,"")</f>
        <v>0.91582546401823506</v>
      </c>
      <c r="BJ811" s="13">
        <f>IFERROR(((AI811*(12000/5))/((F811*60+G811)*(SUMIFS(팀공격력!V:V,팀공격력!A:A,B811,팀공격력!B:B,D811)+SUMIFS(팀수비력!W:W,팀수비력!A:A,B811,팀수비력!B:B,D811))))*100,"")</f>
        <v>1.7893355600620304</v>
      </c>
      <c r="BK811" s="13">
        <f>IFERROR(((AE811*(12000/5))/((F811*60+G811)*(SUMIFS(팀공격력!X:X,팀공격력!A:A,B811,팀공격력!B:B,D811)+SUMIFS(팀수비력!X:X,팀수비력!A:A,B811,팀수비력!B:B,D811))))*100,"")</f>
        <v>1.8316509280364701</v>
      </c>
      <c r="BL811" s="13">
        <f>IFERROR(100*AK811/(((((F811*60+G811)/(12000/5))*SUMIFS(팀공격력!P:P,팀공격력!A:A,B811,팀공격력!B:B,D811))-K811)),"")</f>
        <v>23.64001956415412</v>
      </c>
      <c r="BM811" s="13">
        <f>IFERROR(100*((AM811/E811*(2400))/((F811*60+G811)*SUMIFS(팀공격력!AR:AR,팀공격력!A:A,B811,팀공격력!B:B,D811))),"")</f>
        <v>1.6257114952396814</v>
      </c>
      <c r="BN811" s="13">
        <f>IFERROR((AO811*40)/(((F811*60+G811)/60)*(SUMIFS(팀수비력!Q:Q,팀수비력!A:A,B811,팀수비력!B:B,D811)-SUMIFS(팀수비력!N:N,팀수비력!A:A,B811,팀수비력!B:B,D811)))*100,"")</f>
        <v>0</v>
      </c>
      <c r="BO811" s="13">
        <f t="shared" si="386"/>
        <v>13.328255902513327</v>
      </c>
      <c r="BP811" s="13">
        <v>7.1428571428571397</v>
      </c>
      <c r="BQ811" s="13">
        <v>0</v>
      </c>
      <c r="BR811" s="13">
        <v>0.375</v>
      </c>
      <c r="BS811" s="13">
        <v>0.5</v>
      </c>
      <c r="BT811" s="15" t="s">
        <v>88</v>
      </c>
      <c r="BU811" s="15"/>
      <c r="BV811" s="12" t="s">
        <v>91</v>
      </c>
      <c r="BW811" s="26"/>
      <c r="BX811" s="28"/>
      <c r="BY811" s="28"/>
      <c r="BZ811" s="26"/>
      <c r="CA811" s="26"/>
      <c r="CB811" s="26"/>
      <c r="CC811" s="31"/>
      <c r="CD811" s="31"/>
      <c r="CE811" s="31"/>
      <c r="CF811" s="33">
        <v>2</v>
      </c>
      <c r="CG811" s="33">
        <v>6</v>
      </c>
    </row>
    <row r="812" spans="1:85" ht="18" customHeight="1" thickBot="1" x14ac:dyDescent="0.45">
      <c r="A812" s="12" t="s">
        <v>84</v>
      </c>
      <c r="B812" s="12" t="s">
        <v>112</v>
      </c>
      <c r="C812" s="4" t="s">
        <v>131</v>
      </c>
      <c r="D812" s="4" t="s">
        <v>299</v>
      </c>
      <c r="E812" s="23">
        <v>6</v>
      </c>
      <c r="F812" s="24">
        <v>12</v>
      </c>
      <c r="G812" s="24">
        <v>40</v>
      </c>
      <c r="H812" s="10">
        <f t="shared" si="360"/>
        <v>4560</v>
      </c>
      <c r="I812" s="5">
        <v>19</v>
      </c>
      <c r="J812" s="17">
        <f t="shared" si="361"/>
        <v>3.1666666666666665</v>
      </c>
      <c r="K812" s="7">
        <v>6</v>
      </c>
      <c r="L812" s="7">
        <v>19</v>
      </c>
      <c r="M812" s="17">
        <f t="shared" si="362"/>
        <v>1</v>
      </c>
      <c r="N812" s="17">
        <f t="shared" si="363"/>
        <v>3.1666666666666665</v>
      </c>
      <c r="O812" s="14">
        <f t="shared" si="364"/>
        <v>0.31578947368421051</v>
      </c>
      <c r="P812" s="12">
        <v>2</v>
      </c>
      <c r="Q812" s="12">
        <v>5</v>
      </c>
      <c r="R812" s="17">
        <f t="shared" si="365"/>
        <v>0.33333333333333331</v>
      </c>
      <c r="S812" s="17">
        <f t="shared" si="366"/>
        <v>0.83333333333333337</v>
      </c>
      <c r="T812" s="14">
        <f t="shared" si="367"/>
        <v>0.4</v>
      </c>
      <c r="U812" s="12">
        <v>4</v>
      </c>
      <c r="V812" s="12">
        <v>14</v>
      </c>
      <c r="W812" s="17">
        <f t="shared" si="368"/>
        <v>0.66666666666666663</v>
      </c>
      <c r="X812" s="17">
        <f t="shared" si="369"/>
        <v>2.3333333333333335</v>
      </c>
      <c r="Y812" s="14">
        <f t="shared" si="370"/>
        <v>0.2857142857142857</v>
      </c>
      <c r="Z812" s="12">
        <v>3</v>
      </c>
      <c r="AA812" s="12">
        <v>4</v>
      </c>
      <c r="AB812" s="17">
        <f t="shared" si="371"/>
        <v>0.5</v>
      </c>
      <c r="AC812" s="17">
        <f t="shared" si="372"/>
        <v>0.66666666666666663</v>
      </c>
      <c r="AD812" s="14">
        <f t="shared" si="373"/>
        <v>0.75</v>
      </c>
      <c r="AE812" s="12">
        <v>8</v>
      </c>
      <c r="AF812" s="17">
        <f t="shared" si="374"/>
        <v>1.3333333333333333</v>
      </c>
      <c r="AG812" s="12">
        <v>2</v>
      </c>
      <c r="AH812" s="17">
        <f t="shared" si="375"/>
        <v>0.33333333333333331</v>
      </c>
      <c r="AI812" s="12">
        <v>6</v>
      </c>
      <c r="AJ812" s="17">
        <f t="shared" si="376"/>
        <v>1</v>
      </c>
      <c r="AK812" s="12">
        <v>8</v>
      </c>
      <c r="AL812" s="17">
        <f t="shared" si="377"/>
        <v>1.3333333333333333</v>
      </c>
      <c r="AM812" s="12">
        <v>2</v>
      </c>
      <c r="AN812" s="17">
        <f t="shared" si="378"/>
        <v>0.33333333333333331</v>
      </c>
      <c r="AO812" s="12">
        <v>0</v>
      </c>
      <c r="AP812" s="17">
        <f t="shared" si="379"/>
        <v>0</v>
      </c>
      <c r="AQ812" s="12">
        <v>4</v>
      </c>
      <c r="AR812" s="17">
        <f t="shared" si="380"/>
        <v>0.66666666666666663</v>
      </c>
      <c r="AS812" s="12">
        <v>13</v>
      </c>
      <c r="AT812" s="17">
        <f t="shared" si="381"/>
        <v>2.1666666666666665</v>
      </c>
      <c r="AU812" s="13"/>
      <c r="AV812" s="13"/>
      <c r="AW812" s="13"/>
      <c r="AX812" s="13"/>
      <c r="AY812" s="13"/>
      <c r="AZ812" s="13"/>
      <c r="BA812" s="13"/>
      <c r="BB812" s="13"/>
      <c r="BC812" s="13"/>
      <c r="BD812" s="35">
        <f t="shared" si="382"/>
        <v>45.761078998073209</v>
      </c>
      <c r="BE812" s="35">
        <f t="shared" si="383"/>
        <v>42.105263157894733</v>
      </c>
      <c r="BF812" s="37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10.740902478736544</v>
      </c>
      <c r="BG812" s="14">
        <f t="shared" si="384"/>
        <v>0.73684210526315785</v>
      </c>
      <c r="BH812" s="14">
        <f t="shared" si="385"/>
        <v>0.21052631578947367</v>
      </c>
      <c r="BI812" s="13">
        <f>IFERROR(((AG812*(12000/5))/((F812*60+G812)*(SUMIFS(팀공격력!X:X,팀공격력!A:A,B812,팀공격력!B:B,D812)+SUMIFS(팀수비력!X:X,팀수비력!A:A,B812,팀수비력!B:B,D812))))*100,"")</f>
        <v>1.0668563300142246</v>
      </c>
      <c r="BJ812" s="13">
        <f>IFERROR(((AI812*(12000/5))/((F812*60+G812)*(SUMIFS(팀공격력!V:V,팀공격력!A:A,B812,팀공격력!B:B,D812)+SUMIFS(팀수비력!W:W,팀수비력!A:A,B812,팀수비력!B:B,D812))))*100,"")</f>
        <v>6.2532569046378326</v>
      </c>
      <c r="BK812" s="13">
        <f>IFERROR(((AE812*(12000/5))/((F812*60+G812)*(SUMIFS(팀공격력!X:X,팀공격력!A:A,B812,팀공격력!B:B,D812)+SUMIFS(팀수비력!X:X,팀수비력!A:A,B812,팀수비력!B:B,D812))))*100,"")</f>
        <v>4.2674253200568986</v>
      </c>
      <c r="BL812" s="13">
        <f>IFERROR(100*AK812/(((((F812*60+G812)/(12000/5))*SUMIFS(팀공격력!P:P,팀공격력!A:A,B812,팀공격력!B:B,D812))-K812)),"")</f>
        <v>11.07777521347796</v>
      </c>
      <c r="BM812" s="13">
        <f>IFERROR(100*((AM812/E812*(2400))/((F812*60+G812)*SUMIFS(팀공격력!AR:AR,팀공격력!A:A,B812,팀공격력!B:B,D812))),"")</f>
        <v>1.5150490285461731</v>
      </c>
      <c r="BN812" s="13">
        <f>IFERROR((AO812*40)/(((F812*60+G812)/60)*(SUMIFS(팀수비력!Q:Q,팀수비력!A:A,B812,팀수비력!B:B,D812)-SUMIFS(팀수비력!N:N,팀수비력!A:A,B812,팀수비력!B:B,D812)))*100,"")</f>
        <v>0</v>
      </c>
      <c r="BO812" s="13">
        <f t="shared" si="386"/>
        <v>16.15508885298869</v>
      </c>
      <c r="BP812" s="13">
        <v>9.5238095238095202</v>
      </c>
      <c r="BQ812" s="13">
        <v>0.16666666666666599</v>
      </c>
      <c r="BR812" s="13">
        <v>0</v>
      </c>
      <c r="BS812" s="13">
        <v>0.16666666666666599</v>
      </c>
      <c r="BT812" s="15" t="s">
        <v>88</v>
      </c>
      <c r="BU812" s="15"/>
      <c r="BV812" s="12" t="s">
        <v>96</v>
      </c>
      <c r="BW812" s="26"/>
      <c r="BX812" s="28"/>
      <c r="BY812" s="28"/>
      <c r="BZ812" s="26"/>
      <c r="CA812" s="26"/>
      <c r="CB812" s="26"/>
      <c r="CC812" s="31"/>
      <c r="CD812" s="31"/>
      <c r="CE812" s="31"/>
      <c r="CF812" s="33">
        <v>2</v>
      </c>
      <c r="CG812" s="33">
        <v>4</v>
      </c>
    </row>
    <row r="813" spans="1:85" ht="18" customHeight="1" thickBot="1" x14ac:dyDescent="0.45">
      <c r="A813" s="12" t="s">
        <v>84</v>
      </c>
      <c r="B813" s="12" t="s">
        <v>133</v>
      </c>
      <c r="C813" s="4" t="s">
        <v>135</v>
      </c>
      <c r="D813" s="4" t="s">
        <v>299</v>
      </c>
      <c r="E813" s="23">
        <v>7</v>
      </c>
      <c r="F813" s="24">
        <v>12</v>
      </c>
      <c r="G813" s="24">
        <v>35</v>
      </c>
      <c r="H813" s="10">
        <f t="shared" si="360"/>
        <v>5285</v>
      </c>
      <c r="I813" s="5">
        <v>21</v>
      </c>
      <c r="J813" s="17">
        <f t="shared" si="361"/>
        <v>3</v>
      </c>
      <c r="K813" s="7">
        <v>8</v>
      </c>
      <c r="L813" s="7">
        <v>16</v>
      </c>
      <c r="M813" s="17">
        <f t="shared" si="362"/>
        <v>1.1428571428571428</v>
      </c>
      <c r="N813" s="17">
        <f t="shared" si="363"/>
        <v>2.2857142857142856</v>
      </c>
      <c r="O813" s="14">
        <f t="shared" si="364"/>
        <v>0.5</v>
      </c>
      <c r="P813" s="12">
        <v>3</v>
      </c>
      <c r="Q813" s="12">
        <v>3</v>
      </c>
      <c r="R813" s="17">
        <f t="shared" si="365"/>
        <v>0.42857142857142855</v>
      </c>
      <c r="S813" s="17">
        <f t="shared" si="366"/>
        <v>0.42857142857142855</v>
      </c>
      <c r="T813" s="14">
        <f t="shared" si="367"/>
        <v>1</v>
      </c>
      <c r="U813" s="12">
        <v>5</v>
      </c>
      <c r="V813" s="12">
        <v>13</v>
      </c>
      <c r="W813" s="17">
        <f t="shared" si="368"/>
        <v>0.7142857142857143</v>
      </c>
      <c r="X813" s="17">
        <f t="shared" si="369"/>
        <v>1.8571428571428572</v>
      </c>
      <c r="Y813" s="14">
        <f t="shared" si="370"/>
        <v>0.38461538461538464</v>
      </c>
      <c r="Z813" s="12">
        <v>0</v>
      </c>
      <c r="AA813" s="12">
        <v>1</v>
      </c>
      <c r="AB813" s="17">
        <f t="shared" si="371"/>
        <v>0</v>
      </c>
      <c r="AC813" s="17">
        <f t="shared" si="372"/>
        <v>0.14285714285714285</v>
      </c>
      <c r="AD813" s="14">
        <f t="shared" si="373"/>
        <v>0</v>
      </c>
      <c r="AE813" s="12">
        <v>11</v>
      </c>
      <c r="AF813" s="17">
        <f t="shared" si="374"/>
        <v>1.5714285714285714</v>
      </c>
      <c r="AG813" s="12">
        <v>2</v>
      </c>
      <c r="AH813" s="17">
        <f t="shared" si="375"/>
        <v>0.2857142857142857</v>
      </c>
      <c r="AI813" s="12">
        <v>9</v>
      </c>
      <c r="AJ813" s="17">
        <f t="shared" si="376"/>
        <v>1.2857142857142858</v>
      </c>
      <c r="AK813" s="12">
        <v>5</v>
      </c>
      <c r="AL813" s="17">
        <f t="shared" si="377"/>
        <v>0.7142857142857143</v>
      </c>
      <c r="AM813" s="12">
        <v>3</v>
      </c>
      <c r="AN813" s="17">
        <f t="shared" si="378"/>
        <v>0.42857142857142855</v>
      </c>
      <c r="AO813" s="12">
        <v>1</v>
      </c>
      <c r="AP813" s="17">
        <f t="shared" si="379"/>
        <v>0.14285714285714285</v>
      </c>
      <c r="AQ813" s="12">
        <v>0</v>
      </c>
      <c r="AR813" s="17">
        <f t="shared" si="380"/>
        <v>0</v>
      </c>
      <c r="AS813" s="12">
        <v>8</v>
      </c>
      <c r="AT813" s="17">
        <f t="shared" si="381"/>
        <v>1.1428571428571428</v>
      </c>
      <c r="AU813" s="13"/>
      <c r="AV813" s="13"/>
      <c r="AW813" s="13"/>
      <c r="AX813" s="13"/>
      <c r="AY813" s="13"/>
      <c r="AZ813" s="13"/>
      <c r="BA813" s="13"/>
      <c r="BB813" s="13"/>
      <c r="BC813" s="13"/>
      <c r="BD813" s="35">
        <f t="shared" si="382"/>
        <v>63.868613138686129</v>
      </c>
      <c r="BE813" s="35">
        <f t="shared" si="383"/>
        <v>65.625</v>
      </c>
      <c r="BF813" s="37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6.5242949624227995</v>
      </c>
      <c r="BG813" s="14">
        <f t="shared" si="384"/>
        <v>0.8125</v>
      </c>
      <c r="BH813" s="14">
        <f t="shared" si="385"/>
        <v>6.25E-2</v>
      </c>
      <c r="BI813" s="13">
        <f>IFERROR(((AG813*(12000/5))/((F813*60+G813)*(SUMIFS(팀공격력!X:X,팀공격력!A:A,B813,팀공격력!B:B,D813)+SUMIFS(팀수비력!X:X,팀수비력!A:A,B813,팀수비력!B:B,D813))))*100,"")</f>
        <v>0.96767365206084244</v>
      </c>
      <c r="BJ813" s="13">
        <f>IFERROR(((AI813*(12000/5))/((F813*60+G813)*(SUMIFS(팀공격력!V:V,팀공격력!A:A,B813,팀공격력!B:B,D813)+SUMIFS(팀수비력!W:W,팀수비력!A:A,B813,팀수비력!B:B,D813))))*100,"")</f>
        <v>9.7642564925524944</v>
      </c>
      <c r="BK813" s="13">
        <f>IFERROR(((AE813*(12000/5))/((F813*60+G813)*(SUMIFS(팀공격력!X:X,팀공격력!A:A,B813,팀공격력!B:B,D813)+SUMIFS(팀수비력!X:X,팀수비력!A:A,B813,팀수비력!B:B,D813))))*100,"")</f>
        <v>5.322205086334634</v>
      </c>
      <c r="BL813" s="13">
        <f>IFERROR(100*AK813/(((((F813*60+G813)/(12000/5))*SUMIFS(팀공격력!P:P,팀공격력!A:A,B813,팀공격력!B:B,D813))-K813)),"")</f>
        <v>5.7055914796500575</v>
      </c>
      <c r="BM813" s="13">
        <f>IFERROR(100*((AM813/E813*(2400))/((F813*60+G813)*SUMIFS(팀공격력!AR:AR,팀공격력!A:A,B813,팀공격력!B:B,D813))),"")</f>
        <v>1.8244573446728678</v>
      </c>
      <c r="BN813" s="13">
        <f>IFERROR((AO813*40)/(((F813*60+G813)/60)*(SUMIFS(팀수비력!Q:Q,팀수비력!A:A,B813,팀수비력!B:B,D813)-SUMIFS(팀수비력!N:N,팀수비력!A:A,B813,팀수비력!B:B,D813)))*100,"")</f>
        <v>0.88793518073180655</v>
      </c>
      <c r="BO813" s="13">
        <f t="shared" si="386"/>
        <v>0</v>
      </c>
      <c r="BP813" s="13">
        <v>50</v>
      </c>
      <c r="BQ813" s="13">
        <v>0</v>
      </c>
      <c r="BR813" s="13">
        <v>0</v>
      </c>
      <c r="BS813" s="13">
        <v>0.14285714285714199</v>
      </c>
      <c r="BT813" s="15" t="s">
        <v>88</v>
      </c>
      <c r="BU813" s="15"/>
      <c r="BV813" s="12" t="s">
        <v>91</v>
      </c>
      <c r="BW813" s="26"/>
      <c r="BX813" s="28"/>
      <c r="BY813" s="28"/>
      <c r="BZ813" s="26"/>
      <c r="CA813" s="26"/>
      <c r="CB813" s="26"/>
      <c r="CC813" s="31"/>
      <c r="CD813" s="31"/>
      <c r="CE813" s="31"/>
      <c r="CF813" s="33">
        <v>4</v>
      </c>
      <c r="CG813" s="33">
        <v>3</v>
      </c>
    </row>
    <row r="814" spans="1:85" ht="18" customHeight="1" thickBot="1" x14ac:dyDescent="0.45">
      <c r="A814" s="12" t="s">
        <v>84</v>
      </c>
      <c r="B814" s="12" t="s">
        <v>133</v>
      </c>
      <c r="C814" s="4" t="s">
        <v>137</v>
      </c>
      <c r="D814" s="4" t="s">
        <v>299</v>
      </c>
      <c r="E814" s="23">
        <v>8</v>
      </c>
      <c r="F814" s="24">
        <v>7</v>
      </c>
      <c r="G814" s="24">
        <v>31</v>
      </c>
      <c r="H814" s="10">
        <f t="shared" si="360"/>
        <v>3608</v>
      </c>
      <c r="I814" s="5">
        <v>0</v>
      </c>
      <c r="J814" s="17">
        <f t="shared" si="361"/>
        <v>0</v>
      </c>
      <c r="K814" s="7">
        <v>0</v>
      </c>
      <c r="L814" s="7">
        <v>6</v>
      </c>
      <c r="M814" s="17">
        <f t="shared" si="362"/>
        <v>0</v>
      </c>
      <c r="N814" s="17">
        <f t="shared" si="363"/>
        <v>0.75</v>
      </c>
      <c r="O814" s="14">
        <f t="shared" si="364"/>
        <v>0</v>
      </c>
      <c r="P814" s="12">
        <v>0</v>
      </c>
      <c r="Q814" s="12">
        <v>2</v>
      </c>
      <c r="R814" s="17">
        <f t="shared" si="365"/>
        <v>0</v>
      </c>
      <c r="S814" s="17">
        <f t="shared" si="366"/>
        <v>0.25</v>
      </c>
      <c r="T814" s="14">
        <f t="shared" si="367"/>
        <v>0</v>
      </c>
      <c r="U814" s="12">
        <v>0</v>
      </c>
      <c r="V814" s="12">
        <v>4</v>
      </c>
      <c r="W814" s="17">
        <f t="shared" si="368"/>
        <v>0</v>
      </c>
      <c r="X814" s="17">
        <f t="shared" si="369"/>
        <v>0.5</v>
      </c>
      <c r="Y814" s="14">
        <f t="shared" si="370"/>
        <v>0</v>
      </c>
      <c r="Z814" s="12">
        <v>0</v>
      </c>
      <c r="AA814" s="12">
        <v>0</v>
      </c>
      <c r="AB814" s="17">
        <f t="shared" si="371"/>
        <v>0</v>
      </c>
      <c r="AC814" s="17">
        <f t="shared" si="372"/>
        <v>0</v>
      </c>
      <c r="AD814" s="14" t="e">
        <f t="shared" si="373"/>
        <v>#DIV/0!</v>
      </c>
      <c r="AE814" s="12">
        <v>10</v>
      </c>
      <c r="AF814" s="17">
        <f t="shared" si="374"/>
        <v>1.25</v>
      </c>
      <c r="AG814" s="12">
        <v>5</v>
      </c>
      <c r="AH814" s="17">
        <f t="shared" si="375"/>
        <v>0.625</v>
      </c>
      <c r="AI814" s="12">
        <v>5</v>
      </c>
      <c r="AJ814" s="17">
        <f t="shared" si="376"/>
        <v>0.625</v>
      </c>
      <c r="AK814" s="12">
        <v>4</v>
      </c>
      <c r="AL814" s="17">
        <f t="shared" si="377"/>
        <v>0.5</v>
      </c>
      <c r="AM814" s="12">
        <v>1</v>
      </c>
      <c r="AN814" s="17">
        <f t="shared" si="378"/>
        <v>0.125</v>
      </c>
      <c r="AO814" s="12">
        <v>1</v>
      </c>
      <c r="AP814" s="17">
        <f t="shared" si="379"/>
        <v>0.125</v>
      </c>
      <c r="AQ814" s="12">
        <v>2</v>
      </c>
      <c r="AR814" s="17">
        <f t="shared" si="380"/>
        <v>0.25</v>
      </c>
      <c r="AS814" s="12">
        <v>9</v>
      </c>
      <c r="AT814" s="17">
        <f t="shared" si="381"/>
        <v>1.125</v>
      </c>
      <c r="AU814" s="13"/>
      <c r="AV814" s="13"/>
      <c r="AW814" s="13"/>
      <c r="AX814" s="13"/>
      <c r="AY814" s="13"/>
      <c r="AZ814" s="13"/>
      <c r="BA814" s="13"/>
      <c r="BB814" s="13"/>
      <c r="BC814" s="13"/>
      <c r="BD814" s="35">
        <f t="shared" si="382"/>
        <v>0</v>
      </c>
      <c r="BE814" s="35">
        <f t="shared" si="383"/>
        <v>0</v>
      </c>
      <c r="BF814" s="37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5.3148641803067669</v>
      </c>
      <c r="BG814" s="14">
        <f t="shared" si="384"/>
        <v>0.66666666666666663</v>
      </c>
      <c r="BH814" s="14">
        <f t="shared" si="385"/>
        <v>0</v>
      </c>
      <c r="BI814" s="13">
        <f>IFERROR(((AG814*(12000/5))/((F814*60+G814)*(SUMIFS(팀공격력!X:X,팀공격력!A:A,B814,팀공격력!B:B,D814)+SUMIFS(팀수비력!X:X,팀수비력!A:A,B814,팀수비력!B:B,D814))))*100,"")</f>
        <v>4.0498536990351228</v>
      </c>
      <c r="BJ814" s="13">
        <f>IFERROR(((AI814*(12000/5))/((F814*60+G814)*(SUMIFS(팀공격력!V:V,팀공격력!A:A,B814,팀공격력!B:B,D814)+SUMIFS(팀수비력!W:W,팀수비력!A:A,B814,팀수비력!B:B,D814))))*100,"")</f>
        <v>9.0810712637067414</v>
      </c>
      <c r="BK814" s="13">
        <f>IFERROR(((AE814*(12000/5))/((F814*60+G814)*(SUMIFS(팀공격력!X:X,팀공격력!A:A,B814,팀공격력!B:B,D814)+SUMIFS(팀수비력!X:X,팀수비력!A:A,B814,팀수비력!B:B,D814))))*100,"")</f>
        <v>8.0997073980702456</v>
      </c>
      <c r="BL814" s="13">
        <f>IFERROR(100*AK814/(((((F814*60+G814)/(12000/5))*SUMIFS(팀공격력!P:P,팀공격력!A:A,B814,팀공격력!B:B,D814))-K814)),"")</f>
        <v>7.0019838954370401</v>
      </c>
      <c r="BM814" s="13">
        <f>IFERROR(100*((AM814/E814*(2400))/((F814*60+G814)*SUMIFS(팀공격력!AR:AR,팀공격력!A:A,B814,팀공격력!B:B,D814))),"")</f>
        <v>0.89082197584960365</v>
      </c>
      <c r="BN814" s="13">
        <f>IFERROR((AO814*40)/(((F814*60+G814)/60)*(SUMIFS(팀수비력!Q:Q,팀수비력!A:A,B814,팀수비력!B:B,D814)-SUMIFS(팀수비력!N:N,팀수비력!A:A,B814,팀수비력!B:B,D814)))*100,"")</f>
        <v>1.4864546817128912</v>
      </c>
      <c r="BO814" s="13">
        <f t="shared" si="386"/>
        <v>25</v>
      </c>
      <c r="BP814" s="13">
        <v>0</v>
      </c>
      <c r="BQ814" s="13">
        <v>0</v>
      </c>
      <c r="BR814" s="13">
        <v>0</v>
      </c>
      <c r="BS814" s="13">
        <v>0</v>
      </c>
      <c r="BT814" s="15" t="s">
        <v>88</v>
      </c>
      <c r="BU814" s="15"/>
      <c r="BV814" s="12" t="s">
        <v>96</v>
      </c>
      <c r="BW814" s="26"/>
      <c r="BX814" s="28"/>
      <c r="BY814" s="28"/>
      <c r="BZ814" s="26"/>
      <c r="CA814" s="26"/>
      <c r="CB814" s="26"/>
      <c r="CC814" s="31"/>
      <c r="CD814" s="31"/>
      <c r="CE814" s="31"/>
      <c r="CF814" s="33">
        <v>6</v>
      </c>
      <c r="CG814" s="33">
        <v>2</v>
      </c>
    </row>
    <row r="815" spans="1:85" ht="18" customHeight="1" thickBot="1" x14ac:dyDescent="0.45">
      <c r="A815" s="12" t="s">
        <v>84</v>
      </c>
      <c r="B815" s="12" t="s">
        <v>133</v>
      </c>
      <c r="C815" s="4" t="s">
        <v>138</v>
      </c>
      <c r="D815" s="4" t="s">
        <v>299</v>
      </c>
      <c r="E815" s="23">
        <v>9</v>
      </c>
      <c r="F815" s="24">
        <v>10</v>
      </c>
      <c r="G815" s="24">
        <v>6</v>
      </c>
      <c r="H815" s="10">
        <f t="shared" si="360"/>
        <v>5454</v>
      </c>
      <c r="I815" s="5">
        <v>35</v>
      </c>
      <c r="J815" s="17">
        <f t="shared" si="361"/>
        <v>3.8888888888888888</v>
      </c>
      <c r="K815" s="7">
        <v>16</v>
      </c>
      <c r="L815" s="7">
        <v>35</v>
      </c>
      <c r="M815" s="17">
        <f t="shared" si="362"/>
        <v>1.7777777777777777</v>
      </c>
      <c r="N815" s="17">
        <f t="shared" si="363"/>
        <v>3.8888888888888888</v>
      </c>
      <c r="O815" s="14">
        <f t="shared" si="364"/>
        <v>0.45714285714285713</v>
      </c>
      <c r="P815" s="12">
        <v>16</v>
      </c>
      <c r="Q815" s="12">
        <v>31</v>
      </c>
      <c r="R815" s="17">
        <f t="shared" si="365"/>
        <v>1.7777777777777777</v>
      </c>
      <c r="S815" s="17">
        <f t="shared" si="366"/>
        <v>3.4444444444444446</v>
      </c>
      <c r="T815" s="14">
        <f t="shared" si="367"/>
        <v>0.5161290322580645</v>
      </c>
      <c r="U815" s="12">
        <v>0</v>
      </c>
      <c r="V815" s="12">
        <v>4</v>
      </c>
      <c r="W815" s="17">
        <f t="shared" si="368"/>
        <v>0</v>
      </c>
      <c r="X815" s="17">
        <f t="shared" si="369"/>
        <v>0.44444444444444442</v>
      </c>
      <c r="Y815" s="14">
        <f t="shared" si="370"/>
        <v>0</v>
      </c>
      <c r="Z815" s="12">
        <v>3</v>
      </c>
      <c r="AA815" s="12">
        <v>4</v>
      </c>
      <c r="AB815" s="17">
        <f t="shared" si="371"/>
        <v>0.33333333333333331</v>
      </c>
      <c r="AC815" s="17">
        <f t="shared" si="372"/>
        <v>0.44444444444444442</v>
      </c>
      <c r="AD815" s="14">
        <f t="shared" si="373"/>
        <v>0.75</v>
      </c>
      <c r="AE815" s="12">
        <v>28</v>
      </c>
      <c r="AF815" s="17">
        <f t="shared" si="374"/>
        <v>3.1111111111111112</v>
      </c>
      <c r="AG815" s="12">
        <v>4</v>
      </c>
      <c r="AH815" s="17">
        <f t="shared" si="375"/>
        <v>0.44444444444444442</v>
      </c>
      <c r="AI815" s="12">
        <v>24</v>
      </c>
      <c r="AJ815" s="17">
        <f t="shared" si="376"/>
        <v>2.6666666666666665</v>
      </c>
      <c r="AK815" s="12">
        <v>7</v>
      </c>
      <c r="AL815" s="17">
        <f t="shared" si="377"/>
        <v>0.77777777777777779</v>
      </c>
      <c r="AM815" s="12">
        <v>5</v>
      </c>
      <c r="AN815" s="17">
        <f t="shared" si="378"/>
        <v>0.55555555555555558</v>
      </c>
      <c r="AO815" s="12">
        <v>3</v>
      </c>
      <c r="AP815" s="17">
        <f t="shared" si="379"/>
        <v>0.33333333333333331</v>
      </c>
      <c r="AQ815" s="12">
        <v>7</v>
      </c>
      <c r="AR815" s="17">
        <f t="shared" si="380"/>
        <v>0.77777777777777779</v>
      </c>
      <c r="AS815" s="12">
        <v>19</v>
      </c>
      <c r="AT815" s="17">
        <f t="shared" si="381"/>
        <v>2.1111111111111112</v>
      </c>
      <c r="AU815" s="13"/>
      <c r="AV815" s="13"/>
      <c r="AW815" s="13"/>
      <c r="AX815" s="13"/>
      <c r="AY815" s="13"/>
      <c r="AZ815" s="13"/>
      <c r="BA815" s="13"/>
      <c r="BB815" s="13"/>
      <c r="BC815" s="13"/>
      <c r="BD815" s="35">
        <f t="shared" si="382"/>
        <v>47.606093579978243</v>
      </c>
      <c r="BE815" s="35">
        <f t="shared" si="383"/>
        <v>45.714285714285715</v>
      </c>
      <c r="BF815" s="37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21.636320935464333</v>
      </c>
      <c r="BG815" s="14">
        <f t="shared" si="384"/>
        <v>0.11428571428571428</v>
      </c>
      <c r="BH815" s="14">
        <f t="shared" si="385"/>
        <v>0.11428571428571428</v>
      </c>
      <c r="BI815" s="13">
        <f>IFERROR(((AG815*(12000/5))/((F815*60+G815)*(SUMIFS(팀공격력!X:X,팀공격력!A:A,B815,팀공격력!B:B,D815)+SUMIFS(팀수비력!X:X,팀수비력!A:A,B815,팀수비력!B:B,D815))))*100,"")</f>
        <v>2.4112000241120004</v>
      </c>
      <c r="BJ815" s="13">
        <f>IFERROR(((AI815*(12000/5))/((F815*60+G815)*(SUMIFS(팀공격력!V:V,팀공격력!A:A,B815,팀공격력!B:B,D815)+SUMIFS(팀수비력!W:W,팀수비력!A:A,B815,팀수비력!B:B,D815))))*100,"")</f>
        <v>32.440104078667254</v>
      </c>
      <c r="BK815" s="13">
        <f>IFERROR(((AE815*(12000/5))/((F815*60+G815)*(SUMIFS(팀공격력!X:X,팀공격력!A:A,B815,팀공격력!B:B,D815)+SUMIFS(팀수비력!X:X,팀수비력!A:A,B815,팀수비력!B:B,D815))))*100,"")</f>
        <v>16.878400168784001</v>
      </c>
      <c r="BL815" s="13">
        <f>IFERROR(100*AK815/(((((F815*60+G815)/(12000/5))*SUMIFS(팀공격력!P:P,팀공격력!A:A,B815,팀공격력!B:B,D815))-K815)),"")</f>
        <v>11.52073732718894</v>
      </c>
      <c r="BM815" s="13">
        <f>IFERROR(100*((AM815/E815*(2400))/((F815*60+G815)*SUMIFS(팀공격력!AR:AR,팀공격력!A:A,B815,팀공격력!B:B,D815))),"")</f>
        <v>2.9465398687801336</v>
      </c>
      <c r="BN815" s="13">
        <f>IFERROR((AO815*40)/(((F815*60+G815)/60)*(SUMIFS(팀수비력!Q:Q,팀수비력!A:A,B815,팀수비력!B:B,D815)-SUMIFS(팀수비력!N:N,팀수비력!A:A,B815,팀수비력!B:B,D815)))*100,"")</f>
        <v>3.3187676309530394</v>
      </c>
      <c r="BO815" s="13">
        <f t="shared" si="386"/>
        <v>15.996343692870202</v>
      </c>
      <c r="BP815" s="13">
        <v>0</v>
      </c>
      <c r="BQ815" s="13">
        <v>0.44444444444444398</v>
      </c>
      <c r="BR815" s="13">
        <v>0</v>
      </c>
      <c r="BS815" s="13">
        <v>0.33333333333333298</v>
      </c>
      <c r="BT815" s="15" t="s">
        <v>93</v>
      </c>
      <c r="BU815" s="15"/>
      <c r="BV815" s="12" t="s">
        <v>89</v>
      </c>
      <c r="BW815" s="26"/>
      <c r="BX815" s="28"/>
      <c r="BY815" s="28"/>
      <c r="BZ815" s="26"/>
      <c r="CA815" s="26"/>
      <c r="CB815" s="26"/>
      <c r="CC815" s="31"/>
      <c r="CD815" s="31"/>
      <c r="CE815" s="31"/>
      <c r="CF815" s="33">
        <v>6</v>
      </c>
      <c r="CG815" s="33">
        <v>3</v>
      </c>
    </row>
    <row r="816" spans="1:85" ht="18" customHeight="1" thickBot="1" x14ac:dyDescent="0.45">
      <c r="A816" s="12" t="s">
        <v>84</v>
      </c>
      <c r="B816" s="12" t="s">
        <v>133</v>
      </c>
      <c r="C816" s="4" t="s">
        <v>139</v>
      </c>
      <c r="D816" s="4" t="s">
        <v>299</v>
      </c>
      <c r="E816" s="23">
        <v>3</v>
      </c>
      <c r="F816" s="24">
        <v>22</v>
      </c>
      <c r="G816" s="24">
        <v>57</v>
      </c>
      <c r="H816" s="10">
        <f t="shared" si="360"/>
        <v>4131</v>
      </c>
      <c r="I816" s="5">
        <v>23</v>
      </c>
      <c r="J816" s="17">
        <f t="shared" si="361"/>
        <v>7.666666666666667</v>
      </c>
      <c r="K816" s="7">
        <v>8</v>
      </c>
      <c r="L816" s="7">
        <v>17</v>
      </c>
      <c r="M816" s="17">
        <f t="shared" si="362"/>
        <v>2.6666666666666665</v>
      </c>
      <c r="N816" s="17">
        <f t="shared" si="363"/>
        <v>5.666666666666667</v>
      </c>
      <c r="O816" s="14">
        <f t="shared" si="364"/>
        <v>0.47058823529411764</v>
      </c>
      <c r="P816" s="12">
        <v>5</v>
      </c>
      <c r="Q816" s="12">
        <v>8</v>
      </c>
      <c r="R816" s="17">
        <f t="shared" si="365"/>
        <v>1.6666666666666667</v>
      </c>
      <c r="S816" s="17">
        <f t="shared" si="366"/>
        <v>2.6666666666666665</v>
      </c>
      <c r="T816" s="14">
        <f t="shared" si="367"/>
        <v>0.625</v>
      </c>
      <c r="U816" s="12">
        <v>3</v>
      </c>
      <c r="V816" s="12">
        <v>9</v>
      </c>
      <c r="W816" s="17">
        <f t="shared" si="368"/>
        <v>1</v>
      </c>
      <c r="X816" s="17">
        <f t="shared" si="369"/>
        <v>3</v>
      </c>
      <c r="Y816" s="14">
        <f t="shared" si="370"/>
        <v>0.33333333333333331</v>
      </c>
      <c r="Z816" s="12">
        <v>4</v>
      </c>
      <c r="AA816" s="12">
        <v>6</v>
      </c>
      <c r="AB816" s="17">
        <f t="shared" si="371"/>
        <v>1.3333333333333333</v>
      </c>
      <c r="AC816" s="17">
        <f t="shared" si="372"/>
        <v>2</v>
      </c>
      <c r="AD816" s="14">
        <f t="shared" si="373"/>
        <v>0.66666666666666663</v>
      </c>
      <c r="AE816" s="12">
        <v>11</v>
      </c>
      <c r="AF816" s="17">
        <f t="shared" si="374"/>
        <v>3.6666666666666665</v>
      </c>
      <c r="AG816" s="12">
        <v>4</v>
      </c>
      <c r="AH816" s="17">
        <f t="shared" si="375"/>
        <v>1.3333333333333333</v>
      </c>
      <c r="AI816" s="12">
        <v>7</v>
      </c>
      <c r="AJ816" s="17">
        <f t="shared" si="376"/>
        <v>2.3333333333333335</v>
      </c>
      <c r="AK816" s="12">
        <v>13</v>
      </c>
      <c r="AL816" s="17">
        <f t="shared" si="377"/>
        <v>4.333333333333333</v>
      </c>
      <c r="AM816" s="12">
        <v>4</v>
      </c>
      <c r="AN816" s="17">
        <f t="shared" si="378"/>
        <v>1.3333333333333333</v>
      </c>
      <c r="AO816" s="12">
        <v>0</v>
      </c>
      <c r="AP816" s="17">
        <f t="shared" si="379"/>
        <v>0</v>
      </c>
      <c r="AQ816" s="12">
        <v>3</v>
      </c>
      <c r="AR816" s="17">
        <f t="shared" si="380"/>
        <v>1</v>
      </c>
      <c r="AS816" s="12">
        <v>2</v>
      </c>
      <c r="AT816" s="17">
        <f t="shared" si="381"/>
        <v>0.66666666666666663</v>
      </c>
      <c r="AU816" s="13"/>
      <c r="AV816" s="13"/>
      <c r="AW816" s="13"/>
      <c r="AX816" s="13"/>
      <c r="AY816" s="13"/>
      <c r="AZ816" s="13"/>
      <c r="BA816" s="13"/>
      <c r="BB816" s="13"/>
      <c r="BC816" s="13"/>
      <c r="BD816" s="35">
        <f t="shared" si="382"/>
        <v>58.553971486761711</v>
      </c>
      <c r="BE816" s="35">
        <f t="shared" si="383"/>
        <v>55.882352941176471</v>
      </c>
      <c r="BF816" s="37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4.926303993646286</v>
      </c>
      <c r="BG816" s="14">
        <f t="shared" si="384"/>
        <v>0.52941176470588236</v>
      </c>
      <c r="BH816" s="14">
        <f t="shared" si="385"/>
        <v>0.35294117647058826</v>
      </c>
      <c r="BI816" s="13">
        <f>IFERROR(((AG816*(12000/5))/((F816*60+G816)*(SUMIFS(팀공격력!X:X,팀공격력!A:A,B816,팀공격력!B:B,D816)+SUMIFS(팀수비력!X:X,팀수비력!A:A,B816,팀수비력!B:B,D816))))*100,"")</f>
        <v>1.061138136973037</v>
      </c>
      <c r="BJ816" s="13">
        <f>IFERROR(((AI816*(12000/5))/((F816*60+G816)*(SUMIFS(팀공격력!V:V,팀공격력!A:A,B816,팀공격력!B:B,D816)+SUMIFS(팀수비력!W:W,팀수비력!A:A,B816,팀수비력!B:B,D816))))*100,"")</f>
        <v>4.1639712388558001</v>
      </c>
      <c r="BK816" s="13">
        <f>IFERROR(((AE816*(12000/5))/((F816*60+G816)*(SUMIFS(팀공격력!X:X,팀공격력!A:A,B816,팀공격력!B:B,D816)+SUMIFS(팀수비력!X:X,팀수비력!A:A,B816,팀수비력!B:B,D816))))*100,"")</f>
        <v>2.9181298766758523</v>
      </c>
      <c r="BL816" s="13">
        <f>IFERROR(100*AK816/(((((F816*60+G816)/(12000/5))*SUMIFS(팀공격력!P:P,팀공격력!A:A,B816,팀공격력!B:B,D816))-K816)),"")</f>
        <v>7.8115611104434572</v>
      </c>
      <c r="BM816" s="13">
        <f>IFERROR(100*((AM816/E816*(2400))/((F816*60+G816)*SUMIFS(팀공격력!AR:AR,팀공격력!A:A,B816,팀공격력!B:B,D816))),"")</f>
        <v>3.1121623712082975</v>
      </c>
      <c r="BN816" s="13">
        <f>IFERROR((AO816*40)/(((F816*60+G816)/60)*(SUMIFS(팀수비력!Q:Q,팀수비력!A:A,B816,팀수비력!B:B,D816)-SUMIFS(팀수비력!N:N,팀수비력!A:A,B816,팀수비력!B:B,D816)))*100,"")</f>
        <v>0</v>
      </c>
      <c r="BO816" s="13">
        <f t="shared" si="386"/>
        <v>13.250883392226148</v>
      </c>
      <c r="BP816" s="13">
        <v>77.7777777777777</v>
      </c>
      <c r="BQ816" s="13">
        <v>0</v>
      </c>
      <c r="BR816" s="13">
        <v>1</v>
      </c>
      <c r="BS816" s="13">
        <v>0</v>
      </c>
      <c r="BT816" s="15" t="s">
        <v>88</v>
      </c>
      <c r="BU816" s="15"/>
      <c r="BV816" s="12" t="s">
        <v>96</v>
      </c>
      <c r="BW816" s="26"/>
      <c r="BX816" s="28"/>
      <c r="BY816" s="28"/>
      <c r="BZ816" s="26"/>
      <c r="CA816" s="26"/>
      <c r="CB816" s="26"/>
      <c r="CC816" s="31"/>
      <c r="CD816" s="31"/>
      <c r="CE816" s="31"/>
      <c r="CF816" s="33">
        <v>2</v>
      </c>
      <c r="CG816" s="33">
        <v>1</v>
      </c>
    </row>
    <row r="817" spans="1:85" ht="18" customHeight="1" thickBot="1" x14ac:dyDescent="0.45">
      <c r="A817" s="12" t="s">
        <v>84</v>
      </c>
      <c r="B817" s="12" t="s">
        <v>133</v>
      </c>
      <c r="C817" s="4" t="s">
        <v>140</v>
      </c>
      <c r="D817" s="4" t="s">
        <v>299</v>
      </c>
      <c r="E817" s="23">
        <v>9</v>
      </c>
      <c r="F817" s="24">
        <v>29</v>
      </c>
      <c r="G817" s="24">
        <v>31</v>
      </c>
      <c r="H817" s="10">
        <f t="shared" si="360"/>
        <v>15939</v>
      </c>
      <c r="I817" s="5">
        <v>179</v>
      </c>
      <c r="J817" s="17">
        <f t="shared" si="361"/>
        <v>19.888888888888889</v>
      </c>
      <c r="K817" s="7">
        <v>75</v>
      </c>
      <c r="L817" s="7">
        <v>118</v>
      </c>
      <c r="M817" s="17">
        <f t="shared" si="362"/>
        <v>8.3333333333333339</v>
      </c>
      <c r="N817" s="17">
        <f t="shared" si="363"/>
        <v>13.111111111111111</v>
      </c>
      <c r="O817" s="14">
        <f t="shared" si="364"/>
        <v>0.63559322033898302</v>
      </c>
      <c r="P817" s="12">
        <v>71</v>
      </c>
      <c r="Q817" s="12">
        <v>106</v>
      </c>
      <c r="R817" s="17">
        <f t="shared" si="365"/>
        <v>7.8888888888888893</v>
      </c>
      <c r="S817" s="17">
        <f t="shared" si="366"/>
        <v>11.777777777777779</v>
      </c>
      <c r="T817" s="14">
        <f t="shared" si="367"/>
        <v>0.66981132075471694</v>
      </c>
      <c r="U817" s="12">
        <v>4</v>
      </c>
      <c r="V817" s="12">
        <v>12</v>
      </c>
      <c r="W817" s="17">
        <f t="shared" si="368"/>
        <v>0.44444444444444442</v>
      </c>
      <c r="X817" s="17">
        <f t="shared" si="369"/>
        <v>1.3333333333333333</v>
      </c>
      <c r="Y817" s="14">
        <f t="shared" si="370"/>
        <v>0.33333333333333331</v>
      </c>
      <c r="Z817" s="12">
        <v>25</v>
      </c>
      <c r="AA817" s="12">
        <v>37</v>
      </c>
      <c r="AB817" s="17">
        <f t="shared" si="371"/>
        <v>2.7777777777777777</v>
      </c>
      <c r="AC817" s="17">
        <f t="shared" si="372"/>
        <v>4.1111111111111107</v>
      </c>
      <c r="AD817" s="14">
        <f t="shared" si="373"/>
        <v>0.67567567567567566</v>
      </c>
      <c r="AE817" s="12">
        <v>109</v>
      </c>
      <c r="AF817" s="17">
        <f t="shared" si="374"/>
        <v>12.111111111111111</v>
      </c>
      <c r="AG817" s="12">
        <v>46</v>
      </c>
      <c r="AH817" s="17">
        <f t="shared" si="375"/>
        <v>5.1111111111111107</v>
      </c>
      <c r="AI817" s="12">
        <v>63</v>
      </c>
      <c r="AJ817" s="17">
        <f t="shared" si="376"/>
        <v>7</v>
      </c>
      <c r="AK817" s="12">
        <v>22</v>
      </c>
      <c r="AL817" s="17">
        <f t="shared" si="377"/>
        <v>2.4444444444444446</v>
      </c>
      <c r="AM817" s="12">
        <v>8</v>
      </c>
      <c r="AN817" s="17">
        <f t="shared" si="378"/>
        <v>0.88888888888888884</v>
      </c>
      <c r="AO817" s="12">
        <v>6</v>
      </c>
      <c r="AP817" s="17">
        <f t="shared" si="379"/>
        <v>0.66666666666666663</v>
      </c>
      <c r="AQ817" s="12">
        <v>28</v>
      </c>
      <c r="AR817" s="17">
        <f t="shared" si="380"/>
        <v>3.1111111111111112</v>
      </c>
      <c r="AS817" s="12">
        <v>21</v>
      </c>
      <c r="AT817" s="17">
        <f t="shared" si="381"/>
        <v>2.3333333333333335</v>
      </c>
      <c r="AU817" s="13"/>
      <c r="AV817" s="13"/>
      <c r="AW817" s="13"/>
      <c r="AX817" s="13"/>
      <c r="AY817" s="13"/>
      <c r="AZ817" s="13"/>
      <c r="BA817" s="13"/>
      <c r="BB817" s="13"/>
      <c r="BC817" s="13"/>
      <c r="BD817" s="35">
        <f t="shared" si="382"/>
        <v>66.651772415847489</v>
      </c>
      <c r="BE817" s="35">
        <f t="shared" si="383"/>
        <v>65.254237288135599</v>
      </c>
      <c r="BF817" s="37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27.455234880735613</v>
      </c>
      <c r="BG817" s="14">
        <f t="shared" si="384"/>
        <v>0.10169491525423729</v>
      </c>
      <c r="BH817" s="14">
        <f t="shared" si="385"/>
        <v>0.3135593220338983</v>
      </c>
      <c r="BI817" s="13">
        <f>IFERROR(((AG817*(12000/5))/((F817*60+G817)*(SUMIFS(팀공격력!X:X,팀공격력!A:A,B817,팀공격력!B:B,D817)+SUMIFS(팀수비력!X:X,팀수비력!A:A,B817,팀수비력!B:B,D817))))*100,"")</f>
        <v>9.4882286663108584</v>
      </c>
      <c r="BJ817" s="13">
        <f>IFERROR(((AI817*(12000/5))/((F817*60+G817)*(SUMIFS(팀공격력!V:V,팀공격력!A:A,B817,팀공격력!B:B,D817)+SUMIFS(팀수비력!W:W,팀수비력!A:A,B817,팀수비력!B:B,D817))))*100,"")</f>
        <v>29.138393880937286</v>
      </c>
      <c r="BK817" s="13">
        <f>IFERROR(((AE817*(12000/5))/((F817*60+G817)*(SUMIFS(팀공격력!X:X,팀공격력!A:A,B817,팀공격력!B:B,D817)+SUMIFS(팀수비력!X:X,팀수비력!A:A,B817,팀수비력!B:B,D817))))*100,"")</f>
        <v>22.482976622345294</v>
      </c>
      <c r="BL817" s="13">
        <f>IFERROR(100*AK817/(((((F817*60+G817)/(12000/5))*SUMIFS(팀공격력!P:P,팀공격력!A:A,B817,팀공격력!B:B,D817))-K817)),"")</f>
        <v>14.732800571454083</v>
      </c>
      <c r="BM817" s="13">
        <f>IFERROR(100*((AM817/E817*(2400))/((F817*60+G817)*SUMIFS(팀공격력!AR:AR,팀공격력!A:A,B817,팀공격력!B:B,D817))),"")</f>
        <v>1.613193143291483</v>
      </c>
      <c r="BN817" s="13">
        <f>IFERROR((AO817*40)/(((F817*60+G817)/60)*(SUMIFS(팀수비력!Q:Q,팀수비력!A:A,B817,팀수비력!B:B,D817)-SUMIFS(팀수비력!N:N,팀수비력!A:A,B817,팀수비력!B:B,D817)))*100,"")</f>
        <v>2.2712288925551007</v>
      </c>
      <c r="BO817" s="13">
        <f t="shared" si="386"/>
        <v>17.254128666502343</v>
      </c>
      <c r="BP817" s="13">
        <v>0</v>
      </c>
      <c r="BQ817" s="13">
        <v>1</v>
      </c>
      <c r="BR817" s="13">
        <v>0.22222222222222199</v>
      </c>
      <c r="BS817" s="13">
        <v>0.44444444444444398</v>
      </c>
      <c r="BT817" s="15" t="s">
        <v>93</v>
      </c>
      <c r="BU817" s="15"/>
      <c r="BV817" s="12" t="s">
        <v>89</v>
      </c>
      <c r="BW817" s="26"/>
      <c r="BX817" s="28"/>
      <c r="BY817" s="28"/>
      <c r="BZ817" s="26"/>
      <c r="CA817" s="26"/>
      <c r="CB817" s="26"/>
      <c r="CC817" s="31"/>
      <c r="CD817" s="31"/>
      <c r="CE817" s="31"/>
      <c r="CF817" s="33">
        <v>6</v>
      </c>
      <c r="CG817" s="33">
        <v>3</v>
      </c>
    </row>
    <row r="818" spans="1:85" ht="18" customHeight="1" thickBot="1" x14ac:dyDescent="0.45">
      <c r="A818" s="12" t="s">
        <v>84</v>
      </c>
      <c r="B818" s="12" t="s">
        <v>133</v>
      </c>
      <c r="C818" s="4" t="s">
        <v>142</v>
      </c>
      <c r="D818" s="4" t="s">
        <v>299</v>
      </c>
      <c r="E818" s="23">
        <v>8</v>
      </c>
      <c r="F818" s="24">
        <v>11</v>
      </c>
      <c r="G818" s="24">
        <v>41</v>
      </c>
      <c r="H818" s="10">
        <f t="shared" si="360"/>
        <v>5608</v>
      </c>
      <c r="I818" s="5">
        <v>33</v>
      </c>
      <c r="J818" s="17">
        <f t="shared" si="361"/>
        <v>4.125</v>
      </c>
      <c r="K818" s="7">
        <v>14</v>
      </c>
      <c r="L818" s="7">
        <v>28</v>
      </c>
      <c r="M818" s="17">
        <f t="shared" si="362"/>
        <v>1.75</v>
      </c>
      <c r="N818" s="17">
        <f t="shared" si="363"/>
        <v>3.5</v>
      </c>
      <c r="O818" s="14">
        <f t="shared" si="364"/>
        <v>0.5</v>
      </c>
      <c r="P818" s="12">
        <v>12</v>
      </c>
      <c r="Q818" s="12">
        <v>21</v>
      </c>
      <c r="R818" s="17">
        <f t="shared" si="365"/>
        <v>1.5</v>
      </c>
      <c r="S818" s="17">
        <f t="shared" si="366"/>
        <v>2.625</v>
      </c>
      <c r="T818" s="14">
        <f t="shared" si="367"/>
        <v>0.5714285714285714</v>
      </c>
      <c r="U818" s="12">
        <v>2</v>
      </c>
      <c r="V818" s="12">
        <v>7</v>
      </c>
      <c r="W818" s="17">
        <f t="shared" si="368"/>
        <v>0.25</v>
      </c>
      <c r="X818" s="17">
        <f t="shared" si="369"/>
        <v>0.875</v>
      </c>
      <c r="Y818" s="14">
        <f t="shared" si="370"/>
        <v>0.2857142857142857</v>
      </c>
      <c r="Z818" s="12">
        <v>3</v>
      </c>
      <c r="AA818" s="12">
        <v>6</v>
      </c>
      <c r="AB818" s="17">
        <f t="shared" si="371"/>
        <v>0.375</v>
      </c>
      <c r="AC818" s="17">
        <f t="shared" si="372"/>
        <v>0.75</v>
      </c>
      <c r="AD818" s="14">
        <f t="shared" si="373"/>
        <v>0.5</v>
      </c>
      <c r="AE818" s="12">
        <v>9</v>
      </c>
      <c r="AF818" s="17">
        <f t="shared" si="374"/>
        <v>1.125</v>
      </c>
      <c r="AG818" s="12">
        <v>4</v>
      </c>
      <c r="AH818" s="17">
        <f t="shared" si="375"/>
        <v>0.5</v>
      </c>
      <c r="AI818" s="12">
        <v>5</v>
      </c>
      <c r="AJ818" s="17">
        <f t="shared" si="376"/>
        <v>0.625</v>
      </c>
      <c r="AK818" s="12">
        <v>8</v>
      </c>
      <c r="AL818" s="17">
        <f t="shared" si="377"/>
        <v>1</v>
      </c>
      <c r="AM818" s="12">
        <v>4</v>
      </c>
      <c r="AN818" s="17">
        <f t="shared" si="378"/>
        <v>0.5</v>
      </c>
      <c r="AO818" s="12">
        <v>4</v>
      </c>
      <c r="AP818" s="17">
        <f t="shared" si="379"/>
        <v>0.5</v>
      </c>
      <c r="AQ818" s="12">
        <v>4</v>
      </c>
      <c r="AR818" s="17">
        <f t="shared" si="380"/>
        <v>0.5</v>
      </c>
      <c r="AS818" s="12">
        <v>9</v>
      </c>
      <c r="AT818" s="17">
        <f t="shared" si="381"/>
        <v>1.125</v>
      </c>
      <c r="AU818" s="13"/>
      <c r="AV818" s="13"/>
      <c r="AW818" s="13"/>
      <c r="AX818" s="13"/>
      <c r="AY818" s="13"/>
      <c r="AZ818" s="13"/>
      <c r="BA818" s="13"/>
      <c r="BB818" s="13"/>
      <c r="BC818" s="13"/>
      <c r="BD818" s="35">
        <f t="shared" si="382"/>
        <v>53.85117493472584</v>
      </c>
      <c r="BE818" s="35">
        <f t="shared" si="383"/>
        <v>53.571428571428569</v>
      </c>
      <c r="BF818" s="37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14.806028840554157</v>
      </c>
      <c r="BG818" s="14">
        <f t="shared" si="384"/>
        <v>0.25</v>
      </c>
      <c r="BH818" s="14">
        <f t="shared" si="385"/>
        <v>0.21428571428571427</v>
      </c>
      <c r="BI818" s="13">
        <f>IFERROR(((AG818*(12000/5))/((F818*60+G818)*(SUMIFS(팀공격력!X:X,팀공격력!A:A,B818,팀공격력!B:B,D818)+SUMIFS(팀수비력!X:X,팀수비력!A:A,B818,팀수비력!B:B,D818))))*100,"")</f>
        <v>2.0844325458086619</v>
      </c>
      <c r="BJ818" s="13">
        <f>IFERROR(((AI818*(12000/5))/((F818*60+G818)*(SUMIFS(팀공격력!V:V,팀공격력!A:A,B818,팀공격력!B:B,D818)+SUMIFS(팀수비력!W:W,팀수비력!A:A,B818,팀수비력!B:B,D818))))*100,"")</f>
        <v>5.8424581168783751</v>
      </c>
      <c r="BK818" s="13">
        <f>IFERROR(((AE818*(12000/5))/((F818*60+G818)*(SUMIFS(팀공격력!X:X,팀공격력!A:A,B818,팀공격력!B:B,D818)+SUMIFS(팀수비력!X:X,팀수비력!A:A,B818,팀수비력!B:B,D818))))*100,"")</f>
        <v>4.6899732280694897</v>
      </c>
      <c r="BL818" s="13">
        <f>IFERROR(100*AK818/(((((F818*60+G818)/(12000/5))*SUMIFS(팀공격력!P:P,팀공격력!A:A,B818,팀공격력!B:B,D818))-K818)),"")</f>
        <v>10.696140475978252</v>
      </c>
      <c r="BM818" s="13">
        <f>IFERROR(100*((AM818/E818*(2400))/((F818*60+G818)*SUMIFS(팀공격력!AR:AR,팀공격력!A:A,B818,팀공격력!B:B,D818))),"")</f>
        <v>2.2925004913447711</v>
      </c>
      <c r="BN818" s="13">
        <f>IFERROR((AO818*40)/(((F818*60+G818)/60)*(SUMIFS(팀수비력!Q:Q,팀수비력!A:A,B818,팀수비력!B:B,D818)-SUMIFS(팀수비력!N:N,팀수비력!A:A,B818,팀수비력!B:B,D818)))*100,"")</f>
        <v>3.8253412921684102</v>
      </c>
      <c r="BO818" s="13">
        <f t="shared" si="386"/>
        <v>11.547344110854503</v>
      </c>
      <c r="BP818" s="13">
        <v>62.5</v>
      </c>
      <c r="BQ818" s="13">
        <v>0.125</v>
      </c>
      <c r="BR818" s="13">
        <v>0</v>
      </c>
      <c r="BS818" s="13">
        <v>0.125</v>
      </c>
      <c r="BT818" s="15" t="s">
        <v>110</v>
      </c>
      <c r="BU818" s="15"/>
      <c r="BV818" s="12" t="s">
        <v>96</v>
      </c>
      <c r="BW818" s="26"/>
      <c r="BX818" s="28"/>
      <c r="BY818" s="28"/>
      <c r="BZ818" s="26"/>
      <c r="CA818" s="26"/>
      <c r="CB818" s="26"/>
      <c r="CC818" s="31"/>
      <c r="CD818" s="31"/>
      <c r="CE818" s="31"/>
      <c r="CF818" s="33">
        <v>5</v>
      </c>
      <c r="CG818" s="33">
        <v>3</v>
      </c>
    </row>
    <row r="819" spans="1:85" ht="18" customHeight="1" thickBot="1" x14ac:dyDescent="0.45">
      <c r="A819" s="12" t="s">
        <v>84</v>
      </c>
      <c r="B819" s="12" t="s">
        <v>133</v>
      </c>
      <c r="C819" s="4" t="s">
        <v>143</v>
      </c>
      <c r="D819" s="4" t="s">
        <v>299</v>
      </c>
      <c r="E819" s="23">
        <v>9</v>
      </c>
      <c r="F819" s="24">
        <v>23</v>
      </c>
      <c r="G819" s="24">
        <v>53</v>
      </c>
      <c r="H819" s="10">
        <f t="shared" si="360"/>
        <v>12897</v>
      </c>
      <c r="I819" s="5">
        <v>52</v>
      </c>
      <c r="J819" s="17">
        <f t="shared" si="361"/>
        <v>5.7777777777777777</v>
      </c>
      <c r="K819" s="7">
        <v>15</v>
      </c>
      <c r="L819" s="7">
        <v>41</v>
      </c>
      <c r="M819" s="17">
        <f t="shared" si="362"/>
        <v>1.6666666666666667</v>
      </c>
      <c r="N819" s="17">
        <f t="shared" si="363"/>
        <v>4.5555555555555554</v>
      </c>
      <c r="O819" s="14">
        <f t="shared" si="364"/>
        <v>0.36585365853658536</v>
      </c>
      <c r="P819" s="12">
        <v>5</v>
      </c>
      <c r="Q819" s="12">
        <v>14</v>
      </c>
      <c r="R819" s="17">
        <f t="shared" si="365"/>
        <v>0.55555555555555558</v>
      </c>
      <c r="S819" s="17">
        <f t="shared" si="366"/>
        <v>1.5555555555555556</v>
      </c>
      <c r="T819" s="14">
        <f t="shared" si="367"/>
        <v>0.35714285714285715</v>
      </c>
      <c r="U819" s="12">
        <v>10</v>
      </c>
      <c r="V819" s="12">
        <v>27</v>
      </c>
      <c r="W819" s="17">
        <f t="shared" si="368"/>
        <v>1.1111111111111112</v>
      </c>
      <c r="X819" s="17">
        <f t="shared" si="369"/>
        <v>3</v>
      </c>
      <c r="Y819" s="14">
        <f t="shared" si="370"/>
        <v>0.37037037037037035</v>
      </c>
      <c r="Z819" s="12">
        <v>12</v>
      </c>
      <c r="AA819" s="12">
        <v>15</v>
      </c>
      <c r="AB819" s="17">
        <f t="shared" si="371"/>
        <v>1.3333333333333333</v>
      </c>
      <c r="AC819" s="17">
        <f t="shared" si="372"/>
        <v>1.6666666666666667</v>
      </c>
      <c r="AD819" s="14">
        <f t="shared" si="373"/>
        <v>0.8</v>
      </c>
      <c r="AE819" s="12">
        <v>23</v>
      </c>
      <c r="AF819" s="17">
        <f t="shared" si="374"/>
        <v>2.5555555555555554</v>
      </c>
      <c r="AG819" s="12">
        <v>7</v>
      </c>
      <c r="AH819" s="17">
        <f t="shared" si="375"/>
        <v>0.77777777777777779</v>
      </c>
      <c r="AI819" s="12">
        <v>16</v>
      </c>
      <c r="AJ819" s="17">
        <f t="shared" si="376"/>
        <v>1.7777777777777777</v>
      </c>
      <c r="AK819" s="12">
        <v>8</v>
      </c>
      <c r="AL819" s="17">
        <f t="shared" si="377"/>
        <v>0.88888888888888884</v>
      </c>
      <c r="AM819" s="12">
        <v>6</v>
      </c>
      <c r="AN819" s="17">
        <f t="shared" si="378"/>
        <v>0.66666666666666663</v>
      </c>
      <c r="AO819" s="12">
        <v>4</v>
      </c>
      <c r="AP819" s="17">
        <f t="shared" si="379"/>
        <v>0.44444444444444442</v>
      </c>
      <c r="AQ819" s="12">
        <v>5</v>
      </c>
      <c r="AR819" s="17">
        <f t="shared" si="380"/>
        <v>0.55555555555555558</v>
      </c>
      <c r="AS819" s="12">
        <v>24</v>
      </c>
      <c r="AT819" s="17">
        <f t="shared" si="381"/>
        <v>2.6666666666666665</v>
      </c>
      <c r="AU819" s="13"/>
      <c r="AV819" s="13"/>
      <c r="AW819" s="13"/>
      <c r="AX819" s="13"/>
      <c r="AY819" s="13"/>
      <c r="AZ819" s="13"/>
      <c r="BA819" s="13"/>
      <c r="BB819" s="13"/>
      <c r="BC819" s="13"/>
      <c r="BD819" s="35">
        <f t="shared" si="382"/>
        <v>54.621848739495796</v>
      </c>
      <c r="BE819" s="35">
        <f t="shared" si="383"/>
        <v>48.780487804878049</v>
      </c>
      <c r="BF819" s="37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10.998115579531168</v>
      </c>
      <c r="BG819" s="14">
        <f t="shared" si="384"/>
        <v>0.65853658536585369</v>
      </c>
      <c r="BH819" s="14">
        <f t="shared" si="385"/>
        <v>0.36585365853658536</v>
      </c>
      <c r="BI819" s="13">
        <f>IFERROR(((AG819*(12000/5))/((F819*60+G819)*(SUMIFS(팀공격력!X:X,팀공격력!A:A,B819,팀공격력!B:B,D819)+SUMIFS(팀수비력!X:X,팀수비력!A:A,B819,팀수비력!B:B,D819))))*100,"")</f>
        <v>1.7844226277535076</v>
      </c>
      <c r="BJ819" s="13">
        <f>IFERROR(((AI819*(12000/5))/((F819*60+G819)*(SUMIFS(팀공격력!V:V,팀공격력!A:A,B819,팀공격력!B:B,D819)+SUMIFS(팀수비력!W:W,팀수비력!A:A,B819,팀수비력!B:B,D819))))*100,"")</f>
        <v>9.1457097332739501</v>
      </c>
      <c r="BK819" s="13">
        <f>IFERROR(((AE819*(12000/5))/((F819*60+G819)*(SUMIFS(팀공격력!X:X,팀공격력!A:A,B819,팀공격력!B:B,D819)+SUMIFS(팀수비력!X:X,팀수비력!A:A,B819,팀수비력!B:B,D819))))*100,"")</f>
        <v>5.8631029197615243</v>
      </c>
      <c r="BL819" s="13">
        <f>IFERROR(100*AK819/(((((F819*60+G819)/(12000/5))*SUMIFS(팀공격력!P:P,팀공격력!A:A,B819,팀공격력!B:B,D819))-K819)),"")</f>
        <v>4.8044200664611445</v>
      </c>
      <c r="BM819" s="13">
        <f>IFERROR(100*((AM819/E819*(2400))/((F819*60+G819)*SUMIFS(팀공격력!AR:AR,팀공격력!A:A,B819,팀공격력!B:B,D819))),"")</f>
        <v>1.4952713137312721</v>
      </c>
      <c r="BN819" s="13">
        <f>IFERROR((AO819*40)/(((F819*60+G819)/60)*(SUMIFS(팀수비력!Q:Q,팀수비력!A:A,B819,팀수비력!B:B,D819)-SUMIFS(팀수비력!N:N,팀수비력!A:A,B819,팀수비력!B:B,D819)))*100,"")</f>
        <v>1.8712939607885943</v>
      </c>
      <c r="BO819" s="13">
        <f t="shared" si="386"/>
        <v>9.5057034220532319</v>
      </c>
      <c r="BP819" s="13">
        <v>0</v>
      </c>
      <c r="BQ819" s="13">
        <v>0</v>
      </c>
      <c r="BR819" s="13">
        <v>0</v>
      </c>
      <c r="BS819" s="13">
        <v>0.44444444444444398</v>
      </c>
      <c r="BT819" s="15" t="s">
        <v>88</v>
      </c>
      <c r="BU819" s="15"/>
      <c r="BV819" s="12" t="s">
        <v>96</v>
      </c>
      <c r="BW819" s="26"/>
      <c r="BX819" s="28"/>
      <c r="BY819" s="28"/>
      <c r="BZ819" s="26"/>
      <c r="CA819" s="26"/>
      <c r="CB819" s="26"/>
      <c r="CC819" s="31"/>
      <c r="CD819" s="31"/>
      <c r="CE819" s="31"/>
      <c r="CF819" s="33">
        <v>6</v>
      </c>
      <c r="CG819" s="33">
        <v>3</v>
      </c>
    </row>
    <row r="820" spans="1:85" ht="18" customHeight="1" thickBot="1" x14ac:dyDescent="0.45">
      <c r="A820" s="12" t="s">
        <v>84</v>
      </c>
      <c r="B820" s="12" t="s">
        <v>133</v>
      </c>
      <c r="C820" s="4" t="s">
        <v>144</v>
      </c>
      <c r="D820" s="4" t="s">
        <v>299</v>
      </c>
      <c r="E820" s="23">
        <v>2</v>
      </c>
      <c r="F820" s="24">
        <v>4</v>
      </c>
      <c r="G820" s="24">
        <v>32</v>
      </c>
      <c r="H820" s="10">
        <f t="shared" si="360"/>
        <v>544</v>
      </c>
      <c r="I820" s="5">
        <v>10</v>
      </c>
      <c r="J820" s="17">
        <f t="shared" si="361"/>
        <v>5</v>
      </c>
      <c r="K820" s="7">
        <v>2</v>
      </c>
      <c r="L820" s="7">
        <v>2</v>
      </c>
      <c r="M820" s="17">
        <f t="shared" si="362"/>
        <v>1</v>
      </c>
      <c r="N820" s="17">
        <f t="shared" si="363"/>
        <v>1</v>
      </c>
      <c r="O820" s="14">
        <f t="shared" si="364"/>
        <v>1</v>
      </c>
      <c r="P820" s="12">
        <v>0</v>
      </c>
      <c r="Q820" s="12">
        <v>0</v>
      </c>
      <c r="R820" s="17">
        <f t="shared" si="365"/>
        <v>0</v>
      </c>
      <c r="S820" s="17">
        <f t="shared" si="366"/>
        <v>0</v>
      </c>
      <c r="T820" s="14" t="e">
        <f t="shared" si="367"/>
        <v>#DIV/0!</v>
      </c>
      <c r="U820" s="12">
        <v>2</v>
      </c>
      <c r="V820" s="12">
        <v>2</v>
      </c>
      <c r="W820" s="17">
        <f t="shared" si="368"/>
        <v>1</v>
      </c>
      <c r="X820" s="17">
        <f t="shared" si="369"/>
        <v>1</v>
      </c>
      <c r="Y820" s="14">
        <f t="shared" si="370"/>
        <v>1</v>
      </c>
      <c r="Z820" s="12">
        <v>4</v>
      </c>
      <c r="AA820" s="12">
        <v>4</v>
      </c>
      <c r="AB820" s="17">
        <f t="shared" si="371"/>
        <v>2</v>
      </c>
      <c r="AC820" s="17">
        <f t="shared" si="372"/>
        <v>2</v>
      </c>
      <c r="AD820" s="14">
        <f t="shared" si="373"/>
        <v>1</v>
      </c>
      <c r="AE820" s="12">
        <v>0</v>
      </c>
      <c r="AF820" s="17">
        <f t="shared" si="374"/>
        <v>0</v>
      </c>
      <c r="AG820" s="12">
        <v>0</v>
      </c>
      <c r="AH820" s="17">
        <f t="shared" si="375"/>
        <v>0</v>
      </c>
      <c r="AI820" s="12">
        <v>0</v>
      </c>
      <c r="AJ820" s="17">
        <f t="shared" si="376"/>
        <v>0</v>
      </c>
      <c r="AK820" s="12">
        <v>2</v>
      </c>
      <c r="AL820" s="17">
        <f t="shared" si="377"/>
        <v>1</v>
      </c>
      <c r="AM820" s="12">
        <v>0</v>
      </c>
      <c r="AN820" s="17">
        <f t="shared" si="378"/>
        <v>0</v>
      </c>
      <c r="AO820" s="12">
        <v>0</v>
      </c>
      <c r="AP820" s="17">
        <f t="shared" si="379"/>
        <v>0</v>
      </c>
      <c r="AQ820" s="12">
        <v>0</v>
      </c>
      <c r="AR820" s="17">
        <f t="shared" si="380"/>
        <v>0</v>
      </c>
      <c r="AS820" s="12">
        <v>0</v>
      </c>
      <c r="AT820" s="17">
        <f t="shared" si="381"/>
        <v>0</v>
      </c>
      <c r="AU820" s="13"/>
      <c r="AV820" s="13"/>
      <c r="AW820" s="13"/>
      <c r="AX820" s="13"/>
      <c r="AY820" s="13"/>
      <c r="AZ820" s="13"/>
      <c r="BA820" s="13"/>
      <c r="BB820" s="13"/>
      <c r="BC820" s="13"/>
      <c r="BD820" s="35">
        <f t="shared" si="382"/>
        <v>132.97872340425531</v>
      </c>
      <c r="BE820" s="35">
        <f t="shared" si="383"/>
        <v>150</v>
      </c>
      <c r="BF820" s="37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4.1418814716897998</v>
      </c>
      <c r="BG820" s="14">
        <f t="shared" si="384"/>
        <v>1</v>
      </c>
      <c r="BH820" s="14">
        <f t="shared" si="385"/>
        <v>2</v>
      </c>
      <c r="BI820" s="13">
        <f>IFERROR(((AG820*(12000/5))/((F820*60+G820)*(SUMIFS(팀공격력!X:X,팀공격력!A:A,B820,팀공격력!B:B,D820)+SUMIFS(팀수비력!X:X,팀수비력!A:A,B820,팀수비력!B:B,D820))))*100,"")</f>
        <v>0</v>
      </c>
      <c r="BJ820" s="13">
        <f>IFERROR(((AI820*(12000/5))/((F820*60+G820)*(SUMIFS(팀공격력!V:V,팀공격력!A:A,B820,팀공격력!B:B,D820)+SUMIFS(팀수비력!W:W,팀수비력!A:A,B820,팀수비력!B:B,D820))))*100,"")</f>
        <v>0</v>
      </c>
      <c r="BK820" s="13">
        <f>IFERROR(((AE820*(12000/5))/((F820*60+G820)*(SUMIFS(팀공격력!X:X,팀공격력!A:A,B820,팀공격력!B:B,D820)+SUMIFS(팀수비력!X:X,팀수비력!A:A,B820,팀수비력!B:B,D820))))*100,"")</f>
        <v>0</v>
      </c>
      <c r="BL820" s="13">
        <f>IFERROR(100*AK820/(((((F820*60+G820)/(12000/5))*SUMIFS(팀공격력!P:P,팀공격력!A:A,B820,팀공격력!B:B,D820))-K820)),"")</f>
        <v>6.1626951520131472</v>
      </c>
      <c r="BM820" s="13">
        <f>IFERROR(100*((AM820/E820*(2400))/((F820*60+G820)*SUMIFS(팀공격력!AR:AR,팀공격력!A:A,B820,팀공격력!B:B,D820))),"")</f>
        <v>0</v>
      </c>
      <c r="BN820" s="13">
        <f>IFERROR((AO820*40)/(((F820*60+G820)/60)*(SUMIFS(팀수비력!Q:Q,팀수비력!A:A,B820,팀수비력!B:B,D820)-SUMIFS(팀수비력!N:N,팀수비력!A:A,B820,팀수비력!B:B,D820)))*100,"")</f>
        <v>0</v>
      </c>
      <c r="BO820" s="13">
        <f t="shared" si="386"/>
        <v>0</v>
      </c>
      <c r="BP820" s="13">
        <v>62.5</v>
      </c>
      <c r="BQ820" s="13">
        <v>0</v>
      </c>
      <c r="BR820" s="13">
        <v>0</v>
      </c>
      <c r="BS820" s="13">
        <v>0</v>
      </c>
      <c r="BT820" s="15" t="s">
        <v>88</v>
      </c>
      <c r="BU820" s="15"/>
      <c r="BV820" s="12" t="s">
        <v>91</v>
      </c>
      <c r="BW820" s="26"/>
      <c r="BX820" s="28"/>
      <c r="BY820" s="28"/>
      <c r="BZ820" s="26"/>
      <c r="CA820" s="26"/>
      <c r="CB820" s="26"/>
      <c r="CC820" s="31"/>
      <c r="CD820" s="31"/>
      <c r="CE820" s="31"/>
      <c r="CF820" s="33">
        <v>1</v>
      </c>
      <c r="CG820" s="33">
        <v>1</v>
      </c>
    </row>
    <row r="821" spans="1:85" ht="18" customHeight="1" thickBot="1" x14ac:dyDescent="0.45">
      <c r="A821" s="12" t="s">
        <v>84</v>
      </c>
      <c r="B821" s="12" t="s">
        <v>133</v>
      </c>
      <c r="C821" s="4" t="s">
        <v>146</v>
      </c>
      <c r="D821" s="4" t="s">
        <v>299</v>
      </c>
      <c r="E821" s="23">
        <v>7</v>
      </c>
      <c r="F821" s="24">
        <v>7</v>
      </c>
      <c r="G821" s="24">
        <v>34</v>
      </c>
      <c r="H821" s="10">
        <f t="shared" si="360"/>
        <v>3178</v>
      </c>
      <c r="I821" s="5">
        <v>14</v>
      </c>
      <c r="J821" s="17">
        <f t="shared" si="361"/>
        <v>2</v>
      </c>
      <c r="K821" s="7">
        <v>6</v>
      </c>
      <c r="L821" s="7">
        <v>15</v>
      </c>
      <c r="M821" s="17">
        <f t="shared" si="362"/>
        <v>0.8571428571428571</v>
      </c>
      <c r="N821" s="17">
        <f t="shared" si="363"/>
        <v>2.1428571428571428</v>
      </c>
      <c r="O821" s="14">
        <f t="shared" si="364"/>
        <v>0.4</v>
      </c>
      <c r="P821" s="12">
        <v>6</v>
      </c>
      <c r="Q821" s="12">
        <v>14</v>
      </c>
      <c r="R821" s="17">
        <f t="shared" si="365"/>
        <v>0.8571428571428571</v>
      </c>
      <c r="S821" s="17">
        <f t="shared" si="366"/>
        <v>2</v>
      </c>
      <c r="T821" s="14">
        <f t="shared" si="367"/>
        <v>0.42857142857142855</v>
      </c>
      <c r="U821" s="12">
        <v>0</v>
      </c>
      <c r="V821" s="12">
        <v>1</v>
      </c>
      <c r="W821" s="17">
        <f t="shared" si="368"/>
        <v>0</v>
      </c>
      <c r="X821" s="17">
        <f t="shared" si="369"/>
        <v>0.14285714285714285</v>
      </c>
      <c r="Y821" s="14">
        <f t="shared" si="370"/>
        <v>0</v>
      </c>
      <c r="Z821" s="12">
        <v>2</v>
      </c>
      <c r="AA821" s="12">
        <v>2</v>
      </c>
      <c r="AB821" s="17">
        <f t="shared" si="371"/>
        <v>0.2857142857142857</v>
      </c>
      <c r="AC821" s="17">
        <f t="shared" si="372"/>
        <v>0.2857142857142857</v>
      </c>
      <c r="AD821" s="14">
        <f t="shared" si="373"/>
        <v>1</v>
      </c>
      <c r="AE821" s="12">
        <v>8</v>
      </c>
      <c r="AF821" s="17">
        <f t="shared" si="374"/>
        <v>1.1428571428571428</v>
      </c>
      <c r="AG821" s="12">
        <v>5</v>
      </c>
      <c r="AH821" s="17">
        <f t="shared" si="375"/>
        <v>0.7142857142857143</v>
      </c>
      <c r="AI821" s="12">
        <v>3</v>
      </c>
      <c r="AJ821" s="17">
        <f t="shared" si="376"/>
        <v>0.42857142857142855</v>
      </c>
      <c r="AK821" s="12">
        <v>4</v>
      </c>
      <c r="AL821" s="17">
        <f t="shared" si="377"/>
        <v>0.5714285714285714</v>
      </c>
      <c r="AM821" s="12">
        <v>1</v>
      </c>
      <c r="AN821" s="17">
        <f t="shared" si="378"/>
        <v>0.14285714285714285</v>
      </c>
      <c r="AO821" s="12">
        <v>0</v>
      </c>
      <c r="AP821" s="17">
        <f t="shared" si="379"/>
        <v>0</v>
      </c>
      <c r="AQ821" s="12">
        <v>2</v>
      </c>
      <c r="AR821" s="17">
        <f t="shared" si="380"/>
        <v>0.2857142857142857</v>
      </c>
      <c r="AS821" s="12">
        <v>1</v>
      </c>
      <c r="AT821" s="17">
        <f t="shared" si="381"/>
        <v>0.14285714285714285</v>
      </c>
      <c r="AU821" s="13"/>
      <c r="AV821" s="13"/>
      <c r="AW821" s="13"/>
      <c r="AX821" s="13"/>
      <c r="AY821" s="13"/>
      <c r="AZ821" s="13"/>
      <c r="BA821" s="13"/>
      <c r="BB821" s="13"/>
      <c r="BC821" s="13"/>
      <c r="BD821" s="35">
        <f t="shared" si="382"/>
        <v>44.080604534005033</v>
      </c>
      <c r="BE821" s="35">
        <f t="shared" si="383"/>
        <v>40</v>
      </c>
      <c r="BF821" s="37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11.800227688957088</v>
      </c>
      <c r="BG821" s="14">
        <f t="shared" si="384"/>
        <v>6.6666666666666666E-2</v>
      </c>
      <c r="BH821" s="14">
        <f t="shared" si="385"/>
        <v>0.13333333333333333</v>
      </c>
      <c r="BI821" s="13">
        <f>IFERROR(((AG821*(12000/5))/((F821*60+G821)*(SUMIFS(팀공격력!X:X,팀공격력!A:A,B821,팀공격력!B:B,D821)+SUMIFS(팀수비력!X:X,팀수비력!A:A,B821,팀수비력!B:B,D821))))*100,"")</f>
        <v>4.023092551244142</v>
      </c>
      <c r="BJ821" s="13">
        <f>IFERROR(((AI821*(12000/5))/((F821*60+G821)*(SUMIFS(팀공격력!V:V,팀공격력!A:A,B821,팀공격력!B:B,D821)+SUMIFS(팀수비력!W:W,팀수비력!A:A,B821,팀수비력!B:B,D821))))*100,"")</f>
        <v>5.4126385109230055</v>
      </c>
      <c r="BK821" s="13">
        <f>IFERROR(((AE821*(12000/5))/((F821*60+G821)*(SUMIFS(팀공격력!X:X,팀공격력!A:A,B821,팀공격력!B:B,D821)+SUMIFS(팀수비력!X:X,팀수비력!A:A,B821,팀수비력!B:B,D821))))*100,"")</f>
        <v>6.436948081990626</v>
      </c>
      <c r="BL821" s="13">
        <f>IFERROR(100*AK821/(((((F821*60+G821)/(12000/5))*SUMIFS(팀공격력!P:P,팀공격력!A:A,B821,팀공격력!B:B,D821))-K821)),"")</f>
        <v>7.7659849857623611</v>
      </c>
      <c r="BM821" s="13">
        <f>IFERROR(100*((AM821/E821*(2400))/((F821*60+G821)*SUMIFS(팀공격력!AR:AR,팀공격력!A:A,B821,팀공격력!B:B,D821))),"")</f>
        <v>1.0113548423113183</v>
      </c>
      <c r="BN821" s="13">
        <f>IFERROR((AO821*40)/(((F821*60+G821)/60)*(SUMIFS(팀수비력!Q:Q,팀수비력!A:A,B821,팀수비력!B:B,D821)-SUMIFS(팀수비력!N:N,팀수비력!A:A,B821,팀수비력!B:B,D821)))*100,"")</f>
        <v>0</v>
      </c>
      <c r="BO821" s="13">
        <f t="shared" si="386"/>
        <v>11.185682326621922</v>
      </c>
      <c r="BP821" s="13">
        <v>50</v>
      </c>
      <c r="BQ821" s="13">
        <v>0</v>
      </c>
      <c r="BR821" s="13">
        <v>0.57142857142857095</v>
      </c>
      <c r="BS821" s="13">
        <v>0</v>
      </c>
      <c r="BT821" s="15" t="s">
        <v>88</v>
      </c>
      <c r="BU821" s="15"/>
      <c r="BV821" s="12" t="s">
        <v>91</v>
      </c>
      <c r="BW821" s="26"/>
      <c r="BX821" s="28"/>
      <c r="BY821" s="28"/>
      <c r="BZ821" s="26"/>
      <c r="CA821" s="26"/>
      <c r="CB821" s="26"/>
      <c r="CC821" s="31"/>
      <c r="CD821" s="31"/>
      <c r="CE821" s="31"/>
      <c r="CF821" s="33">
        <v>5</v>
      </c>
      <c r="CG821" s="33">
        <v>2</v>
      </c>
    </row>
    <row r="822" spans="1:85" ht="18" customHeight="1" thickBot="1" x14ac:dyDescent="0.45">
      <c r="A822" s="12" t="s">
        <v>84</v>
      </c>
      <c r="B822" s="12" t="s">
        <v>133</v>
      </c>
      <c r="C822" s="4" t="s">
        <v>147</v>
      </c>
      <c r="D822" s="4" t="s">
        <v>299</v>
      </c>
      <c r="E822" s="23">
        <v>9</v>
      </c>
      <c r="F822" s="24">
        <v>24</v>
      </c>
      <c r="G822" s="24">
        <v>20</v>
      </c>
      <c r="H822" s="10">
        <f t="shared" si="360"/>
        <v>13140</v>
      </c>
      <c r="I822" s="5">
        <v>86</v>
      </c>
      <c r="J822" s="17">
        <f t="shared" si="361"/>
        <v>9.5555555555555554</v>
      </c>
      <c r="K822" s="7">
        <v>38</v>
      </c>
      <c r="L822" s="7">
        <v>65</v>
      </c>
      <c r="M822" s="17">
        <f t="shared" si="362"/>
        <v>4.2222222222222223</v>
      </c>
      <c r="N822" s="17">
        <f t="shared" si="363"/>
        <v>7.2222222222222223</v>
      </c>
      <c r="O822" s="14">
        <f t="shared" si="364"/>
        <v>0.58461538461538465</v>
      </c>
      <c r="P822" s="12">
        <v>38</v>
      </c>
      <c r="Q822" s="12">
        <v>63</v>
      </c>
      <c r="R822" s="17">
        <f t="shared" si="365"/>
        <v>4.2222222222222223</v>
      </c>
      <c r="S822" s="17">
        <f t="shared" si="366"/>
        <v>7</v>
      </c>
      <c r="T822" s="14">
        <f t="shared" si="367"/>
        <v>0.60317460317460314</v>
      </c>
      <c r="U822" s="12">
        <v>0</v>
      </c>
      <c r="V822" s="12">
        <v>2</v>
      </c>
      <c r="W822" s="17">
        <f t="shared" si="368"/>
        <v>0</v>
      </c>
      <c r="X822" s="17">
        <f t="shared" si="369"/>
        <v>0.22222222222222221</v>
      </c>
      <c r="Y822" s="14">
        <f t="shared" si="370"/>
        <v>0</v>
      </c>
      <c r="Z822" s="12">
        <v>10</v>
      </c>
      <c r="AA822" s="12">
        <v>22</v>
      </c>
      <c r="AB822" s="17">
        <f t="shared" si="371"/>
        <v>1.1111111111111112</v>
      </c>
      <c r="AC822" s="17">
        <f t="shared" si="372"/>
        <v>2.4444444444444446</v>
      </c>
      <c r="AD822" s="14">
        <f t="shared" si="373"/>
        <v>0.45454545454545453</v>
      </c>
      <c r="AE822" s="12">
        <v>59</v>
      </c>
      <c r="AF822" s="17">
        <f t="shared" si="374"/>
        <v>6.5555555555555554</v>
      </c>
      <c r="AG822" s="12">
        <v>20</v>
      </c>
      <c r="AH822" s="17">
        <f t="shared" si="375"/>
        <v>2.2222222222222223</v>
      </c>
      <c r="AI822" s="12">
        <v>39</v>
      </c>
      <c r="AJ822" s="17">
        <f t="shared" si="376"/>
        <v>4.333333333333333</v>
      </c>
      <c r="AK822" s="12">
        <v>13</v>
      </c>
      <c r="AL822" s="17">
        <f t="shared" si="377"/>
        <v>1.4444444444444444</v>
      </c>
      <c r="AM822" s="12">
        <v>3</v>
      </c>
      <c r="AN822" s="17">
        <f t="shared" si="378"/>
        <v>0.33333333333333331</v>
      </c>
      <c r="AO822" s="12">
        <v>10</v>
      </c>
      <c r="AP822" s="17">
        <f t="shared" si="379"/>
        <v>1.1111111111111112</v>
      </c>
      <c r="AQ822" s="12">
        <v>9</v>
      </c>
      <c r="AR822" s="17">
        <f t="shared" si="380"/>
        <v>1</v>
      </c>
      <c r="AS822" s="12">
        <v>29</v>
      </c>
      <c r="AT822" s="17">
        <f t="shared" si="381"/>
        <v>3.2222222222222223</v>
      </c>
      <c r="AU822" s="13"/>
      <c r="AV822" s="13"/>
      <c r="AW822" s="13"/>
      <c r="AX822" s="13"/>
      <c r="AY822" s="13"/>
      <c r="AZ822" s="13"/>
      <c r="BA822" s="13"/>
      <c r="BB822" s="13"/>
      <c r="BC822" s="13"/>
      <c r="BD822" s="35">
        <f t="shared" si="382"/>
        <v>57.579003749330468</v>
      </c>
      <c r="BE822" s="35">
        <f t="shared" si="383"/>
        <v>58.461538461538467</v>
      </c>
      <c r="BF822" s="37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17.173054230157511</v>
      </c>
      <c r="BG822" s="14">
        <f t="shared" si="384"/>
        <v>3.0769230769230771E-2</v>
      </c>
      <c r="BH822" s="14">
        <f t="shared" si="385"/>
        <v>0.33846153846153848</v>
      </c>
      <c r="BI822" s="13">
        <f>IFERROR(((AG822*(12000/5))/((F822*60+G822)*(SUMIFS(팀공격력!X:X,팀공격력!A:A,B822,팀공격력!B:B,D822)+SUMIFS(팀수비력!X:X,팀수비력!A:A,B822,팀수비력!B:B,D822))))*100,"")</f>
        <v>5.0040658034653154</v>
      </c>
      <c r="BJ822" s="13">
        <f>IFERROR(((AI822*(12000/5))/((F822*60+G822)*(SUMIFS(팀공격력!V:V,팀공격력!A:A,B822,팀공격력!B:B,D822)+SUMIFS(팀수비력!W:W,팀수비력!A:A,B822,팀수비력!B:B,D822))))*100,"")</f>
        <v>21.880405816073683</v>
      </c>
      <c r="BK822" s="13">
        <f>IFERROR(((AE822*(12000/5))/((F822*60+G822)*(SUMIFS(팀공격력!X:X,팀공격력!A:A,B822,팀공격력!B:B,D822)+SUMIFS(팀수비력!X:X,팀수비력!A:A,B822,팀수비력!B:B,D822))))*100,"")</f>
        <v>14.761994120222683</v>
      </c>
      <c r="BL822" s="13">
        <f>IFERROR(100*AK822/(((((F822*60+G822)/(12000/5))*SUMIFS(팀공격력!P:P,팀공격력!A:A,B822,팀공격력!B:B,D822))-K822)),"")</f>
        <v>8.8475499092558998</v>
      </c>
      <c r="BM822" s="13">
        <f>IFERROR(100*((AM822/E822*(2400))/((F822*60+G822)*SUMIFS(팀공격력!AR:AR,팀공격력!A:A,B822,팀공격력!B:B,D822))),"")</f>
        <v>0.73380951800579208</v>
      </c>
      <c r="BN822" s="13">
        <f>IFERROR((AO822*40)/(((F822*60+G822)/60)*(SUMIFS(팀수비력!Q:Q,팀수비력!A:A,B822,팀수비력!B:B,D822)-SUMIFS(팀수비력!N:N,팀수비력!A:A,B822,팀수비력!B:B,D822)))*100,"")</f>
        <v>4.5917195989898216</v>
      </c>
      <c r="BO822" s="13">
        <f t="shared" si="386"/>
        <v>10.755258126195027</v>
      </c>
      <c r="BP822" s="13">
        <v>18.181818181818102</v>
      </c>
      <c r="BQ822" s="13">
        <v>0.77777777777777701</v>
      </c>
      <c r="BR822" s="13">
        <v>0</v>
      </c>
      <c r="BS822" s="13">
        <v>0.88888888888888795</v>
      </c>
      <c r="BT822" s="15" t="s">
        <v>88</v>
      </c>
      <c r="BU822" s="15"/>
      <c r="BV822" s="12" t="s">
        <v>89</v>
      </c>
      <c r="BW822" s="26"/>
      <c r="BX822" s="28"/>
      <c r="BY822" s="28"/>
      <c r="BZ822" s="26"/>
      <c r="CA822" s="26"/>
      <c r="CB822" s="26"/>
      <c r="CC822" s="31"/>
      <c r="CD822" s="31"/>
      <c r="CE822" s="31"/>
      <c r="CF822" s="33">
        <v>6</v>
      </c>
      <c r="CG822" s="33">
        <v>3</v>
      </c>
    </row>
    <row r="823" spans="1:85" ht="18" customHeight="1" thickBot="1" x14ac:dyDescent="0.45">
      <c r="A823" s="12" t="s">
        <v>84</v>
      </c>
      <c r="B823" s="12" t="s">
        <v>133</v>
      </c>
      <c r="C823" s="4" t="s">
        <v>148</v>
      </c>
      <c r="D823" s="4" t="s">
        <v>299</v>
      </c>
      <c r="E823" s="23">
        <v>3</v>
      </c>
      <c r="F823" s="24">
        <v>13</v>
      </c>
      <c r="G823" s="24">
        <v>47</v>
      </c>
      <c r="H823" s="10">
        <f t="shared" si="360"/>
        <v>2481</v>
      </c>
      <c r="I823" s="5">
        <v>11</v>
      </c>
      <c r="J823" s="17">
        <f t="shared" si="361"/>
        <v>3.6666666666666665</v>
      </c>
      <c r="K823" s="7">
        <v>4</v>
      </c>
      <c r="L823" s="7">
        <v>11</v>
      </c>
      <c r="M823" s="17">
        <f t="shared" si="362"/>
        <v>1.3333333333333333</v>
      </c>
      <c r="N823" s="17">
        <f t="shared" si="363"/>
        <v>3.6666666666666665</v>
      </c>
      <c r="O823" s="14">
        <f t="shared" si="364"/>
        <v>0.36363636363636365</v>
      </c>
      <c r="P823" s="12">
        <v>3</v>
      </c>
      <c r="Q823" s="12">
        <v>5</v>
      </c>
      <c r="R823" s="17">
        <f t="shared" si="365"/>
        <v>1</v>
      </c>
      <c r="S823" s="17">
        <f t="shared" si="366"/>
        <v>1.6666666666666667</v>
      </c>
      <c r="T823" s="14">
        <f t="shared" si="367"/>
        <v>0.6</v>
      </c>
      <c r="U823" s="12">
        <v>1</v>
      </c>
      <c r="V823" s="12">
        <v>6</v>
      </c>
      <c r="W823" s="17">
        <f t="shared" si="368"/>
        <v>0.33333333333333331</v>
      </c>
      <c r="X823" s="17">
        <f t="shared" si="369"/>
        <v>2</v>
      </c>
      <c r="Y823" s="14">
        <f t="shared" si="370"/>
        <v>0.16666666666666666</v>
      </c>
      <c r="Z823" s="12">
        <v>2</v>
      </c>
      <c r="AA823" s="12">
        <v>7</v>
      </c>
      <c r="AB823" s="17">
        <f t="shared" si="371"/>
        <v>0.66666666666666663</v>
      </c>
      <c r="AC823" s="17">
        <f t="shared" si="372"/>
        <v>2.3333333333333335</v>
      </c>
      <c r="AD823" s="14">
        <f t="shared" si="373"/>
        <v>0.2857142857142857</v>
      </c>
      <c r="AE823" s="12">
        <v>18</v>
      </c>
      <c r="AF823" s="17">
        <f t="shared" si="374"/>
        <v>6</v>
      </c>
      <c r="AG823" s="12">
        <v>2</v>
      </c>
      <c r="AH823" s="17">
        <f t="shared" si="375"/>
        <v>0.66666666666666663</v>
      </c>
      <c r="AI823" s="12">
        <v>16</v>
      </c>
      <c r="AJ823" s="17">
        <f t="shared" si="376"/>
        <v>5.333333333333333</v>
      </c>
      <c r="AK823" s="12">
        <v>10</v>
      </c>
      <c r="AL823" s="17">
        <f t="shared" si="377"/>
        <v>3.3333333333333335</v>
      </c>
      <c r="AM823" s="12">
        <v>0</v>
      </c>
      <c r="AN823" s="17">
        <f t="shared" si="378"/>
        <v>0</v>
      </c>
      <c r="AO823" s="12">
        <v>1</v>
      </c>
      <c r="AP823" s="17">
        <f t="shared" si="379"/>
        <v>0.33333333333333331</v>
      </c>
      <c r="AQ823" s="12">
        <v>3</v>
      </c>
      <c r="AR823" s="17">
        <f t="shared" si="380"/>
        <v>1</v>
      </c>
      <c r="AS823" s="12">
        <v>8</v>
      </c>
      <c r="AT823" s="17">
        <f t="shared" si="381"/>
        <v>2.6666666666666665</v>
      </c>
      <c r="AU823" s="13"/>
      <c r="AV823" s="13"/>
      <c r="AW823" s="13"/>
      <c r="AX823" s="13"/>
      <c r="AY823" s="13"/>
      <c r="AZ823" s="13"/>
      <c r="BA823" s="13"/>
      <c r="BB823" s="13"/>
      <c r="BC823" s="13"/>
      <c r="BD823" s="35">
        <f t="shared" si="382"/>
        <v>39.0625</v>
      </c>
      <c r="BE823" s="35">
        <f t="shared" si="383"/>
        <v>40.909090909090914</v>
      </c>
      <c r="BF823" s="37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6.1881535625812338</v>
      </c>
      <c r="BG823" s="14">
        <f t="shared" si="384"/>
        <v>0.54545454545454541</v>
      </c>
      <c r="BH823" s="14">
        <f t="shared" si="385"/>
        <v>0.63636363636363635</v>
      </c>
      <c r="BI823" s="13">
        <f>IFERROR(((AG823*(12000/5))/((F823*60+G823)*(SUMIFS(팀공격력!X:X,팀공격력!A:A,B823,팀공격력!B:B,D823)+SUMIFS(팀수비력!X:X,팀수비력!A:A,B823,팀수비력!B:B,D823))))*100,"")</f>
        <v>0.8834263691728369</v>
      </c>
      <c r="BJ823" s="13">
        <f>IFERROR(((AI823*(12000/5))/((F823*60+G823)*(SUMIFS(팀공격력!V:V,팀공격력!A:A,B823,팀공격력!B:B,D823)+SUMIFS(팀수비력!W:W,팀수비력!A:A,B823,팀수비력!B:B,D823))))*100,"")</f>
        <v>15.847402717994644</v>
      </c>
      <c r="BK823" s="13">
        <f>IFERROR(((AE823*(12000/5))/((F823*60+G823)*(SUMIFS(팀공격력!X:X,팀공격력!A:A,B823,팀공격력!B:B,D823)+SUMIFS(팀수비력!X:X,팀수비력!A:A,B823,팀수비력!B:B,D823))))*100,"")</f>
        <v>7.9508373225555315</v>
      </c>
      <c r="BL823" s="13">
        <f>IFERROR(100*AK823/(((((F823*60+G823)/(12000/5))*SUMIFS(팀공격력!P:P,팀공격력!A:A,B823,팀공격력!B:B,D823))-K823)),"")</f>
        <v>9.9252299344934816</v>
      </c>
      <c r="BM823" s="13">
        <f>IFERROR(100*((AM823/E823*(2400))/((F823*60+G823)*SUMIFS(팀공격력!AR:AR,팀공격력!A:A,B823,팀공격력!B:B,D823))),"")</f>
        <v>0</v>
      </c>
      <c r="BN823" s="13">
        <f>IFERROR((AO823*40)/(((F823*60+G823)/60)*(SUMIFS(팀수비력!Q:Q,팀수비력!A:A,B823,팀수비력!B:B,D823)-SUMIFS(팀수비력!N:N,팀수비력!A:A,B823,팀수비력!B:B,D823)))*100,"")</f>
        <v>0.81063006221585732</v>
      </c>
      <c r="BO823" s="13">
        <f t="shared" si="386"/>
        <v>17.56440281030445</v>
      </c>
      <c r="BP823" s="13">
        <v>11.1111111111111</v>
      </c>
      <c r="BQ823" s="13">
        <v>1</v>
      </c>
      <c r="BR823" s="13">
        <v>0</v>
      </c>
      <c r="BS823" s="13">
        <v>0.33333333333333298</v>
      </c>
      <c r="BT823" s="15" t="s">
        <v>88</v>
      </c>
      <c r="BU823" s="15"/>
      <c r="BV823" s="12" t="s">
        <v>96</v>
      </c>
      <c r="BW823" s="26"/>
      <c r="BX823" s="28"/>
      <c r="BY823" s="28"/>
      <c r="BZ823" s="26"/>
      <c r="CA823" s="26"/>
      <c r="CB823" s="26"/>
      <c r="CC823" s="31"/>
      <c r="CD823" s="31"/>
      <c r="CE823" s="31"/>
      <c r="CF823" s="33">
        <v>3</v>
      </c>
      <c r="CG823" s="33">
        <v>0</v>
      </c>
    </row>
    <row r="824" spans="1:85" ht="18" customHeight="1" thickBot="1" x14ac:dyDescent="0.45">
      <c r="A824" s="12" t="s">
        <v>84</v>
      </c>
      <c r="B824" s="12" t="s">
        <v>133</v>
      </c>
      <c r="C824" s="4" t="s">
        <v>149</v>
      </c>
      <c r="D824" s="4" t="s">
        <v>299</v>
      </c>
      <c r="E824" s="23">
        <v>7</v>
      </c>
      <c r="F824" s="24">
        <v>10</v>
      </c>
      <c r="G824" s="24">
        <v>6</v>
      </c>
      <c r="H824" s="10">
        <f t="shared" si="360"/>
        <v>4242</v>
      </c>
      <c r="I824" s="5">
        <v>8</v>
      </c>
      <c r="J824" s="17">
        <f t="shared" si="361"/>
        <v>1.1428571428571428</v>
      </c>
      <c r="K824" s="7">
        <v>3</v>
      </c>
      <c r="L824" s="7">
        <v>16</v>
      </c>
      <c r="M824" s="17">
        <f t="shared" si="362"/>
        <v>0.42857142857142855</v>
      </c>
      <c r="N824" s="17">
        <f t="shared" si="363"/>
        <v>2.2857142857142856</v>
      </c>
      <c r="O824" s="14">
        <f t="shared" si="364"/>
        <v>0.1875</v>
      </c>
      <c r="P824" s="12">
        <v>2</v>
      </c>
      <c r="Q824" s="12">
        <v>4</v>
      </c>
      <c r="R824" s="17">
        <f t="shared" si="365"/>
        <v>0.2857142857142857</v>
      </c>
      <c r="S824" s="17">
        <f t="shared" si="366"/>
        <v>0.5714285714285714</v>
      </c>
      <c r="T824" s="14">
        <f t="shared" si="367"/>
        <v>0.5</v>
      </c>
      <c r="U824" s="12">
        <v>1</v>
      </c>
      <c r="V824" s="12">
        <v>12</v>
      </c>
      <c r="W824" s="17">
        <f t="shared" si="368"/>
        <v>0.14285714285714285</v>
      </c>
      <c r="X824" s="17">
        <f t="shared" si="369"/>
        <v>1.7142857142857142</v>
      </c>
      <c r="Y824" s="14">
        <f t="shared" si="370"/>
        <v>8.3333333333333329E-2</v>
      </c>
      <c r="Z824" s="12">
        <v>1</v>
      </c>
      <c r="AA824" s="12">
        <v>2</v>
      </c>
      <c r="AB824" s="17">
        <f t="shared" si="371"/>
        <v>0.14285714285714285</v>
      </c>
      <c r="AC824" s="17">
        <f t="shared" si="372"/>
        <v>0.2857142857142857</v>
      </c>
      <c r="AD824" s="14">
        <f t="shared" si="373"/>
        <v>0.5</v>
      </c>
      <c r="AE824" s="12">
        <v>4</v>
      </c>
      <c r="AF824" s="17">
        <f t="shared" si="374"/>
        <v>0.5714285714285714</v>
      </c>
      <c r="AG824" s="12">
        <v>1</v>
      </c>
      <c r="AH824" s="17">
        <f t="shared" si="375"/>
        <v>0.14285714285714285</v>
      </c>
      <c r="AI824" s="12">
        <v>3</v>
      </c>
      <c r="AJ824" s="17">
        <f t="shared" si="376"/>
        <v>0.42857142857142855</v>
      </c>
      <c r="AK824" s="12">
        <v>10</v>
      </c>
      <c r="AL824" s="17">
        <f t="shared" si="377"/>
        <v>1.4285714285714286</v>
      </c>
      <c r="AM824" s="12">
        <v>3</v>
      </c>
      <c r="AN824" s="17">
        <f t="shared" si="378"/>
        <v>0.42857142857142855</v>
      </c>
      <c r="AO824" s="12">
        <v>0</v>
      </c>
      <c r="AP824" s="17">
        <f t="shared" si="379"/>
        <v>0</v>
      </c>
      <c r="AQ824" s="12">
        <v>6</v>
      </c>
      <c r="AR824" s="17">
        <f t="shared" si="380"/>
        <v>0.8571428571428571</v>
      </c>
      <c r="AS824" s="12">
        <v>10</v>
      </c>
      <c r="AT824" s="17">
        <f t="shared" si="381"/>
        <v>1.4285714285714286</v>
      </c>
      <c r="AU824" s="13"/>
      <c r="AV824" s="13"/>
      <c r="AW824" s="13"/>
      <c r="AX824" s="13"/>
      <c r="AY824" s="13"/>
      <c r="AZ824" s="13"/>
      <c r="BA824" s="13"/>
      <c r="BB824" s="13"/>
      <c r="BC824" s="13"/>
      <c r="BD824" s="35">
        <f t="shared" si="382"/>
        <v>23.696682464454977</v>
      </c>
      <c r="BE824" s="35">
        <f t="shared" si="383"/>
        <v>21.875</v>
      </c>
      <c r="BF824" s="37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11.312591933350639</v>
      </c>
      <c r="BG824" s="14">
        <f t="shared" si="384"/>
        <v>0.75</v>
      </c>
      <c r="BH824" s="14">
        <f t="shared" si="385"/>
        <v>0.125</v>
      </c>
      <c r="BI824" s="13">
        <f>IFERROR(((AG824*(12000/5))/((F824*60+G824)*(SUMIFS(팀공격력!X:X,팀공격력!A:A,B824,팀공격력!B:B,D824)+SUMIFS(팀수비력!X:X,팀수비력!A:A,B824,팀수비력!B:B,D824))))*100,"")</f>
        <v>0.6028000060280001</v>
      </c>
      <c r="BJ824" s="13">
        <f>IFERROR(((AI824*(12000/5))/((F824*60+G824)*(SUMIFS(팀공격력!V:V,팀공격력!A:A,B824,팀공격력!B:B,D824)+SUMIFS(팀수비력!W:W,팀수비력!A:A,B824,팀수비력!B:B,D824))))*100,"")</f>
        <v>4.0550130098334067</v>
      </c>
      <c r="BK824" s="13">
        <f>IFERROR(((AE824*(12000/5))/((F824*60+G824)*(SUMIFS(팀공격력!X:X,팀공격력!A:A,B824,팀공격력!B:B,D824)+SUMIFS(팀수비력!X:X,팀수비력!A:A,B824,팀수비력!B:B,D824))))*100,"")</f>
        <v>2.4112000241120004</v>
      </c>
      <c r="BL824" s="13">
        <f>IFERROR(100*AK824/(((((F824*60+G824)/(12000/5))*SUMIFS(팀공격력!P:P,팀공격력!A:A,B824,팀공격력!B:B,D824))-K824)),"")</f>
        <v>13.557483731019522</v>
      </c>
      <c r="BM824" s="13">
        <f>IFERROR(100*((AM824/E824*(2400))/((F824*60+G824)*SUMIFS(팀공격력!AR:AR,팀공격력!A:A,B824,팀공격력!B:B,D824))),"")</f>
        <v>2.2730450416303882</v>
      </c>
      <c r="BN824" s="13">
        <f>IFERROR((AO824*40)/(((F824*60+G824)/60)*(SUMIFS(팀수비력!Q:Q,팀수비력!A:A,B824,팀수비력!B:B,D824)-SUMIFS(팀수비력!N:N,팀수비력!A:A,B824,팀수비력!B:B,D824)))*100,"")</f>
        <v>0</v>
      </c>
      <c r="BO824" s="13">
        <f t="shared" si="386"/>
        <v>26.223776223776223</v>
      </c>
      <c r="BP824" s="13">
        <v>0</v>
      </c>
      <c r="BQ824" s="13">
        <v>0.14285714285714199</v>
      </c>
      <c r="BR824" s="13">
        <v>0</v>
      </c>
      <c r="BS824" s="13">
        <v>0.42857142857142799</v>
      </c>
      <c r="BT824" s="15" t="s">
        <v>88</v>
      </c>
      <c r="BU824" s="15"/>
      <c r="BV824" s="12" t="s">
        <v>91</v>
      </c>
      <c r="BW824" s="26"/>
      <c r="BX824" s="28"/>
      <c r="BY824" s="28"/>
      <c r="BZ824" s="26"/>
      <c r="CA824" s="26"/>
      <c r="CB824" s="26"/>
      <c r="CC824" s="31"/>
      <c r="CD824" s="31"/>
      <c r="CE824" s="31"/>
      <c r="CF824" s="33">
        <v>5</v>
      </c>
      <c r="CG824" s="33">
        <v>2</v>
      </c>
    </row>
    <row r="825" spans="1:85" ht="18" customHeight="1" thickBot="1" x14ac:dyDescent="0.45">
      <c r="A825" s="12" t="s">
        <v>84</v>
      </c>
      <c r="B825" s="12" t="s">
        <v>133</v>
      </c>
      <c r="C825" s="4" t="s">
        <v>150</v>
      </c>
      <c r="D825" s="4" t="s">
        <v>299</v>
      </c>
      <c r="E825" s="23">
        <v>8</v>
      </c>
      <c r="F825" s="24">
        <v>30</v>
      </c>
      <c r="G825" s="24">
        <v>59</v>
      </c>
      <c r="H825" s="10">
        <f t="shared" si="360"/>
        <v>14872</v>
      </c>
      <c r="I825" s="5">
        <v>169</v>
      </c>
      <c r="J825" s="17">
        <f t="shared" si="361"/>
        <v>21.125</v>
      </c>
      <c r="K825" s="7">
        <v>56</v>
      </c>
      <c r="L825" s="7">
        <v>126</v>
      </c>
      <c r="M825" s="17">
        <f t="shared" si="362"/>
        <v>7</v>
      </c>
      <c r="N825" s="17">
        <f t="shared" si="363"/>
        <v>15.75</v>
      </c>
      <c r="O825" s="14">
        <f t="shared" si="364"/>
        <v>0.44444444444444442</v>
      </c>
      <c r="P825" s="12">
        <v>23</v>
      </c>
      <c r="Q825" s="12">
        <v>42</v>
      </c>
      <c r="R825" s="17">
        <f t="shared" si="365"/>
        <v>2.875</v>
      </c>
      <c r="S825" s="17">
        <f t="shared" si="366"/>
        <v>5.25</v>
      </c>
      <c r="T825" s="14">
        <f t="shared" si="367"/>
        <v>0.54761904761904767</v>
      </c>
      <c r="U825" s="12">
        <v>33</v>
      </c>
      <c r="V825" s="12">
        <v>84</v>
      </c>
      <c r="W825" s="17">
        <f t="shared" si="368"/>
        <v>4.125</v>
      </c>
      <c r="X825" s="17">
        <f t="shared" si="369"/>
        <v>10.5</v>
      </c>
      <c r="Y825" s="14">
        <f t="shared" si="370"/>
        <v>0.39285714285714285</v>
      </c>
      <c r="Z825" s="12">
        <v>24</v>
      </c>
      <c r="AA825" s="12">
        <v>29</v>
      </c>
      <c r="AB825" s="17">
        <f t="shared" si="371"/>
        <v>3</v>
      </c>
      <c r="AC825" s="17">
        <f t="shared" si="372"/>
        <v>3.625</v>
      </c>
      <c r="AD825" s="14">
        <f t="shared" si="373"/>
        <v>0.82758620689655171</v>
      </c>
      <c r="AE825" s="12">
        <v>27</v>
      </c>
      <c r="AF825" s="17">
        <f t="shared" si="374"/>
        <v>3.375</v>
      </c>
      <c r="AG825" s="12">
        <v>0</v>
      </c>
      <c r="AH825" s="17">
        <f t="shared" si="375"/>
        <v>0</v>
      </c>
      <c r="AI825" s="12">
        <v>27</v>
      </c>
      <c r="AJ825" s="17">
        <f t="shared" si="376"/>
        <v>3.375</v>
      </c>
      <c r="AK825" s="12">
        <v>20</v>
      </c>
      <c r="AL825" s="17">
        <f t="shared" si="377"/>
        <v>2.5</v>
      </c>
      <c r="AM825" s="12">
        <v>7</v>
      </c>
      <c r="AN825" s="17">
        <f t="shared" si="378"/>
        <v>0.875</v>
      </c>
      <c r="AO825" s="12">
        <v>1</v>
      </c>
      <c r="AP825" s="17">
        <f t="shared" si="379"/>
        <v>0.125</v>
      </c>
      <c r="AQ825" s="12">
        <v>19</v>
      </c>
      <c r="AR825" s="17">
        <f t="shared" si="380"/>
        <v>2.375</v>
      </c>
      <c r="AS825" s="12">
        <v>20</v>
      </c>
      <c r="AT825" s="17">
        <f t="shared" si="381"/>
        <v>2.5</v>
      </c>
      <c r="AU825" s="13"/>
      <c r="AV825" s="13"/>
      <c r="AW825" s="13"/>
      <c r="AX825" s="13"/>
      <c r="AY825" s="13"/>
      <c r="AZ825" s="13"/>
      <c r="BA825" s="13"/>
      <c r="BB825" s="13"/>
      <c r="BC825" s="13"/>
      <c r="BD825" s="35">
        <f t="shared" si="382"/>
        <v>60.896511963101766</v>
      </c>
      <c r="BE825" s="35">
        <f t="shared" si="383"/>
        <v>57.539682539682538</v>
      </c>
      <c r="BF825" s="37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25.42706501219898</v>
      </c>
      <c r="BG825" s="14">
        <f t="shared" si="384"/>
        <v>0.66666666666666663</v>
      </c>
      <c r="BH825" s="14">
        <f t="shared" si="385"/>
        <v>0.23015873015873015</v>
      </c>
      <c r="BI825" s="13">
        <f>IFERROR(((AG825*(12000/5))/((F825*60+G825)*(SUMIFS(팀공격력!X:X,팀공격력!A:A,B825,팀공격력!B:B,D825)+SUMIFS(팀수비력!X:X,팀수비력!A:A,B825,팀수비력!B:B,D825))))*100,"")</f>
        <v>0</v>
      </c>
      <c r="BJ825" s="13">
        <f>IFERROR(((AI825*(12000/5))/((F825*60+G825)*(SUMIFS(팀공격력!V:V,팀공격력!A:A,B825,팀공격력!B:B,D825)+SUMIFS(팀수비력!W:W,팀수비력!A:A,B825,팀수비력!B:B,D825))))*100,"")</f>
        <v>11.896740696950726</v>
      </c>
      <c r="BK825" s="13">
        <f>IFERROR(((AE825*(12000/5))/((F825*60+G825)*(SUMIFS(팀공격력!X:X,팀공격력!A:A,B825,팀공격력!B:B,D825)+SUMIFS(팀수비력!X:X,팀수비력!A:A,B825,팀수비력!B:B,D825))))*100,"")</f>
        <v>5.3055479820495623</v>
      </c>
      <c r="BL825" s="13">
        <f>IFERROR(100*AK825/(((((F825*60+G825)/(12000/5))*SUMIFS(팀공격력!P:P,팀공격력!A:A,B825,팀공격력!B:B,D825))-K825)),"")</f>
        <v>11.143716801010363</v>
      </c>
      <c r="BM825" s="13">
        <f>IFERROR(100*((AM825/E825*(2400))/((F825*60+G825)*SUMIFS(팀공격력!AR:AR,팀공격력!A:A,B825,팀공격력!B:B,D825))),"")</f>
        <v>1.512816018158794</v>
      </c>
      <c r="BN825" s="13">
        <f>IFERROR((AO825*40)/(((F825*60+G825)/60)*(SUMIFS(팀수비력!Q:Q,팀수비력!A:A,B825,팀수비력!B:B,D825)-SUMIFS(팀수비력!N:N,팀수비력!A:A,B825,팀수비력!B:B,D825)))*100,"")</f>
        <v>0.36061918313744701</v>
      </c>
      <c r="BO825" s="13">
        <f t="shared" si="386"/>
        <v>12.043610547667344</v>
      </c>
      <c r="BP825" s="13">
        <v>100</v>
      </c>
      <c r="BQ825" s="13">
        <v>0</v>
      </c>
      <c r="BR825" s="13">
        <v>3.375</v>
      </c>
      <c r="BS825" s="13">
        <v>0.125</v>
      </c>
      <c r="BT825" s="15" t="s">
        <v>88</v>
      </c>
      <c r="BU825" s="15"/>
      <c r="BV825" s="12" t="s">
        <v>91</v>
      </c>
      <c r="BW825" s="26"/>
      <c r="BX825" s="28"/>
      <c r="BY825" s="28"/>
      <c r="BZ825" s="26"/>
      <c r="CA825" s="26"/>
      <c r="CB825" s="26"/>
      <c r="CC825" s="31"/>
      <c r="CD825" s="31"/>
      <c r="CE825" s="31"/>
      <c r="CF825" s="33">
        <v>5</v>
      </c>
      <c r="CG825" s="33">
        <v>3</v>
      </c>
    </row>
    <row r="826" spans="1:85" ht="18" customHeight="1" thickBot="1" x14ac:dyDescent="0.45">
      <c r="A826" s="12" t="s">
        <v>84</v>
      </c>
      <c r="B826" s="12" t="s">
        <v>133</v>
      </c>
      <c r="C826" s="4" t="s">
        <v>151</v>
      </c>
      <c r="D826" s="4" t="s">
        <v>299</v>
      </c>
      <c r="E826" s="23">
        <v>9</v>
      </c>
      <c r="F826" s="24">
        <v>30</v>
      </c>
      <c r="G826" s="24">
        <v>47</v>
      </c>
      <c r="H826" s="10">
        <f t="shared" si="360"/>
        <v>16623</v>
      </c>
      <c r="I826" s="5">
        <v>167</v>
      </c>
      <c r="J826" s="17">
        <f t="shared" si="361"/>
        <v>18.555555555555557</v>
      </c>
      <c r="K826" s="7">
        <v>59</v>
      </c>
      <c r="L826" s="7">
        <v>113</v>
      </c>
      <c r="M826" s="17">
        <f t="shared" si="362"/>
        <v>6.5555555555555554</v>
      </c>
      <c r="N826" s="17">
        <f t="shared" si="363"/>
        <v>12.555555555555555</v>
      </c>
      <c r="O826" s="14">
        <f t="shared" si="364"/>
        <v>0.52212389380530977</v>
      </c>
      <c r="P826" s="12">
        <v>38</v>
      </c>
      <c r="Q826" s="12">
        <v>67</v>
      </c>
      <c r="R826" s="17">
        <f t="shared" si="365"/>
        <v>4.2222222222222223</v>
      </c>
      <c r="S826" s="17">
        <f t="shared" si="366"/>
        <v>7.4444444444444446</v>
      </c>
      <c r="T826" s="14">
        <f t="shared" si="367"/>
        <v>0.56716417910447758</v>
      </c>
      <c r="U826" s="12">
        <v>21</v>
      </c>
      <c r="V826" s="12">
        <v>46</v>
      </c>
      <c r="W826" s="17">
        <f t="shared" si="368"/>
        <v>2.3333333333333335</v>
      </c>
      <c r="X826" s="17">
        <f t="shared" si="369"/>
        <v>5.1111111111111107</v>
      </c>
      <c r="Y826" s="14">
        <f t="shared" si="370"/>
        <v>0.45652173913043476</v>
      </c>
      <c r="Z826" s="12">
        <v>28</v>
      </c>
      <c r="AA826" s="12">
        <v>40</v>
      </c>
      <c r="AB826" s="17">
        <f t="shared" si="371"/>
        <v>3.1111111111111112</v>
      </c>
      <c r="AC826" s="17">
        <f t="shared" si="372"/>
        <v>4.4444444444444446</v>
      </c>
      <c r="AD826" s="14">
        <f t="shared" si="373"/>
        <v>0.7</v>
      </c>
      <c r="AE826" s="12">
        <v>26</v>
      </c>
      <c r="AF826" s="17">
        <f t="shared" si="374"/>
        <v>2.8888888888888888</v>
      </c>
      <c r="AG826" s="12">
        <v>3</v>
      </c>
      <c r="AH826" s="17">
        <f t="shared" si="375"/>
        <v>0.33333333333333331</v>
      </c>
      <c r="AI826" s="12">
        <v>23</v>
      </c>
      <c r="AJ826" s="17">
        <f t="shared" si="376"/>
        <v>2.5555555555555554</v>
      </c>
      <c r="AK826" s="12">
        <v>68</v>
      </c>
      <c r="AL826" s="17">
        <f t="shared" si="377"/>
        <v>7.5555555555555554</v>
      </c>
      <c r="AM826" s="12">
        <v>14</v>
      </c>
      <c r="AN826" s="17">
        <f t="shared" si="378"/>
        <v>1.5555555555555556</v>
      </c>
      <c r="AO826" s="12">
        <v>1</v>
      </c>
      <c r="AP826" s="17">
        <f t="shared" si="379"/>
        <v>0.1111111111111111</v>
      </c>
      <c r="AQ826" s="12">
        <v>27</v>
      </c>
      <c r="AR826" s="17">
        <f t="shared" si="380"/>
        <v>3</v>
      </c>
      <c r="AS826" s="12">
        <v>20</v>
      </c>
      <c r="AT826" s="17">
        <f t="shared" si="381"/>
        <v>2.2222222222222223</v>
      </c>
      <c r="AU826" s="13"/>
      <c r="AV826" s="13"/>
      <c r="AW826" s="13"/>
      <c r="AX826" s="13"/>
      <c r="AY826" s="13"/>
      <c r="AZ826" s="13"/>
      <c r="BA826" s="13"/>
      <c r="BB826" s="13"/>
      <c r="BC826" s="13"/>
      <c r="BD826" s="35">
        <f t="shared" si="382"/>
        <v>63.93568147013783</v>
      </c>
      <c r="BE826" s="35">
        <f t="shared" si="383"/>
        <v>61.504424778761056</v>
      </c>
      <c r="BF826" s="37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25.566309573779932</v>
      </c>
      <c r="BG826" s="14">
        <f t="shared" si="384"/>
        <v>0.40707964601769914</v>
      </c>
      <c r="BH826" s="14">
        <f t="shared" si="385"/>
        <v>0.35398230088495575</v>
      </c>
      <c r="BI826" s="13">
        <f>IFERROR(((AG826*(12000/5))/((F826*60+G826)*(SUMIFS(팀공격력!X:X,팀공격력!A:A,B826,팀공격력!B:B,D826)+SUMIFS(팀수비력!X:X,팀수비력!A:A,B826,팀수비력!B:B,D826))))*100,"")</f>
        <v>0.59333536056248193</v>
      </c>
      <c r="BJ826" s="13">
        <f>IFERROR(((AI826*(12000/5))/((F826*60+G826)*(SUMIFS(팀공격력!V:V,팀공격력!A:A,B826,팀공격력!B:B,D826)+SUMIFS(팀수비력!W:W,팀수비력!A:A,B826,팀수비력!B:B,D826))))*100,"")</f>
        <v>10.200103109737956</v>
      </c>
      <c r="BK826" s="13">
        <f>IFERROR(((AE826*(12000/5))/((F826*60+G826)*(SUMIFS(팀공격력!X:X,팀공격력!A:A,B826,팀공격력!B:B,D826)+SUMIFS(팀수비력!X:X,팀수비력!A:A,B826,팀수비력!B:B,D826))))*100,"")</f>
        <v>5.1422397915415097</v>
      </c>
      <c r="BL826" s="13">
        <f>IFERROR(100*AK826/(((((F826*60+G826)/(12000/5))*SUMIFS(팀공격력!P:P,팀공격력!A:A,B826,팀공격력!B:B,D826))-K826)),"")</f>
        <v>38.867507525816414</v>
      </c>
      <c r="BM826" s="13">
        <f>IFERROR(100*((AM826/E826*(2400))/((F826*60+G826)*SUMIFS(팀공격력!AR:AR,팀공격력!A:A,B826,팀공격력!B:B,D826))),"")</f>
        <v>2.7069241198408935</v>
      </c>
      <c r="BN826" s="13">
        <f>IFERROR((AO826*40)/(((F826*60+G826)/60)*(SUMIFS(팀수비력!Q:Q,팀수비력!A:A,B826,팀수비력!B:B,D826)-SUMIFS(팀수비력!N:N,팀수비력!A:A,B826,팀수비력!B:B,D826)))*100,"")</f>
        <v>0.36296213397537297</v>
      </c>
      <c r="BO826" s="13">
        <f t="shared" si="386"/>
        <v>17.131979695431472</v>
      </c>
      <c r="BP826" s="13">
        <v>0</v>
      </c>
      <c r="BQ826" s="13">
        <v>0.11111111111111099</v>
      </c>
      <c r="BR826" s="13">
        <v>3.3333333333333299</v>
      </c>
      <c r="BS826" s="13">
        <v>1.6666666666666601</v>
      </c>
      <c r="BT826" s="15" t="s">
        <v>88</v>
      </c>
      <c r="BU826" s="15"/>
      <c r="BV826" s="12" t="s">
        <v>96</v>
      </c>
      <c r="BW826" s="26"/>
      <c r="BX826" s="28"/>
      <c r="BY826" s="28"/>
      <c r="BZ826" s="26"/>
      <c r="CA826" s="26"/>
      <c r="CB826" s="26"/>
      <c r="CC826" s="31"/>
      <c r="CD826" s="31"/>
      <c r="CE826" s="31"/>
      <c r="CF826" s="33">
        <v>6</v>
      </c>
      <c r="CG826" s="33">
        <v>3</v>
      </c>
    </row>
    <row r="827" spans="1:85" ht="18" customHeight="1" thickBot="1" x14ac:dyDescent="0.45">
      <c r="A827" s="12" t="s">
        <v>84</v>
      </c>
      <c r="B827" s="12" t="s">
        <v>152</v>
      </c>
      <c r="C827" s="4" t="s">
        <v>155</v>
      </c>
      <c r="D827" s="4" t="s">
        <v>299</v>
      </c>
      <c r="E827" s="23">
        <v>1</v>
      </c>
      <c r="F827" s="24">
        <v>5</v>
      </c>
      <c r="G827" s="24">
        <v>16</v>
      </c>
      <c r="H827" s="10">
        <f t="shared" si="360"/>
        <v>316</v>
      </c>
      <c r="I827" s="5">
        <v>6</v>
      </c>
      <c r="J827" s="17">
        <f t="shared" si="361"/>
        <v>6</v>
      </c>
      <c r="K827" s="7">
        <v>2</v>
      </c>
      <c r="L827" s="7">
        <v>2</v>
      </c>
      <c r="M827" s="17">
        <f t="shared" si="362"/>
        <v>2</v>
      </c>
      <c r="N827" s="17">
        <f t="shared" si="363"/>
        <v>2</v>
      </c>
      <c r="O827" s="14">
        <f t="shared" si="364"/>
        <v>1</v>
      </c>
      <c r="P827" s="12">
        <v>0</v>
      </c>
      <c r="Q827" s="12">
        <v>0</v>
      </c>
      <c r="R827" s="17">
        <f t="shared" si="365"/>
        <v>0</v>
      </c>
      <c r="S827" s="17">
        <f t="shared" si="366"/>
        <v>0</v>
      </c>
      <c r="T827" s="14" t="e">
        <f t="shared" si="367"/>
        <v>#DIV/0!</v>
      </c>
      <c r="U827" s="12">
        <v>2</v>
      </c>
      <c r="V827" s="12">
        <v>2</v>
      </c>
      <c r="W827" s="17">
        <f t="shared" si="368"/>
        <v>2</v>
      </c>
      <c r="X827" s="17">
        <f t="shared" si="369"/>
        <v>2</v>
      </c>
      <c r="Y827" s="14">
        <f t="shared" si="370"/>
        <v>1</v>
      </c>
      <c r="Z827" s="12">
        <v>0</v>
      </c>
      <c r="AA827" s="12">
        <v>0</v>
      </c>
      <c r="AB827" s="17">
        <f t="shared" si="371"/>
        <v>0</v>
      </c>
      <c r="AC827" s="17">
        <f t="shared" si="372"/>
        <v>0</v>
      </c>
      <c r="AD827" s="14" t="e">
        <f t="shared" si="373"/>
        <v>#DIV/0!</v>
      </c>
      <c r="AE827" s="12">
        <v>0</v>
      </c>
      <c r="AF827" s="17">
        <f t="shared" si="374"/>
        <v>0</v>
      </c>
      <c r="AG827" s="12">
        <v>0</v>
      </c>
      <c r="AH827" s="17">
        <f t="shared" si="375"/>
        <v>0</v>
      </c>
      <c r="AI827" s="12">
        <v>0</v>
      </c>
      <c r="AJ827" s="17">
        <f t="shared" si="376"/>
        <v>0</v>
      </c>
      <c r="AK827" s="12">
        <v>0</v>
      </c>
      <c r="AL827" s="17">
        <f t="shared" si="377"/>
        <v>0</v>
      </c>
      <c r="AM827" s="12">
        <v>0</v>
      </c>
      <c r="AN827" s="17">
        <f t="shared" si="378"/>
        <v>0</v>
      </c>
      <c r="AO827" s="12">
        <v>0</v>
      </c>
      <c r="AP827" s="17">
        <f t="shared" si="379"/>
        <v>0</v>
      </c>
      <c r="AQ827" s="12">
        <v>0</v>
      </c>
      <c r="AR827" s="17">
        <f t="shared" si="380"/>
        <v>0</v>
      </c>
      <c r="AS827" s="12">
        <v>2</v>
      </c>
      <c r="AT827" s="17">
        <f t="shared" si="381"/>
        <v>2</v>
      </c>
      <c r="AU827" s="13"/>
      <c r="AV827" s="13"/>
      <c r="AW827" s="13"/>
      <c r="AX827" s="13"/>
      <c r="AY827" s="13"/>
      <c r="AZ827" s="13"/>
      <c r="BA827" s="13"/>
      <c r="BB827" s="13"/>
      <c r="BC827" s="13"/>
      <c r="BD827" s="35">
        <f t="shared" si="382"/>
        <v>150</v>
      </c>
      <c r="BE827" s="35">
        <f t="shared" si="383"/>
        <v>150</v>
      </c>
      <c r="BF827" s="37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2.0636171907566458</v>
      </c>
      <c r="BG827" s="14">
        <f t="shared" si="384"/>
        <v>1</v>
      </c>
      <c r="BH827" s="14">
        <f t="shared" si="385"/>
        <v>0</v>
      </c>
      <c r="BI827" s="13">
        <f>IFERROR(((AG827*(12000/5))/((F827*60+G827)*(SUMIFS(팀공격력!X:X,팀공격력!A:A,B827,팀공격력!B:B,D827)+SUMIFS(팀수비력!X:X,팀수비력!A:A,B827,팀수비력!B:B,D827))))*100,"")</f>
        <v>0</v>
      </c>
      <c r="BJ827" s="13">
        <f>IFERROR(((AI827*(12000/5))/((F827*60+G827)*(SUMIFS(팀공격력!V:V,팀공격력!A:A,B827,팀공격력!B:B,D827)+SUMIFS(팀수비력!W:W,팀수비력!A:A,B827,팀수비력!B:B,D827))))*100,"")</f>
        <v>0</v>
      </c>
      <c r="BK827" s="13">
        <f>IFERROR(((AE827*(12000/5))/((F827*60+G827)*(SUMIFS(팀공격력!X:X,팀공격력!A:A,B827,팀공격력!B:B,D827)+SUMIFS(팀수비력!X:X,팀수비력!A:A,B827,팀수비력!B:B,D827))))*100,"")</f>
        <v>0</v>
      </c>
      <c r="BL827" s="13">
        <f>IFERROR(100*AK827/(((((F827*60+G827)/(12000/5))*SUMIFS(팀공격력!P:P,팀공격력!A:A,B827,팀공격력!B:B,D827))-K827)),"")</f>
        <v>0</v>
      </c>
      <c r="BM827" s="13">
        <f>IFERROR(100*((AM827/E827*(2400))/((F827*60+G827)*SUMIFS(팀공격력!AR:AR,팀공격력!A:A,B827,팀공격력!B:B,D827))),"")</f>
        <v>0</v>
      </c>
      <c r="BN827" s="13">
        <f>IFERROR((AO827*40)/(((F827*60+G827)/60)*(SUMIFS(팀수비력!Q:Q,팀수비력!A:A,B827,팀수비력!B:B,D827)-SUMIFS(팀수비력!N:N,팀수비력!A:A,B827,팀수비력!B:B,D827)))*100,"")</f>
        <v>0</v>
      </c>
      <c r="BO827" s="13">
        <f t="shared" si="386"/>
        <v>0</v>
      </c>
      <c r="BP827" s="13">
        <v>80</v>
      </c>
      <c r="BQ827" s="13">
        <v>0</v>
      </c>
      <c r="BR827" s="13">
        <v>0</v>
      </c>
      <c r="BS827" s="13">
        <v>0</v>
      </c>
      <c r="BT827" s="15" t="s">
        <v>88</v>
      </c>
      <c r="BU827" s="15"/>
      <c r="BV827" s="12" t="s">
        <v>91</v>
      </c>
      <c r="BW827" s="26"/>
      <c r="BX827" s="28"/>
      <c r="BY827" s="28"/>
      <c r="BZ827" s="26"/>
      <c r="CA827" s="26"/>
      <c r="CB827" s="26"/>
      <c r="CC827" s="31"/>
      <c r="CD827" s="31"/>
      <c r="CE827" s="31"/>
      <c r="CF827" s="33">
        <v>0</v>
      </c>
      <c r="CG827" s="33">
        <v>1</v>
      </c>
    </row>
    <row r="828" spans="1:85" ht="18" customHeight="1" thickBot="1" x14ac:dyDescent="0.45">
      <c r="A828" s="12" t="s">
        <v>84</v>
      </c>
      <c r="B828" s="12" t="s">
        <v>152</v>
      </c>
      <c r="C828" s="4" t="s">
        <v>157</v>
      </c>
      <c r="D828" s="4" t="s">
        <v>299</v>
      </c>
      <c r="E828" s="23">
        <v>2</v>
      </c>
      <c r="F828" s="24">
        <v>4</v>
      </c>
      <c r="G828" s="24">
        <v>34</v>
      </c>
      <c r="H828" s="10">
        <f t="shared" si="360"/>
        <v>548</v>
      </c>
      <c r="I828" s="5">
        <v>0</v>
      </c>
      <c r="J828" s="17">
        <f t="shared" si="361"/>
        <v>0</v>
      </c>
      <c r="K828" s="7">
        <v>0</v>
      </c>
      <c r="L828" s="7">
        <v>0</v>
      </c>
      <c r="M828" s="17">
        <f t="shared" si="362"/>
        <v>0</v>
      </c>
      <c r="N828" s="17">
        <f t="shared" si="363"/>
        <v>0</v>
      </c>
      <c r="O828" s="14" t="e">
        <f t="shared" si="364"/>
        <v>#DIV/0!</v>
      </c>
      <c r="P828" s="12">
        <v>0</v>
      </c>
      <c r="Q828" s="12">
        <v>0</v>
      </c>
      <c r="R828" s="17">
        <f t="shared" si="365"/>
        <v>0</v>
      </c>
      <c r="S828" s="17">
        <f t="shared" si="366"/>
        <v>0</v>
      </c>
      <c r="T828" s="14" t="e">
        <f t="shared" si="367"/>
        <v>#DIV/0!</v>
      </c>
      <c r="U828" s="12">
        <v>0</v>
      </c>
      <c r="V828" s="12">
        <v>0</v>
      </c>
      <c r="W828" s="17">
        <f t="shared" si="368"/>
        <v>0</v>
      </c>
      <c r="X828" s="17">
        <f t="shared" si="369"/>
        <v>0</v>
      </c>
      <c r="Y828" s="14" t="e">
        <f t="shared" si="370"/>
        <v>#DIV/0!</v>
      </c>
      <c r="Z828" s="12">
        <v>0</v>
      </c>
      <c r="AA828" s="12">
        <v>0</v>
      </c>
      <c r="AB828" s="17">
        <f t="shared" si="371"/>
        <v>0</v>
      </c>
      <c r="AC828" s="17">
        <f t="shared" si="372"/>
        <v>0</v>
      </c>
      <c r="AD828" s="14" t="e">
        <f t="shared" si="373"/>
        <v>#DIV/0!</v>
      </c>
      <c r="AE828" s="12">
        <v>0</v>
      </c>
      <c r="AF828" s="17">
        <f t="shared" si="374"/>
        <v>0</v>
      </c>
      <c r="AG828" s="12">
        <v>0</v>
      </c>
      <c r="AH828" s="17">
        <f t="shared" si="375"/>
        <v>0</v>
      </c>
      <c r="AI828" s="12">
        <v>0</v>
      </c>
      <c r="AJ828" s="17">
        <f t="shared" si="376"/>
        <v>0</v>
      </c>
      <c r="AK828" s="12">
        <v>0</v>
      </c>
      <c r="AL828" s="17">
        <f t="shared" si="377"/>
        <v>0</v>
      </c>
      <c r="AM828" s="12">
        <v>1</v>
      </c>
      <c r="AN828" s="17">
        <f t="shared" si="378"/>
        <v>0.5</v>
      </c>
      <c r="AO828" s="12">
        <v>0</v>
      </c>
      <c r="AP828" s="17">
        <f t="shared" si="379"/>
        <v>0</v>
      </c>
      <c r="AQ828" s="12">
        <v>0</v>
      </c>
      <c r="AR828" s="17">
        <f t="shared" si="380"/>
        <v>0</v>
      </c>
      <c r="AS828" s="12">
        <v>0</v>
      </c>
      <c r="AT828" s="17">
        <f t="shared" si="381"/>
        <v>0</v>
      </c>
      <c r="AU828" s="13"/>
      <c r="AV828" s="13"/>
      <c r="AW828" s="13"/>
      <c r="AX828" s="13"/>
      <c r="AY828" s="13"/>
      <c r="AZ828" s="13"/>
      <c r="BA828" s="13"/>
      <c r="BB828" s="13"/>
      <c r="BC828" s="13"/>
      <c r="BD828" s="35" t="str">
        <f t="shared" si="382"/>
        <v/>
      </c>
      <c r="BE828" s="35" t="str">
        <f t="shared" si="383"/>
        <v/>
      </c>
      <c r="BF828" s="37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0</v>
      </c>
      <c r="BG828" s="14" t="str">
        <f t="shared" si="384"/>
        <v/>
      </c>
      <c r="BH828" s="14" t="str">
        <f t="shared" si="385"/>
        <v/>
      </c>
      <c r="BI828" s="13">
        <f>IFERROR(((AG828*(12000/5))/((F828*60+G828)*(SUMIFS(팀공격력!X:X,팀공격력!A:A,B828,팀공격력!B:B,D828)+SUMIFS(팀수비력!X:X,팀수비력!A:A,B828,팀수비력!B:B,D828))))*100,"")</f>
        <v>0</v>
      </c>
      <c r="BJ828" s="13">
        <f>IFERROR(((AI828*(12000/5))/((F828*60+G828)*(SUMIFS(팀공격력!V:V,팀공격력!A:A,B828,팀공격력!B:B,D828)+SUMIFS(팀수비력!W:W,팀수비력!A:A,B828,팀수비력!B:B,D828))))*100,"")</f>
        <v>0</v>
      </c>
      <c r="BK828" s="13">
        <f>IFERROR(((AE828*(12000/5))/((F828*60+G828)*(SUMIFS(팀공격력!X:X,팀공격력!A:A,B828,팀공격력!B:B,D828)+SUMIFS(팀수비력!X:X,팀수비력!A:A,B828,팀수비력!B:B,D828))))*100,"")</f>
        <v>0</v>
      </c>
      <c r="BL828" s="13">
        <f>IFERROR(100*AK828/(((((F828*60+G828)/(12000/5))*SUMIFS(팀공격력!P:P,팀공격력!A:A,B828,팀공격력!B:B,D828))-K828)),"")</f>
        <v>0</v>
      </c>
      <c r="BM828" s="13">
        <f>IFERROR(100*((AM828/E828*(2400))/((F828*60+G828)*SUMIFS(팀공격력!AR:AR,팀공격력!A:A,B828,팀공격력!B:B,D828))),"")</f>
        <v>6.2817659609859939</v>
      </c>
      <c r="BN828" s="13">
        <f>IFERROR((AO828*40)/(((F828*60+G828)/60)*(SUMIFS(팀수비력!Q:Q,팀수비력!A:A,B828,팀수비력!B:B,D828)-SUMIFS(팀수비력!N:N,팀수비력!A:A,B828,팀수비력!B:B,D828)))*100,"")</f>
        <v>0</v>
      </c>
      <c r="BO828" s="13" t="str">
        <f t="shared" si="386"/>
        <v/>
      </c>
      <c r="BP828" s="13">
        <v>0</v>
      </c>
      <c r="BQ828" s="13">
        <v>0</v>
      </c>
      <c r="BR828" s="13">
        <v>0</v>
      </c>
      <c r="BS828" s="13">
        <v>0</v>
      </c>
      <c r="BT828" s="15" t="s">
        <v>88</v>
      </c>
      <c r="BU828" s="15"/>
      <c r="BV828" s="12" t="s">
        <v>91</v>
      </c>
      <c r="BW828" s="26"/>
      <c r="BX828" s="28"/>
      <c r="BY828" s="28"/>
      <c r="BZ828" s="26"/>
      <c r="CA828" s="26"/>
      <c r="CB828" s="26"/>
      <c r="CC828" s="31"/>
      <c r="CD828" s="31"/>
      <c r="CE828" s="31"/>
      <c r="CF828" s="33">
        <v>1</v>
      </c>
      <c r="CG828" s="33">
        <v>1</v>
      </c>
    </row>
    <row r="829" spans="1:85" ht="18" customHeight="1" thickBot="1" x14ac:dyDescent="0.45">
      <c r="A829" s="12" t="s">
        <v>84</v>
      </c>
      <c r="B829" s="12" t="s">
        <v>152</v>
      </c>
      <c r="C829" s="4" t="s">
        <v>158</v>
      </c>
      <c r="D829" s="4" t="s">
        <v>299</v>
      </c>
      <c r="E829" s="23">
        <v>8</v>
      </c>
      <c r="F829" s="24">
        <v>18</v>
      </c>
      <c r="G829" s="24">
        <v>23</v>
      </c>
      <c r="H829" s="10">
        <f t="shared" si="360"/>
        <v>8824</v>
      </c>
      <c r="I829" s="5">
        <v>44</v>
      </c>
      <c r="J829" s="17">
        <f t="shared" si="361"/>
        <v>5.5</v>
      </c>
      <c r="K829" s="7">
        <v>16</v>
      </c>
      <c r="L829" s="7">
        <v>37</v>
      </c>
      <c r="M829" s="17">
        <f t="shared" si="362"/>
        <v>2</v>
      </c>
      <c r="N829" s="17">
        <f t="shared" si="363"/>
        <v>4.625</v>
      </c>
      <c r="O829" s="14">
        <f t="shared" si="364"/>
        <v>0.43243243243243246</v>
      </c>
      <c r="P829" s="12">
        <v>11</v>
      </c>
      <c r="Q829" s="12">
        <v>19</v>
      </c>
      <c r="R829" s="17">
        <f t="shared" si="365"/>
        <v>1.375</v>
      </c>
      <c r="S829" s="17">
        <f t="shared" si="366"/>
        <v>2.375</v>
      </c>
      <c r="T829" s="14">
        <f t="shared" si="367"/>
        <v>0.57894736842105265</v>
      </c>
      <c r="U829" s="12">
        <v>5</v>
      </c>
      <c r="V829" s="12">
        <v>18</v>
      </c>
      <c r="W829" s="17">
        <f t="shared" si="368"/>
        <v>0.625</v>
      </c>
      <c r="X829" s="17">
        <f t="shared" si="369"/>
        <v>2.25</v>
      </c>
      <c r="Y829" s="14">
        <f t="shared" si="370"/>
        <v>0.27777777777777779</v>
      </c>
      <c r="Z829" s="12">
        <v>7</v>
      </c>
      <c r="AA829" s="12">
        <v>9</v>
      </c>
      <c r="AB829" s="17">
        <f t="shared" si="371"/>
        <v>0.875</v>
      </c>
      <c r="AC829" s="17">
        <f t="shared" si="372"/>
        <v>1.125</v>
      </c>
      <c r="AD829" s="14">
        <f t="shared" si="373"/>
        <v>0.77777777777777779</v>
      </c>
      <c r="AE829" s="12">
        <v>30</v>
      </c>
      <c r="AF829" s="17">
        <f t="shared" si="374"/>
        <v>3.75</v>
      </c>
      <c r="AG829" s="12">
        <v>10</v>
      </c>
      <c r="AH829" s="17">
        <f t="shared" si="375"/>
        <v>1.25</v>
      </c>
      <c r="AI829" s="12">
        <v>20</v>
      </c>
      <c r="AJ829" s="17">
        <f t="shared" si="376"/>
        <v>2.5</v>
      </c>
      <c r="AK829" s="12">
        <v>6</v>
      </c>
      <c r="AL829" s="17">
        <f t="shared" si="377"/>
        <v>0.75</v>
      </c>
      <c r="AM829" s="12">
        <v>3</v>
      </c>
      <c r="AN829" s="17">
        <f t="shared" si="378"/>
        <v>0.375</v>
      </c>
      <c r="AO829" s="12">
        <v>0</v>
      </c>
      <c r="AP829" s="17">
        <f t="shared" si="379"/>
        <v>0</v>
      </c>
      <c r="AQ829" s="12">
        <v>2</v>
      </c>
      <c r="AR829" s="17">
        <f t="shared" si="380"/>
        <v>0.25</v>
      </c>
      <c r="AS829" s="12">
        <v>14</v>
      </c>
      <c r="AT829" s="17">
        <f t="shared" si="381"/>
        <v>1.75</v>
      </c>
      <c r="AU829" s="13"/>
      <c r="AV829" s="13"/>
      <c r="AW829" s="13"/>
      <c r="AX829" s="13"/>
      <c r="AY829" s="13"/>
      <c r="AZ829" s="13"/>
      <c r="BA829" s="13"/>
      <c r="BB829" s="13"/>
      <c r="BC829" s="13"/>
      <c r="BD829" s="35">
        <f t="shared" si="382"/>
        <v>53.7109375</v>
      </c>
      <c r="BE829" s="35">
        <f t="shared" si="383"/>
        <v>50</v>
      </c>
      <c r="BF829" s="37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12.699159685725359</v>
      </c>
      <c r="BG829" s="14">
        <f t="shared" si="384"/>
        <v>0.48648648648648651</v>
      </c>
      <c r="BH829" s="14">
        <f t="shared" si="385"/>
        <v>0.24324324324324326</v>
      </c>
      <c r="BI829" s="13">
        <f>IFERROR(((AG829*(12000/5))/((F829*60+G829)*(SUMIFS(팀공격력!X:X,팀공격력!A:A,B829,팀공격력!B:B,D829)+SUMIFS(팀수비력!X:X,팀수비력!A:A,B829,팀수비력!B:B,D829))))*100,"")</f>
        <v>3.4758529598336225</v>
      </c>
      <c r="BJ829" s="13">
        <f>IFERROR(((AI829*(12000/5))/((F829*60+G829)*(SUMIFS(팀공격력!V:V,팀공격력!A:A,B829,팀공격력!B:B,D829)+SUMIFS(팀수비력!W:W,팀수비력!A:A,B829,팀수비력!B:B,D829))))*100,"")</f>
        <v>13.859133457680558</v>
      </c>
      <c r="BK829" s="13">
        <f>IFERROR(((AE829*(12000/5))/((F829*60+G829)*(SUMIFS(팀공격력!X:X,팀공격력!A:A,B829,팀공격력!B:B,D829)+SUMIFS(팀수비력!X:X,팀수비력!A:A,B829,팀수비력!B:B,D829))))*100,"")</f>
        <v>10.427558879500868</v>
      </c>
      <c r="BL829" s="13">
        <f>IFERROR(100*AK829/(((((F829*60+G829)/(12000/5))*SUMIFS(팀공격력!P:P,팀공격력!A:A,B829,팀공격력!B:B,D829))-K829)),"")</f>
        <v>5.6471031145342314</v>
      </c>
      <c r="BM829" s="13">
        <f>IFERROR(100*((AM829/E829*(2400))/((F829*60+G829)*SUMIFS(팀공격력!AR:AR,팀공격력!A:A,B829,팀공격력!B:B,D829))),"")</f>
        <v>1.1703562148527846</v>
      </c>
      <c r="BN829" s="13">
        <f>IFERROR((AO829*40)/(((F829*60+G829)/60)*(SUMIFS(팀수비력!Q:Q,팀수비력!A:A,B829,팀수비력!B:B,D829)-SUMIFS(팀수비력!N:N,팀수비력!A:A,B829,팀수비력!B:B,D829)))*100,"")</f>
        <v>0</v>
      </c>
      <c r="BO829" s="13">
        <f t="shared" si="386"/>
        <v>4.655493482309125</v>
      </c>
      <c r="BP829" s="13">
        <v>20</v>
      </c>
      <c r="BQ829" s="13">
        <v>0.125</v>
      </c>
      <c r="BR829" s="13">
        <v>0</v>
      </c>
      <c r="BS829" s="13">
        <v>0.125</v>
      </c>
      <c r="BT829" s="15" t="s">
        <v>88</v>
      </c>
      <c r="BU829" s="15"/>
      <c r="BV829" s="12" t="s">
        <v>96</v>
      </c>
      <c r="BW829" s="26"/>
      <c r="BX829" s="28"/>
      <c r="BY829" s="28"/>
      <c r="BZ829" s="26"/>
      <c r="CA829" s="26"/>
      <c r="CB829" s="26"/>
      <c r="CC829" s="31"/>
      <c r="CD829" s="31"/>
      <c r="CE829" s="31"/>
      <c r="CF829" s="33">
        <v>5</v>
      </c>
      <c r="CG829" s="33">
        <v>3</v>
      </c>
    </row>
    <row r="830" spans="1:85" ht="18" customHeight="1" thickBot="1" x14ac:dyDescent="0.45">
      <c r="A830" s="12" t="s">
        <v>84</v>
      </c>
      <c r="B830" s="12" t="s">
        <v>152</v>
      </c>
      <c r="C830" s="4" t="s">
        <v>159</v>
      </c>
      <c r="D830" s="4" t="s">
        <v>299</v>
      </c>
      <c r="E830" s="23">
        <v>8</v>
      </c>
      <c r="F830" s="24">
        <v>5</v>
      </c>
      <c r="G830" s="24">
        <v>23</v>
      </c>
      <c r="H830" s="10">
        <f t="shared" si="360"/>
        <v>2584</v>
      </c>
      <c r="I830" s="5">
        <v>18</v>
      </c>
      <c r="J830" s="17">
        <f t="shared" si="361"/>
        <v>2.25</v>
      </c>
      <c r="K830" s="7">
        <v>7</v>
      </c>
      <c r="L830" s="7">
        <v>13</v>
      </c>
      <c r="M830" s="17">
        <f t="shared" si="362"/>
        <v>0.875</v>
      </c>
      <c r="N830" s="17">
        <f t="shared" si="363"/>
        <v>1.625</v>
      </c>
      <c r="O830" s="14">
        <f t="shared" si="364"/>
        <v>0.53846153846153844</v>
      </c>
      <c r="P830" s="12">
        <v>3</v>
      </c>
      <c r="Q830" s="12">
        <v>7</v>
      </c>
      <c r="R830" s="17">
        <f t="shared" si="365"/>
        <v>0.375</v>
      </c>
      <c r="S830" s="17">
        <f t="shared" si="366"/>
        <v>0.875</v>
      </c>
      <c r="T830" s="14">
        <f t="shared" si="367"/>
        <v>0.42857142857142855</v>
      </c>
      <c r="U830" s="12">
        <v>4</v>
      </c>
      <c r="V830" s="12">
        <v>6</v>
      </c>
      <c r="W830" s="17">
        <f t="shared" si="368"/>
        <v>0.5</v>
      </c>
      <c r="X830" s="17">
        <f t="shared" si="369"/>
        <v>0.75</v>
      </c>
      <c r="Y830" s="14">
        <f t="shared" si="370"/>
        <v>0.66666666666666663</v>
      </c>
      <c r="Z830" s="12">
        <v>0</v>
      </c>
      <c r="AA830" s="12">
        <v>0</v>
      </c>
      <c r="AB830" s="17">
        <f t="shared" si="371"/>
        <v>0</v>
      </c>
      <c r="AC830" s="17">
        <f t="shared" si="372"/>
        <v>0</v>
      </c>
      <c r="AD830" s="14" t="e">
        <f t="shared" si="373"/>
        <v>#DIV/0!</v>
      </c>
      <c r="AE830" s="12">
        <v>14</v>
      </c>
      <c r="AF830" s="17">
        <f t="shared" si="374"/>
        <v>1.75</v>
      </c>
      <c r="AG830" s="12">
        <v>2</v>
      </c>
      <c r="AH830" s="17">
        <f t="shared" si="375"/>
        <v>0.25</v>
      </c>
      <c r="AI830" s="12">
        <v>12</v>
      </c>
      <c r="AJ830" s="17">
        <f t="shared" si="376"/>
        <v>1.5</v>
      </c>
      <c r="AK830" s="12">
        <v>5</v>
      </c>
      <c r="AL830" s="17">
        <f t="shared" si="377"/>
        <v>0.625</v>
      </c>
      <c r="AM830" s="12">
        <v>3</v>
      </c>
      <c r="AN830" s="17">
        <f t="shared" si="378"/>
        <v>0.375</v>
      </c>
      <c r="AO830" s="12">
        <v>0</v>
      </c>
      <c r="AP830" s="17">
        <f t="shared" si="379"/>
        <v>0</v>
      </c>
      <c r="AQ830" s="12">
        <v>3</v>
      </c>
      <c r="AR830" s="17">
        <f t="shared" si="380"/>
        <v>0.375</v>
      </c>
      <c r="AS830" s="12">
        <v>8</v>
      </c>
      <c r="AT830" s="17">
        <f t="shared" si="381"/>
        <v>1</v>
      </c>
      <c r="AU830" s="13"/>
      <c r="AV830" s="13"/>
      <c r="AW830" s="13"/>
      <c r="AX830" s="13"/>
      <c r="AY830" s="13"/>
      <c r="AZ830" s="13"/>
      <c r="BA830" s="13"/>
      <c r="BB830" s="13"/>
      <c r="BC830" s="13"/>
      <c r="BD830" s="35">
        <f t="shared" si="382"/>
        <v>69.230769230769226</v>
      </c>
      <c r="BE830" s="35">
        <f t="shared" si="383"/>
        <v>69.230769230769226</v>
      </c>
      <c r="BF830" s="37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16.151158694219195</v>
      </c>
      <c r="BG830" s="14">
        <f t="shared" si="384"/>
        <v>0.46153846153846156</v>
      </c>
      <c r="BH830" s="14">
        <f t="shared" si="385"/>
        <v>0</v>
      </c>
      <c r="BI830" s="13">
        <f>IFERROR(((AG830*(12000/5))/((F830*60+G830)*(SUMIFS(팀공격력!X:X,팀공격력!A:A,B830,팀공격력!B:B,D830)+SUMIFS(팀수비력!X:X,팀수비력!A:A,B830,팀수비력!B:B,D830))))*100,"")</f>
        <v>2.3739107211742945</v>
      </c>
      <c r="BJ830" s="13">
        <f>IFERROR(((AI830*(12000/5))/((F830*60+G830)*(SUMIFS(팀공격력!V:V,팀공격력!A:A,B830,팀공격력!B:B,D830)+SUMIFS(팀수비력!W:W,팀수비력!A:A,B830,팀수비력!B:B,D830))))*100,"")</f>
        <v>28.396205951371496</v>
      </c>
      <c r="BK830" s="13">
        <f>IFERROR(((AE830*(12000/5))/((F830*60+G830)*(SUMIFS(팀공격력!X:X,팀공격력!A:A,B830,팀공격력!B:B,D830)+SUMIFS(팀수비력!X:X,팀수비력!A:A,B830,팀수비력!B:B,D830))))*100,"")</f>
        <v>16.617375048220062</v>
      </c>
      <c r="BL830" s="13">
        <f>IFERROR(100*AK830/(((((F830*60+G830)/(12000/5))*SUMIFS(팀공격력!P:P,팀공격력!A:A,B830,팀공격력!B:B,D830))-K830)),"")</f>
        <v>17.361613472612056</v>
      </c>
      <c r="BM830" s="13">
        <f>IFERROR(100*((AM830/E830*(2400))/((F830*60+G830)*SUMIFS(팀공격력!AR:AR,팀공격력!A:A,B830,팀공격력!B:B,D830))),"")</f>
        <v>3.9966034209988281</v>
      </c>
      <c r="BN830" s="13">
        <f>IFERROR((AO830*40)/(((F830*60+G830)/60)*(SUMIFS(팀수비력!Q:Q,팀수비력!A:A,B830,팀수비력!B:B,D830)-SUMIFS(팀수비력!N:N,팀수비력!A:A,B830,팀수비력!B:B,D830)))*100,"")</f>
        <v>0</v>
      </c>
      <c r="BO830" s="13">
        <f t="shared" si="386"/>
        <v>18.75</v>
      </c>
      <c r="BP830" s="13">
        <v>18.181818181818102</v>
      </c>
      <c r="BQ830" s="13">
        <v>0.25</v>
      </c>
      <c r="BR830" s="13">
        <v>0</v>
      </c>
      <c r="BS830" s="13">
        <v>0.125</v>
      </c>
      <c r="BT830" s="15" t="s">
        <v>93</v>
      </c>
      <c r="BU830" s="15"/>
      <c r="BV830" s="12" t="s">
        <v>89</v>
      </c>
      <c r="BW830" s="26"/>
      <c r="BX830" s="28"/>
      <c r="BY830" s="28"/>
      <c r="BZ830" s="26"/>
      <c r="CA830" s="26"/>
      <c r="CB830" s="26"/>
      <c r="CC830" s="31"/>
      <c r="CD830" s="31"/>
      <c r="CE830" s="31"/>
      <c r="CF830" s="33">
        <v>5</v>
      </c>
      <c r="CG830" s="33">
        <v>3</v>
      </c>
    </row>
    <row r="831" spans="1:85" ht="18" customHeight="1" thickBot="1" x14ac:dyDescent="0.45">
      <c r="A831" s="12" t="s">
        <v>84</v>
      </c>
      <c r="B831" s="12" t="s">
        <v>152</v>
      </c>
      <c r="C831" s="4" t="s">
        <v>161</v>
      </c>
      <c r="D831" s="4" t="s">
        <v>299</v>
      </c>
      <c r="E831" s="23">
        <v>5</v>
      </c>
      <c r="F831" s="24">
        <v>6</v>
      </c>
      <c r="G831" s="24">
        <v>1</v>
      </c>
      <c r="H831" s="10">
        <f t="shared" si="360"/>
        <v>1805</v>
      </c>
      <c r="I831" s="5">
        <v>8</v>
      </c>
      <c r="J831" s="17">
        <f t="shared" si="361"/>
        <v>1.6</v>
      </c>
      <c r="K831" s="7">
        <v>3</v>
      </c>
      <c r="L831" s="7">
        <v>5</v>
      </c>
      <c r="M831" s="17">
        <f t="shared" si="362"/>
        <v>0.6</v>
      </c>
      <c r="N831" s="17">
        <f t="shared" si="363"/>
        <v>1</v>
      </c>
      <c r="O831" s="14">
        <f t="shared" si="364"/>
        <v>0.6</v>
      </c>
      <c r="P831" s="12">
        <v>1</v>
      </c>
      <c r="Q831" s="12">
        <v>2</v>
      </c>
      <c r="R831" s="17">
        <f t="shared" si="365"/>
        <v>0.2</v>
      </c>
      <c r="S831" s="17">
        <f t="shared" si="366"/>
        <v>0.4</v>
      </c>
      <c r="T831" s="14">
        <f t="shared" si="367"/>
        <v>0.5</v>
      </c>
      <c r="U831" s="12">
        <v>2</v>
      </c>
      <c r="V831" s="12">
        <v>3</v>
      </c>
      <c r="W831" s="17">
        <f t="shared" si="368"/>
        <v>0.4</v>
      </c>
      <c r="X831" s="17">
        <f t="shared" si="369"/>
        <v>0.6</v>
      </c>
      <c r="Y831" s="14">
        <f t="shared" si="370"/>
        <v>0.66666666666666663</v>
      </c>
      <c r="Z831" s="12">
        <v>0</v>
      </c>
      <c r="AA831" s="12">
        <v>0</v>
      </c>
      <c r="AB831" s="17">
        <f t="shared" si="371"/>
        <v>0</v>
      </c>
      <c r="AC831" s="17">
        <f t="shared" si="372"/>
        <v>0</v>
      </c>
      <c r="AD831" s="14" t="e">
        <f t="shared" si="373"/>
        <v>#DIV/0!</v>
      </c>
      <c r="AE831" s="12">
        <v>4</v>
      </c>
      <c r="AF831" s="17">
        <f t="shared" si="374"/>
        <v>0.8</v>
      </c>
      <c r="AG831" s="12">
        <v>2</v>
      </c>
      <c r="AH831" s="17">
        <f t="shared" si="375"/>
        <v>0.4</v>
      </c>
      <c r="AI831" s="12">
        <v>2</v>
      </c>
      <c r="AJ831" s="17">
        <f t="shared" si="376"/>
        <v>0.4</v>
      </c>
      <c r="AK831" s="12">
        <v>2</v>
      </c>
      <c r="AL831" s="17">
        <f t="shared" si="377"/>
        <v>0.4</v>
      </c>
      <c r="AM831" s="12">
        <v>0</v>
      </c>
      <c r="AN831" s="17">
        <f t="shared" si="378"/>
        <v>0</v>
      </c>
      <c r="AO831" s="12">
        <v>0</v>
      </c>
      <c r="AP831" s="17">
        <f t="shared" si="379"/>
        <v>0</v>
      </c>
      <c r="AQ831" s="12">
        <v>2</v>
      </c>
      <c r="AR831" s="17">
        <f t="shared" si="380"/>
        <v>0.4</v>
      </c>
      <c r="AS831" s="12">
        <v>8</v>
      </c>
      <c r="AT831" s="17">
        <f t="shared" si="381"/>
        <v>1.6</v>
      </c>
      <c r="AU831" s="13"/>
      <c r="AV831" s="13"/>
      <c r="AW831" s="13"/>
      <c r="AX831" s="13"/>
      <c r="AY831" s="13"/>
      <c r="AZ831" s="13"/>
      <c r="BA831" s="13"/>
      <c r="BB831" s="13"/>
      <c r="BC831" s="13"/>
      <c r="BD831" s="35">
        <f t="shared" si="382"/>
        <v>80</v>
      </c>
      <c r="BE831" s="35">
        <f t="shared" si="383"/>
        <v>80</v>
      </c>
      <c r="BF831" s="37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6.3223285678029093</v>
      </c>
      <c r="BG831" s="14">
        <f t="shared" si="384"/>
        <v>0.6</v>
      </c>
      <c r="BH831" s="14">
        <f t="shared" si="385"/>
        <v>0</v>
      </c>
      <c r="BI831" s="13">
        <f>IFERROR(((AG831*(12000/5))/((F831*60+G831)*(SUMIFS(팀공격력!X:X,팀공격력!A:A,B831,팀공격력!B:B,D831)+SUMIFS(팀수비력!X:X,팀수비력!A:A,B831,팀수비력!B:B,D831))))*100,"")</f>
        <v>2.1240253821033162</v>
      </c>
      <c r="BJ831" s="13">
        <f>IFERROR(((AI831*(12000/5))/((F831*60+G831)*(SUMIFS(팀공격력!V:V,팀공격력!A:A,B831,팀공격력!B:B,D831)+SUMIFS(팀수비력!W:W,팀수비력!A:A,B831,팀수비력!B:B,D831))))*100,"")</f>
        <v>4.2345219401168022</v>
      </c>
      <c r="BK831" s="13">
        <f>IFERROR(((AE831*(12000/5))/((F831*60+G831)*(SUMIFS(팀공격력!X:X,팀공격력!A:A,B831,팀공격력!B:B,D831)+SUMIFS(팀수비력!X:X,팀수비력!A:A,B831,팀수비력!B:B,D831))))*100,"")</f>
        <v>4.2480507642066323</v>
      </c>
      <c r="BL831" s="13">
        <f>IFERROR(100*AK831/(((((F831*60+G831)/(12000/5))*SUMIFS(팀공격력!P:P,팀공격력!A:A,B831,팀공격력!B:B,D831))-K831)),"")</f>
        <v>5.4038232049174786</v>
      </c>
      <c r="BM831" s="13">
        <f>IFERROR(100*((AM831/E831*(2400))/((F831*60+G831)*SUMIFS(팀공격력!AR:AR,팀공격력!A:A,B831,팀공격력!B:B,D831))),"")</f>
        <v>0</v>
      </c>
      <c r="BN831" s="13">
        <f>IFERROR((AO831*40)/(((F831*60+G831)/60)*(SUMIFS(팀수비력!Q:Q,팀수비력!A:A,B831,팀수비력!B:B,D831)-SUMIFS(팀수비력!N:N,팀수비력!A:A,B831,팀수비력!B:B,D831)))*100,"")</f>
        <v>0</v>
      </c>
      <c r="BO831" s="13">
        <f t="shared" si="386"/>
        <v>28.571428571428573</v>
      </c>
      <c r="BP831" s="13">
        <v>0</v>
      </c>
      <c r="BQ831" s="13">
        <v>0</v>
      </c>
      <c r="BR831" s="13">
        <v>0.6</v>
      </c>
      <c r="BS831" s="13">
        <v>0.2</v>
      </c>
      <c r="BT831" s="15" t="s">
        <v>88</v>
      </c>
      <c r="BU831" s="15"/>
      <c r="BV831" s="12" t="s">
        <v>91</v>
      </c>
      <c r="BW831" s="26"/>
      <c r="BX831" s="28"/>
      <c r="BY831" s="28"/>
      <c r="BZ831" s="26"/>
      <c r="CA831" s="26"/>
      <c r="CB831" s="26"/>
      <c r="CC831" s="31"/>
      <c r="CD831" s="31"/>
      <c r="CE831" s="31"/>
      <c r="CF831" s="33">
        <v>3</v>
      </c>
      <c r="CG831" s="33">
        <v>2</v>
      </c>
    </row>
    <row r="832" spans="1:85" ht="18" customHeight="1" thickBot="1" x14ac:dyDescent="0.45">
      <c r="A832" s="12" t="s">
        <v>84</v>
      </c>
      <c r="B832" s="12" t="s">
        <v>152</v>
      </c>
      <c r="C832" s="4" t="s">
        <v>162</v>
      </c>
      <c r="D832" s="4" t="s">
        <v>299</v>
      </c>
      <c r="E832" s="23">
        <v>5</v>
      </c>
      <c r="F832" s="24">
        <v>29</v>
      </c>
      <c r="G832" s="24">
        <v>15</v>
      </c>
      <c r="H832" s="10">
        <f t="shared" si="360"/>
        <v>8775</v>
      </c>
      <c r="I832" s="5">
        <v>74</v>
      </c>
      <c r="J832" s="17">
        <f t="shared" si="361"/>
        <v>14.8</v>
      </c>
      <c r="K832" s="7">
        <v>28</v>
      </c>
      <c r="L832" s="7">
        <v>53</v>
      </c>
      <c r="M832" s="17">
        <f t="shared" si="362"/>
        <v>5.6</v>
      </c>
      <c r="N832" s="17">
        <f t="shared" si="363"/>
        <v>10.6</v>
      </c>
      <c r="O832" s="14">
        <f t="shared" si="364"/>
        <v>0.52830188679245282</v>
      </c>
      <c r="P832" s="12">
        <v>21</v>
      </c>
      <c r="Q832" s="12">
        <v>35</v>
      </c>
      <c r="R832" s="17">
        <f t="shared" si="365"/>
        <v>4.2</v>
      </c>
      <c r="S832" s="17">
        <f t="shared" si="366"/>
        <v>7</v>
      </c>
      <c r="T832" s="14">
        <f t="shared" si="367"/>
        <v>0.6</v>
      </c>
      <c r="U832" s="12">
        <v>7</v>
      </c>
      <c r="V832" s="12">
        <v>18</v>
      </c>
      <c r="W832" s="17">
        <f t="shared" si="368"/>
        <v>1.4</v>
      </c>
      <c r="X832" s="17">
        <f t="shared" si="369"/>
        <v>3.6</v>
      </c>
      <c r="Y832" s="14">
        <f t="shared" si="370"/>
        <v>0.3888888888888889</v>
      </c>
      <c r="Z832" s="12">
        <v>11</v>
      </c>
      <c r="AA832" s="12">
        <v>18</v>
      </c>
      <c r="AB832" s="17">
        <f t="shared" si="371"/>
        <v>2.2000000000000002</v>
      </c>
      <c r="AC832" s="17">
        <f t="shared" si="372"/>
        <v>3.6</v>
      </c>
      <c r="AD832" s="14">
        <f t="shared" si="373"/>
        <v>0.61111111111111116</v>
      </c>
      <c r="AE832" s="12">
        <v>26</v>
      </c>
      <c r="AF832" s="17">
        <f t="shared" si="374"/>
        <v>5.2</v>
      </c>
      <c r="AG832" s="12">
        <v>6</v>
      </c>
      <c r="AH832" s="17">
        <f t="shared" si="375"/>
        <v>1.2</v>
      </c>
      <c r="AI832" s="12">
        <v>20</v>
      </c>
      <c r="AJ832" s="17">
        <f t="shared" si="376"/>
        <v>4</v>
      </c>
      <c r="AK832" s="12">
        <v>19</v>
      </c>
      <c r="AL832" s="17">
        <f t="shared" si="377"/>
        <v>3.8</v>
      </c>
      <c r="AM832" s="12">
        <v>9</v>
      </c>
      <c r="AN832" s="17">
        <f t="shared" si="378"/>
        <v>1.8</v>
      </c>
      <c r="AO832" s="12">
        <v>3</v>
      </c>
      <c r="AP832" s="17">
        <f t="shared" si="379"/>
        <v>0.6</v>
      </c>
      <c r="AQ832" s="12">
        <v>10</v>
      </c>
      <c r="AR832" s="17">
        <f t="shared" si="380"/>
        <v>2</v>
      </c>
      <c r="AS832" s="12">
        <v>16</v>
      </c>
      <c r="AT832" s="17">
        <f t="shared" si="381"/>
        <v>3.2</v>
      </c>
      <c r="AU832" s="13"/>
      <c r="AV832" s="13"/>
      <c r="AW832" s="13"/>
      <c r="AX832" s="13"/>
      <c r="AY832" s="13"/>
      <c r="AZ832" s="13"/>
      <c r="BA832" s="13"/>
      <c r="BB832" s="13"/>
      <c r="BC832" s="13"/>
      <c r="BD832" s="35">
        <f t="shared" si="382"/>
        <v>60.735390676296788</v>
      </c>
      <c r="BE832" s="35">
        <f t="shared" si="383"/>
        <v>59.433962264150942</v>
      </c>
      <c r="BF832" s="37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13.175825370152072</v>
      </c>
      <c r="BG832" s="14">
        <f t="shared" si="384"/>
        <v>0.33962264150943394</v>
      </c>
      <c r="BH832" s="14">
        <f t="shared" si="385"/>
        <v>0.33962264150943394</v>
      </c>
      <c r="BI832" s="13">
        <f>IFERROR(((AG832*(12000/5))/((F832*60+G832)*(SUMIFS(팀공격력!X:X,팀공격력!A:A,B832,팀공격력!B:B,D832)+SUMIFS(팀수비력!X:X,팀수비력!A:A,B832,팀수비력!B:B,D832))))*100,"")</f>
        <v>1.3107233554517901</v>
      </c>
      <c r="BJ832" s="13">
        <f>IFERROR(((AI832*(12000/5))/((F832*60+G832)*(SUMIFS(팀공격력!V:V,팀공격력!A:A,B832,팀공격력!B:B,D832)+SUMIFS(팀수비력!W:W,팀수비력!A:A,B832,팀수비력!B:B,D832))))*100,"")</f>
        <v>8.7103271816647609</v>
      </c>
      <c r="BK832" s="13">
        <f>IFERROR(((AE832*(12000/5))/((F832*60+G832)*(SUMIFS(팀공격력!X:X,팀공격력!A:A,B832,팀공격력!B:B,D832)+SUMIFS(팀수비력!X:X,팀수비력!A:A,B832,팀수비력!B:B,D832))))*100,"")</f>
        <v>5.679801206957757</v>
      </c>
      <c r="BL832" s="13">
        <f>IFERROR(100*AK832/(((((F832*60+G832)/(12000/5))*SUMIFS(팀공격력!P:P,팀공격력!A:A,B832,팀공격력!B:B,D832))-K832)),"")</f>
        <v>11.41055476315592</v>
      </c>
      <c r="BM832" s="13">
        <f>IFERROR(100*((AM832/E832*(2400))/((F832*60+G832)*SUMIFS(팀공격력!AR:AR,팀공격력!A:A,B832,팀공격력!B:B,D832))),"")</f>
        <v>3.5306746119182808</v>
      </c>
      <c r="BN832" s="13">
        <f>IFERROR((AO832*40)/(((F832*60+G832)/60)*(SUMIFS(팀수비력!Q:Q,팀수비력!A:A,B832,팀수비력!B:B,D832)-SUMIFS(팀수비력!N:N,팀수비력!A:A,B832,팀수비력!B:B,D832)))*100,"")</f>
        <v>1.386001386001386</v>
      </c>
      <c r="BO832" s="13">
        <f t="shared" si="386"/>
        <v>14.100394811054709</v>
      </c>
      <c r="BP832" s="13">
        <v>10</v>
      </c>
      <c r="BQ832" s="13">
        <v>0</v>
      </c>
      <c r="BR832" s="13">
        <v>0.6</v>
      </c>
      <c r="BS832" s="13">
        <v>0.4</v>
      </c>
      <c r="BT832" s="15" t="s">
        <v>88</v>
      </c>
      <c r="BU832" s="15"/>
      <c r="BV832" s="12" t="s">
        <v>96</v>
      </c>
      <c r="BW832" s="26"/>
      <c r="BX832" s="28"/>
      <c r="BY832" s="28"/>
      <c r="BZ832" s="26"/>
      <c r="CA832" s="26"/>
      <c r="CB832" s="26"/>
      <c r="CC832" s="31"/>
      <c r="CD832" s="31"/>
      <c r="CE832" s="31"/>
      <c r="CF832" s="33">
        <v>3</v>
      </c>
      <c r="CG832" s="33">
        <v>2</v>
      </c>
    </row>
    <row r="833" spans="1:85" ht="18" customHeight="1" thickBot="1" x14ac:dyDescent="0.45">
      <c r="A833" s="12" t="s">
        <v>84</v>
      </c>
      <c r="B833" s="12" t="s">
        <v>152</v>
      </c>
      <c r="C833" s="4" t="s">
        <v>163</v>
      </c>
      <c r="D833" s="4" t="s">
        <v>299</v>
      </c>
      <c r="E833" s="23">
        <v>9</v>
      </c>
      <c r="F833" s="24">
        <v>27</v>
      </c>
      <c r="G833" s="24">
        <v>24</v>
      </c>
      <c r="H833" s="10">
        <f t="shared" si="360"/>
        <v>14796</v>
      </c>
      <c r="I833" s="5">
        <v>135</v>
      </c>
      <c r="J833" s="17">
        <f t="shared" si="361"/>
        <v>15</v>
      </c>
      <c r="K833" s="7">
        <v>50</v>
      </c>
      <c r="L833" s="7">
        <v>93</v>
      </c>
      <c r="M833" s="17">
        <f t="shared" si="362"/>
        <v>5.5555555555555554</v>
      </c>
      <c r="N833" s="17">
        <f t="shared" si="363"/>
        <v>10.333333333333334</v>
      </c>
      <c r="O833" s="14">
        <f t="shared" si="364"/>
        <v>0.5376344086021505</v>
      </c>
      <c r="P833" s="12">
        <v>35</v>
      </c>
      <c r="Q833" s="12">
        <v>57</v>
      </c>
      <c r="R833" s="17">
        <f t="shared" si="365"/>
        <v>3.8888888888888888</v>
      </c>
      <c r="S833" s="17">
        <f t="shared" si="366"/>
        <v>6.333333333333333</v>
      </c>
      <c r="T833" s="14">
        <f t="shared" si="367"/>
        <v>0.61403508771929827</v>
      </c>
      <c r="U833" s="12">
        <v>15</v>
      </c>
      <c r="V833" s="12">
        <v>36</v>
      </c>
      <c r="W833" s="17">
        <f t="shared" si="368"/>
        <v>1.6666666666666667</v>
      </c>
      <c r="X833" s="17">
        <f t="shared" si="369"/>
        <v>4</v>
      </c>
      <c r="Y833" s="14">
        <f t="shared" si="370"/>
        <v>0.41666666666666669</v>
      </c>
      <c r="Z833" s="12">
        <v>20</v>
      </c>
      <c r="AA833" s="12">
        <v>28</v>
      </c>
      <c r="AB833" s="17">
        <f t="shared" si="371"/>
        <v>2.2222222222222223</v>
      </c>
      <c r="AC833" s="17">
        <f t="shared" si="372"/>
        <v>3.1111111111111112</v>
      </c>
      <c r="AD833" s="14">
        <f t="shared" si="373"/>
        <v>0.7142857142857143</v>
      </c>
      <c r="AE833" s="12">
        <v>35</v>
      </c>
      <c r="AF833" s="17">
        <f t="shared" si="374"/>
        <v>3.8888888888888888</v>
      </c>
      <c r="AG833" s="12">
        <v>8</v>
      </c>
      <c r="AH833" s="17">
        <f t="shared" si="375"/>
        <v>0.88888888888888884</v>
      </c>
      <c r="AI833" s="12">
        <v>27</v>
      </c>
      <c r="AJ833" s="17">
        <f t="shared" si="376"/>
        <v>3</v>
      </c>
      <c r="AK833" s="12">
        <v>13</v>
      </c>
      <c r="AL833" s="17">
        <f t="shared" si="377"/>
        <v>1.4444444444444444</v>
      </c>
      <c r="AM833" s="12">
        <v>8</v>
      </c>
      <c r="AN833" s="17">
        <f t="shared" si="378"/>
        <v>0.88888888888888884</v>
      </c>
      <c r="AO833" s="12">
        <v>3</v>
      </c>
      <c r="AP833" s="17">
        <f t="shared" si="379"/>
        <v>0.33333333333333331</v>
      </c>
      <c r="AQ833" s="12">
        <v>21</v>
      </c>
      <c r="AR833" s="17">
        <f t="shared" si="380"/>
        <v>2.3333333333333335</v>
      </c>
      <c r="AS833" s="12">
        <v>17</v>
      </c>
      <c r="AT833" s="17">
        <f t="shared" si="381"/>
        <v>1.8888888888888888</v>
      </c>
      <c r="AU833" s="13"/>
      <c r="AV833" s="13"/>
      <c r="AW833" s="13"/>
      <c r="AX833" s="13"/>
      <c r="AY833" s="13"/>
      <c r="AZ833" s="13"/>
      <c r="BA833" s="13"/>
      <c r="BB833" s="13"/>
      <c r="BC833" s="13"/>
      <c r="BD833" s="35">
        <f t="shared" si="382"/>
        <v>64.090391188758076</v>
      </c>
      <c r="BE833" s="35">
        <f t="shared" si="383"/>
        <v>61.827956989247312</v>
      </c>
      <c r="BF833" s="37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25.052814792425767</v>
      </c>
      <c r="BG833" s="14">
        <f t="shared" si="384"/>
        <v>0.38709677419354838</v>
      </c>
      <c r="BH833" s="14">
        <f t="shared" si="385"/>
        <v>0.30107526881720431</v>
      </c>
      <c r="BI833" s="13">
        <f>IFERROR(((AG833*(12000/5))/((F833*60+G833)*(SUMIFS(팀공격력!X:X,팀공격력!A:A,B833,팀공격력!B:B,D833)+SUMIFS(팀수비력!X:X,팀수비력!A:A,B833,팀수비력!B:B,D833))))*100,"")</f>
        <v>1.8656281336722556</v>
      </c>
      <c r="BJ833" s="13">
        <f>IFERROR(((AI833*(12000/5))/((F833*60+G833)*(SUMIFS(팀공격력!V:V,팀공격력!A:A,B833,팀공격력!B:B,D833)+SUMIFS(팀수비력!W:W,팀수비력!A:A,B833,팀수비력!B:B,D833))))*100,"")</f>
        <v>12.552884838904642</v>
      </c>
      <c r="BK833" s="13">
        <f>IFERROR(((AE833*(12000/5))/((F833*60+G833)*(SUMIFS(팀공격력!X:X,팀공격력!A:A,B833,팀공격력!B:B,D833)+SUMIFS(팀수비력!X:X,팀수비력!A:A,B833,팀수비력!B:B,D833))))*100,"")</f>
        <v>8.1621230848161197</v>
      </c>
      <c r="BL833" s="13">
        <f>IFERROR(100*AK833/(((((F833*60+G833)/(12000/5))*SUMIFS(팀공격력!P:P,팀공격력!A:A,B833,팀공격력!B:B,D833))-K833)),"")</f>
        <v>9.8328416912487704</v>
      </c>
      <c r="BM833" s="13">
        <f>IFERROR(100*((AM833/E833*(2400))/((F833*60+G833)*SUMIFS(팀공격력!AR:AR,팀공격력!A:A,B833,팀공격력!B:B,D833))),"")</f>
        <v>1.8612639884402939</v>
      </c>
      <c r="BN833" s="13">
        <f>IFERROR((AO833*40)/(((F833*60+G833)/60)*(SUMIFS(팀수비력!Q:Q,팀수비력!A:A,B833,팀수비력!B:B,D833)-SUMIFS(팀수비력!N:N,팀수비력!A:A,B833,팀수비력!B:B,D833)))*100,"")</f>
        <v>1.4795817715525745</v>
      </c>
      <c r="BO833" s="13">
        <f t="shared" si="386"/>
        <v>16.624445851804939</v>
      </c>
      <c r="BP833" s="13">
        <v>14.285714285714199</v>
      </c>
      <c r="BQ833" s="13">
        <v>0</v>
      </c>
      <c r="BR833" s="13">
        <v>2.1111111111111098</v>
      </c>
      <c r="BS833" s="13">
        <v>0.33333333333333298</v>
      </c>
      <c r="BT833" s="15" t="s">
        <v>110</v>
      </c>
      <c r="BU833" s="15"/>
      <c r="BV833" s="12" t="s">
        <v>96</v>
      </c>
      <c r="BW833" s="26"/>
      <c r="BX833" s="28"/>
      <c r="BY833" s="28"/>
      <c r="BZ833" s="26"/>
      <c r="CA833" s="26"/>
      <c r="CB833" s="26"/>
      <c r="CC833" s="31"/>
      <c r="CD833" s="31"/>
      <c r="CE833" s="31"/>
      <c r="CF833" s="33">
        <v>6</v>
      </c>
      <c r="CG833" s="33">
        <v>3</v>
      </c>
    </row>
    <row r="834" spans="1:85" ht="18" customHeight="1" thickBot="1" x14ac:dyDescent="0.45">
      <c r="A834" s="12" t="s">
        <v>84</v>
      </c>
      <c r="B834" s="12" t="s">
        <v>152</v>
      </c>
      <c r="C834" s="4" t="s">
        <v>164</v>
      </c>
      <c r="D834" s="4" t="s">
        <v>299</v>
      </c>
      <c r="E834" s="23">
        <v>9</v>
      </c>
      <c r="F834" s="24">
        <v>27</v>
      </c>
      <c r="G834" s="24">
        <v>34</v>
      </c>
      <c r="H834" s="10">
        <f t="shared" ref="H834:H897" si="387">(F834*60+G834)*E834</f>
        <v>14886</v>
      </c>
      <c r="I834" s="5">
        <v>70</v>
      </c>
      <c r="J834" s="17">
        <f t="shared" ref="J834:J897" si="388">I834/$E834</f>
        <v>7.7777777777777777</v>
      </c>
      <c r="K834" s="7">
        <v>30</v>
      </c>
      <c r="L834" s="7">
        <v>65</v>
      </c>
      <c r="M834" s="17">
        <f t="shared" ref="M834:M897" si="389">K834/$E834</f>
        <v>3.3333333333333335</v>
      </c>
      <c r="N834" s="17">
        <f t="shared" ref="N834:N897" si="390">L834/$E834</f>
        <v>7.2222222222222223</v>
      </c>
      <c r="O834" s="14">
        <f t="shared" ref="O834:O897" si="391">K834/L834</f>
        <v>0.46153846153846156</v>
      </c>
      <c r="P834" s="12">
        <v>25</v>
      </c>
      <c r="Q834" s="12">
        <v>41</v>
      </c>
      <c r="R834" s="17">
        <f t="shared" ref="R834:R897" si="392">P834/$E834</f>
        <v>2.7777777777777777</v>
      </c>
      <c r="S834" s="17">
        <f t="shared" ref="S834:S897" si="393">Q834/$E834</f>
        <v>4.5555555555555554</v>
      </c>
      <c r="T834" s="14">
        <f t="shared" ref="T834:T897" si="394">P834/Q834</f>
        <v>0.6097560975609756</v>
      </c>
      <c r="U834" s="12">
        <v>5</v>
      </c>
      <c r="V834" s="12">
        <v>24</v>
      </c>
      <c r="W834" s="17">
        <f t="shared" ref="W834:W897" si="395">U834/$E834</f>
        <v>0.55555555555555558</v>
      </c>
      <c r="X834" s="17">
        <f t="shared" ref="X834:X897" si="396">V834/$E834</f>
        <v>2.6666666666666665</v>
      </c>
      <c r="Y834" s="14">
        <f t="shared" ref="Y834:Y897" si="397">U834/V834</f>
        <v>0.20833333333333334</v>
      </c>
      <c r="Z834" s="12">
        <v>5</v>
      </c>
      <c r="AA834" s="12">
        <v>10</v>
      </c>
      <c r="AB834" s="17">
        <f t="shared" ref="AB834:AB897" si="398">Z834/$E834</f>
        <v>0.55555555555555558</v>
      </c>
      <c r="AC834" s="17">
        <f t="shared" ref="AC834:AC897" si="399">AA834/$E834</f>
        <v>1.1111111111111112</v>
      </c>
      <c r="AD834" s="14">
        <f t="shared" ref="AD834:AD897" si="400">Z834/AA834</f>
        <v>0.5</v>
      </c>
      <c r="AE834" s="12">
        <v>39</v>
      </c>
      <c r="AF834" s="17">
        <f t="shared" ref="AF834:AF897" si="401">AE834/$E834</f>
        <v>4.333333333333333</v>
      </c>
      <c r="AG834" s="12">
        <v>22</v>
      </c>
      <c r="AH834" s="17">
        <f t="shared" ref="AH834:AH897" si="402">AG834/$E834</f>
        <v>2.4444444444444446</v>
      </c>
      <c r="AI834" s="12">
        <v>17</v>
      </c>
      <c r="AJ834" s="17">
        <f t="shared" ref="AJ834:AJ897" si="403">AI834/$E834</f>
        <v>1.8888888888888888</v>
      </c>
      <c r="AK834" s="12">
        <v>11</v>
      </c>
      <c r="AL834" s="17">
        <f t="shared" ref="AL834:AL897" si="404">AK834/$E834</f>
        <v>1.2222222222222223</v>
      </c>
      <c r="AM834" s="12">
        <v>12</v>
      </c>
      <c r="AN834" s="17">
        <f t="shared" ref="AN834:AN897" si="405">AM834/$E834</f>
        <v>1.3333333333333333</v>
      </c>
      <c r="AO834" s="12">
        <v>2</v>
      </c>
      <c r="AP834" s="17">
        <f t="shared" ref="AP834:AP897" si="406">AO834/$E834</f>
        <v>0.22222222222222221</v>
      </c>
      <c r="AQ834" s="12">
        <v>13</v>
      </c>
      <c r="AR834" s="17">
        <f t="shared" ref="AR834:AR897" si="407">AQ834/$E834</f>
        <v>1.4444444444444444</v>
      </c>
      <c r="AS834" s="12">
        <v>23</v>
      </c>
      <c r="AT834" s="17">
        <f t="shared" ref="AT834:AT897" si="408">AS834/$E834</f>
        <v>2.5555555555555554</v>
      </c>
      <c r="AU834" s="13"/>
      <c r="AV834" s="13"/>
      <c r="AW834" s="13"/>
      <c r="AX834" s="13"/>
      <c r="AY834" s="13"/>
      <c r="AZ834" s="13"/>
      <c r="BA834" s="13"/>
      <c r="BB834" s="13"/>
      <c r="BC834" s="13"/>
      <c r="BD834" s="35">
        <f t="shared" ref="BD834:BD897" si="409">IFERROR((I834/(2*(L834+(0.44*AA834))))*100,"")</f>
        <v>50.432276657060513</v>
      </c>
      <c r="BE834" s="35">
        <f t="shared" ref="BE834:BE897" si="410">IFERROR(((P834+(1.5*U834))/L834)*100,"")</f>
        <v>50</v>
      </c>
      <c r="BF834" s="37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16.243437079745419</v>
      </c>
      <c r="BG834" s="14">
        <f t="shared" ref="BG834:BG897" si="411">IFERROR(V834/L834,"")</f>
        <v>0.36923076923076925</v>
      </c>
      <c r="BH834" s="14">
        <f t="shared" ref="BH834:BH897" si="412">IFERROR(AA834/L834,"")</f>
        <v>0.15384615384615385</v>
      </c>
      <c r="BI834" s="13">
        <f>IFERROR(((AG834*(12000/5))/((F834*60+G834)*(SUMIFS(팀공격력!X:X,팀공격력!A:A,B834,팀공격력!B:B,D834)+SUMIFS(팀수비력!X:X,팀수비력!A:A,B834,팀수비력!B:B,D834))))*100,"")</f>
        <v>5.0994587619904888</v>
      </c>
      <c r="BJ834" s="13">
        <f>IFERROR(((AI834*(12000/5))/((F834*60+G834)*(SUMIFS(팀공격력!V:V,팀공격력!A:A,B834,팀공격력!B:B,D834)+SUMIFS(팀수비력!W:W,팀수비력!A:A,B834,팀수비력!B:B,D834))))*100,"")</f>
        <v>7.8558830551683236</v>
      </c>
      <c r="BK834" s="13">
        <f>IFERROR(((AE834*(12000/5))/((F834*60+G834)*(SUMIFS(팀공격력!X:X,팀공격력!A:A,B834,팀공격력!B:B,D834)+SUMIFS(팀수비력!X:X,팀수비력!A:A,B834,팀수비력!B:B,D834))))*100,"")</f>
        <v>9.0399496235285941</v>
      </c>
      <c r="BL834" s="13">
        <f>IFERROR(100*AK834/(((((F834*60+G834)/(12000/5))*SUMIFS(팀공격력!P:P,팀공격력!A:A,B834,팀공격력!B:B,D834))-K834)),"")</f>
        <v>7.1746149079801276</v>
      </c>
      <c r="BM834" s="13">
        <f>IFERROR(100*((AM834/E834*(2400))/((F834*60+G834)*SUMIFS(팀공격력!AR:AR,팀공격력!A:A,B834,팀공격력!B:B,D834))),"")</f>
        <v>2.7750163213384313</v>
      </c>
      <c r="BN834" s="13">
        <f>IFERROR((AO834*40)/(((F834*60+G834)/60)*(SUMIFS(팀수비력!Q:Q,팀수비력!A:A,B834,팀수비력!B:B,D834)-SUMIFS(팀수비력!N:N,팀수비력!A:A,B834,팀수비력!B:B,D834)))*100,"")</f>
        <v>0.9804241968691787</v>
      </c>
      <c r="BO834" s="13">
        <f t="shared" ref="BO834:BO897" si="413">IFERROR(100*AQ834/(L834+0.44*AA834+AQ834),"")</f>
        <v>15.776699029126213</v>
      </c>
      <c r="BP834" s="13">
        <v>0</v>
      </c>
      <c r="BQ834" s="13">
        <v>0</v>
      </c>
      <c r="BR834" s="13">
        <v>0</v>
      </c>
      <c r="BS834" s="13">
        <v>0.22222222222222199</v>
      </c>
      <c r="BT834" s="15" t="s">
        <v>88</v>
      </c>
      <c r="BU834" s="15"/>
      <c r="BV834" s="12" t="s">
        <v>96</v>
      </c>
      <c r="BW834" s="26"/>
      <c r="BX834" s="28"/>
      <c r="BY834" s="28"/>
      <c r="BZ834" s="26"/>
      <c r="CA834" s="26"/>
      <c r="CB834" s="26"/>
      <c r="CC834" s="31"/>
      <c r="CD834" s="31"/>
      <c r="CE834" s="31"/>
      <c r="CF834" s="33">
        <v>6</v>
      </c>
      <c r="CG834" s="33">
        <v>3</v>
      </c>
    </row>
    <row r="835" spans="1:85" ht="18" customHeight="1" thickBot="1" x14ac:dyDescent="0.45">
      <c r="A835" s="12" t="s">
        <v>84</v>
      </c>
      <c r="B835" s="12" t="s">
        <v>152</v>
      </c>
      <c r="C835" s="4" t="s">
        <v>165</v>
      </c>
      <c r="D835" s="4" t="s">
        <v>299</v>
      </c>
      <c r="E835" s="23">
        <v>9</v>
      </c>
      <c r="F835" s="24">
        <v>15</v>
      </c>
      <c r="G835" s="24">
        <v>12</v>
      </c>
      <c r="H835" s="10">
        <f t="shared" si="387"/>
        <v>8208</v>
      </c>
      <c r="I835" s="5">
        <v>34</v>
      </c>
      <c r="J835" s="17">
        <f t="shared" si="388"/>
        <v>3.7777777777777777</v>
      </c>
      <c r="K835" s="7">
        <v>12</v>
      </c>
      <c r="L835" s="7">
        <v>35</v>
      </c>
      <c r="M835" s="17">
        <f t="shared" si="389"/>
        <v>1.3333333333333333</v>
      </c>
      <c r="N835" s="17">
        <f t="shared" si="390"/>
        <v>3.8888888888888888</v>
      </c>
      <c r="O835" s="14">
        <f t="shared" si="391"/>
        <v>0.34285714285714286</v>
      </c>
      <c r="P835" s="12">
        <v>4</v>
      </c>
      <c r="Q835" s="12">
        <v>9</v>
      </c>
      <c r="R835" s="17">
        <f t="shared" si="392"/>
        <v>0.44444444444444442</v>
      </c>
      <c r="S835" s="17">
        <f t="shared" si="393"/>
        <v>1</v>
      </c>
      <c r="T835" s="14">
        <f t="shared" si="394"/>
        <v>0.44444444444444442</v>
      </c>
      <c r="U835" s="12">
        <v>8</v>
      </c>
      <c r="V835" s="12">
        <v>26</v>
      </c>
      <c r="W835" s="17">
        <f t="shared" si="395"/>
        <v>0.88888888888888884</v>
      </c>
      <c r="X835" s="17">
        <f t="shared" si="396"/>
        <v>2.8888888888888888</v>
      </c>
      <c r="Y835" s="14">
        <f t="shared" si="397"/>
        <v>0.30769230769230771</v>
      </c>
      <c r="Z835" s="12">
        <v>2</v>
      </c>
      <c r="AA835" s="12">
        <v>2</v>
      </c>
      <c r="AB835" s="17">
        <f t="shared" si="398"/>
        <v>0.22222222222222221</v>
      </c>
      <c r="AC835" s="17">
        <f t="shared" si="399"/>
        <v>0.22222222222222221</v>
      </c>
      <c r="AD835" s="14">
        <f t="shared" si="400"/>
        <v>1</v>
      </c>
      <c r="AE835" s="12">
        <v>24</v>
      </c>
      <c r="AF835" s="17">
        <f t="shared" si="401"/>
        <v>2.6666666666666665</v>
      </c>
      <c r="AG835" s="12">
        <v>4</v>
      </c>
      <c r="AH835" s="17">
        <f t="shared" si="402"/>
        <v>0.44444444444444442</v>
      </c>
      <c r="AI835" s="12">
        <v>20</v>
      </c>
      <c r="AJ835" s="17">
        <f t="shared" si="403"/>
        <v>2.2222222222222223</v>
      </c>
      <c r="AK835" s="12">
        <v>3</v>
      </c>
      <c r="AL835" s="17">
        <f t="shared" si="404"/>
        <v>0.33333333333333331</v>
      </c>
      <c r="AM835" s="12">
        <v>1</v>
      </c>
      <c r="AN835" s="17">
        <f t="shared" si="405"/>
        <v>0.1111111111111111</v>
      </c>
      <c r="AO835" s="12">
        <v>1</v>
      </c>
      <c r="AP835" s="17">
        <f t="shared" si="406"/>
        <v>0.1111111111111111</v>
      </c>
      <c r="AQ835" s="12">
        <v>1</v>
      </c>
      <c r="AR835" s="17">
        <f t="shared" si="407"/>
        <v>0.1111111111111111</v>
      </c>
      <c r="AS835" s="12">
        <v>13</v>
      </c>
      <c r="AT835" s="17">
        <f t="shared" si="408"/>
        <v>1.4444444444444444</v>
      </c>
      <c r="AU835" s="13"/>
      <c r="AV835" s="13"/>
      <c r="AW835" s="13"/>
      <c r="AX835" s="13"/>
      <c r="AY835" s="13"/>
      <c r="AZ835" s="13"/>
      <c r="BA835" s="13"/>
      <c r="BB835" s="13"/>
      <c r="BC835" s="13"/>
      <c r="BD835" s="35">
        <f t="shared" si="409"/>
        <v>47.380156075808245</v>
      </c>
      <c r="BE835" s="35">
        <f t="shared" si="410"/>
        <v>45.714285714285715</v>
      </c>
      <c r="BF835" s="37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13.1850656965204</v>
      </c>
      <c r="BG835" s="14">
        <f t="shared" si="411"/>
        <v>0.74285714285714288</v>
      </c>
      <c r="BH835" s="14">
        <f t="shared" si="412"/>
        <v>5.7142857142857141E-2</v>
      </c>
      <c r="BI835" s="13">
        <f>IFERROR(((AG835*(12000/5))/((F835*60+G835)*(SUMIFS(팀공격력!X:X,팀공격력!A:A,B835,팀공격력!B:B,D835)+SUMIFS(팀수비력!X:X,팀수비력!A:A,B835,팀수비력!B:B,D835))))*100,"")</f>
        <v>1.6815200941651252</v>
      </c>
      <c r="BJ835" s="13">
        <f>IFERROR(((AI835*(12000/5))/((F835*60+G835)*(SUMIFS(팀공격력!V:V,팀공격력!A:A,B835,팀공격력!B:B,D835)+SUMIFS(팀수비력!W:W,팀수비력!A:A,B835,팀수비력!B:B,D835))))*100,"")</f>
        <v>16.761649346295677</v>
      </c>
      <c r="BK835" s="13">
        <f>IFERROR(((AE835*(12000/5))/((F835*60+G835)*(SUMIFS(팀공격력!X:X,팀공격력!A:A,B835,팀공격력!B:B,D835)+SUMIFS(팀수비력!X:X,팀수비력!A:A,B835,팀수비력!B:B,D835))))*100,"")</f>
        <v>10.089120564990752</v>
      </c>
      <c r="BL835" s="13">
        <f>IFERROR(100*AK835/(((((F835*60+G835)/(12000/5))*SUMIFS(팀공격력!P:P,팀공격력!A:A,B835,팀공격력!B:B,D835))-K835)),"")</f>
        <v>3.3677593174674452</v>
      </c>
      <c r="BM835" s="13">
        <f>IFERROR(100*((AM835/E835*(2400))/((F835*60+G835)*SUMIFS(팀공격력!AR:AR,팀공격력!A:A,B835,팀공격력!B:B,D835))),"")</f>
        <v>0.41939665529000048</v>
      </c>
      <c r="BN835" s="13">
        <f>IFERROR((AO835*40)/(((F835*60+G835)/60)*(SUMIFS(팀수비력!Q:Q,팀수비력!A:A,B835,팀수비력!B:B,D835)-SUMIFS(팀수비력!N:N,팀수비력!A:A,B835,팀수비력!B:B,D835)))*100,"")</f>
        <v>0.88904694167852072</v>
      </c>
      <c r="BO835" s="13">
        <f t="shared" si="413"/>
        <v>2.7114967462039044</v>
      </c>
      <c r="BP835" s="13">
        <v>0</v>
      </c>
      <c r="BQ835" s="13">
        <v>0.33333333333333298</v>
      </c>
      <c r="BR835" s="13">
        <v>0</v>
      </c>
      <c r="BS835" s="13">
        <v>0</v>
      </c>
      <c r="BT835" s="15" t="s">
        <v>88</v>
      </c>
      <c r="BU835" s="15"/>
      <c r="BV835" s="12" t="s">
        <v>96</v>
      </c>
      <c r="BW835" s="26"/>
      <c r="BX835" s="28"/>
      <c r="BY835" s="28"/>
      <c r="BZ835" s="26"/>
      <c r="CA835" s="26"/>
      <c r="CB835" s="26"/>
      <c r="CC835" s="31"/>
      <c r="CD835" s="31"/>
      <c r="CE835" s="31"/>
      <c r="CF835" s="33">
        <v>6</v>
      </c>
      <c r="CG835" s="33">
        <v>3</v>
      </c>
    </row>
    <row r="836" spans="1:85" ht="18" customHeight="1" thickBot="1" x14ac:dyDescent="0.45">
      <c r="A836" s="12" t="s">
        <v>84</v>
      </c>
      <c r="B836" s="12" t="s">
        <v>152</v>
      </c>
      <c r="C836" s="4" t="s">
        <v>166</v>
      </c>
      <c r="D836" s="4" t="s">
        <v>299</v>
      </c>
      <c r="E836" s="23">
        <v>7</v>
      </c>
      <c r="F836" s="24">
        <v>31</v>
      </c>
      <c r="G836" s="24">
        <v>34</v>
      </c>
      <c r="H836" s="10">
        <f t="shared" si="387"/>
        <v>13258</v>
      </c>
      <c r="I836" s="5">
        <v>61</v>
      </c>
      <c r="J836" s="17">
        <f t="shared" si="388"/>
        <v>8.7142857142857135</v>
      </c>
      <c r="K836" s="7">
        <v>23</v>
      </c>
      <c r="L836" s="7">
        <v>58</v>
      </c>
      <c r="M836" s="17">
        <f t="shared" si="389"/>
        <v>3.2857142857142856</v>
      </c>
      <c r="N836" s="17">
        <f t="shared" si="390"/>
        <v>8.2857142857142865</v>
      </c>
      <c r="O836" s="14">
        <f t="shared" si="391"/>
        <v>0.39655172413793105</v>
      </c>
      <c r="P836" s="12">
        <v>15</v>
      </c>
      <c r="Q836" s="12">
        <v>35</v>
      </c>
      <c r="R836" s="17">
        <f t="shared" si="392"/>
        <v>2.1428571428571428</v>
      </c>
      <c r="S836" s="17">
        <f t="shared" si="393"/>
        <v>5</v>
      </c>
      <c r="T836" s="14">
        <f t="shared" si="394"/>
        <v>0.42857142857142855</v>
      </c>
      <c r="U836" s="12">
        <v>8</v>
      </c>
      <c r="V836" s="12">
        <v>23</v>
      </c>
      <c r="W836" s="17">
        <f t="shared" si="395"/>
        <v>1.1428571428571428</v>
      </c>
      <c r="X836" s="17">
        <f t="shared" si="396"/>
        <v>3.2857142857142856</v>
      </c>
      <c r="Y836" s="14">
        <f t="shared" si="397"/>
        <v>0.34782608695652173</v>
      </c>
      <c r="Z836" s="12">
        <v>7</v>
      </c>
      <c r="AA836" s="12">
        <v>11</v>
      </c>
      <c r="AB836" s="17">
        <f t="shared" si="398"/>
        <v>1</v>
      </c>
      <c r="AC836" s="17">
        <f t="shared" si="399"/>
        <v>1.5714285714285714</v>
      </c>
      <c r="AD836" s="14">
        <f t="shared" si="400"/>
        <v>0.63636363636363635</v>
      </c>
      <c r="AE836" s="12">
        <v>25</v>
      </c>
      <c r="AF836" s="17">
        <f t="shared" si="401"/>
        <v>3.5714285714285716</v>
      </c>
      <c r="AG836" s="12">
        <v>3</v>
      </c>
      <c r="AH836" s="17">
        <f t="shared" si="402"/>
        <v>0.42857142857142855</v>
      </c>
      <c r="AI836" s="12">
        <v>22</v>
      </c>
      <c r="AJ836" s="17">
        <f t="shared" si="403"/>
        <v>3.1428571428571428</v>
      </c>
      <c r="AK836" s="12">
        <v>29</v>
      </c>
      <c r="AL836" s="17">
        <f t="shared" si="404"/>
        <v>4.1428571428571432</v>
      </c>
      <c r="AM836" s="12">
        <v>6</v>
      </c>
      <c r="AN836" s="17">
        <f t="shared" si="405"/>
        <v>0.8571428571428571</v>
      </c>
      <c r="AO836" s="12">
        <v>0</v>
      </c>
      <c r="AP836" s="17">
        <f t="shared" si="406"/>
        <v>0</v>
      </c>
      <c r="AQ836" s="12">
        <v>9</v>
      </c>
      <c r="AR836" s="17">
        <f t="shared" si="407"/>
        <v>1.2857142857142858</v>
      </c>
      <c r="AS836" s="12">
        <v>14</v>
      </c>
      <c r="AT836" s="17">
        <f t="shared" si="408"/>
        <v>2</v>
      </c>
      <c r="AU836" s="13"/>
      <c r="AV836" s="13"/>
      <c r="AW836" s="13"/>
      <c r="AX836" s="13"/>
      <c r="AY836" s="13"/>
      <c r="AZ836" s="13"/>
      <c r="BA836" s="13"/>
      <c r="BB836" s="13"/>
      <c r="BC836" s="13"/>
      <c r="BD836" s="35">
        <f t="shared" si="409"/>
        <v>48.5359643539147</v>
      </c>
      <c r="BE836" s="35">
        <f t="shared" si="410"/>
        <v>46.551724137931032</v>
      </c>
      <c r="BF836" s="37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12.367233853994337</v>
      </c>
      <c r="BG836" s="14">
        <f t="shared" si="411"/>
        <v>0.39655172413793105</v>
      </c>
      <c r="BH836" s="14">
        <f t="shared" si="412"/>
        <v>0.18965517241379309</v>
      </c>
      <c r="BI836" s="13">
        <f>IFERROR(((AG836*(12000/5))/((F836*60+G836)*(SUMIFS(팀공격력!X:X,팀공격력!A:A,B836,팀공격력!B:B,D836)+SUMIFS(팀수비력!X:X,팀수비력!A:A,B836,팀수비력!B:B,D836))))*100,"")</f>
        <v>0.60726491257072102</v>
      </c>
      <c r="BJ836" s="13">
        <f>IFERROR(((AI836*(12000/5))/((F836*60+G836)*(SUMIFS(팀공격력!V:V,팀공격력!A:A,B836,팀공격력!B:B,D836)+SUMIFS(팀수비력!W:W,팀수비력!A:A,B836,팀수비력!B:B,D836))))*100,"")</f>
        <v>8.8781872355880793</v>
      </c>
      <c r="BK836" s="13">
        <f>IFERROR(((AE836*(12000/5))/((F836*60+G836)*(SUMIFS(팀공격력!X:X,팀공격력!A:A,B836,팀공격력!B:B,D836)+SUMIFS(팀수비력!X:X,팀수비력!A:A,B836,팀수비력!B:B,D836))))*100,"")</f>
        <v>5.0605409380893427</v>
      </c>
      <c r="BL836" s="13">
        <f>IFERROR(100*AK836/(((((F836*60+G836)/(12000/5))*SUMIFS(팀공격력!P:P,팀공격력!A:A,B836,팀공격력!B:B,D836))-K836)),"")</f>
        <v>15.514797014739056</v>
      </c>
      <c r="BM836" s="13">
        <f>IFERROR(100*((AM836/E836*(2400))/((F836*60+G836)*SUMIFS(팀공격력!AR:AR,팀공격력!A:A,B836,팀공격력!B:B,D836))),"")</f>
        <v>1.5578855392760553</v>
      </c>
      <c r="BN836" s="13">
        <f>IFERROR((AO836*40)/(((F836*60+G836)/60)*(SUMIFS(팀수비력!Q:Q,팀수비력!A:A,B836,팀수비력!B:B,D836)-SUMIFS(팀수비력!N:N,팀수비력!A:A,B836,팀수비력!B:B,D836)))*100,"")</f>
        <v>0</v>
      </c>
      <c r="BO836" s="13">
        <f t="shared" si="413"/>
        <v>12.527839643652561</v>
      </c>
      <c r="BP836" s="13">
        <v>80</v>
      </c>
      <c r="BQ836" s="13">
        <v>0</v>
      </c>
      <c r="BR836" s="13">
        <v>0.71428571428571397</v>
      </c>
      <c r="BS836" s="13">
        <v>0.28571428571428498</v>
      </c>
      <c r="BT836" s="15" t="s">
        <v>88</v>
      </c>
      <c r="BU836" s="15"/>
      <c r="BV836" s="12" t="s">
        <v>91</v>
      </c>
      <c r="BW836" s="26"/>
      <c r="BX836" s="28"/>
      <c r="BY836" s="28"/>
      <c r="BZ836" s="26"/>
      <c r="CA836" s="26"/>
      <c r="CB836" s="26"/>
      <c r="CC836" s="31"/>
      <c r="CD836" s="31"/>
      <c r="CE836" s="31"/>
      <c r="CF836" s="33">
        <v>5</v>
      </c>
      <c r="CG836" s="33">
        <v>2</v>
      </c>
    </row>
    <row r="837" spans="1:85" ht="18" customHeight="1" thickBot="1" x14ac:dyDescent="0.45">
      <c r="A837" s="12" t="s">
        <v>84</v>
      </c>
      <c r="B837" s="12" t="s">
        <v>152</v>
      </c>
      <c r="C837" s="4" t="s">
        <v>167</v>
      </c>
      <c r="D837" s="4" t="s">
        <v>299</v>
      </c>
      <c r="E837" s="23">
        <v>4</v>
      </c>
      <c r="F837" s="24">
        <v>8</v>
      </c>
      <c r="G837" s="24">
        <v>32</v>
      </c>
      <c r="H837" s="10">
        <f t="shared" si="387"/>
        <v>2048</v>
      </c>
      <c r="I837" s="5">
        <v>11</v>
      </c>
      <c r="J837" s="17">
        <f t="shared" si="388"/>
        <v>2.75</v>
      </c>
      <c r="K837" s="7">
        <v>3</v>
      </c>
      <c r="L837" s="7">
        <v>12</v>
      </c>
      <c r="M837" s="17">
        <f t="shared" si="389"/>
        <v>0.75</v>
      </c>
      <c r="N837" s="17">
        <f t="shared" si="390"/>
        <v>3</v>
      </c>
      <c r="O837" s="14">
        <f t="shared" si="391"/>
        <v>0.25</v>
      </c>
      <c r="P837" s="12">
        <v>1</v>
      </c>
      <c r="Q837" s="12">
        <v>5</v>
      </c>
      <c r="R837" s="17">
        <f t="shared" si="392"/>
        <v>0.25</v>
      </c>
      <c r="S837" s="17">
        <f t="shared" si="393"/>
        <v>1.25</v>
      </c>
      <c r="T837" s="14">
        <f t="shared" si="394"/>
        <v>0.2</v>
      </c>
      <c r="U837" s="12">
        <v>2</v>
      </c>
      <c r="V837" s="12">
        <v>7</v>
      </c>
      <c r="W837" s="17">
        <f t="shared" si="395"/>
        <v>0.5</v>
      </c>
      <c r="X837" s="17">
        <f t="shared" si="396"/>
        <v>1.75</v>
      </c>
      <c r="Y837" s="14">
        <f t="shared" si="397"/>
        <v>0.2857142857142857</v>
      </c>
      <c r="Z837" s="12">
        <v>3</v>
      </c>
      <c r="AA837" s="12">
        <v>5</v>
      </c>
      <c r="AB837" s="17">
        <f t="shared" si="398"/>
        <v>0.75</v>
      </c>
      <c r="AC837" s="17">
        <f t="shared" si="399"/>
        <v>1.25</v>
      </c>
      <c r="AD837" s="14">
        <f t="shared" si="400"/>
        <v>0.6</v>
      </c>
      <c r="AE837" s="12">
        <v>0</v>
      </c>
      <c r="AF837" s="17">
        <f t="shared" si="401"/>
        <v>0</v>
      </c>
      <c r="AG837" s="12">
        <v>0</v>
      </c>
      <c r="AH837" s="17">
        <f t="shared" si="402"/>
        <v>0</v>
      </c>
      <c r="AI837" s="12">
        <v>0</v>
      </c>
      <c r="AJ837" s="17">
        <f t="shared" si="403"/>
        <v>0</v>
      </c>
      <c r="AK837" s="12">
        <v>5</v>
      </c>
      <c r="AL837" s="17">
        <f t="shared" si="404"/>
        <v>1.25</v>
      </c>
      <c r="AM837" s="12">
        <v>1</v>
      </c>
      <c r="AN837" s="17">
        <f t="shared" si="405"/>
        <v>0.25</v>
      </c>
      <c r="AO837" s="12">
        <v>0</v>
      </c>
      <c r="AP837" s="17">
        <f t="shared" si="406"/>
        <v>0</v>
      </c>
      <c r="AQ837" s="12">
        <v>1</v>
      </c>
      <c r="AR837" s="17">
        <f t="shared" si="407"/>
        <v>0.25</v>
      </c>
      <c r="AS837" s="12">
        <v>6</v>
      </c>
      <c r="AT837" s="17">
        <f t="shared" si="408"/>
        <v>1.5</v>
      </c>
      <c r="AU837" s="13"/>
      <c r="AV837" s="13"/>
      <c r="AW837" s="13"/>
      <c r="AX837" s="13"/>
      <c r="AY837" s="13"/>
      <c r="AZ837" s="13"/>
      <c r="BA837" s="13"/>
      <c r="BB837" s="13"/>
      <c r="BC837" s="13"/>
      <c r="BD837" s="35">
        <f t="shared" si="409"/>
        <v>38.732394366197184</v>
      </c>
      <c r="BE837" s="35">
        <f t="shared" si="410"/>
        <v>33.333333333333329</v>
      </c>
      <c r="BF837" s="37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9.679654385392892</v>
      </c>
      <c r="BG837" s="14">
        <f t="shared" si="411"/>
        <v>0.58333333333333337</v>
      </c>
      <c r="BH837" s="14">
        <f t="shared" si="412"/>
        <v>0.41666666666666669</v>
      </c>
      <c r="BI837" s="13">
        <f>IFERROR(((AG837*(12000/5))/((F837*60+G837)*(SUMIFS(팀공격력!X:X,팀공격력!A:A,B837,팀공격력!B:B,D837)+SUMIFS(팀수비력!X:X,팀수비력!A:A,B837,팀수비력!B:B,D837))))*100,"")</f>
        <v>0</v>
      </c>
      <c r="BJ837" s="13">
        <f>IFERROR(((AI837*(12000/5))/((F837*60+G837)*(SUMIFS(팀공격력!V:V,팀공격력!A:A,B837,팀공격력!B:B,D837)+SUMIFS(팀수비력!W:W,팀수비력!A:A,B837,팀수비력!B:B,D837))))*100,"")</f>
        <v>0</v>
      </c>
      <c r="BK837" s="13">
        <f>IFERROR(((AE837*(12000/5))/((F837*60+G837)*(SUMIFS(팀공격력!X:X,팀공격력!A:A,B837,팀공격력!B:B,D837)+SUMIFS(팀수비력!X:X,팀수비력!A:A,B837,팀수비력!B:B,D837))))*100,"")</f>
        <v>0</v>
      </c>
      <c r="BL837" s="13">
        <f>IFERROR(100*AK837/(((((F837*60+G837)/(12000/5))*SUMIFS(팀공격력!P:P,팀공격력!A:A,B837,팀공격력!B:B,D837))-K837)),"")</f>
        <v>9.3029025055817414</v>
      </c>
      <c r="BM837" s="13">
        <f>IFERROR(100*((AM837/E837*(2400))/((F837*60+G837)*SUMIFS(팀공격력!AR:AR,팀공격력!A:A,B837,팀공격력!B:B,D837))),"")</f>
        <v>1.6808631575294548</v>
      </c>
      <c r="BN837" s="13">
        <f>IFERROR((AO837*40)/(((F837*60+G837)/60)*(SUMIFS(팀수비력!Q:Q,팀수비력!A:A,B837,팀수비력!B:B,D837)-SUMIFS(팀수비력!N:N,팀수비력!A:A,B837,팀수비력!B:B,D837)))*100,"")</f>
        <v>0</v>
      </c>
      <c r="BO837" s="13">
        <f t="shared" si="413"/>
        <v>6.5789473684210531</v>
      </c>
      <c r="BP837" s="13">
        <v>0</v>
      </c>
      <c r="BQ837" s="13">
        <v>0</v>
      </c>
      <c r="BR837" s="13">
        <v>0.75</v>
      </c>
      <c r="BS837" s="13">
        <v>0.25</v>
      </c>
      <c r="BT837" s="15" t="s">
        <v>88</v>
      </c>
      <c r="BU837" s="15"/>
      <c r="BV837" s="12" t="s">
        <v>91</v>
      </c>
      <c r="BW837" s="26"/>
      <c r="BX837" s="28"/>
      <c r="BY837" s="28"/>
      <c r="BZ837" s="26"/>
      <c r="CA837" s="26"/>
      <c r="CB837" s="26"/>
      <c r="CC837" s="31"/>
      <c r="CD837" s="31"/>
      <c r="CE837" s="31"/>
      <c r="CF837" s="33">
        <v>2</v>
      </c>
      <c r="CG837" s="33">
        <v>2</v>
      </c>
    </row>
    <row r="838" spans="1:85" ht="18" customHeight="1" thickBot="1" x14ac:dyDescent="0.45">
      <c r="A838" s="12" t="s">
        <v>84</v>
      </c>
      <c r="B838" s="12" t="s">
        <v>152</v>
      </c>
      <c r="C838" s="4" t="s">
        <v>168</v>
      </c>
      <c r="D838" s="4" t="s">
        <v>299</v>
      </c>
      <c r="E838" s="23">
        <v>9</v>
      </c>
      <c r="F838" s="24">
        <v>35</v>
      </c>
      <c r="G838" s="24">
        <v>1</v>
      </c>
      <c r="H838" s="10">
        <f t="shared" si="387"/>
        <v>18909</v>
      </c>
      <c r="I838" s="5">
        <v>192</v>
      </c>
      <c r="J838" s="17">
        <f t="shared" si="388"/>
        <v>21.333333333333332</v>
      </c>
      <c r="K838" s="7">
        <v>80</v>
      </c>
      <c r="L838" s="7">
        <v>205</v>
      </c>
      <c r="M838" s="17">
        <f t="shared" si="389"/>
        <v>8.8888888888888893</v>
      </c>
      <c r="N838" s="17">
        <f t="shared" si="390"/>
        <v>22.777777777777779</v>
      </c>
      <c r="O838" s="14">
        <f t="shared" si="391"/>
        <v>0.3902439024390244</v>
      </c>
      <c r="P838" s="12">
        <v>62</v>
      </c>
      <c r="Q838" s="12">
        <v>141</v>
      </c>
      <c r="R838" s="17">
        <f t="shared" si="392"/>
        <v>6.8888888888888893</v>
      </c>
      <c r="S838" s="17">
        <f t="shared" si="393"/>
        <v>15.666666666666666</v>
      </c>
      <c r="T838" s="14">
        <f t="shared" si="394"/>
        <v>0.43971631205673761</v>
      </c>
      <c r="U838" s="12">
        <v>18</v>
      </c>
      <c r="V838" s="12">
        <v>64</v>
      </c>
      <c r="W838" s="17">
        <f t="shared" si="395"/>
        <v>2</v>
      </c>
      <c r="X838" s="17">
        <f t="shared" si="396"/>
        <v>7.1111111111111107</v>
      </c>
      <c r="Y838" s="14">
        <f t="shared" si="397"/>
        <v>0.28125</v>
      </c>
      <c r="Z838" s="12">
        <v>14</v>
      </c>
      <c r="AA838" s="12">
        <v>21</v>
      </c>
      <c r="AB838" s="17">
        <f t="shared" si="398"/>
        <v>1.5555555555555556</v>
      </c>
      <c r="AC838" s="17">
        <f t="shared" si="399"/>
        <v>2.3333333333333335</v>
      </c>
      <c r="AD838" s="14">
        <f t="shared" si="400"/>
        <v>0.66666666666666663</v>
      </c>
      <c r="AE838" s="12">
        <v>82</v>
      </c>
      <c r="AF838" s="17">
        <f t="shared" si="401"/>
        <v>9.1111111111111107</v>
      </c>
      <c r="AG838" s="12">
        <v>18</v>
      </c>
      <c r="AH838" s="17">
        <f t="shared" si="402"/>
        <v>2</v>
      </c>
      <c r="AI838" s="12">
        <v>64</v>
      </c>
      <c r="AJ838" s="17">
        <f t="shared" si="403"/>
        <v>7.1111111111111107</v>
      </c>
      <c r="AK838" s="12">
        <v>43</v>
      </c>
      <c r="AL838" s="17">
        <f t="shared" si="404"/>
        <v>4.7777777777777777</v>
      </c>
      <c r="AM838" s="12">
        <v>9</v>
      </c>
      <c r="AN838" s="17">
        <f t="shared" si="405"/>
        <v>1</v>
      </c>
      <c r="AO838" s="12">
        <v>16</v>
      </c>
      <c r="AP838" s="17">
        <f t="shared" si="406"/>
        <v>1.7777777777777777</v>
      </c>
      <c r="AQ838" s="12">
        <v>17</v>
      </c>
      <c r="AR838" s="17">
        <f t="shared" si="407"/>
        <v>1.8888888888888888</v>
      </c>
      <c r="AS838" s="12">
        <v>24</v>
      </c>
      <c r="AT838" s="17">
        <f t="shared" si="408"/>
        <v>2.6666666666666665</v>
      </c>
      <c r="AU838" s="13"/>
      <c r="AV838" s="13"/>
      <c r="AW838" s="13"/>
      <c r="AX838" s="13"/>
      <c r="AY838" s="13"/>
      <c r="AZ838" s="13"/>
      <c r="BA838" s="13"/>
      <c r="BB838" s="13"/>
      <c r="BC838" s="13"/>
      <c r="BD838" s="35">
        <f t="shared" si="409"/>
        <v>44.809559372666172</v>
      </c>
      <c r="BE838" s="35">
        <f t="shared" si="410"/>
        <v>43.414634146341463</v>
      </c>
      <c r="BF838" s="37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35.885841309904592</v>
      </c>
      <c r="BG838" s="14">
        <f t="shared" si="411"/>
        <v>0.31219512195121951</v>
      </c>
      <c r="BH838" s="14">
        <f t="shared" si="412"/>
        <v>0.1024390243902439</v>
      </c>
      <c r="BI838" s="13">
        <f>IFERROR(((AG838*(12000/5))/((F838*60+G838)*(SUMIFS(팀공격력!X:X,팀공격력!A:A,B838,팀공격력!B:B,D838)+SUMIFS(팀수비력!X:X,팀수비력!A:A,B838,팀수비력!B:B,D838))))*100,"")</f>
        <v>3.2846065999303544</v>
      </c>
      <c r="BJ838" s="13">
        <f>IFERROR(((AI838*(12000/5))/((F838*60+G838)*(SUMIFS(팀공격력!V:V,팀공격력!A:A,B838,팀공격력!B:B,D838)+SUMIFS(팀수비력!W:W,팀수비력!A:A,B838,팀수비력!B:B,D838))))*100,"")</f>
        <v>23.282816493207662</v>
      </c>
      <c r="BK838" s="13">
        <f>IFERROR(((AE838*(12000/5))/((F838*60+G838)*(SUMIFS(팀공격력!X:X,팀공격력!A:A,B838,팀공격력!B:B,D838)+SUMIFS(팀수비력!X:X,팀수비력!A:A,B838,팀수비력!B:B,D838))))*100,"")</f>
        <v>14.963207844127169</v>
      </c>
      <c r="BL838" s="13">
        <f>IFERROR(100*AK838/(((((F838*60+G838)/(12000/5))*SUMIFS(팀공격력!P:P,팀공격력!A:A,B838,팀공격력!B:B,D838))-K838)),"")</f>
        <v>28.13016196649458</v>
      </c>
      <c r="BM838" s="13">
        <f>IFERROR(100*((AM838/E838*(2400))/((F838*60+G838)*SUMIFS(팀공격력!AR:AR,팀공격력!A:A,B838,팀공격력!B:B,D838))),"")</f>
        <v>1.6384615643123865</v>
      </c>
      <c r="BN838" s="13">
        <f>IFERROR((AO838*40)/(((F838*60+G838)/60)*(SUMIFS(팀수비력!Q:Q,팀수비력!A:A,B838,팀수비력!B:B,D838)-SUMIFS(팀수비력!N:N,팀수비력!A:A,B838,팀수비력!B:B,D838)))*100,"")</f>
        <v>6.1746658605297355</v>
      </c>
      <c r="BO838" s="13">
        <f t="shared" si="413"/>
        <v>7.3516692613734644</v>
      </c>
      <c r="BP838" s="13">
        <v>0</v>
      </c>
      <c r="BQ838" s="13">
        <v>0.77777777777777701</v>
      </c>
      <c r="BR838" s="13">
        <v>0</v>
      </c>
      <c r="BS838" s="13">
        <v>0.66666666666666596</v>
      </c>
      <c r="BT838" s="15" t="s">
        <v>93</v>
      </c>
      <c r="BU838" s="15"/>
      <c r="BV838" s="12" t="s">
        <v>89</v>
      </c>
      <c r="BW838" s="26"/>
      <c r="BX838" s="28"/>
      <c r="BY838" s="28"/>
      <c r="BZ838" s="26"/>
      <c r="CA838" s="26"/>
      <c r="CB838" s="26"/>
      <c r="CC838" s="31"/>
      <c r="CD838" s="31"/>
      <c r="CE838" s="31"/>
      <c r="CF838" s="33">
        <v>6</v>
      </c>
      <c r="CG838" s="33">
        <v>3</v>
      </c>
    </row>
    <row r="839" spans="1:85" ht="18" customHeight="1" thickBot="1" x14ac:dyDescent="0.45">
      <c r="A839" s="12" t="s">
        <v>84</v>
      </c>
      <c r="B839" s="12" t="s">
        <v>152</v>
      </c>
      <c r="C839" s="4" t="s">
        <v>169</v>
      </c>
      <c r="D839" s="4" t="s">
        <v>299</v>
      </c>
      <c r="E839" s="23">
        <v>8</v>
      </c>
      <c r="F839" s="24">
        <v>13</v>
      </c>
      <c r="G839" s="24">
        <v>18</v>
      </c>
      <c r="H839" s="10">
        <f t="shared" si="387"/>
        <v>6384</v>
      </c>
      <c r="I839" s="5">
        <v>21</v>
      </c>
      <c r="J839" s="17">
        <f t="shared" si="388"/>
        <v>2.625</v>
      </c>
      <c r="K839" s="7">
        <v>8</v>
      </c>
      <c r="L839" s="7">
        <v>15</v>
      </c>
      <c r="M839" s="17">
        <f t="shared" si="389"/>
        <v>1</v>
      </c>
      <c r="N839" s="17">
        <f t="shared" si="390"/>
        <v>1.875</v>
      </c>
      <c r="O839" s="14">
        <f t="shared" si="391"/>
        <v>0.53333333333333333</v>
      </c>
      <c r="P839" s="12">
        <v>5</v>
      </c>
      <c r="Q839" s="12">
        <v>7</v>
      </c>
      <c r="R839" s="17">
        <f t="shared" si="392"/>
        <v>0.625</v>
      </c>
      <c r="S839" s="17">
        <f t="shared" si="393"/>
        <v>0.875</v>
      </c>
      <c r="T839" s="14">
        <f t="shared" si="394"/>
        <v>0.7142857142857143</v>
      </c>
      <c r="U839" s="12">
        <v>3</v>
      </c>
      <c r="V839" s="12">
        <v>8</v>
      </c>
      <c r="W839" s="17">
        <f t="shared" si="395"/>
        <v>0.375</v>
      </c>
      <c r="X839" s="17">
        <f t="shared" si="396"/>
        <v>1</v>
      </c>
      <c r="Y839" s="14">
        <f t="shared" si="397"/>
        <v>0.375</v>
      </c>
      <c r="Z839" s="12">
        <v>2</v>
      </c>
      <c r="AA839" s="12">
        <v>3</v>
      </c>
      <c r="AB839" s="17">
        <f t="shared" si="398"/>
        <v>0.25</v>
      </c>
      <c r="AC839" s="17">
        <f t="shared" si="399"/>
        <v>0.375</v>
      </c>
      <c r="AD839" s="14">
        <f t="shared" si="400"/>
        <v>0.66666666666666663</v>
      </c>
      <c r="AE839" s="12">
        <v>16</v>
      </c>
      <c r="AF839" s="17">
        <f t="shared" si="401"/>
        <v>2</v>
      </c>
      <c r="AG839" s="12">
        <v>5</v>
      </c>
      <c r="AH839" s="17">
        <f t="shared" si="402"/>
        <v>0.625</v>
      </c>
      <c r="AI839" s="12">
        <v>11</v>
      </c>
      <c r="AJ839" s="17">
        <f t="shared" si="403"/>
        <v>1.375</v>
      </c>
      <c r="AK839" s="12">
        <v>3</v>
      </c>
      <c r="AL839" s="17">
        <f t="shared" si="404"/>
        <v>0.375</v>
      </c>
      <c r="AM839" s="12">
        <v>2</v>
      </c>
      <c r="AN839" s="17">
        <f t="shared" si="405"/>
        <v>0.25</v>
      </c>
      <c r="AO839" s="12">
        <v>0</v>
      </c>
      <c r="AP839" s="17">
        <f t="shared" si="406"/>
        <v>0</v>
      </c>
      <c r="AQ839" s="12">
        <v>2</v>
      </c>
      <c r="AR839" s="17">
        <f t="shared" si="407"/>
        <v>0.25</v>
      </c>
      <c r="AS839" s="12">
        <v>16</v>
      </c>
      <c r="AT839" s="17">
        <f t="shared" si="408"/>
        <v>2</v>
      </c>
      <c r="AU839" s="13"/>
      <c r="AV839" s="13"/>
      <c r="AW839" s="13"/>
      <c r="AX839" s="13"/>
      <c r="AY839" s="13"/>
      <c r="AZ839" s="13"/>
      <c r="BA839" s="13"/>
      <c r="BB839" s="13"/>
      <c r="BC839" s="13"/>
      <c r="BD839" s="35">
        <f t="shared" si="409"/>
        <v>64.338235294117638</v>
      </c>
      <c r="BE839" s="35">
        <f t="shared" si="410"/>
        <v>63.333333333333329</v>
      </c>
      <c r="BF839" s="37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7.4852929519756337</v>
      </c>
      <c r="BG839" s="14">
        <f t="shared" si="411"/>
        <v>0.53333333333333333</v>
      </c>
      <c r="BH839" s="14">
        <f t="shared" si="412"/>
        <v>0.2</v>
      </c>
      <c r="BI839" s="13">
        <f>IFERROR(((AG839*(12000/5))/((F839*60+G839)*(SUMIFS(팀공격력!X:X,팀공격력!A:A,B839,팀공격력!B:B,D839)+SUMIFS(팀수비력!X:X,팀수비력!A:A,B839,팀수비력!B:B,D839))))*100,"")</f>
        <v>2.4021715630930363</v>
      </c>
      <c r="BJ839" s="13">
        <f>IFERROR(((AI839*(12000/5))/((F839*60+G839)*(SUMIFS(팀공격력!V:V,팀공격력!A:A,B839,팀공격력!B:B,D839)+SUMIFS(팀수비력!W:W,팀수비력!A:A,B839,팀수비력!B:B,D839))))*100,"")</f>
        <v>10.535893874814423</v>
      </c>
      <c r="BK839" s="13">
        <f>IFERROR(((AE839*(12000/5))/((F839*60+G839)*(SUMIFS(팀공격력!X:X,팀공격력!A:A,B839,팀공격력!B:B,D839)+SUMIFS(팀수비력!X:X,팀수비력!A:A,B839,팀수비력!B:B,D839))))*100,"")</f>
        <v>7.6869490018977151</v>
      </c>
      <c r="BL839" s="13">
        <f>IFERROR(100*AK839/(((((F839*60+G839)/(12000/5))*SUMIFS(팀공격력!P:P,팀공격력!A:A,B839,팀공격력!B:B,D839))-K839)),"")</f>
        <v>3.7292560134253212</v>
      </c>
      <c r="BM839" s="13">
        <f>IFERROR(100*((AM839/E839*(2400))/((F839*60+G839)*SUMIFS(팀공격력!AR:AR,팀공격력!A:A,B839,팀공격력!B:B,D839))),"")</f>
        <v>1.0784485421742869</v>
      </c>
      <c r="BN839" s="13">
        <f>IFERROR((AO839*40)/(((F839*60+G839)/60)*(SUMIFS(팀수비력!Q:Q,팀수비력!A:A,B839,팀수비력!B:B,D839)-SUMIFS(팀수비력!N:N,팀수비력!A:A,B839,팀수비력!B:B,D839)))*100,"")</f>
        <v>0</v>
      </c>
      <c r="BO839" s="13">
        <f t="shared" si="413"/>
        <v>10.91703056768559</v>
      </c>
      <c r="BP839" s="13">
        <v>27.272727272727199</v>
      </c>
      <c r="BQ839" s="13">
        <v>0.25</v>
      </c>
      <c r="BR839" s="13">
        <v>0</v>
      </c>
      <c r="BS839" s="13">
        <v>0.75</v>
      </c>
      <c r="BT839" s="15" t="s">
        <v>88</v>
      </c>
      <c r="BU839" s="15"/>
      <c r="BV839" s="12" t="s">
        <v>96</v>
      </c>
      <c r="BW839" s="26"/>
      <c r="BX839" s="28"/>
      <c r="BY839" s="28"/>
      <c r="BZ839" s="26"/>
      <c r="CA839" s="26"/>
      <c r="CB839" s="26"/>
      <c r="CC839" s="31"/>
      <c r="CD839" s="31"/>
      <c r="CE839" s="31"/>
      <c r="CF839" s="33">
        <v>6</v>
      </c>
      <c r="CG839" s="33">
        <v>2</v>
      </c>
    </row>
    <row r="840" spans="1:85" ht="18" customHeight="1" thickBot="1" x14ac:dyDescent="0.45">
      <c r="A840" s="12" t="s">
        <v>84</v>
      </c>
      <c r="B840" s="12" t="s">
        <v>152</v>
      </c>
      <c r="C840" s="4" t="s">
        <v>170</v>
      </c>
      <c r="D840" s="4" t="s">
        <v>299</v>
      </c>
      <c r="E840" s="23">
        <v>9</v>
      </c>
      <c r="F840" s="24">
        <v>12</v>
      </c>
      <c r="G840" s="24">
        <v>21</v>
      </c>
      <c r="H840" s="10">
        <f t="shared" si="387"/>
        <v>6669</v>
      </c>
      <c r="I840" s="5">
        <v>11</v>
      </c>
      <c r="J840" s="17">
        <f t="shared" si="388"/>
        <v>1.2222222222222223</v>
      </c>
      <c r="K840" s="7">
        <v>4</v>
      </c>
      <c r="L840" s="7">
        <v>10</v>
      </c>
      <c r="M840" s="17">
        <f t="shared" si="389"/>
        <v>0.44444444444444442</v>
      </c>
      <c r="N840" s="17">
        <f t="shared" si="390"/>
        <v>1.1111111111111112</v>
      </c>
      <c r="O840" s="14">
        <f t="shared" si="391"/>
        <v>0.4</v>
      </c>
      <c r="P840" s="12">
        <v>1</v>
      </c>
      <c r="Q840" s="12">
        <v>4</v>
      </c>
      <c r="R840" s="17">
        <f t="shared" si="392"/>
        <v>0.1111111111111111</v>
      </c>
      <c r="S840" s="17">
        <f t="shared" si="393"/>
        <v>0.44444444444444442</v>
      </c>
      <c r="T840" s="14">
        <f t="shared" si="394"/>
        <v>0.25</v>
      </c>
      <c r="U840" s="12">
        <v>3</v>
      </c>
      <c r="V840" s="12">
        <v>6</v>
      </c>
      <c r="W840" s="17">
        <f t="shared" si="395"/>
        <v>0.33333333333333331</v>
      </c>
      <c r="X840" s="17">
        <f t="shared" si="396"/>
        <v>0.66666666666666663</v>
      </c>
      <c r="Y840" s="14">
        <f t="shared" si="397"/>
        <v>0.5</v>
      </c>
      <c r="Z840" s="12">
        <v>0</v>
      </c>
      <c r="AA840" s="12">
        <v>0</v>
      </c>
      <c r="AB840" s="17">
        <f t="shared" si="398"/>
        <v>0</v>
      </c>
      <c r="AC840" s="17">
        <f t="shared" si="399"/>
        <v>0</v>
      </c>
      <c r="AD840" s="14" t="e">
        <f t="shared" si="400"/>
        <v>#DIV/0!</v>
      </c>
      <c r="AE840" s="12">
        <v>21</v>
      </c>
      <c r="AF840" s="17">
        <f t="shared" si="401"/>
        <v>2.3333333333333335</v>
      </c>
      <c r="AG840" s="12">
        <v>11</v>
      </c>
      <c r="AH840" s="17">
        <f t="shared" si="402"/>
        <v>1.2222222222222223</v>
      </c>
      <c r="AI840" s="12">
        <v>10</v>
      </c>
      <c r="AJ840" s="17">
        <f t="shared" si="403"/>
        <v>1.1111111111111112</v>
      </c>
      <c r="AK840" s="12">
        <v>13</v>
      </c>
      <c r="AL840" s="17">
        <f t="shared" si="404"/>
        <v>1.4444444444444444</v>
      </c>
      <c r="AM840" s="12">
        <v>3</v>
      </c>
      <c r="AN840" s="17">
        <f t="shared" si="405"/>
        <v>0.33333333333333331</v>
      </c>
      <c r="AO840" s="12">
        <v>0</v>
      </c>
      <c r="AP840" s="17">
        <f t="shared" si="406"/>
        <v>0</v>
      </c>
      <c r="AQ840" s="12">
        <v>5</v>
      </c>
      <c r="AR840" s="17">
        <f t="shared" si="407"/>
        <v>0.55555555555555558</v>
      </c>
      <c r="AS840" s="12">
        <v>14</v>
      </c>
      <c r="AT840" s="17">
        <f t="shared" si="408"/>
        <v>1.5555555555555556</v>
      </c>
      <c r="AU840" s="13"/>
      <c r="AV840" s="13"/>
      <c r="AW840" s="13"/>
      <c r="AX840" s="13"/>
      <c r="AY840" s="13"/>
      <c r="AZ840" s="13"/>
      <c r="BA840" s="13"/>
      <c r="BB840" s="13"/>
      <c r="BC840" s="13"/>
      <c r="BD840" s="35">
        <f t="shared" si="409"/>
        <v>55.000000000000007</v>
      </c>
      <c r="BE840" s="35">
        <f t="shared" si="410"/>
        <v>55.000000000000007</v>
      </c>
      <c r="BF840" s="37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6.6002331202338063</v>
      </c>
      <c r="BG840" s="14">
        <f t="shared" si="411"/>
        <v>0.6</v>
      </c>
      <c r="BH840" s="14">
        <f t="shared" si="412"/>
        <v>0</v>
      </c>
      <c r="BI840" s="13">
        <f>IFERROR(((AG840*(12000/5))/((F840*60+G840)*(SUMIFS(팀공격력!X:X,팀공격력!A:A,B840,팀공격력!B:B,D840)+SUMIFS(팀수비력!X:X,팀수비력!A:A,B840,팀수비력!B:B,D840))))*100,"")</f>
        <v>5.6912987802511932</v>
      </c>
      <c r="BJ840" s="13">
        <f>IFERROR(((AI840*(12000/5))/((F840*60+G840)*(SUMIFS(팀공격력!V:V,팀공격력!A:A,B840,팀공격력!B:B,D840)+SUMIFS(팀수비력!W:W,팀수비력!A:A,B840,팀수비력!B:B,D840))))*100,"")</f>
        <v>10.314861136181955</v>
      </c>
      <c r="BK840" s="13">
        <f>IFERROR(((AE840*(12000/5))/((F840*60+G840)*(SUMIFS(팀공격력!X:X,팀공격력!A:A,B840,팀공격력!B:B,D840)+SUMIFS(팀수비력!X:X,팀수비력!A:A,B840,팀수비력!B:B,D840))))*100,"")</f>
        <v>10.865206762297733</v>
      </c>
      <c r="BL840" s="13">
        <f>IFERROR(100*AK840/(((((F840*60+G840)/(12000/5))*SUMIFS(팀공격력!P:P,팀공격력!A:A,B840,팀공격력!B:B,D840))-K840)),"")</f>
        <v>16.639467537038811</v>
      </c>
      <c r="BM840" s="13">
        <f>IFERROR(100*((AM840/E840*(2400))/((F840*60+G840)*SUMIFS(팀공격력!AR:AR,팀공격력!A:A,B840,팀공격력!B:B,D840))),"")</f>
        <v>1.5485414964553863</v>
      </c>
      <c r="BN840" s="13">
        <f>IFERROR((AO840*40)/(((F840*60+G840)/60)*(SUMIFS(팀수비력!Q:Q,팀수비력!A:A,B840,팀수비력!B:B,D840)-SUMIFS(팀수비력!N:N,팀수비력!A:A,B840,팀수비력!B:B,D840)))*100,"")</f>
        <v>0</v>
      </c>
      <c r="BO840" s="13">
        <f t="shared" si="413"/>
        <v>33.333333333333336</v>
      </c>
      <c r="BP840" s="13">
        <v>20</v>
      </c>
      <c r="BQ840" s="13">
        <v>0</v>
      </c>
      <c r="BR840" s="13">
        <v>0.33333333333333298</v>
      </c>
      <c r="BS840" s="13">
        <v>0.11111111111111099</v>
      </c>
      <c r="BT840" s="15" t="s">
        <v>88</v>
      </c>
      <c r="BU840" s="15"/>
      <c r="BV840" s="12" t="s">
        <v>91</v>
      </c>
      <c r="BW840" s="26"/>
      <c r="BX840" s="28"/>
      <c r="BY840" s="28"/>
      <c r="BZ840" s="26"/>
      <c r="CA840" s="26"/>
      <c r="CB840" s="26"/>
      <c r="CC840" s="31"/>
      <c r="CD840" s="31"/>
      <c r="CE840" s="31"/>
      <c r="CF840" s="33">
        <v>6</v>
      </c>
      <c r="CG840" s="33">
        <v>3</v>
      </c>
    </row>
    <row r="841" spans="1:85" ht="18" customHeight="1" thickBot="1" x14ac:dyDescent="0.45">
      <c r="A841" s="12" t="s">
        <v>84</v>
      </c>
      <c r="B841" s="12" t="s">
        <v>172</v>
      </c>
      <c r="C841" s="4" t="s">
        <v>174</v>
      </c>
      <c r="D841" s="4" t="s">
        <v>299</v>
      </c>
      <c r="E841" s="23">
        <v>6</v>
      </c>
      <c r="F841" s="24">
        <v>5</v>
      </c>
      <c r="G841" s="24">
        <v>20</v>
      </c>
      <c r="H841" s="10">
        <f t="shared" si="387"/>
        <v>1920</v>
      </c>
      <c r="I841" s="5">
        <v>7</v>
      </c>
      <c r="J841" s="17">
        <f t="shared" si="388"/>
        <v>1.1666666666666667</v>
      </c>
      <c r="K841" s="7">
        <v>3</v>
      </c>
      <c r="L841" s="7">
        <v>6</v>
      </c>
      <c r="M841" s="17">
        <f t="shared" si="389"/>
        <v>0.5</v>
      </c>
      <c r="N841" s="17">
        <f t="shared" si="390"/>
        <v>1</v>
      </c>
      <c r="O841" s="14">
        <f t="shared" si="391"/>
        <v>0.5</v>
      </c>
      <c r="P841" s="12">
        <v>2</v>
      </c>
      <c r="Q841" s="12">
        <v>3</v>
      </c>
      <c r="R841" s="17">
        <f t="shared" si="392"/>
        <v>0.33333333333333331</v>
      </c>
      <c r="S841" s="17">
        <f t="shared" si="393"/>
        <v>0.5</v>
      </c>
      <c r="T841" s="14">
        <f t="shared" si="394"/>
        <v>0.66666666666666663</v>
      </c>
      <c r="U841" s="12">
        <v>1</v>
      </c>
      <c r="V841" s="12">
        <v>3</v>
      </c>
      <c r="W841" s="17">
        <f t="shared" si="395"/>
        <v>0.16666666666666666</v>
      </c>
      <c r="X841" s="17">
        <f t="shared" si="396"/>
        <v>0.5</v>
      </c>
      <c r="Y841" s="14">
        <f t="shared" si="397"/>
        <v>0.33333333333333331</v>
      </c>
      <c r="Z841" s="12">
        <v>0</v>
      </c>
      <c r="AA841" s="12">
        <v>0</v>
      </c>
      <c r="AB841" s="17">
        <f t="shared" si="398"/>
        <v>0</v>
      </c>
      <c r="AC841" s="17">
        <f t="shared" si="399"/>
        <v>0</v>
      </c>
      <c r="AD841" s="14" t="e">
        <f t="shared" si="400"/>
        <v>#DIV/0!</v>
      </c>
      <c r="AE841" s="12">
        <v>4</v>
      </c>
      <c r="AF841" s="17">
        <f t="shared" si="401"/>
        <v>0.66666666666666663</v>
      </c>
      <c r="AG841" s="12">
        <v>1</v>
      </c>
      <c r="AH841" s="17">
        <f t="shared" si="402"/>
        <v>0.16666666666666666</v>
      </c>
      <c r="AI841" s="12">
        <v>3</v>
      </c>
      <c r="AJ841" s="17">
        <f t="shared" si="403"/>
        <v>0.5</v>
      </c>
      <c r="AK841" s="12">
        <v>3</v>
      </c>
      <c r="AL841" s="17">
        <f t="shared" si="404"/>
        <v>0.5</v>
      </c>
      <c r="AM841" s="12">
        <v>1</v>
      </c>
      <c r="AN841" s="17">
        <f t="shared" si="405"/>
        <v>0.16666666666666666</v>
      </c>
      <c r="AO841" s="12">
        <v>0</v>
      </c>
      <c r="AP841" s="17">
        <f t="shared" si="406"/>
        <v>0</v>
      </c>
      <c r="AQ841" s="12">
        <v>3</v>
      </c>
      <c r="AR841" s="17">
        <f t="shared" si="407"/>
        <v>0.5</v>
      </c>
      <c r="AS841" s="12">
        <v>5</v>
      </c>
      <c r="AT841" s="17">
        <f t="shared" si="408"/>
        <v>0.83333333333333337</v>
      </c>
      <c r="AU841" s="13"/>
      <c r="AV841" s="13"/>
      <c r="AW841" s="13"/>
      <c r="AX841" s="13"/>
      <c r="AY841" s="13"/>
      <c r="AZ841" s="13"/>
      <c r="BA841" s="13"/>
      <c r="BB841" s="13"/>
      <c r="BC841" s="13"/>
      <c r="BD841" s="35">
        <f t="shared" si="409"/>
        <v>58.333333333333336</v>
      </c>
      <c r="BE841" s="35">
        <f t="shared" si="410"/>
        <v>58.333333333333336</v>
      </c>
      <c r="BF841" s="37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8.5538321167883211</v>
      </c>
      <c r="BG841" s="14">
        <f t="shared" si="411"/>
        <v>0.5</v>
      </c>
      <c r="BH841" s="14">
        <f t="shared" si="412"/>
        <v>0</v>
      </c>
      <c r="BI841" s="13">
        <f>IFERROR(((AG841*(12000/5))/((F841*60+G841)*(SUMIFS(팀공격력!X:X,팀공격력!A:A,B841,팀공격력!B:B,D841)+SUMIFS(팀수비력!X:X,팀수비력!A:A,B841,팀수비력!B:B,D841))))*100,"")</f>
        <v>1.1829652996845426</v>
      </c>
      <c r="BJ841" s="13">
        <f>IFERROR(((AI841*(12000/5))/((F841*60+G841)*(SUMIFS(팀공격력!V:V,팀공격력!A:A,B841,팀공격력!B:B,D841)+SUMIFS(팀수비력!W:W,팀수비력!A:A,B841,팀수비력!B:B,D841))))*100,"")</f>
        <v>6.6964285714285712</v>
      </c>
      <c r="BK841" s="13">
        <f>IFERROR(((AE841*(12000/5))/((F841*60+G841)*(SUMIFS(팀공격력!X:X,팀공격력!A:A,B841,팀공격력!B:B,D841)+SUMIFS(팀수비력!X:X,팀수비력!A:A,B841,팀수비력!B:B,D841))))*100,"")</f>
        <v>4.7318611987381702</v>
      </c>
      <c r="BL841" s="13">
        <f>IFERROR(100*AK841/(((((F841*60+G841)/(12000/5))*SUMIFS(팀공격력!P:P,팀공격력!A:A,B841,팀공격력!B:B,D841))-K841)),"")</f>
        <v>9.6359743040685224</v>
      </c>
      <c r="BM841" s="13">
        <f>IFERROR(100*((AM841/E841*(2400))/((F841*60+G841)*SUMIFS(팀공격력!AR:AR,팀공격력!A:A,B841,팀공격력!B:B,D841))),"")</f>
        <v>1.6434704010335173</v>
      </c>
      <c r="BN841" s="13">
        <f>IFERROR((AO841*40)/(((F841*60+G841)/60)*(SUMIFS(팀수비력!Q:Q,팀수비력!A:A,B841,팀수비력!B:B,D841)-SUMIFS(팀수비력!N:N,팀수비력!A:A,B841,팀수비력!B:B,D841)))*100,"")</f>
        <v>0</v>
      </c>
      <c r="BO841" s="13">
        <f t="shared" si="413"/>
        <v>33.333333333333336</v>
      </c>
      <c r="BP841" s="13">
        <v>0</v>
      </c>
      <c r="BQ841" s="13">
        <v>0</v>
      </c>
      <c r="BR841" s="13">
        <v>0.5</v>
      </c>
      <c r="BS841" s="13">
        <v>0</v>
      </c>
      <c r="BT841" s="15" t="s">
        <v>88</v>
      </c>
      <c r="BU841" s="15"/>
      <c r="BV841" s="12" t="s">
        <v>91</v>
      </c>
      <c r="BW841" s="26"/>
      <c r="BX841" s="28"/>
      <c r="BY841" s="28"/>
      <c r="BZ841" s="26"/>
      <c r="CA841" s="26"/>
      <c r="CB841" s="26"/>
      <c r="CC841" s="31"/>
      <c r="CD841" s="31"/>
      <c r="CE841" s="31"/>
      <c r="CF841" s="33">
        <v>1</v>
      </c>
      <c r="CG841" s="33">
        <v>5</v>
      </c>
    </row>
    <row r="842" spans="1:85" ht="18" customHeight="1" thickBot="1" x14ac:dyDescent="0.45">
      <c r="A842" s="12" t="s">
        <v>84</v>
      </c>
      <c r="B842" s="12" t="s">
        <v>172</v>
      </c>
      <c r="C842" s="4" t="s">
        <v>176</v>
      </c>
      <c r="D842" s="4" t="s">
        <v>299</v>
      </c>
      <c r="E842" s="23">
        <v>8</v>
      </c>
      <c r="F842" s="24">
        <v>13</v>
      </c>
      <c r="G842" s="24">
        <v>41</v>
      </c>
      <c r="H842" s="10">
        <f t="shared" si="387"/>
        <v>6568</v>
      </c>
      <c r="I842" s="5">
        <v>13</v>
      </c>
      <c r="J842" s="17">
        <f t="shared" si="388"/>
        <v>1.625</v>
      </c>
      <c r="K842" s="7">
        <v>5</v>
      </c>
      <c r="L842" s="7">
        <v>21</v>
      </c>
      <c r="M842" s="17">
        <f t="shared" si="389"/>
        <v>0.625</v>
      </c>
      <c r="N842" s="17">
        <f t="shared" si="390"/>
        <v>2.625</v>
      </c>
      <c r="O842" s="14">
        <f t="shared" si="391"/>
        <v>0.23809523809523808</v>
      </c>
      <c r="P842" s="12">
        <v>4</v>
      </c>
      <c r="Q842" s="12">
        <v>9</v>
      </c>
      <c r="R842" s="17">
        <f t="shared" si="392"/>
        <v>0.5</v>
      </c>
      <c r="S842" s="17">
        <f t="shared" si="393"/>
        <v>1.125</v>
      </c>
      <c r="T842" s="14">
        <f t="shared" si="394"/>
        <v>0.44444444444444442</v>
      </c>
      <c r="U842" s="12">
        <v>1</v>
      </c>
      <c r="V842" s="12">
        <v>12</v>
      </c>
      <c r="W842" s="17">
        <f t="shared" si="395"/>
        <v>0.125</v>
      </c>
      <c r="X842" s="17">
        <f t="shared" si="396"/>
        <v>1.5</v>
      </c>
      <c r="Y842" s="14">
        <f t="shared" si="397"/>
        <v>8.3333333333333329E-2</v>
      </c>
      <c r="Z842" s="12">
        <v>2</v>
      </c>
      <c r="AA842" s="12">
        <v>2</v>
      </c>
      <c r="AB842" s="17">
        <f t="shared" si="398"/>
        <v>0.25</v>
      </c>
      <c r="AC842" s="17">
        <f t="shared" si="399"/>
        <v>0.25</v>
      </c>
      <c r="AD842" s="14">
        <f t="shared" si="400"/>
        <v>1</v>
      </c>
      <c r="AE842" s="12">
        <v>10</v>
      </c>
      <c r="AF842" s="17">
        <f t="shared" si="401"/>
        <v>1.25</v>
      </c>
      <c r="AG842" s="12">
        <v>5</v>
      </c>
      <c r="AH842" s="17">
        <f t="shared" si="402"/>
        <v>0.625</v>
      </c>
      <c r="AI842" s="12">
        <v>5</v>
      </c>
      <c r="AJ842" s="17">
        <f t="shared" si="403"/>
        <v>0.625</v>
      </c>
      <c r="AK842" s="12">
        <v>4</v>
      </c>
      <c r="AL842" s="17">
        <f t="shared" si="404"/>
        <v>0.5</v>
      </c>
      <c r="AM842" s="12">
        <v>1</v>
      </c>
      <c r="AN842" s="17">
        <f t="shared" si="405"/>
        <v>0.125</v>
      </c>
      <c r="AO842" s="12">
        <v>1</v>
      </c>
      <c r="AP842" s="17">
        <f t="shared" si="406"/>
        <v>0.125</v>
      </c>
      <c r="AQ842" s="12">
        <v>4</v>
      </c>
      <c r="AR842" s="17">
        <f t="shared" si="407"/>
        <v>0.5</v>
      </c>
      <c r="AS842" s="12">
        <v>9</v>
      </c>
      <c r="AT842" s="17">
        <f t="shared" si="408"/>
        <v>1.125</v>
      </c>
      <c r="AU842" s="13"/>
      <c r="AV842" s="13"/>
      <c r="AW842" s="13"/>
      <c r="AX842" s="13"/>
      <c r="AY842" s="13"/>
      <c r="AZ842" s="13"/>
      <c r="BA842" s="13"/>
      <c r="BB842" s="13"/>
      <c r="BC842" s="13"/>
      <c r="BD842" s="35">
        <f t="shared" si="409"/>
        <v>29.707495429616088</v>
      </c>
      <c r="BE842" s="35">
        <f t="shared" si="410"/>
        <v>26.190476190476193</v>
      </c>
      <c r="BF842" s="37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9.5871452237642654</v>
      </c>
      <c r="BG842" s="14">
        <f t="shared" si="411"/>
        <v>0.5714285714285714</v>
      </c>
      <c r="BH842" s="14">
        <f t="shared" si="412"/>
        <v>9.5238095238095233E-2</v>
      </c>
      <c r="BI842" s="13">
        <f>IFERROR(((AG842*(12000/5))/((F842*60+G842)*(SUMIFS(팀공격력!X:X,팀공격력!A:A,B842,팀공격력!B:B,D842)+SUMIFS(팀수비력!X:X,팀수비력!A:A,B842,팀수비력!B:B,D842))))*100,"")</f>
        <v>2.3054134951221292</v>
      </c>
      <c r="BJ842" s="13">
        <f>IFERROR(((AI842*(12000/5))/((F842*60+G842)*(SUMIFS(팀공격력!V:V,팀공격력!A:A,B842,팀공격력!B:B,D842)+SUMIFS(팀수비력!W:W,팀수비력!A:A,B842,팀수비력!B:B,D842))))*100,"")</f>
        <v>4.3500957021054463</v>
      </c>
      <c r="BK842" s="13">
        <f>IFERROR(((AE842*(12000/5))/((F842*60+G842)*(SUMIFS(팀공격력!X:X,팀공격력!A:A,B842,팀공격력!B:B,D842)+SUMIFS(팀수비력!X:X,팀수비력!A:A,B842,팀수비력!B:B,D842))))*100,"")</f>
        <v>4.6108269902442585</v>
      </c>
      <c r="BL842" s="13">
        <f>IFERROR(100*AK842/(((((F842*60+G842)/(12000/5))*SUMIFS(팀공격력!P:P,팀공격력!A:A,B842,팀공격력!B:B,D842))-K842)),"")</f>
        <v>4.8441789116744713</v>
      </c>
      <c r="BM842" s="13">
        <f>IFERROR(100*((AM842/E842*(2400))/((F842*60+G842)*SUMIFS(팀공격력!AR:AR,팀공격력!A:A,B842,팀공격력!B:B,D842))),"")</f>
        <v>0.48042983708653358</v>
      </c>
      <c r="BN842" s="13">
        <f>IFERROR((AO842*40)/(((F842*60+G842)/60)*(SUMIFS(팀수비력!Q:Q,팀수비력!A:A,B842,팀수비력!B:B,D842)-SUMIFS(팀수비력!N:N,팀수비력!A:A,B842,팀수비력!B:B,D842)))*100,"")</f>
        <v>0.77335034704096817</v>
      </c>
      <c r="BO842" s="13">
        <f t="shared" si="413"/>
        <v>15.45595054095827</v>
      </c>
      <c r="BP842" s="13">
        <v>0</v>
      </c>
      <c r="BQ842" s="13">
        <v>0</v>
      </c>
      <c r="BR842" s="13">
        <v>0.25</v>
      </c>
      <c r="BS842" s="13">
        <v>0.625</v>
      </c>
      <c r="BT842" s="15" t="s">
        <v>88</v>
      </c>
      <c r="BU842" s="15"/>
      <c r="BV842" s="12" t="s">
        <v>96</v>
      </c>
      <c r="BW842" s="26"/>
      <c r="BX842" s="28"/>
      <c r="BY842" s="28"/>
      <c r="BZ842" s="26"/>
      <c r="CA842" s="26"/>
      <c r="CB842" s="26"/>
      <c r="CC842" s="31"/>
      <c r="CD842" s="31"/>
      <c r="CE842" s="31"/>
      <c r="CF842" s="33">
        <v>1</v>
      </c>
      <c r="CG842" s="33">
        <v>7</v>
      </c>
    </row>
    <row r="843" spans="1:85" ht="18" customHeight="1" thickBot="1" x14ac:dyDescent="0.45">
      <c r="A843" s="12" t="s">
        <v>84</v>
      </c>
      <c r="B843" s="12" t="s">
        <v>172</v>
      </c>
      <c r="C843" s="4" t="s">
        <v>177</v>
      </c>
      <c r="D843" s="4" t="s">
        <v>299</v>
      </c>
      <c r="E843" s="23">
        <v>5</v>
      </c>
      <c r="F843" s="24">
        <v>20</v>
      </c>
      <c r="G843" s="24">
        <v>0</v>
      </c>
      <c r="H843" s="10">
        <f t="shared" si="387"/>
        <v>6000</v>
      </c>
      <c r="I843" s="5">
        <v>74</v>
      </c>
      <c r="J843" s="17">
        <f t="shared" si="388"/>
        <v>14.8</v>
      </c>
      <c r="K843" s="7">
        <v>30</v>
      </c>
      <c r="L843" s="7">
        <v>70</v>
      </c>
      <c r="M843" s="17">
        <f t="shared" si="389"/>
        <v>6</v>
      </c>
      <c r="N843" s="17">
        <f t="shared" si="390"/>
        <v>14</v>
      </c>
      <c r="O843" s="14">
        <f t="shared" si="391"/>
        <v>0.42857142857142855</v>
      </c>
      <c r="P843" s="12">
        <v>24</v>
      </c>
      <c r="Q843" s="12">
        <v>55</v>
      </c>
      <c r="R843" s="17">
        <f t="shared" si="392"/>
        <v>4.8</v>
      </c>
      <c r="S843" s="17">
        <f t="shared" si="393"/>
        <v>11</v>
      </c>
      <c r="T843" s="14">
        <f t="shared" si="394"/>
        <v>0.43636363636363634</v>
      </c>
      <c r="U843" s="12">
        <v>6</v>
      </c>
      <c r="V843" s="12">
        <v>15</v>
      </c>
      <c r="W843" s="17">
        <f t="shared" si="395"/>
        <v>1.2</v>
      </c>
      <c r="X843" s="17">
        <f t="shared" si="396"/>
        <v>3</v>
      </c>
      <c r="Y843" s="14">
        <f t="shared" si="397"/>
        <v>0.4</v>
      </c>
      <c r="Z843" s="12">
        <v>8</v>
      </c>
      <c r="AA843" s="12">
        <v>11</v>
      </c>
      <c r="AB843" s="17">
        <f t="shared" si="398"/>
        <v>1.6</v>
      </c>
      <c r="AC843" s="17">
        <f t="shared" si="399"/>
        <v>2.2000000000000002</v>
      </c>
      <c r="AD843" s="14">
        <f t="shared" si="400"/>
        <v>0.72727272727272729</v>
      </c>
      <c r="AE843" s="12">
        <v>34</v>
      </c>
      <c r="AF843" s="17">
        <f t="shared" si="401"/>
        <v>6.8</v>
      </c>
      <c r="AG843" s="12">
        <v>9</v>
      </c>
      <c r="AH843" s="17">
        <f t="shared" si="402"/>
        <v>1.8</v>
      </c>
      <c r="AI843" s="12">
        <v>25</v>
      </c>
      <c r="AJ843" s="17">
        <f t="shared" si="403"/>
        <v>5</v>
      </c>
      <c r="AK843" s="12">
        <v>4</v>
      </c>
      <c r="AL843" s="17">
        <f t="shared" si="404"/>
        <v>0.8</v>
      </c>
      <c r="AM843" s="12">
        <v>0</v>
      </c>
      <c r="AN843" s="17">
        <f t="shared" si="405"/>
        <v>0</v>
      </c>
      <c r="AO843" s="12">
        <v>3</v>
      </c>
      <c r="AP843" s="17">
        <f t="shared" si="406"/>
        <v>0.6</v>
      </c>
      <c r="AQ843" s="12">
        <v>5</v>
      </c>
      <c r="AR843" s="17">
        <f t="shared" si="407"/>
        <v>1</v>
      </c>
      <c r="AS843" s="12">
        <v>6</v>
      </c>
      <c r="AT843" s="17">
        <f t="shared" si="408"/>
        <v>1.2</v>
      </c>
      <c r="AU843" s="13"/>
      <c r="AV843" s="13"/>
      <c r="AW843" s="13"/>
      <c r="AX843" s="13"/>
      <c r="AY843" s="13"/>
      <c r="AZ843" s="13"/>
      <c r="BA843" s="13"/>
      <c r="BB843" s="13"/>
      <c r="BC843" s="13"/>
      <c r="BD843" s="35">
        <f t="shared" si="409"/>
        <v>49.438802779262424</v>
      </c>
      <c r="BE843" s="35">
        <f t="shared" si="410"/>
        <v>47.142857142857139</v>
      </c>
      <c r="BF843" s="37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20.235198702351987</v>
      </c>
      <c r="BG843" s="14">
        <f t="shared" si="411"/>
        <v>0.21428571428571427</v>
      </c>
      <c r="BH843" s="14">
        <f t="shared" si="412"/>
        <v>0.15714285714285714</v>
      </c>
      <c r="BI843" s="13">
        <f>IFERROR(((AG843*(12000/5))/((F843*60+G843)*(SUMIFS(팀공격력!X:X,팀공격력!A:A,B843,팀공격력!B:B,D843)+SUMIFS(팀수비력!X:X,팀수비력!A:A,B843,팀수비력!B:B,D843))))*100,"")</f>
        <v>2.8391167192429023</v>
      </c>
      <c r="BJ843" s="13">
        <f>IFERROR(((AI843*(12000/5))/((F843*60+G843)*(SUMIFS(팀공격력!V:V,팀공격력!A:A,B843,팀공격력!B:B,D843)+SUMIFS(팀수비력!W:W,팀수비력!A:A,B843,팀수비력!B:B,D843))))*100,"")</f>
        <v>14.880952380952381</v>
      </c>
      <c r="BK843" s="13">
        <f>IFERROR(((AE843*(12000/5))/((F843*60+G843)*(SUMIFS(팀공격력!X:X,팀공격력!A:A,B843,팀공격력!B:B,D843)+SUMIFS(팀수비력!X:X,팀수비력!A:A,B843,팀수비력!B:B,D843))))*100,"")</f>
        <v>10.725552050473187</v>
      </c>
      <c r="BL843" s="13">
        <f>IFERROR(100*AK843/(((((F843*60+G843)/(12000/5))*SUMIFS(팀공격력!P:P,팀공격력!A:A,B843,팀공격력!B:B,D843))-K843)),"")</f>
        <v>4.0816326530612246</v>
      </c>
      <c r="BM843" s="13">
        <f>IFERROR(100*((AM843/E843*(2400))/((F843*60+G843)*SUMIFS(팀공격력!AR:AR,팀공격력!A:A,B843,팀공격력!B:B,D843))),"")</f>
        <v>0</v>
      </c>
      <c r="BN843" s="13">
        <f>IFERROR((AO843*40)/(((F843*60+G843)/60)*(SUMIFS(팀수비력!Q:Q,팀수비력!A:A,B843,팀수비력!B:B,D843)-SUMIFS(팀수비력!N:N,팀수비력!A:A,B843,팀수비력!B:B,D843)))*100,"")</f>
        <v>1.5873015873015872</v>
      </c>
      <c r="BO843" s="13">
        <f t="shared" si="413"/>
        <v>6.2625250501002006</v>
      </c>
      <c r="BP843" s="13">
        <v>0</v>
      </c>
      <c r="BQ843" s="13">
        <v>1</v>
      </c>
      <c r="BR843" s="13">
        <v>0.6</v>
      </c>
      <c r="BS843" s="13">
        <v>0.2</v>
      </c>
      <c r="BT843" s="15" t="s">
        <v>93</v>
      </c>
      <c r="BU843" s="15"/>
      <c r="BV843" s="12" t="s">
        <v>96</v>
      </c>
      <c r="BW843" s="26"/>
      <c r="BX843" s="28"/>
      <c r="BY843" s="28"/>
      <c r="BZ843" s="26"/>
      <c r="CA843" s="26"/>
      <c r="CB843" s="26"/>
      <c r="CC843" s="31"/>
      <c r="CD843" s="31"/>
      <c r="CE843" s="31"/>
      <c r="CF843" s="33">
        <v>0</v>
      </c>
      <c r="CG843" s="33">
        <v>5</v>
      </c>
    </row>
    <row r="844" spans="1:85" ht="18" customHeight="1" thickBot="1" x14ac:dyDescent="0.45">
      <c r="A844" s="12" t="s">
        <v>84</v>
      </c>
      <c r="B844" s="12" t="s">
        <v>172</v>
      </c>
      <c r="C844" s="4" t="s">
        <v>178</v>
      </c>
      <c r="D844" s="4" t="s">
        <v>299</v>
      </c>
      <c r="E844" s="23">
        <v>1</v>
      </c>
      <c r="F844" s="24">
        <v>1</v>
      </c>
      <c r="G844" s="24">
        <v>54</v>
      </c>
      <c r="H844" s="10">
        <f t="shared" si="387"/>
        <v>114</v>
      </c>
      <c r="I844" s="5">
        <v>0</v>
      </c>
      <c r="J844" s="17">
        <f t="shared" si="388"/>
        <v>0</v>
      </c>
      <c r="K844" s="7">
        <v>0</v>
      </c>
      <c r="L844" s="7">
        <v>1</v>
      </c>
      <c r="M844" s="17">
        <f t="shared" si="389"/>
        <v>0</v>
      </c>
      <c r="N844" s="17">
        <f t="shared" si="390"/>
        <v>1</v>
      </c>
      <c r="O844" s="14">
        <f t="shared" si="391"/>
        <v>0</v>
      </c>
      <c r="P844" s="12">
        <v>0</v>
      </c>
      <c r="Q844" s="12">
        <v>0</v>
      </c>
      <c r="R844" s="17">
        <f t="shared" si="392"/>
        <v>0</v>
      </c>
      <c r="S844" s="17">
        <f t="shared" si="393"/>
        <v>0</v>
      </c>
      <c r="T844" s="14" t="e">
        <f t="shared" si="394"/>
        <v>#DIV/0!</v>
      </c>
      <c r="U844" s="12">
        <v>0</v>
      </c>
      <c r="V844" s="12">
        <v>1</v>
      </c>
      <c r="W844" s="17">
        <f t="shared" si="395"/>
        <v>0</v>
      </c>
      <c r="X844" s="17">
        <f t="shared" si="396"/>
        <v>1</v>
      </c>
      <c r="Y844" s="14">
        <f t="shared" si="397"/>
        <v>0</v>
      </c>
      <c r="Z844" s="12">
        <v>0</v>
      </c>
      <c r="AA844" s="12">
        <v>0</v>
      </c>
      <c r="AB844" s="17">
        <f t="shared" si="398"/>
        <v>0</v>
      </c>
      <c r="AC844" s="17">
        <f t="shared" si="399"/>
        <v>0</v>
      </c>
      <c r="AD844" s="14" t="e">
        <f t="shared" si="400"/>
        <v>#DIV/0!</v>
      </c>
      <c r="AE844" s="12">
        <v>1</v>
      </c>
      <c r="AF844" s="17">
        <f t="shared" si="401"/>
        <v>1</v>
      </c>
      <c r="AG844" s="12">
        <v>1</v>
      </c>
      <c r="AH844" s="17">
        <f t="shared" si="402"/>
        <v>1</v>
      </c>
      <c r="AI844" s="12">
        <v>0</v>
      </c>
      <c r="AJ844" s="17">
        <f t="shared" si="403"/>
        <v>0</v>
      </c>
      <c r="AK844" s="12">
        <v>0</v>
      </c>
      <c r="AL844" s="17">
        <f t="shared" si="404"/>
        <v>0</v>
      </c>
      <c r="AM844" s="12">
        <v>0</v>
      </c>
      <c r="AN844" s="17">
        <f t="shared" si="405"/>
        <v>0</v>
      </c>
      <c r="AO844" s="12">
        <v>0</v>
      </c>
      <c r="AP844" s="17">
        <f t="shared" si="406"/>
        <v>0</v>
      </c>
      <c r="AQ844" s="12">
        <v>0</v>
      </c>
      <c r="AR844" s="17">
        <f t="shared" si="407"/>
        <v>0</v>
      </c>
      <c r="AS844" s="12">
        <v>0</v>
      </c>
      <c r="AT844" s="17">
        <f t="shared" si="408"/>
        <v>0</v>
      </c>
      <c r="AU844" s="13"/>
      <c r="AV844" s="13"/>
      <c r="AW844" s="13"/>
      <c r="AX844" s="13"/>
      <c r="AY844" s="13"/>
      <c r="AZ844" s="13"/>
      <c r="BA844" s="13"/>
      <c r="BB844" s="13"/>
      <c r="BC844" s="13"/>
      <c r="BD844" s="35">
        <f t="shared" si="409"/>
        <v>0</v>
      </c>
      <c r="BE844" s="35">
        <f t="shared" si="410"/>
        <v>0</v>
      </c>
      <c r="BF844" s="37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2.6678618687838815</v>
      </c>
      <c r="BG844" s="14">
        <f t="shared" si="411"/>
        <v>1</v>
      </c>
      <c r="BH844" s="14">
        <f t="shared" si="412"/>
        <v>0</v>
      </c>
      <c r="BI844" s="13">
        <f>IFERROR(((AG844*(12000/5))/((F844*60+G844)*(SUMIFS(팀공격력!X:X,팀공격력!A:A,B844,팀공격력!B:B,D844)+SUMIFS(팀수비력!X:X,팀수비력!A:A,B844,팀수비력!B:B,D844))))*100,"")</f>
        <v>3.3206043499916986</v>
      </c>
      <c r="BJ844" s="13">
        <f>IFERROR(((AI844*(12000/5))/((F844*60+G844)*(SUMIFS(팀공격력!V:V,팀공격력!A:A,B844,팀공격력!B:B,D844)+SUMIFS(팀수비력!W:W,팀수비력!A:A,B844,팀수비력!B:B,D844))))*100,"")</f>
        <v>0</v>
      </c>
      <c r="BK844" s="13">
        <f>IFERROR(((AE844*(12000/5))/((F844*60+G844)*(SUMIFS(팀공격력!X:X,팀공격력!A:A,B844,팀공격력!B:B,D844)+SUMIFS(팀수비력!X:X,팀수비력!A:A,B844,팀수비력!B:B,D844))))*100,"")</f>
        <v>3.3206043499916986</v>
      </c>
      <c r="BL844" s="13">
        <f>IFERROR(100*AK844/(((((F844*60+G844)/(12000/5))*SUMIFS(팀공격력!P:P,팀공격력!A:A,B844,팀공격력!B:B,D844))-K844)),"")</f>
        <v>0</v>
      </c>
      <c r="BM844" s="13">
        <f>IFERROR(100*((AM844/E844*(2400))/((F844*60+G844)*SUMIFS(팀공격력!AR:AR,팀공격력!A:A,B844,팀공격력!B:B,D844))),"")</f>
        <v>0</v>
      </c>
      <c r="BN844" s="13">
        <f>IFERROR((AO844*40)/(((F844*60+G844)/60)*(SUMIFS(팀수비력!Q:Q,팀수비력!A:A,B844,팀수비력!B:B,D844)-SUMIFS(팀수비력!N:N,팀수비력!A:A,B844,팀수비력!B:B,D844)))*100,"")</f>
        <v>0</v>
      </c>
      <c r="BO844" s="13">
        <f t="shared" si="413"/>
        <v>0</v>
      </c>
      <c r="BP844" s="13">
        <v>0</v>
      </c>
      <c r="BQ844" s="13">
        <v>0</v>
      </c>
      <c r="BR844" s="13">
        <v>0</v>
      </c>
      <c r="BS844" s="13">
        <v>0</v>
      </c>
      <c r="BT844" s="15" t="s">
        <v>88</v>
      </c>
      <c r="BU844" s="15"/>
      <c r="BV844" s="12" t="s">
        <v>96</v>
      </c>
      <c r="BW844" s="26"/>
      <c r="BX844" s="28"/>
      <c r="BY844" s="28"/>
      <c r="BZ844" s="26"/>
      <c r="CA844" s="26"/>
      <c r="CB844" s="26"/>
      <c r="CC844" s="31"/>
      <c r="CD844" s="31"/>
      <c r="CE844" s="31"/>
      <c r="CF844" s="33">
        <v>0</v>
      </c>
      <c r="CG844" s="33">
        <v>1</v>
      </c>
    </row>
    <row r="845" spans="1:85" ht="18" customHeight="1" thickBot="1" x14ac:dyDescent="0.45">
      <c r="A845" s="12" t="s">
        <v>84</v>
      </c>
      <c r="B845" s="12" t="s">
        <v>172</v>
      </c>
      <c r="C845" s="4" t="s">
        <v>179</v>
      </c>
      <c r="D845" s="4" t="s">
        <v>299</v>
      </c>
      <c r="E845" s="23">
        <v>9</v>
      </c>
      <c r="F845" s="24">
        <v>26</v>
      </c>
      <c r="G845" s="24">
        <v>33</v>
      </c>
      <c r="H845" s="10">
        <f t="shared" si="387"/>
        <v>14337</v>
      </c>
      <c r="I845" s="5">
        <v>103</v>
      </c>
      <c r="J845" s="17">
        <f t="shared" si="388"/>
        <v>11.444444444444445</v>
      </c>
      <c r="K845" s="7">
        <v>36</v>
      </c>
      <c r="L845" s="7">
        <v>101</v>
      </c>
      <c r="M845" s="17">
        <f t="shared" si="389"/>
        <v>4</v>
      </c>
      <c r="N845" s="17">
        <f t="shared" si="390"/>
        <v>11.222222222222221</v>
      </c>
      <c r="O845" s="14">
        <f t="shared" si="391"/>
        <v>0.35643564356435642</v>
      </c>
      <c r="P845" s="12">
        <v>15</v>
      </c>
      <c r="Q845" s="12">
        <v>45</v>
      </c>
      <c r="R845" s="17">
        <f t="shared" si="392"/>
        <v>1.6666666666666667</v>
      </c>
      <c r="S845" s="17">
        <f t="shared" si="393"/>
        <v>5</v>
      </c>
      <c r="T845" s="14">
        <f t="shared" si="394"/>
        <v>0.33333333333333331</v>
      </c>
      <c r="U845" s="12">
        <v>21</v>
      </c>
      <c r="V845" s="12">
        <v>56</v>
      </c>
      <c r="W845" s="17">
        <f t="shared" si="395"/>
        <v>2.3333333333333335</v>
      </c>
      <c r="X845" s="17">
        <f t="shared" si="396"/>
        <v>6.2222222222222223</v>
      </c>
      <c r="Y845" s="14">
        <f t="shared" si="397"/>
        <v>0.375</v>
      </c>
      <c r="Z845" s="12">
        <v>10</v>
      </c>
      <c r="AA845" s="12">
        <v>15</v>
      </c>
      <c r="AB845" s="17">
        <f t="shared" si="398"/>
        <v>1.1111111111111112</v>
      </c>
      <c r="AC845" s="17">
        <f t="shared" si="399"/>
        <v>1.6666666666666667</v>
      </c>
      <c r="AD845" s="14">
        <f t="shared" si="400"/>
        <v>0.66666666666666663</v>
      </c>
      <c r="AE845" s="12">
        <v>31</v>
      </c>
      <c r="AF845" s="17">
        <f t="shared" si="401"/>
        <v>3.4444444444444446</v>
      </c>
      <c r="AG845" s="12">
        <v>7</v>
      </c>
      <c r="AH845" s="17">
        <f t="shared" si="402"/>
        <v>0.77777777777777779</v>
      </c>
      <c r="AI845" s="12">
        <v>24</v>
      </c>
      <c r="AJ845" s="17">
        <f t="shared" si="403"/>
        <v>2.6666666666666665</v>
      </c>
      <c r="AK845" s="12">
        <v>29</v>
      </c>
      <c r="AL845" s="17">
        <f t="shared" si="404"/>
        <v>3.2222222222222223</v>
      </c>
      <c r="AM845" s="12">
        <v>17</v>
      </c>
      <c r="AN845" s="17">
        <f t="shared" si="405"/>
        <v>1.8888888888888888</v>
      </c>
      <c r="AO845" s="12">
        <v>0</v>
      </c>
      <c r="AP845" s="17">
        <f t="shared" si="406"/>
        <v>0</v>
      </c>
      <c r="AQ845" s="12">
        <v>15</v>
      </c>
      <c r="AR845" s="17">
        <f t="shared" si="407"/>
        <v>1.6666666666666667</v>
      </c>
      <c r="AS845" s="12">
        <v>16</v>
      </c>
      <c r="AT845" s="17">
        <f t="shared" si="408"/>
        <v>1.7777777777777777</v>
      </c>
      <c r="AU845" s="13"/>
      <c r="AV845" s="13"/>
      <c r="AW845" s="13"/>
      <c r="AX845" s="13"/>
      <c r="AY845" s="13"/>
      <c r="AZ845" s="13"/>
      <c r="BA845" s="13"/>
      <c r="BB845" s="13"/>
      <c r="BC845" s="13"/>
      <c r="BD845" s="35">
        <f t="shared" si="409"/>
        <v>47.862453531598511</v>
      </c>
      <c r="BE845" s="35">
        <f t="shared" si="410"/>
        <v>46.039603960396043</v>
      </c>
      <c r="BF845" s="37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23.406845337646608</v>
      </c>
      <c r="BG845" s="14">
        <f t="shared" si="411"/>
        <v>0.5544554455445545</v>
      </c>
      <c r="BH845" s="14">
        <f t="shared" si="412"/>
        <v>0.14851485148514851</v>
      </c>
      <c r="BI845" s="13">
        <f>IFERROR(((AG845*(12000/5))/((F845*60+G845)*(SUMIFS(팀공격력!X:X,팀공격력!A:A,B845,팀공격력!B:B,D845)+SUMIFS(팀수비력!X:X,팀수비력!A:A,B845,팀수비력!B:B,D845))))*100,"")</f>
        <v>1.6634289210881201</v>
      </c>
      <c r="BJ845" s="13">
        <f>IFERROR(((AI845*(12000/5))/((F845*60+G845)*(SUMIFS(팀공격력!V:V,팀공격력!A:A,B845,팀공격력!B:B,D845)+SUMIFS(팀수비력!W:W,팀수비력!A:A,B845,팀수비력!B:B,D845))))*100,"")</f>
        <v>10.761366693570084</v>
      </c>
      <c r="BK845" s="13">
        <f>IFERROR(((AE845*(12000/5))/((F845*60+G845)*(SUMIFS(팀공격력!X:X,팀공격력!A:A,B845,팀공격력!B:B,D845)+SUMIFS(팀수비력!X:X,팀수비력!A:A,B845,팀수비력!B:B,D845))))*100,"")</f>
        <v>7.366613793390246</v>
      </c>
      <c r="BL845" s="13">
        <f>IFERROR(100*AK845/(((((F845*60+G845)/(12000/5))*SUMIFS(팀공격력!P:P,팀공격력!A:A,B845,팀공격력!B:B,D845))-K845)),"")</f>
        <v>21.6547192353644</v>
      </c>
      <c r="BM845" s="13">
        <f>IFERROR(100*((AM845/E845*(2400))/((F845*60+G845)*SUMIFS(팀공격력!AR:AR,팀공격력!A:A,B845,팀공격력!B:B,D845))),"")</f>
        <v>3.741568939787542</v>
      </c>
      <c r="BN845" s="13">
        <f>IFERROR((AO845*40)/(((F845*60+G845)/60)*(SUMIFS(팀수비력!Q:Q,팀수비력!A:A,B845,팀수비력!B:B,D845)-SUMIFS(팀수비력!N:N,팀수비력!A:A,B845,팀수비력!B:B,D845)))*100,"")</f>
        <v>0</v>
      </c>
      <c r="BO845" s="13">
        <f t="shared" si="413"/>
        <v>12.234910277324634</v>
      </c>
      <c r="BP845" s="13">
        <v>0</v>
      </c>
      <c r="BQ845" s="13">
        <v>0</v>
      </c>
      <c r="BR845" s="13">
        <v>3.1111111111111098</v>
      </c>
      <c r="BS845" s="13">
        <v>1</v>
      </c>
      <c r="BT845" s="15" t="s">
        <v>88</v>
      </c>
      <c r="BU845" s="15"/>
      <c r="BV845" s="12" t="s">
        <v>91</v>
      </c>
      <c r="BW845" s="26"/>
      <c r="BX845" s="28"/>
      <c r="BY845" s="28"/>
      <c r="BZ845" s="26"/>
      <c r="CA845" s="26"/>
      <c r="CB845" s="26"/>
      <c r="CC845" s="31"/>
      <c r="CD845" s="31"/>
      <c r="CE845" s="31"/>
      <c r="CF845" s="33">
        <v>1</v>
      </c>
      <c r="CG845" s="33">
        <v>8</v>
      </c>
    </row>
    <row r="846" spans="1:85" ht="18" customHeight="1" thickBot="1" x14ac:dyDescent="0.45">
      <c r="A846" s="12" t="s">
        <v>84</v>
      </c>
      <c r="B846" s="12" t="s">
        <v>172</v>
      </c>
      <c r="C846" s="4" t="s">
        <v>180</v>
      </c>
      <c r="D846" s="4" t="s">
        <v>299</v>
      </c>
      <c r="E846" s="23">
        <v>9</v>
      </c>
      <c r="F846" s="24">
        <v>16</v>
      </c>
      <c r="G846" s="24">
        <v>15</v>
      </c>
      <c r="H846" s="10">
        <f t="shared" si="387"/>
        <v>8775</v>
      </c>
      <c r="I846" s="5">
        <v>64</v>
      </c>
      <c r="J846" s="17">
        <f t="shared" si="388"/>
        <v>7.1111111111111107</v>
      </c>
      <c r="K846" s="7">
        <v>25</v>
      </c>
      <c r="L846" s="7">
        <v>50</v>
      </c>
      <c r="M846" s="17">
        <f t="shared" si="389"/>
        <v>2.7777777777777777</v>
      </c>
      <c r="N846" s="17">
        <f t="shared" si="390"/>
        <v>5.5555555555555554</v>
      </c>
      <c r="O846" s="14">
        <f t="shared" si="391"/>
        <v>0.5</v>
      </c>
      <c r="P846" s="12">
        <v>12</v>
      </c>
      <c r="Q846" s="12">
        <v>19</v>
      </c>
      <c r="R846" s="17">
        <f t="shared" si="392"/>
        <v>1.3333333333333333</v>
      </c>
      <c r="S846" s="17">
        <f t="shared" si="393"/>
        <v>2.1111111111111112</v>
      </c>
      <c r="T846" s="14">
        <f t="shared" si="394"/>
        <v>0.63157894736842102</v>
      </c>
      <c r="U846" s="12">
        <v>13</v>
      </c>
      <c r="V846" s="12">
        <v>31</v>
      </c>
      <c r="W846" s="17">
        <f t="shared" si="395"/>
        <v>1.4444444444444444</v>
      </c>
      <c r="X846" s="17">
        <f t="shared" si="396"/>
        <v>3.4444444444444446</v>
      </c>
      <c r="Y846" s="14">
        <f t="shared" si="397"/>
        <v>0.41935483870967744</v>
      </c>
      <c r="Z846" s="12">
        <v>1</v>
      </c>
      <c r="AA846" s="12">
        <v>2</v>
      </c>
      <c r="AB846" s="17">
        <f t="shared" si="398"/>
        <v>0.1111111111111111</v>
      </c>
      <c r="AC846" s="17">
        <f t="shared" si="399"/>
        <v>0.22222222222222221</v>
      </c>
      <c r="AD846" s="14">
        <f t="shared" si="400"/>
        <v>0.5</v>
      </c>
      <c r="AE846" s="12">
        <v>13</v>
      </c>
      <c r="AF846" s="17">
        <f t="shared" si="401"/>
        <v>1.4444444444444444</v>
      </c>
      <c r="AG846" s="12">
        <v>4</v>
      </c>
      <c r="AH846" s="17">
        <f t="shared" si="402"/>
        <v>0.44444444444444442</v>
      </c>
      <c r="AI846" s="12">
        <v>9</v>
      </c>
      <c r="AJ846" s="17">
        <f t="shared" si="403"/>
        <v>1</v>
      </c>
      <c r="AK846" s="12">
        <v>6</v>
      </c>
      <c r="AL846" s="17">
        <f t="shared" si="404"/>
        <v>0.66666666666666663</v>
      </c>
      <c r="AM846" s="12">
        <v>1</v>
      </c>
      <c r="AN846" s="17">
        <f t="shared" si="405"/>
        <v>0.1111111111111111</v>
      </c>
      <c r="AO846" s="12">
        <v>1</v>
      </c>
      <c r="AP846" s="17">
        <f t="shared" si="406"/>
        <v>0.1111111111111111</v>
      </c>
      <c r="AQ846" s="12">
        <v>3</v>
      </c>
      <c r="AR846" s="17">
        <f t="shared" si="407"/>
        <v>0.33333333333333331</v>
      </c>
      <c r="AS846" s="12">
        <v>21</v>
      </c>
      <c r="AT846" s="17">
        <f t="shared" si="408"/>
        <v>2.3333333333333335</v>
      </c>
      <c r="AU846" s="13"/>
      <c r="AV846" s="13"/>
      <c r="AW846" s="13"/>
      <c r="AX846" s="13"/>
      <c r="AY846" s="13"/>
      <c r="AZ846" s="13"/>
      <c r="BA846" s="13"/>
      <c r="BB846" s="13"/>
      <c r="BC846" s="13"/>
      <c r="BD846" s="35">
        <f t="shared" si="409"/>
        <v>62.893081761006286</v>
      </c>
      <c r="BE846" s="35">
        <f t="shared" si="410"/>
        <v>63</v>
      </c>
      <c r="BF846" s="37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16.807037244993449</v>
      </c>
      <c r="BG846" s="14">
        <f t="shared" si="411"/>
        <v>0.62</v>
      </c>
      <c r="BH846" s="14">
        <f t="shared" si="412"/>
        <v>0.04</v>
      </c>
      <c r="BI846" s="13">
        <f>IFERROR(((AG846*(12000/5))/((F846*60+G846)*(SUMIFS(팀공격력!X:X,팀공격력!A:A,B846,팀공격력!B:B,D846)+SUMIFS(팀수비력!X:X,팀수비력!A:A,B846,팀수비력!B:B,D846))))*100,"")</f>
        <v>1.5530211113807328</v>
      </c>
      <c r="BJ846" s="13">
        <f>IFERROR(((AI846*(12000/5))/((F846*60+G846)*(SUMIFS(팀공격력!V:V,팀공격력!A:A,B846,팀공격력!B:B,D846)+SUMIFS(팀수비력!W:W,팀수비력!A:A,B846,팀수비력!B:B,D846))))*100,"")</f>
        <v>6.593406593406594</v>
      </c>
      <c r="BK846" s="13">
        <f>IFERROR(((AE846*(12000/5))/((F846*60+G846)*(SUMIFS(팀공격력!X:X,팀공격력!A:A,B846,팀공격력!B:B,D846)+SUMIFS(팀수비력!X:X,팀수비력!A:A,B846,팀수비력!B:B,D846))))*100,"")</f>
        <v>5.0473186119873814</v>
      </c>
      <c r="BL846" s="13">
        <f>IFERROR(100*AK846/(((((F846*60+G846)/(12000/5))*SUMIFS(팀공격력!P:P,팀공격력!A:A,B846,팀공격력!B:B,D846))-K846)),"")</f>
        <v>7.5949367088607591</v>
      </c>
      <c r="BM846" s="13">
        <f>IFERROR(100*((AM846/E846*(2400))/((F846*60+G846)*SUMIFS(팀공격력!AR:AR,팀공격력!A:A,B846,팀공격력!B:B,D846))),"")</f>
        <v>0.35959694244835921</v>
      </c>
      <c r="BN846" s="13">
        <f>IFERROR((AO846*40)/(((F846*60+G846)/60)*(SUMIFS(팀수비력!Q:Q,팀수비력!A:A,B846,팀수비력!B:B,D846)-SUMIFS(팀수비력!N:N,팀수비력!A:A,B846,팀수비력!B:B,D846)))*100,"")</f>
        <v>0.65120065120065118</v>
      </c>
      <c r="BO846" s="13">
        <f t="shared" si="413"/>
        <v>5.5679287305122491</v>
      </c>
      <c r="BP846" s="13">
        <v>20</v>
      </c>
      <c r="BQ846" s="13">
        <v>0.22222222222222199</v>
      </c>
      <c r="BR846" s="13">
        <v>0</v>
      </c>
      <c r="BS846" s="13">
        <v>0</v>
      </c>
      <c r="BT846" s="15" t="s">
        <v>88</v>
      </c>
      <c r="BU846" s="15"/>
      <c r="BV846" s="12" t="s">
        <v>96</v>
      </c>
      <c r="BW846" s="26"/>
      <c r="BX846" s="28"/>
      <c r="BY846" s="28"/>
      <c r="BZ846" s="26"/>
      <c r="CA846" s="26"/>
      <c r="CB846" s="26"/>
      <c r="CC846" s="31"/>
      <c r="CD846" s="31"/>
      <c r="CE846" s="31"/>
      <c r="CF846" s="33">
        <v>1</v>
      </c>
      <c r="CG846" s="33">
        <v>8</v>
      </c>
    </row>
    <row r="847" spans="1:85" ht="18" customHeight="1" thickBot="1" x14ac:dyDescent="0.45">
      <c r="A847" s="12" t="s">
        <v>84</v>
      </c>
      <c r="B847" s="12" t="s">
        <v>172</v>
      </c>
      <c r="C847" s="4" t="s">
        <v>181</v>
      </c>
      <c r="D847" s="4" t="s">
        <v>299</v>
      </c>
      <c r="E847" s="23">
        <v>9</v>
      </c>
      <c r="F847" s="24">
        <v>17</v>
      </c>
      <c r="G847" s="24">
        <v>4</v>
      </c>
      <c r="H847" s="10">
        <f t="shared" si="387"/>
        <v>9216</v>
      </c>
      <c r="I847" s="5">
        <v>43</v>
      </c>
      <c r="J847" s="17">
        <f t="shared" si="388"/>
        <v>4.7777777777777777</v>
      </c>
      <c r="K847" s="7">
        <v>14</v>
      </c>
      <c r="L847" s="7">
        <v>35</v>
      </c>
      <c r="M847" s="17">
        <f t="shared" si="389"/>
        <v>1.5555555555555556</v>
      </c>
      <c r="N847" s="17">
        <f t="shared" si="390"/>
        <v>3.8888888888888888</v>
      </c>
      <c r="O847" s="14">
        <f t="shared" si="391"/>
        <v>0.4</v>
      </c>
      <c r="P847" s="12">
        <v>2</v>
      </c>
      <c r="Q847" s="12">
        <v>2</v>
      </c>
      <c r="R847" s="17">
        <f t="shared" si="392"/>
        <v>0.22222222222222221</v>
      </c>
      <c r="S847" s="17">
        <f t="shared" si="393"/>
        <v>0.22222222222222221</v>
      </c>
      <c r="T847" s="14">
        <f t="shared" si="394"/>
        <v>1</v>
      </c>
      <c r="U847" s="12">
        <v>12</v>
      </c>
      <c r="V847" s="12">
        <v>33</v>
      </c>
      <c r="W847" s="17">
        <f t="shared" si="395"/>
        <v>1.3333333333333333</v>
      </c>
      <c r="X847" s="17">
        <f t="shared" si="396"/>
        <v>3.6666666666666665</v>
      </c>
      <c r="Y847" s="14">
        <f t="shared" si="397"/>
        <v>0.36363636363636365</v>
      </c>
      <c r="Z847" s="12">
        <v>3</v>
      </c>
      <c r="AA847" s="12">
        <v>3</v>
      </c>
      <c r="AB847" s="17">
        <f t="shared" si="398"/>
        <v>0.33333333333333331</v>
      </c>
      <c r="AC847" s="17">
        <f t="shared" si="399"/>
        <v>0.33333333333333331</v>
      </c>
      <c r="AD847" s="14">
        <f t="shared" si="400"/>
        <v>1</v>
      </c>
      <c r="AE847" s="12">
        <v>12</v>
      </c>
      <c r="AF847" s="17">
        <f t="shared" si="401"/>
        <v>1.3333333333333333</v>
      </c>
      <c r="AG847" s="12">
        <v>4</v>
      </c>
      <c r="AH847" s="17">
        <f t="shared" si="402"/>
        <v>0.44444444444444442</v>
      </c>
      <c r="AI847" s="12">
        <v>8</v>
      </c>
      <c r="AJ847" s="17">
        <f t="shared" si="403"/>
        <v>0.88888888888888884</v>
      </c>
      <c r="AK847" s="12">
        <v>7</v>
      </c>
      <c r="AL847" s="17">
        <f t="shared" si="404"/>
        <v>0.77777777777777779</v>
      </c>
      <c r="AM847" s="12">
        <v>4</v>
      </c>
      <c r="AN847" s="17">
        <f t="shared" si="405"/>
        <v>0.44444444444444442</v>
      </c>
      <c r="AO847" s="12">
        <v>1</v>
      </c>
      <c r="AP847" s="17">
        <f t="shared" si="406"/>
        <v>0.1111111111111111</v>
      </c>
      <c r="AQ847" s="12">
        <v>5</v>
      </c>
      <c r="AR847" s="17">
        <f t="shared" si="407"/>
        <v>0.55555555555555558</v>
      </c>
      <c r="AS847" s="12">
        <v>8</v>
      </c>
      <c r="AT847" s="17">
        <f t="shared" si="408"/>
        <v>0.88888888888888884</v>
      </c>
      <c r="AU847" s="13"/>
      <c r="AV847" s="13"/>
      <c r="AW847" s="13"/>
      <c r="AX847" s="13"/>
      <c r="AY847" s="13"/>
      <c r="AZ847" s="13"/>
      <c r="BA847" s="13"/>
      <c r="BB847" s="13"/>
      <c r="BC847" s="13"/>
      <c r="BD847" s="35">
        <f t="shared" si="409"/>
        <v>59.196035242290748</v>
      </c>
      <c r="BE847" s="35">
        <f t="shared" si="410"/>
        <v>57.142857142857139</v>
      </c>
      <c r="BF847" s="37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12.272373023114355</v>
      </c>
      <c r="BG847" s="14">
        <f t="shared" si="411"/>
        <v>0.94285714285714284</v>
      </c>
      <c r="BH847" s="14">
        <f t="shared" si="412"/>
        <v>8.5714285714285715E-2</v>
      </c>
      <c r="BI847" s="13">
        <f>IFERROR(((AG847*(12000/5))/((F847*60+G847)*(SUMIFS(팀공격력!X:X,팀공격력!A:A,B847,팀공격력!B:B,D847)+SUMIFS(팀수비력!X:X,팀수비력!A:A,B847,팀수비력!B:B,D847))))*100,"")</f>
        <v>1.4787066246056781</v>
      </c>
      <c r="BJ847" s="13">
        <f>IFERROR(((AI847*(12000/5))/((F847*60+G847)*(SUMIFS(팀공격력!V:V,팀공격력!A:A,B847,팀공격력!B:B,D847)+SUMIFS(팀수비력!W:W,팀수비력!A:A,B847,팀수비력!B:B,D847))))*100,"")</f>
        <v>5.5803571428571432</v>
      </c>
      <c r="BK847" s="13">
        <f>IFERROR(((AE847*(12000/5))/((F847*60+G847)*(SUMIFS(팀공격력!X:X,팀공격력!A:A,B847,팀공격력!B:B,D847)+SUMIFS(팀수비력!X:X,팀수비력!A:A,B847,팀수비력!B:B,D847))))*100,"")</f>
        <v>4.4361198738170344</v>
      </c>
      <c r="BL847" s="13">
        <f>IFERROR(100*AK847/(((((F847*60+G847)/(12000/5))*SUMIFS(팀공격력!P:P,팀공격력!A:A,B847,팀공격력!B:B,D847))-K847)),"")</f>
        <v>7.3508821058527021</v>
      </c>
      <c r="BM847" s="13">
        <f>IFERROR(100*((AM847/E847*(2400))/((F847*60+G847)*SUMIFS(팀공격력!AR:AR,팀공격력!A:A,B847,팀공격력!B:B,D847))),"")</f>
        <v>1.3695586675279308</v>
      </c>
      <c r="BN847" s="13">
        <f>IFERROR((AO847*40)/(((F847*60+G847)/60)*(SUMIFS(팀수비력!Q:Q,팀수비력!A:A,B847,팀수비력!B:B,D847)-SUMIFS(팀수비력!N:N,팀수비력!A:A,B847,팀수비력!B:B,D847)))*100,"")</f>
        <v>0.62003968253968256</v>
      </c>
      <c r="BO847" s="13">
        <f t="shared" si="413"/>
        <v>12.100677637947724</v>
      </c>
      <c r="BP847" s="13">
        <v>0</v>
      </c>
      <c r="BQ847" s="13">
        <v>0</v>
      </c>
      <c r="BR847" s="13">
        <v>1.3333333333333299</v>
      </c>
      <c r="BS847" s="13">
        <v>0.55555555555555503</v>
      </c>
      <c r="BT847" s="15" t="s">
        <v>88</v>
      </c>
      <c r="BU847" s="15"/>
      <c r="BV847" s="12" t="s">
        <v>96</v>
      </c>
      <c r="BW847" s="26"/>
      <c r="BX847" s="28"/>
      <c r="BY847" s="28"/>
      <c r="BZ847" s="26"/>
      <c r="CA847" s="26"/>
      <c r="CB847" s="26"/>
      <c r="CC847" s="31"/>
      <c r="CD847" s="31"/>
      <c r="CE847" s="31"/>
      <c r="CF847" s="33">
        <v>1</v>
      </c>
      <c r="CG847" s="33">
        <v>8</v>
      </c>
    </row>
    <row r="848" spans="1:85" ht="18" customHeight="1" thickBot="1" x14ac:dyDescent="0.45">
      <c r="A848" s="12" t="s">
        <v>84</v>
      </c>
      <c r="B848" s="12" t="s">
        <v>172</v>
      </c>
      <c r="C848" s="4" t="s">
        <v>183</v>
      </c>
      <c r="D848" s="4" t="s">
        <v>299</v>
      </c>
      <c r="E848" s="23">
        <v>6</v>
      </c>
      <c r="F848" s="24">
        <v>20</v>
      </c>
      <c r="G848" s="24">
        <v>33</v>
      </c>
      <c r="H848" s="10">
        <f t="shared" si="387"/>
        <v>7398</v>
      </c>
      <c r="I848" s="5">
        <v>45</v>
      </c>
      <c r="J848" s="17">
        <f t="shared" si="388"/>
        <v>7.5</v>
      </c>
      <c r="K848" s="7">
        <v>17</v>
      </c>
      <c r="L848" s="7">
        <v>42</v>
      </c>
      <c r="M848" s="17">
        <f t="shared" si="389"/>
        <v>2.8333333333333335</v>
      </c>
      <c r="N848" s="17">
        <f t="shared" si="390"/>
        <v>7</v>
      </c>
      <c r="O848" s="14">
        <f t="shared" si="391"/>
        <v>0.40476190476190477</v>
      </c>
      <c r="P848" s="12">
        <v>17</v>
      </c>
      <c r="Q848" s="12">
        <v>38</v>
      </c>
      <c r="R848" s="17">
        <f t="shared" si="392"/>
        <v>2.8333333333333335</v>
      </c>
      <c r="S848" s="17">
        <f t="shared" si="393"/>
        <v>6.333333333333333</v>
      </c>
      <c r="T848" s="14">
        <f t="shared" si="394"/>
        <v>0.44736842105263158</v>
      </c>
      <c r="U848" s="12">
        <v>0</v>
      </c>
      <c r="V848" s="12">
        <v>4</v>
      </c>
      <c r="W848" s="17">
        <f t="shared" si="395"/>
        <v>0</v>
      </c>
      <c r="X848" s="17">
        <f t="shared" si="396"/>
        <v>0.66666666666666663</v>
      </c>
      <c r="Y848" s="14">
        <f t="shared" si="397"/>
        <v>0</v>
      </c>
      <c r="Z848" s="12">
        <v>11</v>
      </c>
      <c r="AA848" s="12">
        <v>15</v>
      </c>
      <c r="AB848" s="17">
        <f t="shared" si="398"/>
        <v>1.8333333333333333</v>
      </c>
      <c r="AC848" s="17">
        <f t="shared" si="399"/>
        <v>2.5</v>
      </c>
      <c r="AD848" s="14">
        <f t="shared" si="400"/>
        <v>0.73333333333333328</v>
      </c>
      <c r="AE848" s="12">
        <v>28</v>
      </c>
      <c r="AF848" s="17">
        <f t="shared" si="401"/>
        <v>4.666666666666667</v>
      </c>
      <c r="AG848" s="12">
        <v>8</v>
      </c>
      <c r="AH848" s="17">
        <f t="shared" si="402"/>
        <v>1.3333333333333333</v>
      </c>
      <c r="AI848" s="12">
        <v>20</v>
      </c>
      <c r="AJ848" s="17">
        <f t="shared" si="403"/>
        <v>3.3333333333333335</v>
      </c>
      <c r="AK848" s="12">
        <v>2</v>
      </c>
      <c r="AL848" s="17">
        <f t="shared" si="404"/>
        <v>0.33333333333333331</v>
      </c>
      <c r="AM848" s="12">
        <v>5</v>
      </c>
      <c r="AN848" s="17">
        <f t="shared" si="405"/>
        <v>0.83333333333333337</v>
      </c>
      <c r="AO848" s="12">
        <v>6</v>
      </c>
      <c r="AP848" s="17">
        <f t="shared" si="406"/>
        <v>1</v>
      </c>
      <c r="AQ848" s="12">
        <v>3</v>
      </c>
      <c r="AR848" s="17">
        <f t="shared" si="407"/>
        <v>0.5</v>
      </c>
      <c r="AS848" s="12">
        <v>17</v>
      </c>
      <c r="AT848" s="17">
        <f t="shared" si="408"/>
        <v>2.8333333333333335</v>
      </c>
      <c r="AU848" s="13"/>
      <c r="AV848" s="13"/>
      <c r="AW848" s="13"/>
      <c r="AX848" s="13"/>
      <c r="AY848" s="13"/>
      <c r="AZ848" s="13"/>
      <c r="BA848" s="13"/>
      <c r="BB848" s="13"/>
      <c r="BC848" s="13"/>
      <c r="BD848" s="35">
        <f t="shared" si="409"/>
        <v>46.296296296296298</v>
      </c>
      <c r="BE848" s="35">
        <f t="shared" si="410"/>
        <v>40.476190476190474</v>
      </c>
      <c r="BF848" s="37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12.727843192971863</v>
      </c>
      <c r="BG848" s="14">
        <f t="shared" si="411"/>
        <v>9.5238095238095233E-2</v>
      </c>
      <c r="BH848" s="14">
        <f t="shared" si="412"/>
        <v>0.35714285714285715</v>
      </c>
      <c r="BI848" s="13">
        <f>IFERROR(((AG848*(12000/5))/((F848*60+G848)*(SUMIFS(팀공격력!X:X,팀공격력!A:A,B848,팀공격력!B:B,D848)+SUMIFS(팀수비력!X:X,팀수비력!A:A,B848,팀수비력!B:B,D848))))*100,"")</f>
        <v>2.4561161128892368</v>
      </c>
      <c r="BJ848" s="13">
        <f>IFERROR(((AI848*(12000/5))/((F848*60+G848)*(SUMIFS(팀공격력!V:V,팀공격력!A:A,B848,팀공격력!B:B,D848)+SUMIFS(팀수비력!W:W,팀수비력!A:A,B848,팀수비력!B:B,D848))))*100,"")</f>
        <v>11.586142973004288</v>
      </c>
      <c r="BK848" s="13">
        <f>IFERROR(((AE848*(12000/5))/((F848*60+G848)*(SUMIFS(팀공격력!X:X,팀공격력!A:A,B848,팀공격력!B:B,D848)+SUMIFS(팀수비력!X:X,팀수비력!A:A,B848,팀수비력!B:B,D848))))*100,"")</f>
        <v>8.5964063951123286</v>
      </c>
      <c r="BL848" s="13">
        <f>IFERROR(100*AK848/(((((F848*60+G848)/(12000/5))*SUMIFS(팀공격력!P:P,팀공격력!A:A,B848,팀공격력!B:B,D848))-K848)),"")</f>
        <v>1.7464198393293746</v>
      </c>
      <c r="BM848" s="13">
        <f>IFERROR(100*((AM848/E848*(2400))/((F848*60+G848)*SUMIFS(팀공격력!AR:AR,팀공격력!A:A,B848,팀공격력!B:B,D848))),"")</f>
        <v>2.1326461002868022</v>
      </c>
      <c r="BN848" s="13">
        <f>IFERROR((AO848*40)/(((F848*60+G848)/60)*(SUMIFS(팀수비력!Q:Q,팀수비력!A:A,B848,팀수비력!B:B,D848)-SUMIFS(팀수비력!N:N,팀수비력!A:A,B848,팀수비력!B:B,D848)))*100,"")</f>
        <v>3.0896381261344761</v>
      </c>
      <c r="BO848" s="13">
        <f t="shared" si="413"/>
        <v>5.8139534883720927</v>
      </c>
      <c r="BP848" s="13">
        <v>0</v>
      </c>
      <c r="BQ848" s="13">
        <v>0.5</v>
      </c>
      <c r="BR848" s="13">
        <v>0</v>
      </c>
      <c r="BS848" s="13">
        <v>0</v>
      </c>
      <c r="BT848" s="15" t="s">
        <v>88</v>
      </c>
      <c r="BU848" s="15"/>
      <c r="BV848" s="12" t="s">
        <v>96</v>
      </c>
      <c r="BW848" s="26"/>
      <c r="BX848" s="28"/>
      <c r="BY848" s="28"/>
      <c r="BZ848" s="26"/>
      <c r="CA848" s="26"/>
      <c r="CB848" s="26"/>
      <c r="CC848" s="31"/>
      <c r="CD848" s="31"/>
      <c r="CE848" s="31"/>
      <c r="CF848" s="33">
        <v>1</v>
      </c>
      <c r="CG848" s="33">
        <v>5</v>
      </c>
    </row>
    <row r="849" spans="1:85" ht="18" customHeight="1" thickBot="1" x14ac:dyDescent="0.45">
      <c r="A849" s="12" t="s">
        <v>84</v>
      </c>
      <c r="B849" s="12" t="s">
        <v>172</v>
      </c>
      <c r="C849" s="4" t="s">
        <v>184</v>
      </c>
      <c r="D849" s="4" t="s">
        <v>299</v>
      </c>
      <c r="E849" s="23">
        <v>2</v>
      </c>
      <c r="F849" s="24">
        <v>8</v>
      </c>
      <c r="G849" s="24">
        <v>47</v>
      </c>
      <c r="H849" s="10">
        <f t="shared" si="387"/>
        <v>1054</v>
      </c>
      <c r="I849" s="5">
        <v>5</v>
      </c>
      <c r="J849" s="17">
        <f t="shared" si="388"/>
        <v>2.5</v>
      </c>
      <c r="K849" s="7">
        <v>2</v>
      </c>
      <c r="L849" s="7">
        <v>2</v>
      </c>
      <c r="M849" s="17">
        <f t="shared" si="389"/>
        <v>1</v>
      </c>
      <c r="N849" s="17">
        <f t="shared" si="390"/>
        <v>1</v>
      </c>
      <c r="O849" s="14">
        <f t="shared" si="391"/>
        <v>1</v>
      </c>
      <c r="P849" s="12">
        <v>1</v>
      </c>
      <c r="Q849" s="12">
        <v>1</v>
      </c>
      <c r="R849" s="17">
        <f t="shared" si="392"/>
        <v>0.5</v>
      </c>
      <c r="S849" s="17">
        <f t="shared" si="393"/>
        <v>0.5</v>
      </c>
      <c r="T849" s="14">
        <f t="shared" si="394"/>
        <v>1</v>
      </c>
      <c r="U849" s="12">
        <v>1</v>
      </c>
      <c r="V849" s="12">
        <v>1</v>
      </c>
      <c r="W849" s="17">
        <f t="shared" si="395"/>
        <v>0.5</v>
      </c>
      <c r="X849" s="17">
        <f t="shared" si="396"/>
        <v>0.5</v>
      </c>
      <c r="Y849" s="14">
        <f t="shared" si="397"/>
        <v>1</v>
      </c>
      <c r="Z849" s="12">
        <v>0</v>
      </c>
      <c r="AA849" s="12">
        <v>0</v>
      </c>
      <c r="AB849" s="17">
        <f t="shared" si="398"/>
        <v>0</v>
      </c>
      <c r="AC849" s="17">
        <f t="shared" si="399"/>
        <v>0</v>
      </c>
      <c r="AD849" s="14" t="e">
        <f t="shared" si="400"/>
        <v>#DIV/0!</v>
      </c>
      <c r="AE849" s="12">
        <v>2</v>
      </c>
      <c r="AF849" s="17">
        <f t="shared" si="401"/>
        <v>1</v>
      </c>
      <c r="AG849" s="12">
        <v>2</v>
      </c>
      <c r="AH849" s="17">
        <f t="shared" si="402"/>
        <v>1</v>
      </c>
      <c r="AI849" s="12">
        <v>0</v>
      </c>
      <c r="AJ849" s="17">
        <f t="shared" si="403"/>
        <v>0</v>
      </c>
      <c r="AK849" s="12">
        <v>1</v>
      </c>
      <c r="AL849" s="17">
        <f t="shared" si="404"/>
        <v>0.5</v>
      </c>
      <c r="AM849" s="12">
        <v>0</v>
      </c>
      <c r="AN849" s="17">
        <f t="shared" si="405"/>
        <v>0</v>
      </c>
      <c r="AO849" s="12">
        <v>0</v>
      </c>
      <c r="AP849" s="17">
        <f t="shared" si="406"/>
        <v>0</v>
      </c>
      <c r="AQ849" s="12">
        <v>0</v>
      </c>
      <c r="AR849" s="17">
        <f t="shared" si="407"/>
        <v>0</v>
      </c>
      <c r="AS849" s="12">
        <v>3</v>
      </c>
      <c r="AT849" s="17">
        <f t="shared" si="408"/>
        <v>1.5</v>
      </c>
      <c r="AU849" s="13"/>
      <c r="AV849" s="13"/>
      <c r="AW849" s="13"/>
      <c r="AX849" s="13"/>
      <c r="AY849" s="13"/>
      <c r="AZ849" s="13"/>
      <c r="BA849" s="13"/>
      <c r="BB849" s="13"/>
      <c r="BC849" s="13"/>
      <c r="BD849" s="35">
        <f t="shared" si="409"/>
        <v>125</v>
      </c>
      <c r="BE849" s="35">
        <f t="shared" si="410"/>
        <v>125</v>
      </c>
      <c r="BF849" s="37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1.154217279094355</v>
      </c>
      <c r="BG849" s="14">
        <f t="shared" si="411"/>
        <v>0.5</v>
      </c>
      <c r="BH849" s="14">
        <f t="shared" si="412"/>
        <v>0</v>
      </c>
      <c r="BI849" s="13">
        <f>IFERROR(((AG849*(12000/5))/((F849*60+G849)*(SUMIFS(팀공격력!X:X,팀공격력!A:A,B849,팀공격력!B:B,D849)+SUMIFS(팀수비력!X:X,팀수비력!A:A,B849,팀수비력!B:B,D849))))*100,"")</f>
        <v>1.4366182007554218</v>
      </c>
      <c r="BJ849" s="13">
        <f>IFERROR(((AI849*(12000/5))/((F849*60+G849)*(SUMIFS(팀공격력!V:V,팀공격력!A:A,B849,팀공격력!B:B,D849)+SUMIFS(팀수비력!W:W,팀수비력!A:A,B849,팀수비력!B:B,D849))))*100,"")</f>
        <v>0</v>
      </c>
      <c r="BK849" s="13">
        <f>IFERROR(((AE849*(12000/5))/((F849*60+G849)*(SUMIFS(팀공격력!X:X,팀공격력!A:A,B849,팀공격력!B:B,D849)+SUMIFS(팀수비력!X:X,팀수비력!A:A,B849,팀수비력!B:B,D849))))*100,"")</f>
        <v>1.4366182007554218</v>
      </c>
      <c r="BL849" s="13">
        <f>IFERROR(100*AK849/(((((F849*60+G849)/(12000/5))*SUMIFS(팀공격력!P:P,팀공격력!A:A,B849,팀공격력!B:B,D849))-K849)),"")</f>
        <v>1.8445646827348747</v>
      </c>
      <c r="BM849" s="13">
        <f>IFERROR(100*((AM849/E849*(2400))/((F849*60+G849)*SUMIFS(팀공격력!AR:AR,팀공격력!A:A,B849,팀공격력!B:B,D849))),"")</f>
        <v>0</v>
      </c>
      <c r="BN849" s="13">
        <f>IFERROR((AO849*40)/(((F849*60+G849)/60)*(SUMIFS(팀수비력!Q:Q,팀수비력!A:A,B849,팀수비력!B:B,D849)-SUMIFS(팀수비력!N:N,팀수비력!A:A,B849,팀수비력!B:B,D849)))*100,"")</f>
        <v>0</v>
      </c>
      <c r="BO849" s="13">
        <f t="shared" si="413"/>
        <v>0</v>
      </c>
      <c r="BP849" s="13">
        <v>80</v>
      </c>
      <c r="BQ849" s="13">
        <v>0</v>
      </c>
      <c r="BR849" s="13">
        <v>0</v>
      </c>
      <c r="BS849" s="13">
        <v>0</v>
      </c>
      <c r="BT849" s="15" t="s">
        <v>88</v>
      </c>
      <c r="BU849" s="15"/>
      <c r="BV849" s="12" t="s">
        <v>96</v>
      </c>
      <c r="BW849" s="26"/>
      <c r="BX849" s="28"/>
      <c r="BY849" s="28"/>
      <c r="BZ849" s="26"/>
      <c r="CA849" s="26"/>
      <c r="CB849" s="26"/>
      <c r="CC849" s="31"/>
      <c r="CD849" s="31"/>
      <c r="CE849" s="31"/>
      <c r="CF849" s="33">
        <v>0</v>
      </c>
      <c r="CG849" s="33">
        <v>2</v>
      </c>
    </row>
    <row r="850" spans="1:85" ht="18" customHeight="1" thickBot="1" x14ac:dyDescent="0.45">
      <c r="A850" s="12" t="s">
        <v>84</v>
      </c>
      <c r="B850" s="12" t="s">
        <v>172</v>
      </c>
      <c r="C850" s="4" t="s">
        <v>185</v>
      </c>
      <c r="D850" s="4" t="s">
        <v>299</v>
      </c>
      <c r="E850" s="23">
        <v>9</v>
      </c>
      <c r="F850" s="24">
        <v>27</v>
      </c>
      <c r="G850" s="24">
        <v>5</v>
      </c>
      <c r="H850" s="10">
        <f t="shared" si="387"/>
        <v>14625</v>
      </c>
      <c r="I850" s="5">
        <v>104</v>
      </c>
      <c r="J850" s="17">
        <f t="shared" si="388"/>
        <v>11.555555555555555</v>
      </c>
      <c r="K850" s="7">
        <v>40</v>
      </c>
      <c r="L850" s="7">
        <v>79</v>
      </c>
      <c r="M850" s="17">
        <f t="shared" si="389"/>
        <v>4.4444444444444446</v>
      </c>
      <c r="N850" s="17">
        <f t="shared" si="390"/>
        <v>8.7777777777777786</v>
      </c>
      <c r="O850" s="14">
        <f t="shared" si="391"/>
        <v>0.50632911392405067</v>
      </c>
      <c r="P850" s="12">
        <v>29</v>
      </c>
      <c r="Q850" s="12">
        <v>49</v>
      </c>
      <c r="R850" s="17">
        <f t="shared" si="392"/>
        <v>3.2222222222222223</v>
      </c>
      <c r="S850" s="17">
        <f t="shared" si="393"/>
        <v>5.4444444444444446</v>
      </c>
      <c r="T850" s="14">
        <f t="shared" si="394"/>
        <v>0.59183673469387754</v>
      </c>
      <c r="U850" s="12">
        <v>11</v>
      </c>
      <c r="V850" s="12">
        <v>30</v>
      </c>
      <c r="W850" s="17">
        <f t="shared" si="395"/>
        <v>1.2222222222222223</v>
      </c>
      <c r="X850" s="17">
        <f t="shared" si="396"/>
        <v>3.3333333333333335</v>
      </c>
      <c r="Y850" s="14">
        <f t="shared" si="397"/>
        <v>0.36666666666666664</v>
      </c>
      <c r="Z850" s="12">
        <v>13</v>
      </c>
      <c r="AA850" s="12">
        <v>16</v>
      </c>
      <c r="AB850" s="17">
        <f t="shared" si="398"/>
        <v>1.4444444444444444</v>
      </c>
      <c r="AC850" s="17">
        <f t="shared" si="399"/>
        <v>1.7777777777777777</v>
      </c>
      <c r="AD850" s="14">
        <f t="shared" si="400"/>
        <v>0.8125</v>
      </c>
      <c r="AE850" s="12">
        <v>39</v>
      </c>
      <c r="AF850" s="17">
        <f t="shared" si="401"/>
        <v>4.333333333333333</v>
      </c>
      <c r="AG850" s="12">
        <v>5</v>
      </c>
      <c r="AH850" s="17">
        <f t="shared" si="402"/>
        <v>0.55555555555555558</v>
      </c>
      <c r="AI850" s="12">
        <v>34</v>
      </c>
      <c r="AJ850" s="17">
        <f t="shared" si="403"/>
        <v>3.7777777777777777</v>
      </c>
      <c r="AK850" s="12">
        <v>41</v>
      </c>
      <c r="AL850" s="17">
        <f t="shared" si="404"/>
        <v>4.5555555555555554</v>
      </c>
      <c r="AM850" s="12">
        <v>14</v>
      </c>
      <c r="AN850" s="17">
        <f t="shared" si="405"/>
        <v>1.5555555555555556</v>
      </c>
      <c r="AO850" s="12">
        <v>4</v>
      </c>
      <c r="AP850" s="17">
        <f t="shared" si="406"/>
        <v>0.44444444444444442</v>
      </c>
      <c r="AQ850" s="12">
        <v>17</v>
      </c>
      <c r="AR850" s="17">
        <f t="shared" si="407"/>
        <v>1.8888888888888888</v>
      </c>
      <c r="AS850" s="12">
        <v>23</v>
      </c>
      <c r="AT850" s="17">
        <f t="shared" si="408"/>
        <v>2.5555555555555554</v>
      </c>
      <c r="AU850" s="13"/>
      <c r="AV850" s="13"/>
      <c r="AW850" s="13"/>
      <c r="AX850" s="13"/>
      <c r="AY850" s="13"/>
      <c r="AZ850" s="13"/>
      <c r="BA850" s="13"/>
      <c r="BB850" s="13"/>
      <c r="BC850" s="13"/>
      <c r="BD850" s="35">
        <f t="shared" si="409"/>
        <v>60.437006043700606</v>
      </c>
      <c r="BE850" s="35">
        <f t="shared" si="410"/>
        <v>57.594936708860757</v>
      </c>
      <c r="BF850" s="37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19.285045854388922</v>
      </c>
      <c r="BG850" s="14">
        <f t="shared" si="411"/>
        <v>0.379746835443038</v>
      </c>
      <c r="BH850" s="14">
        <f t="shared" si="412"/>
        <v>0.20253164556962025</v>
      </c>
      <c r="BI850" s="13">
        <f>IFERROR(((AG850*(12000/5))/((F850*60+G850)*(SUMIFS(팀공격력!X:X,팀공격력!A:A,B850,팀공격력!B:B,D850)+SUMIFS(팀수비력!X:X,팀수비력!A:A,B850,팀수비력!B:B,D850))))*100,"")</f>
        <v>1.1647658335355497</v>
      </c>
      <c r="BJ850" s="13">
        <f>IFERROR(((AI850*(12000/5))/((F850*60+G850)*(SUMIFS(팀공격력!V:V,팀공격력!A:A,B850,팀공격력!B:B,D850)+SUMIFS(팀수비력!W:W,팀수비력!A:A,B850,팀수비력!B:B,D850))))*100,"")</f>
        <v>14.945054945054945</v>
      </c>
      <c r="BK850" s="13">
        <f>IFERROR(((AE850*(12000/5))/((F850*60+G850)*(SUMIFS(팀공격력!X:X,팀공격력!A:A,B850,팀공격력!B:B,D850)+SUMIFS(팀수비력!X:X,팀수비력!A:A,B850,팀수비력!B:B,D850))))*100,"")</f>
        <v>9.0851735015772874</v>
      </c>
      <c r="BL850" s="13">
        <f>IFERROR(100*AK850/(((((F850*60+G850)/(12000/5))*SUMIFS(팀공격력!P:P,팀공격력!A:A,B850,팀공격력!B:B,D850))-K850)),"")</f>
        <v>30.749999999999996</v>
      </c>
      <c r="BM850" s="13">
        <f>IFERROR(100*((AM850/E850*(2400))/((F850*60+G850)*SUMIFS(팀공격력!AR:AR,팀공격력!A:A,B850,팀공격력!B:B,D850))),"")</f>
        <v>3.0206143165662178</v>
      </c>
      <c r="BN850" s="13">
        <f>IFERROR((AO850*40)/(((F850*60+G850)/60)*(SUMIFS(팀수비력!Q:Q,팀수비력!A:A,B850,팀수비력!B:B,D850)-SUMIFS(팀수비력!N:N,팀수비력!A:A,B850,팀수비력!B:B,D850)))*100,"")</f>
        <v>1.5628815628815629</v>
      </c>
      <c r="BO850" s="13">
        <f t="shared" si="413"/>
        <v>16.498447204968944</v>
      </c>
      <c r="BP850" s="13">
        <v>25</v>
      </c>
      <c r="BQ850" s="13">
        <v>0.22222222222222199</v>
      </c>
      <c r="BR850" s="13">
        <v>2</v>
      </c>
      <c r="BS850" s="13">
        <v>0.55555555555555503</v>
      </c>
      <c r="BT850" s="15" t="s">
        <v>110</v>
      </c>
      <c r="BU850" s="15"/>
      <c r="BV850" s="12" t="s">
        <v>96</v>
      </c>
      <c r="BW850" s="26"/>
      <c r="BX850" s="28"/>
      <c r="BY850" s="28"/>
      <c r="BZ850" s="26"/>
      <c r="CA850" s="26"/>
      <c r="CB850" s="26"/>
      <c r="CC850" s="31"/>
      <c r="CD850" s="31"/>
      <c r="CE850" s="31"/>
      <c r="CF850" s="33">
        <v>1</v>
      </c>
      <c r="CG850" s="33">
        <v>8</v>
      </c>
    </row>
    <row r="851" spans="1:85" ht="18" customHeight="1" thickBot="1" x14ac:dyDescent="0.45">
      <c r="A851" s="12" t="s">
        <v>84</v>
      </c>
      <c r="B851" s="12" t="s">
        <v>172</v>
      </c>
      <c r="C851" s="4" t="s">
        <v>186</v>
      </c>
      <c r="D851" s="4" t="s">
        <v>299</v>
      </c>
      <c r="E851" s="23">
        <v>4</v>
      </c>
      <c r="F851" s="24">
        <v>6</v>
      </c>
      <c r="G851" s="24">
        <v>36</v>
      </c>
      <c r="H851" s="10">
        <f t="shared" si="387"/>
        <v>1584</v>
      </c>
      <c r="I851" s="5">
        <v>9</v>
      </c>
      <c r="J851" s="17">
        <f t="shared" si="388"/>
        <v>2.25</v>
      </c>
      <c r="K851" s="7">
        <v>3</v>
      </c>
      <c r="L851" s="7">
        <v>10</v>
      </c>
      <c r="M851" s="17">
        <f t="shared" si="389"/>
        <v>0.75</v>
      </c>
      <c r="N851" s="17">
        <f t="shared" si="390"/>
        <v>2.5</v>
      </c>
      <c r="O851" s="14">
        <f t="shared" si="391"/>
        <v>0.3</v>
      </c>
      <c r="P851" s="12">
        <v>2</v>
      </c>
      <c r="Q851" s="12">
        <v>5</v>
      </c>
      <c r="R851" s="17">
        <f t="shared" si="392"/>
        <v>0.5</v>
      </c>
      <c r="S851" s="17">
        <f t="shared" si="393"/>
        <v>1.25</v>
      </c>
      <c r="T851" s="14">
        <f t="shared" si="394"/>
        <v>0.4</v>
      </c>
      <c r="U851" s="12">
        <v>1</v>
      </c>
      <c r="V851" s="12">
        <v>5</v>
      </c>
      <c r="W851" s="17">
        <f t="shared" si="395"/>
        <v>0.25</v>
      </c>
      <c r="X851" s="17">
        <f t="shared" si="396"/>
        <v>1.25</v>
      </c>
      <c r="Y851" s="14">
        <f t="shared" si="397"/>
        <v>0.2</v>
      </c>
      <c r="Z851" s="12">
        <v>2</v>
      </c>
      <c r="AA851" s="12">
        <v>2</v>
      </c>
      <c r="AB851" s="17">
        <f t="shared" si="398"/>
        <v>0.5</v>
      </c>
      <c r="AC851" s="17">
        <f t="shared" si="399"/>
        <v>0.5</v>
      </c>
      <c r="AD851" s="14">
        <f t="shared" si="400"/>
        <v>1</v>
      </c>
      <c r="AE851" s="12">
        <v>5</v>
      </c>
      <c r="AF851" s="17">
        <f t="shared" si="401"/>
        <v>1.25</v>
      </c>
      <c r="AG851" s="12">
        <v>2</v>
      </c>
      <c r="AH851" s="17">
        <f t="shared" si="402"/>
        <v>0.5</v>
      </c>
      <c r="AI851" s="12">
        <v>3</v>
      </c>
      <c r="AJ851" s="17">
        <f t="shared" si="403"/>
        <v>0.75</v>
      </c>
      <c r="AK851" s="12">
        <v>4</v>
      </c>
      <c r="AL851" s="17">
        <f t="shared" si="404"/>
        <v>1</v>
      </c>
      <c r="AM851" s="12">
        <v>1</v>
      </c>
      <c r="AN851" s="17">
        <f t="shared" si="405"/>
        <v>0.25</v>
      </c>
      <c r="AO851" s="12">
        <v>3</v>
      </c>
      <c r="AP851" s="17">
        <f t="shared" si="406"/>
        <v>0.75</v>
      </c>
      <c r="AQ851" s="12">
        <v>1</v>
      </c>
      <c r="AR851" s="17">
        <f t="shared" si="407"/>
        <v>0.25</v>
      </c>
      <c r="AS851" s="12">
        <v>11</v>
      </c>
      <c r="AT851" s="17">
        <f t="shared" si="408"/>
        <v>2.75</v>
      </c>
      <c r="AU851" s="13"/>
      <c r="AV851" s="13"/>
      <c r="AW851" s="13"/>
      <c r="AX851" s="13"/>
      <c r="AY851" s="13"/>
      <c r="AZ851" s="13"/>
      <c r="BA851" s="13"/>
      <c r="BB851" s="13"/>
      <c r="BC851" s="13"/>
      <c r="BD851" s="35">
        <f t="shared" si="409"/>
        <v>41.360294117647058</v>
      </c>
      <c r="BE851" s="35">
        <f t="shared" si="410"/>
        <v>35</v>
      </c>
      <c r="BF851" s="37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9.1240875912408761</v>
      </c>
      <c r="BG851" s="14">
        <f t="shared" si="411"/>
        <v>0.5</v>
      </c>
      <c r="BH851" s="14">
        <f t="shared" si="412"/>
        <v>0.2</v>
      </c>
      <c r="BI851" s="13">
        <f>IFERROR(((AG851*(12000/5))/((F851*60+G851)*(SUMIFS(팀공격력!X:X,팀공격력!A:A,B851,팀공격력!B:B,D851)+SUMIFS(팀수비력!X:X,팀수비력!A:A,B851,팀수비력!B:B,D851))))*100,"")</f>
        <v>1.9118631106012811</v>
      </c>
      <c r="BJ851" s="13">
        <f>IFERROR(((AI851*(12000/5))/((F851*60+G851)*(SUMIFS(팀공격력!V:V,팀공격력!A:A,B851,팀공격력!B:B,D851)+SUMIFS(팀수비력!W:W,팀수비력!A:A,B851,팀수비력!B:B,D851))))*100,"")</f>
        <v>5.4112554112554108</v>
      </c>
      <c r="BK851" s="13">
        <f>IFERROR(((AE851*(12000/5))/((F851*60+G851)*(SUMIFS(팀공격력!X:X,팀공격력!A:A,B851,팀공격력!B:B,D851)+SUMIFS(팀수비력!X:X,팀수비력!A:A,B851,팀수비력!B:B,D851))))*100,"")</f>
        <v>4.7796577765032024</v>
      </c>
      <c r="BL851" s="13">
        <f>IFERROR(100*AK851/(((((F851*60+G851)/(12000/5))*SUMIFS(팀공격력!P:P,팀공격력!A:A,B851,팀공격력!B:B,D851))-K851)),"")</f>
        <v>10.19367991845056</v>
      </c>
      <c r="BM851" s="13">
        <f>IFERROR(100*((AM851/E851*(2400))/((F851*60+G851)*SUMIFS(팀공격력!AR:AR,팀공격력!A:A,B851,팀공격력!B:B,D851))),"")</f>
        <v>1.9920853345860812</v>
      </c>
      <c r="BN851" s="13">
        <f>IFERROR((AO851*40)/(((F851*60+G851)/60)*(SUMIFS(팀수비력!Q:Q,팀수비력!A:A,B851,팀수비력!B:B,D851)-SUMIFS(팀수비력!N:N,팀수비력!A:A,B851,팀수비력!B:B,D851)))*100,"")</f>
        <v>4.8100048100048109</v>
      </c>
      <c r="BO851" s="13">
        <f t="shared" si="413"/>
        <v>8.4175084175084169</v>
      </c>
      <c r="BP851" s="13">
        <v>0</v>
      </c>
      <c r="BQ851" s="13">
        <v>0</v>
      </c>
      <c r="BR851" s="13">
        <v>0</v>
      </c>
      <c r="BS851" s="13">
        <v>0.25</v>
      </c>
      <c r="BT851" s="15" t="s">
        <v>88</v>
      </c>
      <c r="BU851" s="15"/>
      <c r="BV851" s="12" t="s">
        <v>91</v>
      </c>
      <c r="BW851" s="26"/>
      <c r="BX851" s="28"/>
      <c r="BY851" s="28"/>
      <c r="BZ851" s="26"/>
      <c r="CA851" s="26"/>
      <c r="CB851" s="26"/>
      <c r="CC851" s="31"/>
      <c r="CD851" s="31"/>
      <c r="CE851" s="31"/>
      <c r="CF851" s="33">
        <v>1</v>
      </c>
      <c r="CG851" s="33">
        <v>3</v>
      </c>
    </row>
    <row r="852" spans="1:85" ht="18" customHeight="1" thickBot="1" x14ac:dyDescent="0.45">
      <c r="A852" s="12" t="s">
        <v>84</v>
      </c>
      <c r="B852" s="12" t="s">
        <v>172</v>
      </c>
      <c r="C852" s="4" t="s">
        <v>187</v>
      </c>
      <c r="D852" s="4" t="s">
        <v>299</v>
      </c>
      <c r="E852" s="23">
        <v>6</v>
      </c>
      <c r="F852" s="24">
        <v>9</v>
      </c>
      <c r="G852" s="24">
        <v>54</v>
      </c>
      <c r="H852" s="10">
        <f t="shared" si="387"/>
        <v>3564</v>
      </c>
      <c r="I852" s="5">
        <v>11</v>
      </c>
      <c r="J852" s="17">
        <f t="shared" si="388"/>
        <v>1.8333333333333333</v>
      </c>
      <c r="K852" s="7">
        <v>3</v>
      </c>
      <c r="L852" s="7">
        <v>15</v>
      </c>
      <c r="M852" s="17">
        <f t="shared" si="389"/>
        <v>0.5</v>
      </c>
      <c r="N852" s="17">
        <f t="shared" si="390"/>
        <v>2.5</v>
      </c>
      <c r="O852" s="14">
        <f t="shared" si="391"/>
        <v>0.2</v>
      </c>
      <c r="P852" s="12">
        <v>1</v>
      </c>
      <c r="Q852" s="12">
        <v>4</v>
      </c>
      <c r="R852" s="17">
        <f t="shared" si="392"/>
        <v>0.16666666666666666</v>
      </c>
      <c r="S852" s="17">
        <f t="shared" si="393"/>
        <v>0.66666666666666663</v>
      </c>
      <c r="T852" s="14">
        <f t="shared" si="394"/>
        <v>0.25</v>
      </c>
      <c r="U852" s="12">
        <v>2</v>
      </c>
      <c r="V852" s="12">
        <v>11</v>
      </c>
      <c r="W852" s="17">
        <f t="shared" si="395"/>
        <v>0.33333333333333331</v>
      </c>
      <c r="X852" s="17">
        <f t="shared" si="396"/>
        <v>1.8333333333333333</v>
      </c>
      <c r="Y852" s="14">
        <f t="shared" si="397"/>
        <v>0.18181818181818182</v>
      </c>
      <c r="Z852" s="12">
        <v>3</v>
      </c>
      <c r="AA852" s="12">
        <v>4</v>
      </c>
      <c r="AB852" s="17">
        <f t="shared" si="398"/>
        <v>0.5</v>
      </c>
      <c r="AC852" s="17">
        <f t="shared" si="399"/>
        <v>0.66666666666666663</v>
      </c>
      <c r="AD852" s="14">
        <f t="shared" si="400"/>
        <v>0.75</v>
      </c>
      <c r="AE852" s="12">
        <v>3</v>
      </c>
      <c r="AF852" s="17">
        <f t="shared" si="401"/>
        <v>0.5</v>
      </c>
      <c r="AG852" s="12">
        <v>2</v>
      </c>
      <c r="AH852" s="17">
        <f t="shared" si="402"/>
        <v>0.33333333333333331</v>
      </c>
      <c r="AI852" s="12">
        <v>1</v>
      </c>
      <c r="AJ852" s="17">
        <f t="shared" si="403"/>
        <v>0.16666666666666666</v>
      </c>
      <c r="AK852" s="12">
        <v>9</v>
      </c>
      <c r="AL852" s="17">
        <f t="shared" si="404"/>
        <v>1.5</v>
      </c>
      <c r="AM852" s="12">
        <v>2</v>
      </c>
      <c r="AN852" s="17">
        <f t="shared" si="405"/>
        <v>0.33333333333333331</v>
      </c>
      <c r="AO852" s="12">
        <v>0</v>
      </c>
      <c r="AP852" s="17">
        <f t="shared" si="406"/>
        <v>0</v>
      </c>
      <c r="AQ852" s="12">
        <v>1</v>
      </c>
      <c r="AR852" s="17">
        <f t="shared" si="407"/>
        <v>0.16666666666666666</v>
      </c>
      <c r="AS852" s="12">
        <v>5</v>
      </c>
      <c r="AT852" s="17">
        <f t="shared" si="408"/>
        <v>0.83333333333333337</v>
      </c>
      <c r="AU852" s="13"/>
      <c r="AV852" s="13"/>
      <c r="AW852" s="13"/>
      <c r="AX852" s="13"/>
      <c r="AY852" s="13"/>
      <c r="AZ852" s="13"/>
      <c r="BA852" s="13"/>
      <c r="BB852" s="13"/>
      <c r="BC852" s="13"/>
      <c r="BD852" s="35">
        <f t="shared" si="409"/>
        <v>32.816229116945109</v>
      </c>
      <c r="BE852" s="35">
        <f t="shared" si="410"/>
        <v>26.666666666666668</v>
      </c>
      <c r="BF852" s="37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9.0933667576003359</v>
      </c>
      <c r="BG852" s="14">
        <f t="shared" si="411"/>
        <v>0.73333333333333328</v>
      </c>
      <c r="BH852" s="14">
        <f t="shared" si="412"/>
        <v>0.26666666666666666</v>
      </c>
      <c r="BI852" s="13">
        <f>IFERROR(((AG852*(12000/5))/((F852*60+G852)*(SUMIFS(팀공격력!X:X,팀공격력!A:A,B852,팀공격력!B:B,D852)+SUMIFS(팀수비력!X:X,팀수비력!A:A,B852,팀수비력!B:B,D852))))*100,"")</f>
        <v>1.2745754070675206</v>
      </c>
      <c r="BJ852" s="13">
        <f>IFERROR(((AI852*(12000/5))/((F852*60+G852)*(SUMIFS(팀공격력!V:V,팀공격력!A:A,B852,팀공격력!B:B,D852)+SUMIFS(팀수비력!W:W,팀수비력!A:A,B852,팀수비력!B:B,D852))))*100,"")</f>
        <v>1.2025012025012025</v>
      </c>
      <c r="BK852" s="13">
        <f>IFERROR(((AE852*(12000/5))/((F852*60+G852)*(SUMIFS(팀공격력!X:X,팀공격력!A:A,B852,팀공격력!B:B,D852)+SUMIFS(팀수비력!X:X,팀수비력!A:A,B852,팀수비력!B:B,D852))))*100,"")</f>
        <v>1.9118631106012811</v>
      </c>
      <c r="BL852" s="13">
        <f>IFERROR(100*AK852/(((((F852*60+G852)/(12000/5))*SUMIFS(팀공격력!P:P,팀공격력!A:A,B852,팀공격력!B:B,D852))-K852)),"")</f>
        <v>14.910536779324056</v>
      </c>
      <c r="BM852" s="13">
        <f>IFERROR(100*((AM852/E852*(2400))/((F852*60+G852)*SUMIFS(팀공격력!AR:AR,팀공격력!A:A,B852,팀공격력!B:B,D852))),"")</f>
        <v>1.7707425196320723</v>
      </c>
      <c r="BN852" s="13">
        <f>IFERROR((AO852*40)/(((F852*60+G852)/60)*(SUMIFS(팀수비력!Q:Q,팀수비력!A:A,B852,팀수비력!B:B,D852)-SUMIFS(팀수비력!N:N,팀수비력!A:A,B852,팀수비력!B:B,D852)))*100,"")</f>
        <v>0</v>
      </c>
      <c r="BO852" s="13">
        <f t="shared" si="413"/>
        <v>5.6306306306306304</v>
      </c>
      <c r="BP852" s="13">
        <v>0</v>
      </c>
      <c r="BQ852" s="13">
        <v>0.16666666666666599</v>
      </c>
      <c r="BR852" s="13">
        <v>0</v>
      </c>
      <c r="BS852" s="13">
        <v>0.16666666666666599</v>
      </c>
      <c r="BT852" s="15" t="s">
        <v>88</v>
      </c>
      <c r="BU852" s="15"/>
      <c r="BV852" s="12" t="s">
        <v>91</v>
      </c>
      <c r="BW852" s="26"/>
      <c r="BX852" s="28"/>
      <c r="BY852" s="28"/>
      <c r="BZ852" s="26"/>
      <c r="CA852" s="26"/>
      <c r="CB852" s="26"/>
      <c r="CC852" s="31"/>
      <c r="CD852" s="31"/>
      <c r="CE852" s="31"/>
      <c r="CF852" s="33">
        <v>1</v>
      </c>
      <c r="CG852" s="33">
        <v>5</v>
      </c>
    </row>
    <row r="853" spans="1:85" ht="18" customHeight="1" thickBot="1" x14ac:dyDescent="0.45">
      <c r="A853" s="12" t="s">
        <v>84</v>
      </c>
      <c r="B853" s="12" t="s">
        <v>172</v>
      </c>
      <c r="C853" s="4" t="s">
        <v>188</v>
      </c>
      <c r="D853" s="4" t="s">
        <v>299</v>
      </c>
      <c r="E853" s="23">
        <v>8</v>
      </c>
      <c r="F853" s="24">
        <v>12</v>
      </c>
      <c r="G853" s="24">
        <v>28</v>
      </c>
      <c r="H853" s="10">
        <f t="shared" si="387"/>
        <v>5984</v>
      </c>
      <c r="I853" s="5">
        <v>21</v>
      </c>
      <c r="J853" s="17">
        <f t="shared" si="388"/>
        <v>2.625</v>
      </c>
      <c r="K853" s="7">
        <v>5</v>
      </c>
      <c r="L853" s="7">
        <v>21</v>
      </c>
      <c r="M853" s="17">
        <f t="shared" si="389"/>
        <v>0.625</v>
      </c>
      <c r="N853" s="17">
        <f t="shared" si="390"/>
        <v>2.625</v>
      </c>
      <c r="O853" s="14">
        <f t="shared" si="391"/>
        <v>0.23809523809523808</v>
      </c>
      <c r="P853" s="12">
        <v>0</v>
      </c>
      <c r="Q853" s="12">
        <v>5</v>
      </c>
      <c r="R853" s="17">
        <f t="shared" si="392"/>
        <v>0</v>
      </c>
      <c r="S853" s="17">
        <f t="shared" si="393"/>
        <v>0.625</v>
      </c>
      <c r="T853" s="14">
        <f t="shared" si="394"/>
        <v>0</v>
      </c>
      <c r="U853" s="12">
        <v>5</v>
      </c>
      <c r="V853" s="12">
        <v>16</v>
      </c>
      <c r="W853" s="17">
        <f t="shared" si="395"/>
        <v>0.625</v>
      </c>
      <c r="X853" s="17">
        <f t="shared" si="396"/>
        <v>2</v>
      </c>
      <c r="Y853" s="14">
        <f t="shared" si="397"/>
        <v>0.3125</v>
      </c>
      <c r="Z853" s="12">
        <v>6</v>
      </c>
      <c r="AA853" s="12">
        <v>10</v>
      </c>
      <c r="AB853" s="17">
        <f t="shared" si="398"/>
        <v>0.75</v>
      </c>
      <c r="AC853" s="17">
        <f t="shared" si="399"/>
        <v>1.25</v>
      </c>
      <c r="AD853" s="14">
        <f t="shared" si="400"/>
        <v>0.6</v>
      </c>
      <c r="AE853" s="12">
        <v>15</v>
      </c>
      <c r="AF853" s="17">
        <f t="shared" si="401"/>
        <v>1.875</v>
      </c>
      <c r="AG853" s="12">
        <v>7</v>
      </c>
      <c r="AH853" s="17">
        <f t="shared" si="402"/>
        <v>0.875</v>
      </c>
      <c r="AI853" s="12">
        <v>8</v>
      </c>
      <c r="AJ853" s="17">
        <f t="shared" si="403"/>
        <v>1</v>
      </c>
      <c r="AK853" s="12">
        <v>6</v>
      </c>
      <c r="AL853" s="17">
        <f t="shared" si="404"/>
        <v>0.75</v>
      </c>
      <c r="AM853" s="12">
        <v>4</v>
      </c>
      <c r="AN853" s="17">
        <f t="shared" si="405"/>
        <v>0.5</v>
      </c>
      <c r="AO853" s="12">
        <v>2</v>
      </c>
      <c r="AP853" s="17">
        <f t="shared" si="406"/>
        <v>0.25</v>
      </c>
      <c r="AQ853" s="12">
        <v>5</v>
      </c>
      <c r="AR853" s="17">
        <f t="shared" si="407"/>
        <v>0.625</v>
      </c>
      <c r="AS853" s="12">
        <v>10</v>
      </c>
      <c r="AT853" s="17">
        <f t="shared" si="408"/>
        <v>1.25</v>
      </c>
      <c r="AU853" s="13"/>
      <c r="AV853" s="13"/>
      <c r="AW853" s="13"/>
      <c r="AX853" s="13"/>
      <c r="AY853" s="13"/>
      <c r="AZ853" s="13"/>
      <c r="BA853" s="13"/>
      <c r="BB853" s="13"/>
      <c r="BC853" s="13"/>
      <c r="BD853" s="35">
        <f t="shared" si="409"/>
        <v>41.338582677165356</v>
      </c>
      <c r="BE853" s="35">
        <f t="shared" si="410"/>
        <v>35.714285714285715</v>
      </c>
      <c r="BF853" s="37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12.360617770665002</v>
      </c>
      <c r="BG853" s="14">
        <f t="shared" si="411"/>
        <v>0.76190476190476186</v>
      </c>
      <c r="BH853" s="14">
        <f t="shared" si="412"/>
        <v>0.47619047619047616</v>
      </c>
      <c r="BI853" s="13">
        <f>IFERROR(((AG853*(12000/5))/((F853*60+G853)*(SUMIFS(팀공격력!X:X,팀공격력!A:A,B853,팀공격력!B:B,D853)+SUMIFS(팀수비력!X:X,팀수비력!A:A,B853,팀수비력!B:B,D853))))*100,"")</f>
        <v>3.5425698814082556</v>
      </c>
      <c r="BJ853" s="13">
        <f>IFERROR(((AI853*(12000/5))/((F853*60+G853)*(SUMIFS(팀공격력!V:V,팀공격력!A:A,B853,팀공격력!B:B,D853)+SUMIFS(팀수비력!W:W,팀수비력!A:A,B853,팀수비력!B:B,D853))))*100,"")</f>
        <v>7.6394194041252863</v>
      </c>
      <c r="BK853" s="13">
        <f>IFERROR(((AE853*(12000/5))/((F853*60+G853)*(SUMIFS(팀공격력!X:X,팀공격력!A:A,B853,팀공격력!B:B,D853)+SUMIFS(팀수비력!X:X,팀수비력!A:A,B853,팀수비력!B:B,D853))))*100,"")</f>
        <v>7.5912211744462628</v>
      </c>
      <c r="BL853" s="13">
        <f>IFERROR(100*AK853/(((((F853*60+G853)/(12000/5))*SUMIFS(팀공격력!P:P,팀공격력!A:A,B853,팀공격력!B:B,D853))-K853)),"")</f>
        <v>8.0228204671064365</v>
      </c>
      <c r="BM853" s="13">
        <f>IFERROR(100*((AM853/E853*(2400))/((F853*60+G853)*SUMIFS(팀공격력!AR:AR,팀공격력!A:A,B853,팀공격력!B:B,D853))),"")</f>
        <v>2.109266824855851</v>
      </c>
      <c r="BN853" s="13">
        <f>IFERROR((AO853*40)/(((F853*60+G853)/60)*(SUMIFS(팀수비력!Q:Q,팀수비력!A:A,B853,팀수비력!B:B,D853)-SUMIFS(팀수비력!N:N,팀수비력!A:A,B853,팀수비력!B:B,D853)))*100,"")</f>
        <v>1.697648756472286</v>
      </c>
      <c r="BO853" s="13">
        <f t="shared" si="413"/>
        <v>16.447368421052634</v>
      </c>
      <c r="BP853" s="13">
        <v>0</v>
      </c>
      <c r="BQ853" s="13">
        <v>0</v>
      </c>
      <c r="BR853" s="13">
        <v>0</v>
      </c>
      <c r="BS853" s="13">
        <v>0.25</v>
      </c>
      <c r="BT853" s="15" t="s">
        <v>88</v>
      </c>
      <c r="BU853" s="15"/>
      <c r="BV853" s="12" t="s">
        <v>96</v>
      </c>
      <c r="BW853" s="26"/>
      <c r="BX853" s="28"/>
      <c r="BY853" s="28"/>
      <c r="BZ853" s="26"/>
      <c r="CA853" s="26"/>
      <c r="CB853" s="26"/>
      <c r="CC853" s="31"/>
      <c r="CD853" s="31"/>
      <c r="CE853" s="31"/>
      <c r="CF853" s="33">
        <v>1</v>
      </c>
      <c r="CG853" s="33">
        <v>7</v>
      </c>
    </row>
    <row r="854" spans="1:85" ht="18" customHeight="1" thickBot="1" x14ac:dyDescent="0.45">
      <c r="A854" s="12" t="s">
        <v>84</v>
      </c>
      <c r="B854" s="12" t="s">
        <v>172</v>
      </c>
      <c r="C854" s="4" t="s">
        <v>189</v>
      </c>
      <c r="D854" s="4" t="s">
        <v>299</v>
      </c>
      <c r="E854" s="23">
        <v>9</v>
      </c>
      <c r="F854" s="24">
        <v>28</v>
      </c>
      <c r="G854" s="24">
        <v>46</v>
      </c>
      <c r="H854" s="10">
        <f t="shared" si="387"/>
        <v>15534</v>
      </c>
      <c r="I854" s="5">
        <v>166</v>
      </c>
      <c r="J854" s="17">
        <f t="shared" si="388"/>
        <v>18.444444444444443</v>
      </c>
      <c r="K854" s="7">
        <v>52</v>
      </c>
      <c r="L854" s="7">
        <v>121</v>
      </c>
      <c r="M854" s="17">
        <f t="shared" si="389"/>
        <v>5.7777777777777777</v>
      </c>
      <c r="N854" s="17">
        <f t="shared" si="390"/>
        <v>13.444444444444445</v>
      </c>
      <c r="O854" s="14">
        <f t="shared" si="391"/>
        <v>0.42975206611570249</v>
      </c>
      <c r="P854" s="12">
        <v>42</v>
      </c>
      <c r="Q854" s="12">
        <v>97</v>
      </c>
      <c r="R854" s="17">
        <f t="shared" si="392"/>
        <v>4.666666666666667</v>
      </c>
      <c r="S854" s="17">
        <f t="shared" si="393"/>
        <v>10.777777777777779</v>
      </c>
      <c r="T854" s="14">
        <f t="shared" si="394"/>
        <v>0.4329896907216495</v>
      </c>
      <c r="U854" s="12">
        <v>10</v>
      </c>
      <c r="V854" s="12">
        <v>24</v>
      </c>
      <c r="W854" s="17">
        <f t="shared" si="395"/>
        <v>1.1111111111111112</v>
      </c>
      <c r="X854" s="17">
        <f t="shared" si="396"/>
        <v>2.6666666666666665</v>
      </c>
      <c r="Y854" s="14">
        <f t="shared" si="397"/>
        <v>0.41666666666666669</v>
      </c>
      <c r="Z854" s="12">
        <v>52</v>
      </c>
      <c r="AA854" s="12">
        <v>64</v>
      </c>
      <c r="AB854" s="17">
        <f t="shared" si="398"/>
        <v>5.7777777777777777</v>
      </c>
      <c r="AC854" s="17">
        <f t="shared" si="399"/>
        <v>7.1111111111111107</v>
      </c>
      <c r="AD854" s="14">
        <f t="shared" si="400"/>
        <v>0.8125</v>
      </c>
      <c r="AE854" s="12">
        <v>82</v>
      </c>
      <c r="AF854" s="17">
        <f t="shared" si="401"/>
        <v>9.1111111111111107</v>
      </c>
      <c r="AG854" s="12">
        <v>25</v>
      </c>
      <c r="AH854" s="17">
        <f t="shared" si="402"/>
        <v>2.7777777777777777</v>
      </c>
      <c r="AI854" s="12">
        <v>57</v>
      </c>
      <c r="AJ854" s="17">
        <f t="shared" si="403"/>
        <v>6.333333333333333</v>
      </c>
      <c r="AK854" s="12">
        <v>30</v>
      </c>
      <c r="AL854" s="17">
        <f t="shared" si="404"/>
        <v>3.3333333333333335</v>
      </c>
      <c r="AM854" s="12">
        <v>7</v>
      </c>
      <c r="AN854" s="17">
        <f t="shared" si="405"/>
        <v>0.77777777777777779</v>
      </c>
      <c r="AO854" s="12">
        <v>1</v>
      </c>
      <c r="AP854" s="17">
        <f t="shared" si="406"/>
        <v>0.1111111111111111</v>
      </c>
      <c r="AQ854" s="12">
        <v>19</v>
      </c>
      <c r="AR854" s="17">
        <f t="shared" si="407"/>
        <v>2.1111111111111112</v>
      </c>
      <c r="AS854" s="12">
        <v>19</v>
      </c>
      <c r="AT854" s="17">
        <f t="shared" si="408"/>
        <v>2.1111111111111112</v>
      </c>
      <c r="AU854" s="13"/>
      <c r="AV854" s="13"/>
      <c r="AW854" s="13"/>
      <c r="AX854" s="13"/>
      <c r="AY854" s="13"/>
      <c r="AZ854" s="13"/>
      <c r="BA854" s="13"/>
      <c r="BB854" s="13"/>
      <c r="BC854" s="13"/>
      <c r="BD854" s="35">
        <f t="shared" si="409"/>
        <v>55.644945025475998</v>
      </c>
      <c r="BE854" s="35">
        <f t="shared" si="410"/>
        <v>47.107438016528924</v>
      </c>
      <c r="BF854" s="37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29.631258581364726</v>
      </c>
      <c r="BG854" s="14">
        <f t="shared" si="411"/>
        <v>0.19834710743801653</v>
      </c>
      <c r="BH854" s="14">
        <f t="shared" si="412"/>
        <v>0.52892561983471076</v>
      </c>
      <c r="BI854" s="13">
        <f>IFERROR(((AG854*(12000/5))/((F854*60+G854)*(SUMIFS(팀공격력!X:X,팀공격력!A:A,B854,팀공격력!B:B,D854)+SUMIFS(팀수비력!X:X,팀수비력!A:A,B854,팀수비력!B:B,D854))))*100,"")</f>
        <v>5.4830373102412171</v>
      </c>
      <c r="BJ854" s="13">
        <f>IFERROR(((AI854*(12000/5))/((F854*60+G854)*(SUMIFS(팀공격력!V:V,팀공격력!A:A,B854,팀공격력!B:B,D854)+SUMIFS(팀수비력!W:W,팀수비력!A:A,B854,팀수비력!B:B,D854))))*100,"")</f>
        <v>23.588809799702037</v>
      </c>
      <c r="BK854" s="13">
        <f>IFERROR(((AE854*(12000/5))/((F854*60+G854)*(SUMIFS(팀공격력!X:X,팀공격력!A:A,B854,팀공격력!B:B,D854)+SUMIFS(팀수비력!X:X,팀수비력!A:A,B854,팀수비력!B:B,D854))))*100,"")</f>
        <v>17.984362377591193</v>
      </c>
      <c r="BL854" s="13">
        <f>IFERROR(100*AK854/(((((F854*60+G854)/(12000/5))*SUMIFS(팀공격력!P:P,팀공격력!A:A,B854,팀공격력!B:B,D854))-K854)),"")</f>
        <v>22.70892208316512</v>
      </c>
      <c r="BM854" s="13">
        <f>IFERROR(100*((AM854/E854*(2400))/((F854*60+G854)*SUMIFS(팀공격력!AR:AR,팀공격력!A:A,B854,팀공격력!B:B,D854))),"")</f>
        <v>1.421928813563182</v>
      </c>
      <c r="BN854" s="13">
        <f>IFERROR((AO854*40)/(((F854*60+G854)/60)*(SUMIFS(팀수비력!Q:Q,팀수비력!A:A,B854,팀수비력!B:B,D854)-SUMIFS(팀수비력!N:N,팀수비력!A:A,B854,팀수비력!B:B,D854)))*100,"")</f>
        <v>0.36785668303628904</v>
      </c>
      <c r="BO854" s="13">
        <f t="shared" si="413"/>
        <v>11.298763082778306</v>
      </c>
      <c r="BP854" s="13">
        <v>10</v>
      </c>
      <c r="BQ854" s="13">
        <v>2</v>
      </c>
      <c r="BR854" s="13">
        <v>0.22222222222222199</v>
      </c>
      <c r="BS854" s="13">
        <v>0.66666666666666596</v>
      </c>
      <c r="BT854" s="15" t="s">
        <v>93</v>
      </c>
      <c r="BU854" s="15"/>
      <c r="BV854" s="12" t="s">
        <v>89</v>
      </c>
      <c r="BW854" s="26"/>
      <c r="BX854" s="28"/>
      <c r="BY854" s="28"/>
      <c r="BZ854" s="26"/>
      <c r="CA854" s="26"/>
      <c r="CB854" s="26"/>
      <c r="CC854" s="31"/>
      <c r="CD854" s="31"/>
      <c r="CE854" s="31"/>
      <c r="CF854" s="33">
        <v>1</v>
      </c>
      <c r="CG854" s="33">
        <v>8</v>
      </c>
    </row>
    <row r="855" spans="1:85" ht="18" customHeight="1" thickBot="1" x14ac:dyDescent="0.45">
      <c r="A855" s="12" t="s">
        <v>84</v>
      </c>
      <c r="B855" s="12" t="s">
        <v>172</v>
      </c>
      <c r="C855" s="4" t="s">
        <v>190</v>
      </c>
      <c r="D855" s="4" t="s">
        <v>299</v>
      </c>
      <c r="E855" s="23">
        <v>8</v>
      </c>
      <c r="F855" s="24">
        <v>26</v>
      </c>
      <c r="G855" s="24">
        <v>44</v>
      </c>
      <c r="H855" s="10">
        <f t="shared" si="387"/>
        <v>12832</v>
      </c>
      <c r="I855" s="5">
        <v>60</v>
      </c>
      <c r="J855" s="17">
        <f t="shared" si="388"/>
        <v>7.5</v>
      </c>
      <c r="K855" s="7">
        <v>21</v>
      </c>
      <c r="L855" s="7">
        <v>51</v>
      </c>
      <c r="M855" s="17">
        <f t="shared" si="389"/>
        <v>2.625</v>
      </c>
      <c r="N855" s="17">
        <f t="shared" si="390"/>
        <v>6.375</v>
      </c>
      <c r="O855" s="14">
        <f t="shared" si="391"/>
        <v>0.41176470588235292</v>
      </c>
      <c r="P855" s="12">
        <v>6</v>
      </c>
      <c r="Q855" s="12">
        <v>11</v>
      </c>
      <c r="R855" s="17">
        <f t="shared" si="392"/>
        <v>0.75</v>
      </c>
      <c r="S855" s="17">
        <f t="shared" si="393"/>
        <v>1.375</v>
      </c>
      <c r="T855" s="14">
        <f t="shared" si="394"/>
        <v>0.54545454545454541</v>
      </c>
      <c r="U855" s="12">
        <v>15</v>
      </c>
      <c r="V855" s="12">
        <v>40</v>
      </c>
      <c r="W855" s="17">
        <f t="shared" si="395"/>
        <v>1.875</v>
      </c>
      <c r="X855" s="17">
        <f t="shared" si="396"/>
        <v>5</v>
      </c>
      <c r="Y855" s="14">
        <f t="shared" si="397"/>
        <v>0.375</v>
      </c>
      <c r="Z855" s="12">
        <v>3</v>
      </c>
      <c r="AA855" s="12">
        <v>4</v>
      </c>
      <c r="AB855" s="17">
        <f t="shared" si="398"/>
        <v>0.375</v>
      </c>
      <c r="AC855" s="17">
        <f t="shared" si="399"/>
        <v>0.5</v>
      </c>
      <c r="AD855" s="14">
        <f t="shared" si="400"/>
        <v>0.75</v>
      </c>
      <c r="AE855" s="12">
        <v>16</v>
      </c>
      <c r="AF855" s="17">
        <f t="shared" si="401"/>
        <v>2</v>
      </c>
      <c r="AG855" s="12">
        <v>1</v>
      </c>
      <c r="AH855" s="17">
        <f t="shared" si="402"/>
        <v>0.125</v>
      </c>
      <c r="AI855" s="12">
        <v>15</v>
      </c>
      <c r="AJ855" s="17">
        <f t="shared" si="403"/>
        <v>1.875</v>
      </c>
      <c r="AK855" s="12">
        <v>31</v>
      </c>
      <c r="AL855" s="17">
        <f t="shared" si="404"/>
        <v>3.875</v>
      </c>
      <c r="AM855" s="12">
        <v>9</v>
      </c>
      <c r="AN855" s="17">
        <f t="shared" si="405"/>
        <v>1.125</v>
      </c>
      <c r="AO855" s="12">
        <v>0</v>
      </c>
      <c r="AP855" s="17">
        <f t="shared" si="406"/>
        <v>0</v>
      </c>
      <c r="AQ855" s="12">
        <v>18</v>
      </c>
      <c r="AR855" s="17">
        <f t="shared" si="407"/>
        <v>2.25</v>
      </c>
      <c r="AS855" s="12">
        <v>21</v>
      </c>
      <c r="AT855" s="17">
        <f t="shared" si="408"/>
        <v>2.625</v>
      </c>
      <c r="AU855" s="13"/>
      <c r="AV855" s="13"/>
      <c r="AW855" s="13"/>
      <c r="AX855" s="13"/>
      <c r="AY855" s="13"/>
      <c r="AZ855" s="13"/>
      <c r="BA855" s="13"/>
      <c r="BB855" s="13"/>
      <c r="BC855" s="13"/>
      <c r="BD855" s="35">
        <f t="shared" si="409"/>
        <v>56.861258529188788</v>
      </c>
      <c r="BE855" s="35">
        <f t="shared" si="410"/>
        <v>55.882352941176471</v>
      </c>
      <c r="BF855" s="37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13.416883581799755</v>
      </c>
      <c r="BG855" s="14">
        <f t="shared" si="411"/>
        <v>0.78431372549019607</v>
      </c>
      <c r="BH855" s="14">
        <f t="shared" si="412"/>
        <v>7.8431372549019607E-2</v>
      </c>
      <c r="BI855" s="13">
        <f>IFERROR(((AG855*(12000/5))/((F855*60+G855)*(SUMIFS(팀공격력!X:X,팀공격력!A:A,B855,팀공격력!B:B,D855)+SUMIFS(팀수비력!X:X,팀수비력!A:A,B855,팀수비력!B:B,D855))))*100,"")</f>
        <v>0.23600305230614319</v>
      </c>
      <c r="BJ855" s="13">
        <f>IFERROR(((AI855*(12000/5))/((F855*60+G855)*(SUMIFS(팀공격력!V:V,팀공격력!A:A,B855,팀공격력!B:B,D855)+SUMIFS(팀수비력!W:W,팀수비력!A:A,B855,팀수비력!B:B,D855))))*100,"")</f>
        <v>6.6797292483078019</v>
      </c>
      <c r="BK855" s="13">
        <f>IFERROR(((AE855*(12000/5))/((F855*60+G855)*(SUMIFS(팀공격력!X:X,팀공격력!A:A,B855,팀공격력!B:B,D855)+SUMIFS(팀수비력!X:X,팀수비력!A:A,B855,팀수비력!B:B,D855))))*100,"")</f>
        <v>3.776048836898291</v>
      </c>
      <c r="BL855" s="13">
        <f>IFERROR(100*AK855/(((((F855*60+G855)/(12000/5))*SUMIFS(팀공격력!P:P,팀공격력!A:A,B855,팀공격력!B:B,D855))-K855)),"")</f>
        <v>20.65381540374878</v>
      </c>
      <c r="BM855" s="13">
        <f>IFERROR(100*((AM855/E855*(2400))/((F855*60+G855)*SUMIFS(팀공격력!AR:AR,팀공격력!A:A,B855,팀공격력!B:B,D855))),"")</f>
        <v>2.2131521609927658</v>
      </c>
      <c r="BN855" s="13">
        <f>IFERROR((AO855*40)/(((F855*60+G855)/60)*(SUMIFS(팀수비력!Q:Q,팀수비력!A:A,B855,팀수비력!B:B,D855)-SUMIFS(팀수비력!N:N,팀수비력!A:A,B855,팀수비력!B:B,D855)))*100,"")</f>
        <v>0</v>
      </c>
      <c r="BO855" s="13">
        <f t="shared" si="413"/>
        <v>25.43810062182024</v>
      </c>
      <c r="BP855" s="13">
        <v>0</v>
      </c>
      <c r="BQ855" s="13">
        <v>0</v>
      </c>
      <c r="BR855" s="13">
        <v>1.5</v>
      </c>
      <c r="BS855" s="13">
        <v>0.375</v>
      </c>
      <c r="BT855" s="15" t="s">
        <v>88</v>
      </c>
      <c r="BU855" s="15"/>
      <c r="BV855" s="12" t="s">
        <v>91</v>
      </c>
      <c r="BW855" s="26"/>
      <c r="BX855" s="28"/>
      <c r="BY855" s="28"/>
      <c r="BZ855" s="26"/>
      <c r="CA855" s="26"/>
      <c r="CB855" s="26"/>
      <c r="CC855" s="31"/>
      <c r="CD855" s="31"/>
      <c r="CE855" s="31"/>
      <c r="CF855" s="33">
        <v>1</v>
      </c>
      <c r="CG855" s="33">
        <v>7</v>
      </c>
    </row>
    <row r="856" spans="1:85" ht="18" customHeight="1" thickBot="1" x14ac:dyDescent="0.45">
      <c r="A856" s="12" t="s">
        <v>84</v>
      </c>
      <c r="B856" s="12" t="s">
        <v>192</v>
      </c>
      <c r="C856" s="4" t="s">
        <v>193</v>
      </c>
      <c r="D856" s="4" t="s">
        <v>299</v>
      </c>
      <c r="E856" s="23">
        <v>9</v>
      </c>
      <c r="F856" s="24">
        <v>34</v>
      </c>
      <c r="G856" s="24">
        <v>52</v>
      </c>
      <c r="H856" s="10">
        <f t="shared" si="387"/>
        <v>18828</v>
      </c>
      <c r="I856" s="5">
        <v>150</v>
      </c>
      <c r="J856" s="17">
        <f t="shared" si="388"/>
        <v>16.666666666666668</v>
      </c>
      <c r="K856" s="7">
        <v>56</v>
      </c>
      <c r="L856" s="7">
        <v>120</v>
      </c>
      <c r="M856" s="17">
        <f t="shared" si="389"/>
        <v>6.2222222222222223</v>
      </c>
      <c r="N856" s="17">
        <f t="shared" si="390"/>
        <v>13.333333333333334</v>
      </c>
      <c r="O856" s="14">
        <f t="shared" si="391"/>
        <v>0.46666666666666667</v>
      </c>
      <c r="P856" s="12">
        <v>41</v>
      </c>
      <c r="Q856" s="12">
        <v>78</v>
      </c>
      <c r="R856" s="17">
        <f t="shared" si="392"/>
        <v>4.5555555555555554</v>
      </c>
      <c r="S856" s="17">
        <f t="shared" si="393"/>
        <v>8.6666666666666661</v>
      </c>
      <c r="T856" s="14">
        <f t="shared" si="394"/>
        <v>0.52564102564102566</v>
      </c>
      <c r="U856" s="12">
        <v>15</v>
      </c>
      <c r="V856" s="12">
        <v>42</v>
      </c>
      <c r="W856" s="17">
        <f t="shared" si="395"/>
        <v>1.6666666666666667</v>
      </c>
      <c r="X856" s="17">
        <f t="shared" si="396"/>
        <v>4.666666666666667</v>
      </c>
      <c r="Y856" s="14">
        <f t="shared" si="397"/>
        <v>0.35714285714285715</v>
      </c>
      <c r="Z856" s="12">
        <v>23</v>
      </c>
      <c r="AA856" s="12">
        <v>27</v>
      </c>
      <c r="AB856" s="17">
        <f t="shared" si="398"/>
        <v>2.5555555555555554</v>
      </c>
      <c r="AC856" s="17">
        <f t="shared" si="399"/>
        <v>3</v>
      </c>
      <c r="AD856" s="14">
        <f t="shared" si="400"/>
        <v>0.85185185185185186</v>
      </c>
      <c r="AE856" s="12">
        <v>28</v>
      </c>
      <c r="AF856" s="17">
        <f t="shared" si="401"/>
        <v>3.1111111111111112</v>
      </c>
      <c r="AG856" s="12">
        <v>3</v>
      </c>
      <c r="AH856" s="17">
        <f t="shared" si="402"/>
        <v>0.33333333333333331</v>
      </c>
      <c r="AI856" s="12">
        <v>25</v>
      </c>
      <c r="AJ856" s="17">
        <f t="shared" si="403"/>
        <v>2.7777777777777777</v>
      </c>
      <c r="AK856" s="12">
        <v>41</v>
      </c>
      <c r="AL856" s="17">
        <f t="shared" si="404"/>
        <v>4.5555555555555554</v>
      </c>
      <c r="AM856" s="12">
        <v>25</v>
      </c>
      <c r="AN856" s="17">
        <f t="shared" si="405"/>
        <v>2.7777777777777777</v>
      </c>
      <c r="AO856" s="12">
        <v>2</v>
      </c>
      <c r="AP856" s="17">
        <f t="shared" si="406"/>
        <v>0.22222222222222221</v>
      </c>
      <c r="AQ856" s="12">
        <v>18</v>
      </c>
      <c r="AR856" s="17">
        <f t="shared" si="407"/>
        <v>2</v>
      </c>
      <c r="AS856" s="12">
        <v>25</v>
      </c>
      <c r="AT856" s="17">
        <f t="shared" si="408"/>
        <v>2.7777777777777777</v>
      </c>
      <c r="AU856" s="13"/>
      <c r="AV856" s="13"/>
      <c r="AW856" s="13"/>
      <c r="AX856" s="13"/>
      <c r="AY856" s="13"/>
      <c r="AZ856" s="13"/>
      <c r="BA856" s="13"/>
      <c r="BB856" s="13"/>
      <c r="BC856" s="13"/>
      <c r="BD856" s="35">
        <f t="shared" si="409"/>
        <v>56.869881710646041</v>
      </c>
      <c r="BE856" s="35">
        <f t="shared" si="410"/>
        <v>52.916666666666664</v>
      </c>
      <c r="BF856" s="37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22.002669641590973</v>
      </c>
      <c r="BG856" s="14">
        <f t="shared" si="411"/>
        <v>0.35</v>
      </c>
      <c r="BH856" s="14">
        <f t="shared" si="412"/>
        <v>0.22500000000000001</v>
      </c>
      <c r="BI856" s="13">
        <f>IFERROR(((AG856*(12000/5))/((F856*60+G856)*(SUMIFS(팀공격력!X:X,팀공격력!A:A,B856,팀공격력!B:B,D856)+SUMIFS(팀수비력!X:X,팀수비력!A:A,B856,팀수비력!B:B,D856))))*100,"")</f>
        <v>0.55155169877923227</v>
      </c>
      <c r="BJ856" s="13">
        <f>IFERROR(((AI856*(12000/5))/((F856*60+G856)*(SUMIFS(팀공격력!V:V,팀공격력!A:A,B856,팀공격력!B:B,D856)+SUMIFS(팀수비력!W:W,팀수비력!A:A,B856,팀수비력!B:B,D856))))*100,"")</f>
        <v>9.0475357528454499</v>
      </c>
      <c r="BK856" s="13">
        <f>IFERROR(((AE856*(12000/5))/((F856*60+G856)*(SUMIFS(팀공격력!X:X,팀공격력!A:A,B856,팀공격력!B:B,D856)+SUMIFS(팀수비력!X:X,팀수비력!A:A,B856,팀수비력!B:B,D856))))*100,"")</f>
        <v>5.1478158552728344</v>
      </c>
      <c r="BL856" s="13">
        <f>IFERROR(100*AK856/(((((F856*60+G856)/(12000/5))*SUMIFS(팀공격력!P:P,팀공격력!A:A,B856,팀공격력!B:B,D856))-K856)),"")</f>
        <v>24.151506523852063</v>
      </c>
      <c r="BM856" s="13">
        <f>IFERROR(100*((AM856/E856*(2400))/((F856*60+G856)*SUMIFS(팀공격력!AR:AR,팀공격력!A:A,B856,팀공격력!B:B,D856))),"")</f>
        <v>4.2385889420360039</v>
      </c>
      <c r="BN856" s="13">
        <f>IFERROR((AO856*40)/(((F856*60+G856)/60)*(SUMIFS(팀수비력!Q:Q,팀수비력!A:A,B856,팀수비력!B:B,D856)-SUMIFS(팀수비력!N:N,팀수비력!A:A,B856,팀수비력!B:B,D856)))*100,"")</f>
        <v>0.61513540668139577</v>
      </c>
      <c r="BO856" s="13">
        <f t="shared" si="413"/>
        <v>12.00960768614892</v>
      </c>
      <c r="BP856" s="13">
        <v>50</v>
      </c>
      <c r="BQ856" s="13">
        <v>0.22222222222222199</v>
      </c>
      <c r="BR856" s="13">
        <v>2.1111111111111098</v>
      </c>
      <c r="BS856" s="13">
        <v>1.6666666666666601</v>
      </c>
      <c r="BT856" s="15" t="s">
        <v>88</v>
      </c>
      <c r="BU856" s="15"/>
      <c r="BV856" s="12" t="s">
        <v>91</v>
      </c>
      <c r="BW856" s="26"/>
      <c r="BX856" s="28"/>
      <c r="BY856" s="28"/>
      <c r="BZ856" s="26"/>
      <c r="CA856" s="26"/>
      <c r="CB856" s="26"/>
      <c r="CC856" s="31"/>
      <c r="CD856" s="31"/>
      <c r="CE856" s="31"/>
      <c r="CF856" s="33">
        <v>3</v>
      </c>
      <c r="CG856" s="33">
        <v>6</v>
      </c>
    </row>
    <row r="857" spans="1:85" ht="18" customHeight="1" thickBot="1" x14ac:dyDescent="0.45">
      <c r="A857" s="12" t="s">
        <v>84</v>
      </c>
      <c r="B857" s="12" t="s">
        <v>192</v>
      </c>
      <c r="C857" s="4" t="s">
        <v>195</v>
      </c>
      <c r="D857" s="4" t="s">
        <v>299</v>
      </c>
      <c r="E857" s="23">
        <v>9</v>
      </c>
      <c r="F857" s="24">
        <v>24</v>
      </c>
      <c r="G857" s="24">
        <v>24</v>
      </c>
      <c r="H857" s="10">
        <f t="shared" si="387"/>
        <v>13176</v>
      </c>
      <c r="I857" s="5">
        <v>80</v>
      </c>
      <c r="J857" s="17">
        <f t="shared" si="388"/>
        <v>8.8888888888888893</v>
      </c>
      <c r="K857" s="7">
        <v>35</v>
      </c>
      <c r="L857" s="7">
        <v>75</v>
      </c>
      <c r="M857" s="17">
        <f t="shared" si="389"/>
        <v>3.8888888888888888</v>
      </c>
      <c r="N857" s="17">
        <f t="shared" si="390"/>
        <v>8.3333333333333339</v>
      </c>
      <c r="O857" s="14">
        <f t="shared" si="391"/>
        <v>0.46666666666666667</v>
      </c>
      <c r="P857" s="12">
        <v>28</v>
      </c>
      <c r="Q857" s="12">
        <v>46</v>
      </c>
      <c r="R857" s="17">
        <f t="shared" si="392"/>
        <v>3.1111111111111112</v>
      </c>
      <c r="S857" s="17">
        <f t="shared" si="393"/>
        <v>5.1111111111111107</v>
      </c>
      <c r="T857" s="14">
        <f t="shared" si="394"/>
        <v>0.60869565217391308</v>
      </c>
      <c r="U857" s="12">
        <v>7</v>
      </c>
      <c r="V857" s="12">
        <v>29</v>
      </c>
      <c r="W857" s="17">
        <f t="shared" si="395"/>
        <v>0.77777777777777779</v>
      </c>
      <c r="X857" s="17">
        <f t="shared" si="396"/>
        <v>3.2222222222222223</v>
      </c>
      <c r="Y857" s="14">
        <f t="shared" si="397"/>
        <v>0.2413793103448276</v>
      </c>
      <c r="Z857" s="12">
        <v>3</v>
      </c>
      <c r="AA857" s="12">
        <v>4</v>
      </c>
      <c r="AB857" s="17">
        <f t="shared" si="398"/>
        <v>0.33333333333333331</v>
      </c>
      <c r="AC857" s="17">
        <f t="shared" si="399"/>
        <v>0.44444444444444442</v>
      </c>
      <c r="AD857" s="14">
        <f t="shared" si="400"/>
        <v>0.75</v>
      </c>
      <c r="AE857" s="12">
        <v>19</v>
      </c>
      <c r="AF857" s="17">
        <f t="shared" si="401"/>
        <v>2.1111111111111112</v>
      </c>
      <c r="AG857" s="12">
        <v>7</v>
      </c>
      <c r="AH857" s="17">
        <f t="shared" si="402"/>
        <v>0.77777777777777779</v>
      </c>
      <c r="AI857" s="12">
        <v>12</v>
      </c>
      <c r="AJ857" s="17">
        <f t="shared" si="403"/>
        <v>1.3333333333333333</v>
      </c>
      <c r="AK857" s="12">
        <v>24</v>
      </c>
      <c r="AL857" s="17">
        <f t="shared" si="404"/>
        <v>2.6666666666666665</v>
      </c>
      <c r="AM857" s="12">
        <v>3</v>
      </c>
      <c r="AN857" s="17">
        <f t="shared" si="405"/>
        <v>0.33333333333333331</v>
      </c>
      <c r="AO857" s="12">
        <v>3</v>
      </c>
      <c r="AP857" s="17">
        <f t="shared" si="406"/>
        <v>0.33333333333333331</v>
      </c>
      <c r="AQ857" s="12">
        <v>14</v>
      </c>
      <c r="AR857" s="17">
        <f t="shared" si="407"/>
        <v>1.5555555555555556</v>
      </c>
      <c r="AS857" s="12">
        <v>15</v>
      </c>
      <c r="AT857" s="17">
        <f t="shared" si="408"/>
        <v>1.6666666666666667</v>
      </c>
      <c r="AU857" s="13"/>
      <c r="AV857" s="13"/>
      <c r="AW857" s="13"/>
      <c r="AX857" s="13"/>
      <c r="AY857" s="13"/>
      <c r="AZ857" s="13"/>
      <c r="BA857" s="13"/>
      <c r="BB857" s="13"/>
      <c r="BC857" s="13"/>
      <c r="BD857" s="35">
        <f t="shared" si="409"/>
        <v>52.110474205315263</v>
      </c>
      <c r="BE857" s="35">
        <f t="shared" si="410"/>
        <v>51.333333333333329</v>
      </c>
      <c r="BF857" s="37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19.039116195667408</v>
      </c>
      <c r="BG857" s="14">
        <f t="shared" si="411"/>
        <v>0.38666666666666666</v>
      </c>
      <c r="BH857" s="14">
        <f t="shared" si="412"/>
        <v>5.3333333333333337E-2</v>
      </c>
      <c r="BI857" s="13">
        <f>IFERROR(((AG857*(12000/5))/((F857*60+G857)*(SUMIFS(팀공격력!X:X,팀공격력!A:A,B857,팀공격력!B:B,D857)+SUMIFS(팀수비력!X:X,팀수비력!A:A,B857,팀수비력!B:B,D857))))*100,"")</f>
        <v>1.8390079865489701</v>
      </c>
      <c r="BJ857" s="13">
        <f>IFERROR(((AI857*(12000/5))/((F857*60+G857)*(SUMIFS(팀공격력!V:V,팀공격력!A:A,B857,팀공격력!B:B,D857)+SUMIFS(팀수비력!W:W,팀수비력!A:A,B857,팀수비력!B:B,D857))))*100,"")</f>
        <v>6.2057196049025185</v>
      </c>
      <c r="BK857" s="13">
        <f>IFERROR(((AE857*(12000/5))/((F857*60+G857)*(SUMIFS(팀공격력!X:X,팀공격력!A:A,B857,팀공격력!B:B,D857)+SUMIFS(팀수비력!X:X,팀수비력!A:A,B857,팀수비력!B:B,D857))))*100,"")</f>
        <v>4.9915931063472048</v>
      </c>
      <c r="BL857" s="13">
        <f>IFERROR(100*AK857/(((((F857*60+G857)/(12000/5))*SUMIFS(팀공격력!P:P,팀공격력!A:A,B857,팀공격력!B:B,D857))-K857)),"")</f>
        <v>19.513781608260832</v>
      </c>
      <c r="BM857" s="13">
        <f>IFERROR(100*((AM857/E857*(2400))/((F857*60+G857)*SUMIFS(팀공격력!AR:AR,팀공격력!A:A,B857,팀공격력!B:B,D857))),"")</f>
        <v>0.72681377596223951</v>
      </c>
      <c r="BN857" s="13">
        <f>IFERROR((AO857*40)/(((F857*60+G857)/60)*(SUMIFS(팀수비력!Q:Q,팀수비력!A:A,B857,팀수비력!B:B,D857)-SUMIFS(팀수비력!N:N,팀수비력!A:A,B857,팀수비력!B:B,D857)))*100,"")</f>
        <v>1.3185074495670901</v>
      </c>
      <c r="BO857" s="13">
        <f t="shared" si="413"/>
        <v>15.425297487880123</v>
      </c>
      <c r="BP857" s="13">
        <v>0</v>
      </c>
      <c r="BQ857" s="13">
        <v>0</v>
      </c>
      <c r="BR857" s="13">
        <v>1.3333333333333299</v>
      </c>
      <c r="BS857" s="13">
        <v>0.44444444444444398</v>
      </c>
      <c r="BT857" s="15" t="s">
        <v>88</v>
      </c>
      <c r="BU857" s="15"/>
      <c r="BV857" s="12" t="s">
        <v>91</v>
      </c>
      <c r="BW857" s="26"/>
      <c r="BX857" s="28"/>
      <c r="BY857" s="28"/>
      <c r="BZ857" s="26"/>
      <c r="CA857" s="26"/>
      <c r="CB857" s="26"/>
      <c r="CC857" s="31"/>
      <c r="CD857" s="31"/>
      <c r="CE857" s="31"/>
      <c r="CF857" s="33">
        <v>3</v>
      </c>
      <c r="CG857" s="33">
        <v>6</v>
      </c>
    </row>
    <row r="858" spans="1:85" ht="18" customHeight="1" thickBot="1" x14ac:dyDescent="0.45">
      <c r="A858" s="12" t="s">
        <v>84</v>
      </c>
      <c r="B858" s="12" t="s">
        <v>192</v>
      </c>
      <c r="C858" s="4" t="s">
        <v>197</v>
      </c>
      <c r="D858" s="4" t="s">
        <v>299</v>
      </c>
      <c r="E858" s="23">
        <v>9</v>
      </c>
      <c r="F858" s="24">
        <v>25</v>
      </c>
      <c r="G858" s="24">
        <v>21</v>
      </c>
      <c r="H858" s="10">
        <f t="shared" si="387"/>
        <v>13689</v>
      </c>
      <c r="I858" s="5">
        <v>188</v>
      </c>
      <c r="J858" s="17">
        <f t="shared" si="388"/>
        <v>20.888888888888889</v>
      </c>
      <c r="K858" s="7">
        <v>57</v>
      </c>
      <c r="L858" s="7">
        <v>126</v>
      </c>
      <c r="M858" s="17">
        <f t="shared" si="389"/>
        <v>6.333333333333333</v>
      </c>
      <c r="N858" s="17">
        <f t="shared" si="390"/>
        <v>14</v>
      </c>
      <c r="O858" s="14">
        <f t="shared" si="391"/>
        <v>0.45238095238095238</v>
      </c>
      <c r="P858" s="12">
        <v>29</v>
      </c>
      <c r="Q858" s="12">
        <v>58</v>
      </c>
      <c r="R858" s="17">
        <f t="shared" si="392"/>
        <v>3.2222222222222223</v>
      </c>
      <c r="S858" s="17">
        <f t="shared" si="393"/>
        <v>6.4444444444444446</v>
      </c>
      <c r="T858" s="14">
        <f t="shared" si="394"/>
        <v>0.5</v>
      </c>
      <c r="U858" s="12">
        <v>28</v>
      </c>
      <c r="V858" s="12">
        <v>68</v>
      </c>
      <c r="W858" s="17">
        <f t="shared" si="395"/>
        <v>3.1111111111111112</v>
      </c>
      <c r="X858" s="17">
        <f t="shared" si="396"/>
        <v>7.5555555555555554</v>
      </c>
      <c r="Y858" s="14">
        <f t="shared" si="397"/>
        <v>0.41176470588235292</v>
      </c>
      <c r="Z858" s="12">
        <v>46</v>
      </c>
      <c r="AA858" s="12">
        <v>66</v>
      </c>
      <c r="AB858" s="17">
        <f t="shared" si="398"/>
        <v>5.1111111111111107</v>
      </c>
      <c r="AC858" s="17">
        <f t="shared" si="399"/>
        <v>7.333333333333333</v>
      </c>
      <c r="AD858" s="14">
        <f t="shared" si="400"/>
        <v>0.69696969696969702</v>
      </c>
      <c r="AE858" s="12">
        <v>54</v>
      </c>
      <c r="AF858" s="17">
        <f t="shared" si="401"/>
        <v>6</v>
      </c>
      <c r="AG858" s="12">
        <v>7</v>
      </c>
      <c r="AH858" s="17">
        <f t="shared" si="402"/>
        <v>0.77777777777777779</v>
      </c>
      <c r="AI858" s="12">
        <v>47</v>
      </c>
      <c r="AJ858" s="17">
        <f t="shared" si="403"/>
        <v>5.2222222222222223</v>
      </c>
      <c r="AK858" s="12">
        <v>15</v>
      </c>
      <c r="AL858" s="17">
        <f t="shared" si="404"/>
        <v>1.6666666666666667</v>
      </c>
      <c r="AM858" s="12">
        <v>10</v>
      </c>
      <c r="AN858" s="17">
        <f t="shared" si="405"/>
        <v>1.1111111111111112</v>
      </c>
      <c r="AO858" s="12">
        <v>2</v>
      </c>
      <c r="AP858" s="17">
        <f t="shared" si="406"/>
        <v>0.22222222222222221</v>
      </c>
      <c r="AQ858" s="12">
        <v>22</v>
      </c>
      <c r="AR858" s="17">
        <f t="shared" si="407"/>
        <v>2.4444444444444446</v>
      </c>
      <c r="AS858" s="12">
        <v>15</v>
      </c>
      <c r="AT858" s="17">
        <f t="shared" si="408"/>
        <v>1.6666666666666667</v>
      </c>
      <c r="AU858" s="13"/>
      <c r="AV858" s="13"/>
      <c r="AW858" s="13"/>
      <c r="AX858" s="13"/>
      <c r="AY858" s="13"/>
      <c r="AZ858" s="13"/>
      <c r="BA858" s="13"/>
      <c r="BB858" s="13"/>
      <c r="BC858" s="13"/>
      <c r="BD858" s="35">
        <f t="shared" si="409"/>
        <v>60.629514963880297</v>
      </c>
      <c r="BE858" s="35">
        <f t="shared" si="410"/>
        <v>56.349206349206348</v>
      </c>
      <c r="BF858" s="37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35.746667502586249</v>
      </c>
      <c r="BG858" s="14">
        <f t="shared" si="411"/>
        <v>0.53968253968253965</v>
      </c>
      <c r="BH858" s="14">
        <f t="shared" si="412"/>
        <v>0.52380952380952384</v>
      </c>
      <c r="BI858" s="13">
        <f>IFERROR(((AG858*(12000/5))/((F858*60+G858)*(SUMIFS(팀공격력!X:X,팀공격력!A:A,B858,팀공격력!B:B,D858)+SUMIFS(팀수비력!X:X,팀수비력!A:A,B858,팀수비력!B:B,D858))))*100,"")</f>
        <v>1.7700905274869771</v>
      </c>
      <c r="BJ858" s="13">
        <f>IFERROR(((AI858*(12000/5))/((F858*60+G858)*(SUMIFS(팀공격력!V:V,팀공격력!A:A,B858,팀공격력!B:B,D858)+SUMIFS(팀수비력!W:W,팀수비력!A:A,B858,팀수비력!B:B,D858))))*100,"")</f>
        <v>23.394869306055909</v>
      </c>
      <c r="BK858" s="13">
        <f>IFERROR(((AE858*(12000/5))/((F858*60+G858)*(SUMIFS(팀공격력!X:X,팀공격력!A:A,B858,팀공격력!B:B,D858)+SUMIFS(팀수비력!X:X,팀수비력!A:A,B858,팀수비력!B:B,D858))))*100,"")</f>
        <v>13.654984069185252</v>
      </c>
      <c r="BL858" s="13">
        <f>IFERROR(100*AK858/(((((F858*60+G858)/(12000/5))*SUMIFS(팀공격력!P:P,팀공격력!A:A,B858,팀공격력!B:B,D858))-K858)),"")</f>
        <v>14.000210003150045</v>
      </c>
      <c r="BM858" s="13">
        <f>IFERROR(100*((AM858/E858*(2400))/((F858*60+G858)*SUMIFS(팀공격력!AR:AR,팀공격력!A:A,B858,팀공격력!B:B,D858))),"")</f>
        <v>2.3319205961181653</v>
      </c>
      <c r="BN858" s="13">
        <f>IFERROR((AO858*40)/(((F858*60+G858)/60)*(SUMIFS(팀수비력!Q:Q,팀수비력!A:A,B858,팀수비력!B:B,D858)-SUMIFS(팀수비력!N:N,팀수비력!A:A,B858,팀수비력!B:B,D858)))*100,"")</f>
        <v>0.84606395185896111</v>
      </c>
      <c r="BO858" s="13">
        <f t="shared" si="413"/>
        <v>12.426570266606417</v>
      </c>
      <c r="BP858" s="13">
        <v>60</v>
      </c>
      <c r="BQ858" s="13">
        <v>0.44444444444444398</v>
      </c>
      <c r="BR858" s="13">
        <v>0.33333333333333298</v>
      </c>
      <c r="BS858" s="13">
        <v>0.44444444444444398</v>
      </c>
      <c r="BT858" s="15" t="s">
        <v>93</v>
      </c>
      <c r="BU858" s="15"/>
      <c r="BV858" s="12" t="s">
        <v>96</v>
      </c>
      <c r="BW858" s="26"/>
      <c r="BX858" s="28"/>
      <c r="BY858" s="28"/>
      <c r="BZ858" s="26"/>
      <c r="CA858" s="26"/>
      <c r="CB858" s="26"/>
      <c r="CC858" s="31"/>
      <c r="CD858" s="31"/>
      <c r="CE858" s="31"/>
      <c r="CF858" s="33">
        <v>3</v>
      </c>
      <c r="CG858" s="33">
        <v>6</v>
      </c>
    </row>
    <row r="859" spans="1:85" ht="18" customHeight="1" thickBot="1" x14ac:dyDescent="0.45">
      <c r="A859" s="12" t="s">
        <v>84</v>
      </c>
      <c r="B859" s="12" t="s">
        <v>192</v>
      </c>
      <c r="C859" s="4" t="s">
        <v>198</v>
      </c>
      <c r="D859" s="4" t="s">
        <v>299</v>
      </c>
      <c r="E859" s="23">
        <v>9</v>
      </c>
      <c r="F859" s="24">
        <v>10</v>
      </c>
      <c r="G859" s="24">
        <v>3</v>
      </c>
      <c r="H859" s="10">
        <f t="shared" si="387"/>
        <v>5427</v>
      </c>
      <c r="I859" s="5">
        <v>10</v>
      </c>
      <c r="J859" s="17">
        <f t="shared" si="388"/>
        <v>1.1111111111111112</v>
      </c>
      <c r="K859" s="7">
        <v>3</v>
      </c>
      <c r="L859" s="7">
        <v>16</v>
      </c>
      <c r="M859" s="17">
        <f t="shared" si="389"/>
        <v>0.33333333333333331</v>
      </c>
      <c r="N859" s="17">
        <f t="shared" si="390"/>
        <v>1.7777777777777777</v>
      </c>
      <c r="O859" s="14">
        <f t="shared" si="391"/>
        <v>0.1875</v>
      </c>
      <c r="P859" s="12">
        <v>3</v>
      </c>
      <c r="Q859" s="12">
        <v>6</v>
      </c>
      <c r="R859" s="17">
        <f t="shared" si="392"/>
        <v>0.33333333333333331</v>
      </c>
      <c r="S859" s="17">
        <f t="shared" si="393"/>
        <v>0.66666666666666663</v>
      </c>
      <c r="T859" s="14">
        <f t="shared" si="394"/>
        <v>0.5</v>
      </c>
      <c r="U859" s="12">
        <v>0</v>
      </c>
      <c r="V859" s="12">
        <v>10</v>
      </c>
      <c r="W859" s="17">
        <f t="shared" si="395"/>
        <v>0</v>
      </c>
      <c r="X859" s="17">
        <f t="shared" si="396"/>
        <v>1.1111111111111112</v>
      </c>
      <c r="Y859" s="14">
        <f t="shared" si="397"/>
        <v>0</v>
      </c>
      <c r="Z859" s="12">
        <v>4</v>
      </c>
      <c r="AA859" s="12">
        <v>8</v>
      </c>
      <c r="AB859" s="17">
        <f t="shared" si="398"/>
        <v>0.44444444444444442</v>
      </c>
      <c r="AC859" s="17">
        <f t="shared" si="399"/>
        <v>0.88888888888888884</v>
      </c>
      <c r="AD859" s="14">
        <f t="shared" si="400"/>
        <v>0.5</v>
      </c>
      <c r="AE859" s="12">
        <v>17</v>
      </c>
      <c r="AF859" s="17">
        <f t="shared" si="401"/>
        <v>1.8888888888888888</v>
      </c>
      <c r="AG859" s="12">
        <v>6</v>
      </c>
      <c r="AH859" s="17">
        <f t="shared" si="402"/>
        <v>0.66666666666666663</v>
      </c>
      <c r="AI859" s="12">
        <v>11</v>
      </c>
      <c r="AJ859" s="17">
        <f t="shared" si="403"/>
        <v>1.2222222222222223</v>
      </c>
      <c r="AK859" s="12">
        <v>4</v>
      </c>
      <c r="AL859" s="17">
        <f t="shared" si="404"/>
        <v>0.44444444444444442</v>
      </c>
      <c r="AM859" s="12">
        <v>4</v>
      </c>
      <c r="AN859" s="17">
        <f t="shared" si="405"/>
        <v>0.44444444444444442</v>
      </c>
      <c r="AO859" s="12">
        <v>0</v>
      </c>
      <c r="AP859" s="17">
        <f t="shared" si="406"/>
        <v>0</v>
      </c>
      <c r="AQ859" s="12">
        <v>2</v>
      </c>
      <c r="AR859" s="17">
        <f t="shared" si="407"/>
        <v>0.22222222222222221</v>
      </c>
      <c r="AS859" s="12">
        <v>11</v>
      </c>
      <c r="AT859" s="17">
        <f t="shared" si="408"/>
        <v>1.2222222222222223</v>
      </c>
      <c r="AU859" s="13"/>
      <c r="AV859" s="13"/>
      <c r="AW859" s="13"/>
      <c r="AX859" s="13"/>
      <c r="AY859" s="13"/>
      <c r="AZ859" s="13"/>
      <c r="BA859" s="13"/>
      <c r="BB859" s="13"/>
      <c r="BC859" s="13"/>
      <c r="BD859" s="35">
        <f t="shared" si="409"/>
        <v>25.614754098360653</v>
      </c>
      <c r="BE859" s="35">
        <f t="shared" si="410"/>
        <v>18.75</v>
      </c>
      <c r="BF859" s="37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10.960196203809737</v>
      </c>
      <c r="BG859" s="14">
        <f t="shared" si="411"/>
        <v>0.625</v>
      </c>
      <c r="BH859" s="14">
        <f t="shared" si="412"/>
        <v>0.5</v>
      </c>
      <c r="BI859" s="13">
        <f>IFERROR(((AG859*(12000/5))/((F859*60+G859)*(SUMIFS(팀공격력!X:X,팀공격력!A:A,B859,팀공격력!B:B,D859)+SUMIFS(팀수비력!X:X,팀수비력!A:A,B859,팀수비력!B:B,D859))))*100,"")</f>
        <v>3.8270187523918864</v>
      </c>
      <c r="BJ859" s="13">
        <f>IFERROR(((AI859*(12000/5))/((F859*60+G859)*(SUMIFS(팀공격력!V:V,팀공격력!A:A,B859,팀공격력!B:B,D859)+SUMIFS(팀수비력!W:W,팀수비력!A:A,B859,팀수비력!B:B,D859))))*100,"")</f>
        <v>13.811070828821192</v>
      </c>
      <c r="BK859" s="13">
        <f>IFERROR(((AE859*(12000/5))/((F859*60+G859)*(SUMIFS(팀공격력!X:X,팀공격력!A:A,B859,팀공격력!B:B,D859)+SUMIFS(팀수비력!X:X,팀수비력!A:A,B859,팀수비력!B:B,D859))))*100,"")</f>
        <v>10.843219798443679</v>
      </c>
      <c r="BL859" s="13">
        <f>IFERROR(100*AK859/(((((F859*60+G859)/(12000/5))*SUMIFS(팀공격력!P:P,팀공격력!A:A,B859,팀공격력!B:B,D859))-K859)),"")</f>
        <v>6.4439477234740945</v>
      </c>
      <c r="BM859" s="13">
        <f>IFERROR(100*((AM859/E859*(2400))/((F859*60+G859)*SUMIFS(팀공격력!AR:AR,팀공격력!A:A,B859,팀공격력!B:B,D859))),"")</f>
        <v>2.3528034671281781</v>
      </c>
      <c r="BN859" s="13">
        <f>IFERROR((AO859*40)/(((F859*60+G859)/60)*(SUMIFS(팀수비력!Q:Q,팀수비력!A:A,B859,팀수비력!B:B,D859)-SUMIFS(팀수비력!N:N,팀수비력!A:A,B859,팀수비력!B:B,D859)))*100,"")</f>
        <v>0</v>
      </c>
      <c r="BO859" s="13">
        <f t="shared" si="413"/>
        <v>9.2936802973977706</v>
      </c>
      <c r="BP859" s="13">
        <v>16.6666666666666</v>
      </c>
      <c r="BQ859" s="13">
        <v>0.33333333333333298</v>
      </c>
      <c r="BR859" s="13">
        <v>0</v>
      </c>
      <c r="BS859" s="13">
        <v>0.33333333333333298</v>
      </c>
      <c r="BT859" s="15" t="s">
        <v>88</v>
      </c>
      <c r="BU859" s="15"/>
      <c r="BV859" s="12" t="s">
        <v>96</v>
      </c>
      <c r="BW859" s="26"/>
      <c r="BX859" s="28"/>
      <c r="BY859" s="28"/>
      <c r="BZ859" s="26"/>
      <c r="CA859" s="26"/>
      <c r="CB859" s="26"/>
      <c r="CC859" s="31"/>
      <c r="CD859" s="31"/>
      <c r="CE859" s="31"/>
      <c r="CF859" s="33">
        <v>3</v>
      </c>
      <c r="CG859" s="33">
        <v>6</v>
      </c>
    </row>
    <row r="860" spans="1:85" ht="18" customHeight="1" thickBot="1" x14ac:dyDescent="0.45">
      <c r="A860" s="12" t="s">
        <v>84</v>
      </c>
      <c r="B860" s="12" t="s">
        <v>192</v>
      </c>
      <c r="C860" s="4" t="s">
        <v>199</v>
      </c>
      <c r="D860" s="4" t="s">
        <v>299</v>
      </c>
      <c r="E860" s="23">
        <v>3</v>
      </c>
      <c r="F860" s="24">
        <v>26</v>
      </c>
      <c r="G860" s="24">
        <v>36</v>
      </c>
      <c r="H860" s="10">
        <f t="shared" si="387"/>
        <v>4788</v>
      </c>
      <c r="I860" s="5">
        <v>41</v>
      </c>
      <c r="J860" s="17">
        <f t="shared" si="388"/>
        <v>13.666666666666666</v>
      </c>
      <c r="K860" s="7">
        <v>13</v>
      </c>
      <c r="L860" s="7">
        <v>25</v>
      </c>
      <c r="M860" s="17">
        <f t="shared" si="389"/>
        <v>4.333333333333333</v>
      </c>
      <c r="N860" s="17">
        <f t="shared" si="390"/>
        <v>8.3333333333333339</v>
      </c>
      <c r="O860" s="14">
        <f t="shared" si="391"/>
        <v>0.52</v>
      </c>
      <c r="P860" s="12">
        <v>9</v>
      </c>
      <c r="Q860" s="12">
        <v>14</v>
      </c>
      <c r="R860" s="17">
        <f t="shared" si="392"/>
        <v>3</v>
      </c>
      <c r="S860" s="17">
        <f t="shared" si="393"/>
        <v>4.666666666666667</v>
      </c>
      <c r="T860" s="14">
        <f t="shared" si="394"/>
        <v>0.6428571428571429</v>
      </c>
      <c r="U860" s="12">
        <v>4</v>
      </c>
      <c r="V860" s="12">
        <v>11</v>
      </c>
      <c r="W860" s="17">
        <f t="shared" si="395"/>
        <v>1.3333333333333333</v>
      </c>
      <c r="X860" s="17">
        <f t="shared" si="396"/>
        <v>3.6666666666666665</v>
      </c>
      <c r="Y860" s="14">
        <f t="shared" si="397"/>
        <v>0.36363636363636365</v>
      </c>
      <c r="Z860" s="12">
        <v>11</v>
      </c>
      <c r="AA860" s="12">
        <v>13</v>
      </c>
      <c r="AB860" s="17">
        <f t="shared" si="398"/>
        <v>3.6666666666666665</v>
      </c>
      <c r="AC860" s="17">
        <f t="shared" si="399"/>
        <v>4.333333333333333</v>
      </c>
      <c r="AD860" s="14">
        <f t="shared" si="400"/>
        <v>0.84615384615384615</v>
      </c>
      <c r="AE860" s="12">
        <v>18</v>
      </c>
      <c r="AF860" s="17">
        <f t="shared" si="401"/>
        <v>6</v>
      </c>
      <c r="AG860" s="12">
        <v>7</v>
      </c>
      <c r="AH860" s="17">
        <f t="shared" si="402"/>
        <v>2.3333333333333335</v>
      </c>
      <c r="AI860" s="12">
        <v>11</v>
      </c>
      <c r="AJ860" s="17">
        <f t="shared" si="403"/>
        <v>3.6666666666666665</v>
      </c>
      <c r="AK860" s="12">
        <v>3</v>
      </c>
      <c r="AL860" s="17">
        <f t="shared" si="404"/>
        <v>1</v>
      </c>
      <c r="AM860" s="12">
        <v>4</v>
      </c>
      <c r="AN860" s="17">
        <f t="shared" si="405"/>
        <v>1.3333333333333333</v>
      </c>
      <c r="AO860" s="12">
        <v>1</v>
      </c>
      <c r="AP860" s="17">
        <f t="shared" si="406"/>
        <v>0.33333333333333331</v>
      </c>
      <c r="AQ860" s="12">
        <v>4</v>
      </c>
      <c r="AR860" s="17">
        <f t="shared" si="407"/>
        <v>1.3333333333333333</v>
      </c>
      <c r="AS860" s="12">
        <v>9</v>
      </c>
      <c r="AT860" s="17">
        <f t="shared" si="408"/>
        <v>3</v>
      </c>
      <c r="AU860" s="13"/>
      <c r="AV860" s="13"/>
      <c r="AW860" s="13"/>
      <c r="AX860" s="13"/>
      <c r="AY860" s="13"/>
      <c r="AZ860" s="13"/>
      <c r="BA860" s="13"/>
      <c r="BB860" s="13"/>
      <c r="BC860" s="13"/>
      <c r="BD860" s="35">
        <f t="shared" si="409"/>
        <v>66.731770833333343</v>
      </c>
      <c r="BE860" s="35">
        <f t="shared" si="410"/>
        <v>60</v>
      </c>
      <c r="BF860" s="37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6.6809804877654537</v>
      </c>
      <c r="BG860" s="14">
        <f t="shared" si="411"/>
        <v>0.44</v>
      </c>
      <c r="BH860" s="14">
        <f t="shared" si="412"/>
        <v>0.52</v>
      </c>
      <c r="BI860" s="13">
        <f>IFERROR(((AG860*(12000/5))/((F860*60+G860)*(SUMIFS(팀공격력!X:X,팀공격력!A:A,B860,팀공격력!B:B,D860)+SUMIFS(팀수비력!X:X,팀수비력!A:A,B860,팀수비력!B:B,D860))))*100,"")</f>
        <v>1.6869095816464237</v>
      </c>
      <c r="BJ860" s="13">
        <f>IFERROR(((AI860*(12000/5))/((F860*60+G860)*(SUMIFS(팀공격력!V:V,팀공격력!A:A,B860,팀공격력!B:B,D860)+SUMIFS(팀수비력!W:W,팀수비력!A:A,B860,팀수비력!B:B,D860))))*100,"")</f>
        <v>5.2180925499869542</v>
      </c>
      <c r="BK860" s="13">
        <f>IFERROR(((AE860*(12000/5))/((F860*60+G860)*(SUMIFS(팀공격력!X:X,팀공격력!A:A,B860,팀공격력!B:B,D860)+SUMIFS(팀수비력!X:X,팀수비력!A:A,B860,팀수비력!B:B,D860))))*100,"")</f>
        <v>4.3377674956622325</v>
      </c>
      <c r="BL860" s="13">
        <f>IFERROR(100*AK860/(((((F860*60+G860)/(12000/5))*SUMIFS(팀공격력!P:P,팀공격력!A:A,B860,팀공격력!B:B,D860))-K860)),"")</f>
        <v>1.8840079128332337</v>
      </c>
      <c r="BM860" s="13">
        <f>IFERROR(100*((AM860/E860*(2400))/((F860*60+G860)*SUMIFS(팀공격력!AR:AR,팀공격력!A:A,B860,팀공격력!B:B,D860))),"")</f>
        <v>2.6668054336058113</v>
      </c>
      <c r="BN860" s="13">
        <f>IFERROR((AO860*40)/(((F860*60+G860)/60)*(SUMIFS(팀수비력!Q:Q,팀수비력!A:A,B860,팀수비력!B:B,D860)-SUMIFS(팀수비력!N:N,팀수비력!A:A,B860,팀수비력!B:B,D860)))*100,"")</f>
        <v>0.40315265375234327</v>
      </c>
      <c r="BO860" s="13">
        <f t="shared" si="413"/>
        <v>11.520737327188941</v>
      </c>
      <c r="BP860" s="13">
        <v>33.3333333333333</v>
      </c>
      <c r="BQ860" s="13">
        <v>0</v>
      </c>
      <c r="BR860" s="13">
        <v>0</v>
      </c>
      <c r="BS860" s="13">
        <v>0</v>
      </c>
      <c r="BT860" s="15" t="s">
        <v>88</v>
      </c>
      <c r="BU860" s="15"/>
      <c r="BV860" s="12" t="s">
        <v>96</v>
      </c>
      <c r="BW860" s="26"/>
      <c r="BX860" s="28"/>
      <c r="BY860" s="28"/>
      <c r="BZ860" s="26"/>
      <c r="CA860" s="26"/>
      <c r="CB860" s="26"/>
      <c r="CC860" s="31"/>
      <c r="CD860" s="31"/>
      <c r="CE860" s="31"/>
      <c r="CF860" s="33">
        <v>1</v>
      </c>
      <c r="CG860" s="33">
        <v>2</v>
      </c>
    </row>
    <row r="861" spans="1:85" ht="18" customHeight="1" thickBot="1" x14ac:dyDescent="0.45">
      <c r="A861" s="12" t="s">
        <v>84</v>
      </c>
      <c r="B861" s="12" t="s">
        <v>192</v>
      </c>
      <c r="C861" s="4" t="s">
        <v>200</v>
      </c>
      <c r="D861" s="4" t="s">
        <v>299</v>
      </c>
      <c r="E861" s="23">
        <v>4</v>
      </c>
      <c r="F861" s="24">
        <v>4</v>
      </c>
      <c r="G861" s="24">
        <v>6</v>
      </c>
      <c r="H861" s="10">
        <f t="shared" si="387"/>
        <v>984</v>
      </c>
      <c r="I861" s="5">
        <v>3</v>
      </c>
      <c r="J861" s="17">
        <f t="shared" si="388"/>
        <v>0.75</v>
      </c>
      <c r="K861" s="7">
        <v>1</v>
      </c>
      <c r="L861" s="7">
        <v>4</v>
      </c>
      <c r="M861" s="17">
        <f t="shared" si="389"/>
        <v>0.25</v>
      </c>
      <c r="N861" s="17">
        <f t="shared" si="390"/>
        <v>1</v>
      </c>
      <c r="O861" s="14">
        <f t="shared" si="391"/>
        <v>0.25</v>
      </c>
      <c r="P861" s="12">
        <v>0</v>
      </c>
      <c r="Q861" s="12">
        <v>0</v>
      </c>
      <c r="R861" s="17">
        <f t="shared" si="392"/>
        <v>0</v>
      </c>
      <c r="S861" s="17">
        <f t="shared" si="393"/>
        <v>0</v>
      </c>
      <c r="T861" s="14" t="e">
        <f t="shared" si="394"/>
        <v>#DIV/0!</v>
      </c>
      <c r="U861" s="12">
        <v>1</v>
      </c>
      <c r="V861" s="12">
        <v>4</v>
      </c>
      <c r="W861" s="17">
        <f t="shared" si="395"/>
        <v>0.25</v>
      </c>
      <c r="X861" s="17">
        <f t="shared" si="396"/>
        <v>1</v>
      </c>
      <c r="Y861" s="14">
        <f t="shared" si="397"/>
        <v>0.25</v>
      </c>
      <c r="Z861" s="12">
        <v>0</v>
      </c>
      <c r="AA861" s="12">
        <v>0</v>
      </c>
      <c r="AB861" s="17">
        <f t="shared" si="398"/>
        <v>0</v>
      </c>
      <c r="AC861" s="17">
        <f t="shared" si="399"/>
        <v>0</v>
      </c>
      <c r="AD861" s="14" t="e">
        <f t="shared" si="400"/>
        <v>#DIV/0!</v>
      </c>
      <c r="AE861" s="12">
        <v>0</v>
      </c>
      <c r="AF861" s="17">
        <f t="shared" si="401"/>
        <v>0</v>
      </c>
      <c r="AG861" s="12">
        <v>0</v>
      </c>
      <c r="AH861" s="17">
        <f t="shared" si="402"/>
        <v>0</v>
      </c>
      <c r="AI861" s="12">
        <v>0</v>
      </c>
      <c r="AJ861" s="17">
        <f t="shared" si="403"/>
        <v>0</v>
      </c>
      <c r="AK861" s="12">
        <v>0</v>
      </c>
      <c r="AL861" s="17">
        <f t="shared" si="404"/>
        <v>0</v>
      </c>
      <c r="AM861" s="12">
        <v>0</v>
      </c>
      <c r="AN861" s="17">
        <f t="shared" si="405"/>
        <v>0</v>
      </c>
      <c r="AO861" s="12">
        <v>0</v>
      </c>
      <c r="AP861" s="17">
        <f t="shared" si="406"/>
        <v>0</v>
      </c>
      <c r="AQ861" s="12">
        <v>0</v>
      </c>
      <c r="AR861" s="17">
        <f t="shared" si="407"/>
        <v>0</v>
      </c>
      <c r="AS861" s="12">
        <v>2</v>
      </c>
      <c r="AT861" s="17">
        <f t="shared" si="408"/>
        <v>0.5</v>
      </c>
      <c r="AU861" s="13"/>
      <c r="AV861" s="13"/>
      <c r="AW861" s="13"/>
      <c r="AX861" s="13"/>
      <c r="AY861" s="13"/>
      <c r="AZ861" s="13"/>
      <c r="BA861" s="13"/>
      <c r="BB861" s="13"/>
      <c r="BC861" s="13"/>
      <c r="BD861" s="35">
        <f t="shared" si="409"/>
        <v>37.5</v>
      </c>
      <c r="BE861" s="35">
        <f t="shared" si="410"/>
        <v>37.5</v>
      </c>
      <c r="BF861" s="37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4.9936518201236675</v>
      </c>
      <c r="BG861" s="14">
        <f t="shared" si="411"/>
        <v>1</v>
      </c>
      <c r="BH861" s="14">
        <f t="shared" si="412"/>
        <v>0</v>
      </c>
      <c r="BI861" s="13">
        <f>IFERROR(((AG861*(12000/5))/((F861*60+G861)*(SUMIFS(팀공격력!X:X,팀공격력!A:A,B861,팀공격력!B:B,D861)+SUMIFS(팀수비력!X:X,팀수비력!A:A,B861,팀수비력!B:B,D861))))*100,"")</f>
        <v>0</v>
      </c>
      <c r="BJ861" s="13">
        <f>IFERROR(((AI861*(12000/5))/((F861*60+G861)*(SUMIFS(팀공격력!V:V,팀공격력!A:A,B861,팀공격력!B:B,D861)+SUMIFS(팀수비력!W:W,팀수비력!A:A,B861,팀수비력!B:B,D861))))*100,"")</f>
        <v>0</v>
      </c>
      <c r="BK861" s="13">
        <f>IFERROR(((AE861*(12000/5))/((F861*60+G861)*(SUMIFS(팀공격력!X:X,팀공격력!A:A,B861,팀공격력!B:B,D861)+SUMIFS(팀수비력!X:X,팀수비력!A:A,B861,팀수비력!B:B,D861))))*100,"")</f>
        <v>0</v>
      </c>
      <c r="BL861" s="13">
        <f>IFERROR(100*AK861/(((((F861*60+G861)/(12000/5))*SUMIFS(팀공격력!P:P,팀공격력!A:A,B861,팀공격력!B:B,D861))-K861)),"")</f>
        <v>0</v>
      </c>
      <c r="BM861" s="13">
        <f>IFERROR(100*((AM861/E861*(2400))/((F861*60+G861)*SUMIFS(팀공격력!AR:AR,팀공격력!A:A,B861,팀공격력!B:B,D861))),"")</f>
        <v>0</v>
      </c>
      <c r="BN861" s="13">
        <f>IFERROR((AO861*40)/(((F861*60+G861)/60)*(SUMIFS(팀수비력!Q:Q,팀수비력!A:A,B861,팀수비력!B:B,D861)-SUMIFS(팀수비력!N:N,팀수비력!A:A,B861,팀수비력!B:B,D861)))*100,"")</f>
        <v>0</v>
      </c>
      <c r="BO861" s="13">
        <f t="shared" si="413"/>
        <v>0</v>
      </c>
      <c r="BP861" s="13">
        <v>0</v>
      </c>
      <c r="BQ861" s="13">
        <v>0</v>
      </c>
      <c r="BR861" s="13">
        <v>0</v>
      </c>
      <c r="BS861" s="13">
        <v>0.25</v>
      </c>
      <c r="BT861" s="15" t="s">
        <v>88</v>
      </c>
      <c r="BU861" s="15"/>
      <c r="BV861" s="12" t="s">
        <v>96</v>
      </c>
      <c r="BW861" s="26"/>
      <c r="BX861" s="28"/>
      <c r="BY861" s="28"/>
      <c r="BZ861" s="26"/>
      <c r="CA861" s="26"/>
      <c r="CB861" s="26"/>
      <c r="CC861" s="31"/>
      <c r="CD861" s="31"/>
      <c r="CE861" s="31"/>
      <c r="CF861" s="33">
        <v>1</v>
      </c>
      <c r="CG861" s="33">
        <v>3</v>
      </c>
    </row>
    <row r="862" spans="1:85" ht="18" customHeight="1" thickBot="1" x14ac:dyDescent="0.45">
      <c r="A862" s="12" t="s">
        <v>84</v>
      </c>
      <c r="B862" s="12" t="s">
        <v>192</v>
      </c>
      <c r="C862" s="4" t="s">
        <v>201</v>
      </c>
      <c r="D862" s="4" t="s">
        <v>299</v>
      </c>
      <c r="E862" s="23">
        <v>3</v>
      </c>
      <c r="F862" s="24">
        <v>3</v>
      </c>
      <c r="G862" s="24">
        <v>3</v>
      </c>
      <c r="H862" s="10">
        <f t="shared" si="387"/>
        <v>549</v>
      </c>
      <c r="I862" s="5">
        <v>5</v>
      </c>
      <c r="J862" s="17">
        <f t="shared" si="388"/>
        <v>1.6666666666666667</v>
      </c>
      <c r="K862" s="7">
        <v>2</v>
      </c>
      <c r="L862" s="7">
        <v>3</v>
      </c>
      <c r="M862" s="17">
        <f t="shared" si="389"/>
        <v>0.66666666666666663</v>
      </c>
      <c r="N862" s="17">
        <f t="shared" si="390"/>
        <v>1</v>
      </c>
      <c r="O862" s="14">
        <f t="shared" si="391"/>
        <v>0.66666666666666663</v>
      </c>
      <c r="P862" s="12">
        <v>1</v>
      </c>
      <c r="Q862" s="12">
        <v>2</v>
      </c>
      <c r="R862" s="17">
        <f t="shared" si="392"/>
        <v>0.33333333333333331</v>
      </c>
      <c r="S862" s="17">
        <f t="shared" si="393"/>
        <v>0.66666666666666663</v>
      </c>
      <c r="T862" s="14">
        <f t="shared" si="394"/>
        <v>0.5</v>
      </c>
      <c r="U862" s="12">
        <v>1</v>
      </c>
      <c r="V862" s="12">
        <v>1</v>
      </c>
      <c r="W862" s="17">
        <f t="shared" si="395"/>
        <v>0.33333333333333331</v>
      </c>
      <c r="X862" s="17">
        <f t="shared" si="396"/>
        <v>0.33333333333333331</v>
      </c>
      <c r="Y862" s="14">
        <f t="shared" si="397"/>
        <v>1</v>
      </c>
      <c r="Z862" s="12">
        <v>0</v>
      </c>
      <c r="AA862" s="12">
        <v>0</v>
      </c>
      <c r="AB862" s="17">
        <f t="shared" si="398"/>
        <v>0</v>
      </c>
      <c r="AC862" s="17">
        <f t="shared" si="399"/>
        <v>0</v>
      </c>
      <c r="AD862" s="14" t="e">
        <f t="shared" si="400"/>
        <v>#DIV/0!</v>
      </c>
      <c r="AE862" s="12">
        <v>0</v>
      </c>
      <c r="AF862" s="17">
        <f t="shared" si="401"/>
        <v>0</v>
      </c>
      <c r="AG862" s="12">
        <v>0</v>
      </c>
      <c r="AH862" s="17">
        <f t="shared" si="402"/>
        <v>0</v>
      </c>
      <c r="AI862" s="12">
        <v>0</v>
      </c>
      <c r="AJ862" s="17">
        <f t="shared" si="403"/>
        <v>0</v>
      </c>
      <c r="AK862" s="12">
        <v>0</v>
      </c>
      <c r="AL862" s="17">
        <f t="shared" si="404"/>
        <v>0</v>
      </c>
      <c r="AM862" s="12">
        <v>0</v>
      </c>
      <c r="AN862" s="17">
        <f t="shared" si="405"/>
        <v>0</v>
      </c>
      <c r="AO862" s="12">
        <v>0</v>
      </c>
      <c r="AP862" s="17">
        <f t="shared" si="406"/>
        <v>0</v>
      </c>
      <c r="AQ862" s="12">
        <v>1</v>
      </c>
      <c r="AR862" s="17">
        <f t="shared" si="407"/>
        <v>0.33333333333333331</v>
      </c>
      <c r="AS862" s="12">
        <v>0</v>
      </c>
      <c r="AT862" s="17">
        <f t="shared" si="408"/>
        <v>0</v>
      </c>
      <c r="AU862" s="13"/>
      <c r="AV862" s="13"/>
      <c r="AW862" s="13"/>
      <c r="AX862" s="13"/>
      <c r="AY862" s="13"/>
      <c r="AZ862" s="13"/>
      <c r="BA862" s="13"/>
      <c r="BB862" s="13"/>
      <c r="BC862" s="13"/>
      <c r="BD862" s="35">
        <f t="shared" si="409"/>
        <v>83.333333333333343</v>
      </c>
      <c r="BE862" s="35">
        <f t="shared" si="410"/>
        <v>83.333333333333343</v>
      </c>
      <c r="BF862" s="37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6.7127778565596845</v>
      </c>
      <c r="BG862" s="14">
        <f t="shared" si="411"/>
        <v>0.33333333333333331</v>
      </c>
      <c r="BH862" s="14">
        <f t="shared" si="412"/>
        <v>0</v>
      </c>
      <c r="BI862" s="13">
        <f>IFERROR(((AG862*(12000/5))/((F862*60+G862)*(SUMIFS(팀공격력!X:X,팀공격력!A:A,B862,팀공격력!B:B,D862)+SUMIFS(팀수비력!X:X,팀수비력!A:A,B862,팀수비력!B:B,D862))))*100,"")</f>
        <v>0</v>
      </c>
      <c r="BJ862" s="13">
        <f>IFERROR(((AI862*(12000/5))/((F862*60+G862)*(SUMIFS(팀공격력!V:V,팀공격력!A:A,B862,팀공격력!B:B,D862)+SUMIFS(팀수비력!W:W,팀수비력!A:A,B862,팀수비력!B:B,D862))))*100,"")</f>
        <v>0</v>
      </c>
      <c r="BK862" s="13">
        <f>IFERROR(((AE862*(12000/5))/((F862*60+G862)*(SUMIFS(팀공격력!X:X,팀공격력!A:A,B862,팀공격력!B:B,D862)+SUMIFS(팀수비력!X:X,팀수비력!A:A,B862,팀수비력!B:B,D862))))*100,"")</f>
        <v>0</v>
      </c>
      <c r="BL862" s="13">
        <f>IFERROR(100*AK862/(((((F862*60+G862)/(12000/5))*SUMIFS(팀공격력!P:P,팀공격력!A:A,B862,팀공격력!B:B,D862))-K862)),"")</f>
        <v>0</v>
      </c>
      <c r="BM862" s="13">
        <f>IFERROR(100*((AM862/E862*(2400))/((F862*60+G862)*SUMIFS(팀공격력!AR:AR,팀공격력!A:A,B862,팀공격력!B:B,D862))),"")</f>
        <v>0</v>
      </c>
      <c r="BN862" s="13">
        <f>IFERROR((AO862*40)/(((F862*60+G862)/60)*(SUMIFS(팀수비력!Q:Q,팀수비력!A:A,B862,팀수비력!B:B,D862)-SUMIFS(팀수비력!N:N,팀수비력!A:A,B862,팀수비력!B:B,D862)))*100,"")</f>
        <v>0</v>
      </c>
      <c r="BO862" s="13">
        <f t="shared" si="413"/>
        <v>25</v>
      </c>
      <c r="BP862" s="13">
        <v>0</v>
      </c>
      <c r="BQ862" s="13">
        <v>0</v>
      </c>
      <c r="BR862" s="13">
        <v>0</v>
      </c>
      <c r="BS862" s="13">
        <v>0</v>
      </c>
      <c r="BT862" s="15" t="s">
        <v>88</v>
      </c>
      <c r="BU862" s="15"/>
      <c r="BV862" s="12" t="s">
        <v>91</v>
      </c>
      <c r="BW862" s="26"/>
      <c r="BX862" s="28"/>
      <c r="BY862" s="28"/>
      <c r="BZ862" s="26"/>
      <c r="CA862" s="26"/>
      <c r="CB862" s="26"/>
      <c r="CC862" s="31"/>
      <c r="CD862" s="31"/>
      <c r="CE862" s="31"/>
      <c r="CF862" s="33">
        <v>2</v>
      </c>
      <c r="CG862" s="33">
        <v>1</v>
      </c>
    </row>
    <row r="863" spans="1:85" ht="18" customHeight="1" thickBot="1" x14ac:dyDescent="0.45">
      <c r="A863" s="12" t="s">
        <v>84</v>
      </c>
      <c r="B863" s="12" t="s">
        <v>192</v>
      </c>
      <c r="C863" s="4" t="s">
        <v>202</v>
      </c>
      <c r="D863" s="4" t="s">
        <v>299</v>
      </c>
      <c r="E863" s="23">
        <v>6</v>
      </c>
      <c r="F863" s="24">
        <v>22</v>
      </c>
      <c r="G863" s="24">
        <v>37</v>
      </c>
      <c r="H863" s="10">
        <f t="shared" si="387"/>
        <v>8142</v>
      </c>
      <c r="I863" s="5">
        <v>40</v>
      </c>
      <c r="J863" s="17">
        <f t="shared" si="388"/>
        <v>6.666666666666667</v>
      </c>
      <c r="K863" s="7">
        <v>14</v>
      </c>
      <c r="L863" s="7">
        <v>36</v>
      </c>
      <c r="M863" s="17">
        <f t="shared" si="389"/>
        <v>2.3333333333333335</v>
      </c>
      <c r="N863" s="17">
        <f t="shared" si="390"/>
        <v>6</v>
      </c>
      <c r="O863" s="14">
        <f t="shared" si="391"/>
        <v>0.3888888888888889</v>
      </c>
      <c r="P863" s="12">
        <v>8</v>
      </c>
      <c r="Q863" s="12">
        <v>16</v>
      </c>
      <c r="R863" s="17">
        <f t="shared" si="392"/>
        <v>1.3333333333333333</v>
      </c>
      <c r="S863" s="17">
        <f t="shared" si="393"/>
        <v>2.6666666666666665</v>
      </c>
      <c r="T863" s="14">
        <f t="shared" si="394"/>
        <v>0.5</v>
      </c>
      <c r="U863" s="12">
        <v>6</v>
      </c>
      <c r="V863" s="12">
        <v>20</v>
      </c>
      <c r="W863" s="17">
        <f t="shared" si="395"/>
        <v>1</v>
      </c>
      <c r="X863" s="17">
        <f t="shared" si="396"/>
        <v>3.3333333333333335</v>
      </c>
      <c r="Y863" s="14">
        <f t="shared" si="397"/>
        <v>0.3</v>
      </c>
      <c r="Z863" s="12">
        <v>6</v>
      </c>
      <c r="AA863" s="12">
        <v>9</v>
      </c>
      <c r="AB863" s="17">
        <f t="shared" si="398"/>
        <v>1</v>
      </c>
      <c r="AC863" s="17">
        <f t="shared" si="399"/>
        <v>1.5</v>
      </c>
      <c r="AD863" s="14">
        <f t="shared" si="400"/>
        <v>0.66666666666666663</v>
      </c>
      <c r="AE863" s="12">
        <v>23</v>
      </c>
      <c r="AF863" s="17">
        <f t="shared" si="401"/>
        <v>3.8333333333333335</v>
      </c>
      <c r="AG863" s="12">
        <v>10</v>
      </c>
      <c r="AH863" s="17">
        <f t="shared" si="402"/>
        <v>1.6666666666666667</v>
      </c>
      <c r="AI863" s="12">
        <v>13</v>
      </c>
      <c r="AJ863" s="17">
        <f t="shared" si="403"/>
        <v>2.1666666666666665</v>
      </c>
      <c r="AK863" s="12">
        <v>12</v>
      </c>
      <c r="AL863" s="17">
        <f t="shared" si="404"/>
        <v>2</v>
      </c>
      <c r="AM863" s="12">
        <v>3</v>
      </c>
      <c r="AN863" s="17">
        <f t="shared" si="405"/>
        <v>0.5</v>
      </c>
      <c r="AO863" s="12">
        <v>0</v>
      </c>
      <c r="AP863" s="17">
        <f t="shared" si="406"/>
        <v>0</v>
      </c>
      <c r="AQ863" s="12">
        <v>5</v>
      </c>
      <c r="AR863" s="17">
        <f t="shared" si="407"/>
        <v>0.83333333333333337</v>
      </c>
      <c r="AS863" s="12">
        <v>8</v>
      </c>
      <c r="AT863" s="17">
        <f t="shared" si="408"/>
        <v>1.3333333333333333</v>
      </c>
      <c r="AU863" s="13"/>
      <c r="AV863" s="13"/>
      <c r="AW863" s="13"/>
      <c r="AX863" s="13"/>
      <c r="AY863" s="13"/>
      <c r="AZ863" s="13"/>
      <c r="BA863" s="13"/>
      <c r="BB863" s="13"/>
      <c r="BC863" s="13"/>
      <c r="BD863" s="35">
        <f t="shared" si="409"/>
        <v>50.050050050050054</v>
      </c>
      <c r="BE863" s="35">
        <f t="shared" si="410"/>
        <v>47.222222222222221</v>
      </c>
      <c r="BF863" s="37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10.17512677134469</v>
      </c>
      <c r="BG863" s="14">
        <f t="shared" si="411"/>
        <v>0.55555555555555558</v>
      </c>
      <c r="BH863" s="14">
        <f t="shared" si="412"/>
        <v>0.25</v>
      </c>
      <c r="BI863" s="13">
        <f>IFERROR(((AG863*(12000/5))/((F863*60+G863)*(SUMIFS(팀공격력!X:X,팀공격력!A:A,B863,팀공격력!B:B,D863)+SUMIFS(팀수비력!X:X,팀수비력!A:A,B863,팀수비력!B:B,D863))))*100,"")</f>
        <v>2.8343064452128566</v>
      </c>
      <c r="BJ863" s="13">
        <f>IFERROR(((AI863*(12000/5))/((F863*60+G863)*(SUMIFS(팀공격력!V:V,팀공격력!A:A,B863,팀공격력!B:B,D863)+SUMIFS(팀수비력!W:W,팀수비력!A:A,B863,팀수비력!B:B,D863))))*100,"")</f>
        <v>7.2529633702103125</v>
      </c>
      <c r="BK863" s="13">
        <f>IFERROR(((AE863*(12000/5))/((F863*60+G863)*(SUMIFS(팀공격력!X:X,팀공격력!A:A,B863,팀공격력!B:B,D863)+SUMIFS(팀수비력!X:X,팀수비력!A:A,B863,팀수비력!B:B,D863))))*100,"")</f>
        <v>6.5189048239895699</v>
      </c>
      <c r="BL863" s="13">
        <f>IFERROR(100*AK863/(((((F863*60+G863)/(12000/5))*SUMIFS(팀공격력!P:P,팀공격력!A:A,B863,팀공격력!B:B,D863))-K863)),"")</f>
        <v>9.060507199642613</v>
      </c>
      <c r="BM863" s="13">
        <f>IFERROR(100*((AM863/E863*(2400))/((F863*60+G863)*SUMIFS(팀공격력!AR:AR,팀공격력!A:A,B863,팀공격력!B:B,D863))),"")</f>
        <v>1.1761850051680751</v>
      </c>
      <c r="BN863" s="13">
        <f>IFERROR((AO863*40)/(((F863*60+G863)/60)*(SUMIFS(팀수비력!Q:Q,팀수비력!A:A,B863,팀수비력!B:B,D863)-SUMIFS(팀수비력!N:N,팀수비력!A:A,B863,팀수비력!B:B,D863)))*100,"")</f>
        <v>0</v>
      </c>
      <c r="BO863" s="13">
        <f t="shared" si="413"/>
        <v>11.120996441281138</v>
      </c>
      <c r="BP863" s="13">
        <v>0</v>
      </c>
      <c r="BQ863" s="13">
        <v>0.16666666666666599</v>
      </c>
      <c r="BR863" s="13">
        <v>0.33333333333333298</v>
      </c>
      <c r="BS863" s="13">
        <v>0</v>
      </c>
      <c r="BT863" s="15" t="s">
        <v>88</v>
      </c>
      <c r="BU863" s="15"/>
      <c r="BV863" s="12" t="s">
        <v>96</v>
      </c>
      <c r="BW863" s="26"/>
      <c r="BX863" s="28"/>
      <c r="BY863" s="28"/>
      <c r="BZ863" s="26"/>
      <c r="CA863" s="26"/>
      <c r="CB863" s="26"/>
      <c r="CC863" s="31"/>
      <c r="CD863" s="31"/>
      <c r="CE863" s="31"/>
      <c r="CF863" s="33">
        <v>2</v>
      </c>
      <c r="CG863" s="33">
        <v>4</v>
      </c>
    </row>
    <row r="864" spans="1:85" ht="18" customHeight="1" thickBot="1" x14ac:dyDescent="0.45">
      <c r="A864" s="12" t="s">
        <v>84</v>
      </c>
      <c r="B864" s="12" t="s">
        <v>192</v>
      </c>
      <c r="C864" s="4" t="s">
        <v>203</v>
      </c>
      <c r="D864" s="4" t="s">
        <v>299</v>
      </c>
      <c r="E864" s="23">
        <v>7</v>
      </c>
      <c r="F864" s="24">
        <v>12</v>
      </c>
      <c r="G864" s="24">
        <v>49</v>
      </c>
      <c r="H864" s="10">
        <f t="shared" si="387"/>
        <v>5383</v>
      </c>
      <c r="I864" s="5">
        <v>25</v>
      </c>
      <c r="J864" s="17">
        <f t="shared" si="388"/>
        <v>3.5714285714285716</v>
      </c>
      <c r="K864" s="7">
        <v>9</v>
      </c>
      <c r="L864" s="7">
        <v>16</v>
      </c>
      <c r="M864" s="17">
        <f t="shared" si="389"/>
        <v>1.2857142857142858</v>
      </c>
      <c r="N864" s="17">
        <f t="shared" si="390"/>
        <v>2.2857142857142856</v>
      </c>
      <c r="O864" s="14">
        <f t="shared" si="391"/>
        <v>0.5625</v>
      </c>
      <c r="P864" s="12">
        <v>8</v>
      </c>
      <c r="Q864" s="12">
        <v>9</v>
      </c>
      <c r="R864" s="17">
        <f t="shared" si="392"/>
        <v>1.1428571428571428</v>
      </c>
      <c r="S864" s="17">
        <f t="shared" si="393"/>
        <v>1.2857142857142858</v>
      </c>
      <c r="T864" s="14">
        <f t="shared" si="394"/>
        <v>0.88888888888888884</v>
      </c>
      <c r="U864" s="12">
        <v>1</v>
      </c>
      <c r="V864" s="12">
        <v>7</v>
      </c>
      <c r="W864" s="17">
        <f t="shared" si="395"/>
        <v>0.14285714285714285</v>
      </c>
      <c r="X864" s="17">
        <f t="shared" si="396"/>
        <v>1</v>
      </c>
      <c r="Y864" s="14">
        <f t="shared" si="397"/>
        <v>0.14285714285714285</v>
      </c>
      <c r="Z864" s="12">
        <v>6</v>
      </c>
      <c r="AA864" s="12">
        <v>13</v>
      </c>
      <c r="AB864" s="17">
        <f t="shared" si="398"/>
        <v>0.8571428571428571</v>
      </c>
      <c r="AC864" s="17">
        <f t="shared" si="399"/>
        <v>1.8571428571428572</v>
      </c>
      <c r="AD864" s="14">
        <f t="shared" si="400"/>
        <v>0.46153846153846156</v>
      </c>
      <c r="AE864" s="12">
        <v>19</v>
      </c>
      <c r="AF864" s="17">
        <f t="shared" si="401"/>
        <v>2.7142857142857144</v>
      </c>
      <c r="AG864" s="12">
        <v>11</v>
      </c>
      <c r="AH864" s="17">
        <f t="shared" si="402"/>
        <v>1.5714285714285714</v>
      </c>
      <c r="AI864" s="12">
        <v>8</v>
      </c>
      <c r="AJ864" s="17">
        <f t="shared" si="403"/>
        <v>1.1428571428571428</v>
      </c>
      <c r="AK864" s="12">
        <v>11</v>
      </c>
      <c r="AL864" s="17">
        <f t="shared" si="404"/>
        <v>1.5714285714285714</v>
      </c>
      <c r="AM864" s="12">
        <v>7</v>
      </c>
      <c r="AN864" s="17">
        <f t="shared" si="405"/>
        <v>1</v>
      </c>
      <c r="AO864" s="12">
        <v>2</v>
      </c>
      <c r="AP864" s="17">
        <f t="shared" si="406"/>
        <v>0.2857142857142857</v>
      </c>
      <c r="AQ864" s="12">
        <v>4</v>
      </c>
      <c r="AR864" s="17">
        <f t="shared" si="407"/>
        <v>0.5714285714285714</v>
      </c>
      <c r="AS864" s="12">
        <v>12</v>
      </c>
      <c r="AT864" s="17">
        <f t="shared" si="408"/>
        <v>1.7142857142857142</v>
      </c>
      <c r="AU864" s="13"/>
      <c r="AV864" s="13"/>
      <c r="AW864" s="13"/>
      <c r="AX864" s="13"/>
      <c r="AY864" s="13"/>
      <c r="AZ864" s="13"/>
      <c r="BA864" s="13"/>
      <c r="BB864" s="13"/>
      <c r="BC864" s="13"/>
      <c r="BD864" s="35">
        <f t="shared" si="409"/>
        <v>57.550644567219159</v>
      </c>
      <c r="BE864" s="35">
        <f t="shared" si="410"/>
        <v>59.375</v>
      </c>
      <c r="BF864" s="37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10.27159762813422</v>
      </c>
      <c r="BG864" s="14">
        <f t="shared" si="411"/>
        <v>0.4375</v>
      </c>
      <c r="BH864" s="14">
        <f t="shared" si="412"/>
        <v>0.8125</v>
      </c>
      <c r="BI864" s="13">
        <f>IFERROR(((AG864*(12000/5))/((F864*60+G864)*(SUMIFS(팀공격력!X:X,팀공격력!A:A,B864,팀공격력!B:B,D864)+SUMIFS(팀수비력!X:X,팀수비력!A:A,B864,팀수비력!B:B,D864))))*100,"")</f>
        <v>5.501650495148545</v>
      </c>
      <c r="BJ864" s="13">
        <f>IFERROR(((AI864*(12000/5))/((F864*60+G864)*(SUMIFS(팀공격력!V:V,팀공격력!A:A,B864,팀공격력!B:B,D864)+SUMIFS(팀수비력!W:W,팀수비력!A:A,B864,팀수비력!B:B,D864))))*100,"")</f>
        <v>7.8761798886669148</v>
      </c>
      <c r="BK864" s="13">
        <f>IFERROR(((AE864*(12000/5))/((F864*60+G864)*(SUMIFS(팀공격력!X:X,팀공격력!A:A,B864,팀공격력!B:B,D864)+SUMIFS(팀수비력!X:X,팀수비력!A:A,B864,팀수비력!B:B,D864))))*100,"")</f>
        <v>9.5028508552565771</v>
      </c>
      <c r="BL864" s="13">
        <f>IFERROR(100*AK864/(((((F864*60+G864)/(12000/5))*SUMIFS(팀공격력!P:P,팀공격력!A:A,B864,팀공격력!B:B,D864))-K864)),"")</f>
        <v>14.867292519611871</v>
      </c>
      <c r="BM864" s="13">
        <f>IFERROR(100*((AM864/E864*(2400))/((F864*60+G864)*SUMIFS(팀공격력!AR:AR,팀공격력!A:A,B864,팀공격력!B:B,D864))),"")</f>
        <v>4.1510612536100862</v>
      </c>
      <c r="BN864" s="13">
        <f>IFERROR((AO864*40)/(((F864*60+G864)/60)*(SUMIFS(팀수비력!Q:Q,팀수비력!A:A,B864,팀수비력!B:B,D864)-SUMIFS(팀수비력!N:N,팀수비력!A:A,B864,팀수비력!B:B,D864)))*100,"")</f>
        <v>1.6734242792945122</v>
      </c>
      <c r="BO864" s="13">
        <f t="shared" si="413"/>
        <v>15.552099533437016</v>
      </c>
      <c r="BP864" s="13">
        <v>20</v>
      </c>
      <c r="BQ864" s="13">
        <v>0</v>
      </c>
      <c r="BR864" s="13">
        <v>0.42857142857142799</v>
      </c>
      <c r="BS864" s="13">
        <v>0.42857142857142799</v>
      </c>
      <c r="BT864" s="15" t="s">
        <v>88</v>
      </c>
      <c r="BU864" s="15"/>
      <c r="BV864" s="12" t="s">
        <v>91</v>
      </c>
      <c r="BW864" s="26"/>
      <c r="BX864" s="28"/>
      <c r="BY864" s="28"/>
      <c r="BZ864" s="26"/>
      <c r="CA864" s="26"/>
      <c r="CB864" s="26"/>
      <c r="CC864" s="31"/>
      <c r="CD864" s="31"/>
      <c r="CE864" s="31"/>
      <c r="CF864" s="33">
        <v>3</v>
      </c>
      <c r="CG864" s="33">
        <v>4</v>
      </c>
    </row>
    <row r="865" spans="1:85" ht="18" customHeight="1" thickBot="1" x14ac:dyDescent="0.45">
      <c r="A865" s="12" t="s">
        <v>84</v>
      </c>
      <c r="B865" s="12" t="s">
        <v>192</v>
      </c>
      <c r="C865" s="4" t="s">
        <v>204</v>
      </c>
      <c r="D865" s="4" t="s">
        <v>299</v>
      </c>
      <c r="E865" s="23">
        <v>9</v>
      </c>
      <c r="F865" s="24">
        <v>14</v>
      </c>
      <c r="G865" s="24">
        <v>48</v>
      </c>
      <c r="H865" s="10">
        <f t="shared" si="387"/>
        <v>7992</v>
      </c>
      <c r="I865" s="5">
        <v>65</v>
      </c>
      <c r="J865" s="17">
        <f t="shared" si="388"/>
        <v>7.2222222222222223</v>
      </c>
      <c r="K865" s="7">
        <v>21</v>
      </c>
      <c r="L865" s="7">
        <v>57</v>
      </c>
      <c r="M865" s="17">
        <f t="shared" si="389"/>
        <v>2.3333333333333335</v>
      </c>
      <c r="N865" s="17">
        <f t="shared" si="390"/>
        <v>6.333333333333333</v>
      </c>
      <c r="O865" s="14">
        <f t="shared" si="391"/>
        <v>0.36842105263157893</v>
      </c>
      <c r="P865" s="12">
        <v>19</v>
      </c>
      <c r="Q865" s="12">
        <v>40</v>
      </c>
      <c r="R865" s="17">
        <f t="shared" si="392"/>
        <v>2.1111111111111112</v>
      </c>
      <c r="S865" s="17">
        <f t="shared" si="393"/>
        <v>4.4444444444444446</v>
      </c>
      <c r="T865" s="14">
        <f t="shared" si="394"/>
        <v>0.47499999999999998</v>
      </c>
      <c r="U865" s="12">
        <v>2</v>
      </c>
      <c r="V865" s="12">
        <v>17</v>
      </c>
      <c r="W865" s="17">
        <f t="shared" si="395"/>
        <v>0.22222222222222221</v>
      </c>
      <c r="X865" s="17">
        <f t="shared" si="396"/>
        <v>1.8888888888888888</v>
      </c>
      <c r="Y865" s="14">
        <f t="shared" si="397"/>
        <v>0.11764705882352941</v>
      </c>
      <c r="Z865" s="12">
        <v>21</v>
      </c>
      <c r="AA865" s="12">
        <v>29</v>
      </c>
      <c r="AB865" s="17">
        <f t="shared" si="398"/>
        <v>2.3333333333333335</v>
      </c>
      <c r="AC865" s="17">
        <f t="shared" si="399"/>
        <v>3.2222222222222223</v>
      </c>
      <c r="AD865" s="14">
        <f t="shared" si="400"/>
        <v>0.72413793103448276</v>
      </c>
      <c r="AE865" s="12">
        <v>36</v>
      </c>
      <c r="AF865" s="17">
        <f t="shared" si="401"/>
        <v>4</v>
      </c>
      <c r="AG865" s="12">
        <v>6</v>
      </c>
      <c r="AH865" s="17">
        <f t="shared" si="402"/>
        <v>0.66666666666666663</v>
      </c>
      <c r="AI865" s="12">
        <v>30</v>
      </c>
      <c r="AJ865" s="17">
        <f t="shared" si="403"/>
        <v>3.3333333333333335</v>
      </c>
      <c r="AK865" s="12">
        <v>12</v>
      </c>
      <c r="AL865" s="17">
        <f t="shared" si="404"/>
        <v>1.3333333333333333</v>
      </c>
      <c r="AM865" s="12">
        <v>2</v>
      </c>
      <c r="AN865" s="17">
        <f t="shared" si="405"/>
        <v>0.22222222222222221</v>
      </c>
      <c r="AO865" s="12">
        <v>2</v>
      </c>
      <c r="AP865" s="17">
        <f t="shared" si="406"/>
        <v>0.22222222222222221</v>
      </c>
      <c r="AQ865" s="12">
        <v>12</v>
      </c>
      <c r="AR865" s="17">
        <f t="shared" si="407"/>
        <v>1.3333333333333333</v>
      </c>
      <c r="AS865" s="12">
        <v>14</v>
      </c>
      <c r="AT865" s="17">
        <f t="shared" si="408"/>
        <v>1.5555555555555556</v>
      </c>
      <c r="AU865" s="13"/>
      <c r="AV865" s="13"/>
      <c r="AW865" s="13"/>
      <c r="AX865" s="13"/>
      <c r="AY865" s="13"/>
      <c r="AZ865" s="13"/>
      <c r="BA865" s="13"/>
      <c r="BB865" s="13"/>
      <c r="BC865" s="13"/>
      <c r="BD865" s="35">
        <f t="shared" si="409"/>
        <v>46.588302752293572</v>
      </c>
      <c r="BE865" s="35">
        <f t="shared" si="410"/>
        <v>38.596491228070171</v>
      </c>
      <c r="BF865" s="37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28.276216022543505</v>
      </c>
      <c r="BG865" s="14">
        <f t="shared" si="411"/>
        <v>0.2982456140350877</v>
      </c>
      <c r="BH865" s="14">
        <f t="shared" si="412"/>
        <v>0.50877192982456143</v>
      </c>
      <c r="BI865" s="13">
        <f>IFERROR(((AG865*(12000/5))/((F865*60+G865)*(SUMIFS(팀공격력!X:X,팀공격력!A:A,B865,팀공격력!B:B,D865)+SUMIFS(팀수비력!X:X,팀수비력!A:A,B865,팀수비력!B:B,D865))))*100,"")</f>
        <v>2.5987525987525988</v>
      </c>
      <c r="BJ865" s="13">
        <f>IFERROR(((AI865*(12000/5))/((F865*60+G865)*(SUMIFS(팀공격력!V:V,팀공격력!A:A,B865,팀공격력!B:B,D865)+SUMIFS(팀수비력!W:W,팀수비력!A:A,B865,팀수비력!B:B,D865))))*100,"")</f>
        <v>25.577628101287409</v>
      </c>
      <c r="BK865" s="13">
        <f>IFERROR(((AE865*(12000/5))/((F865*60+G865)*(SUMIFS(팀공격력!X:X,팀공격력!A:A,B865,팀공격력!B:B,D865)+SUMIFS(팀수비력!X:X,팀수비력!A:A,B865,팀수비력!B:B,D865))))*100,"")</f>
        <v>15.592515592515593</v>
      </c>
      <c r="BL865" s="13">
        <f>IFERROR(100*AK865/(((((F865*60+G865)/(12000/5))*SUMIFS(팀공격력!P:P,팀공격력!A:A,B865,팀공격력!B:B,D865))-K865)),"")</f>
        <v>16.036349057864495</v>
      </c>
      <c r="BM865" s="13">
        <f>IFERROR(100*((AM865/E865*(2400))/((F865*60+G865)*SUMIFS(팀공격력!AR:AR,팀공격력!A:A,B865,팀공격력!B:B,D865))),"")</f>
        <v>0.79884036637291178</v>
      </c>
      <c r="BN865" s="13">
        <f>IFERROR((AO865*40)/(((F865*60+G865)/60)*(SUMIFS(팀수비력!Q:Q,팀수비력!A:A,B865,팀수비력!B:B,D865)-SUMIFS(팀수비력!N:N,팀수비력!A:A,B865,팀수비력!B:B,D865)))*100,"")</f>
        <v>1.4491703499746393</v>
      </c>
      <c r="BO865" s="13">
        <f t="shared" si="413"/>
        <v>14.677103718199607</v>
      </c>
      <c r="BP865" s="13">
        <v>50</v>
      </c>
      <c r="BQ865" s="13">
        <v>0.55555555555555503</v>
      </c>
      <c r="BR865" s="13">
        <v>0</v>
      </c>
      <c r="BS865" s="13">
        <v>0.33333333333333298</v>
      </c>
      <c r="BT865" s="15" t="s">
        <v>93</v>
      </c>
      <c r="BU865" s="15"/>
      <c r="BV865" s="12" t="s">
        <v>89</v>
      </c>
      <c r="BW865" s="26"/>
      <c r="BX865" s="28"/>
      <c r="BY865" s="28"/>
      <c r="BZ865" s="26"/>
      <c r="CA865" s="26"/>
      <c r="CB865" s="26"/>
      <c r="CC865" s="31"/>
      <c r="CD865" s="31"/>
      <c r="CE865" s="31"/>
      <c r="CF865" s="33">
        <v>3</v>
      </c>
      <c r="CG865" s="33">
        <v>6</v>
      </c>
    </row>
    <row r="866" spans="1:85" ht="18" customHeight="1" thickBot="1" x14ac:dyDescent="0.45">
      <c r="A866" s="12" t="s">
        <v>84</v>
      </c>
      <c r="B866" s="12" t="s">
        <v>192</v>
      </c>
      <c r="C866" s="4" t="s">
        <v>205</v>
      </c>
      <c r="D866" s="4" t="s">
        <v>299</v>
      </c>
      <c r="E866" s="23">
        <v>9</v>
      </c>
      <c r="F866" s="24">
        <v>26</v>
      </c>
      <c r="G866" s="24">
        <v>54</v>
      </c>
      <c r="H866" s="10">
        <f t="shared" si="387"/>
        <v>14526</v>
      </c>
      <c r="I866" s="5">
        <v>92</v>
      </c>
      <c r="J866" s="17">
        <f t="shared" si="388"/>
        <v>10.222222222222221</v>
      </c>
      <c r="K866" s="7">
        <v>33</v>
      </c>
      <c r="L866" s="7">
        <v>59</v>
      </c>
      <c r="M866" s="17">
        <f t="shared" si="389"/>
        <v>3.6666666666666665</v>
      </c>
      <c r="N866" s="17">
        <f t="shared" si="390"/>
        <v>6.5555555555555554</v>
      </c>
      <c r="O866" s="14">
        <f t="shared" si="391"/>
        <v>0.55932203389830504</v>
      </c>
      <c r="P866" s="12">
        <v>30</v>
      </c>
      <c r="Q866" s="12">
        <v>50</v>
      </c>
      <c r="R866" s="17">
        <f t="shared" si="392"/>
        <v>3.3333333333333335</v>
      </c>
      <c r="S866" s="17">
        <f t="shared" si="393"/>
        <v>5.5555555555555554</v>
      </c>
      <c r="T866" s="14">
        <f t="shared" si="394"/>
        <v>0.6</v>
      </c>
      <c r="U866" s="12">
        <v>3</v>
      </c>
      <c r="V866" s="12">
        <v>9</v>
      </c>
      <c r="W866" s="17">
        <f t="shared" si="395"/>
        <v>0.33333333333333331</v>
      </c>
      <c r="X866" s="17">
        <f t="shared" si="396"/>
        <v>1</v>
      </c>
      <c r="Y866" s="14">
        <f t="shared" si="397"/>
        <v>0.33333333333333331</v>
      </c>
      <c r="Z866" s="12">
        <v>23</v>
      </c>
      <c r="AA866" s="12">
        <v>33</v>
      </c>
      <c r="AB866" s="17">
        <f t="shared" si="398"/>
        <v>2.5555555555555554</v>
      </c>
      <c r="AC866" s="17">
        <f t="shared" si="399"/>
        <v>3.6666666666666665</v>
      </c>
      <c r="AD866" s="14">
        <f t="shared" si="400"/>
        <v>0.69696969696969702</v>
      </c>
      <c r="AE866" s="12">
        <v>55</v>
      </c>
      <c r="AF866" s="17">
        <f t="shared" si="401"/>
        <v>6.1111111111111107</v>
      </c>
      <c r="AG866" s="12">
        <v>22</v>
      </c>
      <c r="AH866" s="17">
        <f t="shared" si="402"/>
        <v>2.4444444444444446</v>
      </c>
      <c r="AI866" s="12">
        <v>33</v>
      </c>
      <c r="AJ866" s="17">
        <f t="shared" si="403"/>
        <v>3.6666666666666665</v>
      </c>
      <c r="AK866" s="12">
        <v>20</v>
      </c>
      <c r="AL866" s="17">
        <f t="shared" si="404"/>
        <v>2.2222222222222223</v>
      </c>
      <c r="AM866" s="12">
        <v>4</v>
      </c>
      <c r="AN866" s="17">
        <f t="shared" si="405"/>
        <v>0.44444444444444442</v>
      </c>
      <c r="AO866" s="12">
        <v>6</v>
      </c>
      <c r="AP866" s="17">
        <f t="shared" si="406"/>
        <v>0.66666666666666663</v>
      </c>
      <c r="AQ866" s="12">
        <v>15</v>
      </c>
      <c r="AR866" s="17">
        <f t="shared" si="407"/>
        <v>1.6666666666666667</v>
      </c>
      <c r="AS866" s="12">
        <v>23</v>
      </c>
      <c r="AT866" s="17">
        <f t="shared" si="408"/>
        <v>2.5555555555555554</v>
      </c>
      <c r="AU866" s="13"/>
      <c r="AV866" s="13"/>
      <c r="AW866" s="13"/>
      <c r="AX866" s="13"/>
      <c r="AY866" s="13"/>
      <c r="AZ866" s="13"/>
      <c r="BA866" s="13"/>
      <c r="BB866" s="13"/>
      <c r="BC866" s="13"/>
      <c r="BD866" s="35">
        <f t="shared" si="409"/>
        <v>62.568008705114252</v>
      </c>
      <c r="BE866" s="35">
        <f t="shared" si="410"/>
        <v>58.474576271186443</v>
      </c>
      <c r="BF866" s="37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16.843457642947239</v>
      </c>
      <c r="BG866" s="14">
        <f t="shared" si="411"/>
        <v>0.15254237288135594</v>
      </c>
      <c r="BH866" s="14">
        <f t="shared" si="412"/>
        <v>0.55932203389830504</v>
      </c>
      <c r="BI866" s="13">
        <f>IFERROR(((AG866*(12000/5))/((F866*60+G866)*(SUMIFS(팀공격력!X:X,팀공격력!A:A,B866,팀공격력!B:B,D866)+SUMIFS(팀수비력!X:X,팀수비력!A:A,B866,팀수비력!B:B,D866))))*100,"")</f>
        <v>5.2425888857115623</v>
      </c>
      <c r="BJ866" s="13">
        <f>IFERROR(((AI866*(12000/5))/((F866*60+G866)*(SUMIFS(팀공격력!V:V,팀공격력!A:A,B866,팀공격력!B:B,D866)+SUMIFS(팀수비력!W:W,팀수비력!A:A,B866,팀수비력!B:B,D866))))*100,"")</f>
        <v>15.479694627842342</v>
      </c>
      <c r="BK866" s="13">
        <f>IFERROR(((AE866*(12000/5))/((F866*60+G866)*(SUMIFS(팀공격력!X:X,팀공격력!A:A,B866,팀공격력!B:B,D866)+SUMIFS(팀수비력!X:X,팀수비력!A:A,B866,팀수비력!B:B,D866))))*100,"")</f>
        <v>13.106472214278906</v>
      </c>
      <c r="BL866" s="13">
        <f>IFERROR(100*AK866/(((((F866*60+G866)/(12000/5))*SUMIFS(팀공격력!P:P,팀공격력!A:A,B866,팀공격력!B:B,D866))-K866)),"")</f>
        <v>14.166563368808768</v>
      </c>
      <c r="BM866" s="13">
        <f>IFERROR(100*((AM866/E866*(2400))/((F866*60+G866)*SUMIFS(팀공격력!AR:AR,팀공격력!A:A,B866,팀공격력!B:B,D866))),"")</f>
        <v>0.87902136968915201</v>
      </c>
      <c r="BN866" s="13">
        <f>IFERROR((AO866*40)/(((F866*60+G866)/60)*(SUMIFS(팀수비력!Q:Q,팀수비력!A:A,B866,팀수비력!B:B,D866)-SUMIFS(팀수비력!N:N,팀수비력!A:A,B866,팀수비력!B:B,D866)))*100,"")</f>
        <v>2.3919391650139032</v>
      </c>
      <c r="BO866" s="13">
        <f t="shared" si="413"/>
        <v>16.945323090826932</v>
      </c>
      <c r="BP866" s="13">
        <v>0</v>
      </c>
      <c r="BQ866" s="13">
        <v>0.44444444444444398</v>
      </c>
      <c r="BR866" s="13">
        <v>0</v>
      </c>
      <c r="BS866" s="13">
        <v>0.11111111111111099</v>
      </c>
      <c r="BT866" s="15" t="s">
        <v>88</v>
      </c>
      <c r="BU866" s="15"/>
      <c r="BV866" s="12" t="s">
        <v>89</v>
      </c>
      <c r="BW866" s="26"/>
      <c r="BX866" s="28"/>
      <c r="BY866" s="28"/>
      <c r="BZ866" s="26"/>
      <c r="CA866" s="26"/>
      <c r="CB866" s="26"/>
      <c r="CC866" s="31"/>
      <c r="CD866" s="31"/>
      <c r="CE866" s="31"/>
      <c r="CF866" s="33">
        <v>3</v>
      </c>
      <c r="CG866" s="33">
        <v>6</v>
      </c>
    </row>
    <row r="867" spans="1:85" ht="18" customHeight="1" thickBot="1" x14ac:dyDescent="0.45">
      <c r="A867" s="12" t="s">
        <v>84</v>
      </c>
      <c r="B867" s="12" t="s">
        <v>192</v>
      </c>
      <c r="C867" s="4" t="s">
        <v>206</v>
      </c>
      <c r="D867" s="4" t="s">
        <v>299</v>
      </c>
      <c r="E867" s="23">
        <v>9</v>
      </c>
      <c r="F867" s="24">
        <v>8</v>
      </c>
      <c r="G867" s="24">
        <v>59</v>
      </c>
      <c r="H867" s="10">
        <f t="shared" si="387"/>
        <v>4851</v>
      </c>
      <c r="I867" s="5">
        <v>13</v>
      </c>
      <c r="J867" s="17">
        <f t="shared" si="388"/>
        <v>1.4444444444444444</v>
      </c>
      <c r="K867" s="7">
        <v>4</v>
      </c>
      <c r="L867" s="7">
        <v>19</v>
      </c>
      <c r="M867" s="17">
        <f t="shared" si="389"/>
        <v>0.44444444444444442</v>
      </c>
      <c r="N867" s="17">
        <f t="shared" si="390"/>
        <v>2.1111111111111112</v>
      </c>
      <c r="O867" s="14">
        <f t="shared" si="391"/>
        <v>0.21052631578947367</v>
      </c>
      <c r="P867" s="12">
        <v>1</v>
      </c>
      <c r="Q867" s="12">
        <v>7</v>
      </c>
      <c r="R867" s="17">
        <f t="shared" si="392"/>
        <v>0.1111111111111111</v>
      </c>
      <c r="S867" s="17">
        <f t="shared" si="393"/>
        <v>0.77777777777777779</v>
      </c>
      <c r="T867" s="14">
        <f t="shared" si="394"/>
        <v>0.14285714285714285</v>
      </c>
      <c r="U867" s="12">
        <v>3</v>
      </c>
      <c r="V867" s="12">
        <v>12</v>
      </c>
      <c r="W867" s="17">
        <f t="shared" si="395"/>
        <v>0.33333333333333331</v>
      </c>
      <c r="X867" s="17">
        <f t="shared" si="396"/>
        <v>1.3333333333333333</v>
      </c>
      <c r="Y867" s="14">
        <f t="shared" si="397"/>
        <v>0.25</v>
      </c>
      <c r="Z867" s="12">
        <v>2</v>
      </c>
      <c r="AA867" s="12">
        <v>4</v>
      </c>
      <c r="AB867" s="17">
        <f t="shared" si="398"/>
        <v>0.22222222222222221</v>
      </c>
      <c r="AC867" s="17">
        <f t="shared" si="399"/>
        <v>0.44444444444444442</v>
      </c>
      <c r="AD867" s="14">
        <f t="shared" si="400"/>
        <v>0.5</v>
      </c>
      <c r="AE867" s="12">
        <v>6</v>
      </c>
      <c r="AF867" s="17">
        <f t="shared" si="401"/>
        <v>0.66666666666666663</v>
      </c>
      <c r="AG867" s="12">
        <v>0</v>
      </c>
      <c r="AH867" s="17">
        <f t="shared" si="402"/>
        <v>0</v>
      </c>
      <c r="AI867" s="12">
        <v>6</v>
      </c>
      <c r="AJ867" s="17">
        <f t="shared" si="403"/>
        <v>0.66666666666666663</v>
      </c>
      <c r="AK867" s="12">
        <v>2</v>
      </c>
      <c r="AL867" s="17">
        <f t="shared" si="404"/>
        <v>0.22222222222222221</v>
      </c>
      <c r="AM867" s="12">
        <v>2</v>
      </c>
      <c r="AN867" s="17">
        <f t="shared" si="405"/>
        <v>0.22222222222222221</v>
      </c>
      <c r="AO867" s="12">
        <v>1</v>
      </c>
      <c r="AP867" s="17">
        <f t="shared" si="406"/>
        <v>0.1111111111111111</v>
      </c>
      <c r="AQ867" s="12">
        <v>2</v>
      </c>
      <c r="AR867" s="17">
        <f t="shared" si="407"/>
        <v>0.22222222222222221</v>
      </c>
      <c r="AS867" s="12">
        <v>7</v>
      </c>
      <c r="AT867" s="17">
        <f t="shared" si="408"/>
        <v>0.77777777777777779</v>
      </c>
      <c r="AU867" s="13"/>
      <c r="AV867" s="13"/>
      <c r="AW867" s="13"/>
      <c r="AX867" s="13"/>
      <c r="AY867" s="13"/>
      <c r="AZ867" s="13"/>
      <c r="BA867" s="13"/>
      <c r="BB867" s="13"/>
      <c r="BC867" s="13"/>
      <c r="BD867" s="35">
        <f t="shared" si="409"/>
        <v>31.310211946050092</v>
      </c>
      <c r="BE867" s="35">
        <f t="shared" si="410"/>
        <v>28.947368421052634</v>
      </c>
      <c r="BF867" s="37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12.968115396474774</v>
      </c>
      <c r="BG867" s="14">
        <f t="shared" si="411"/>
        <v>0.63157894736842102</v>
      </c>
      <c r="BH867" s="14">
        <f t="shared" si="412"/>
        <v>0.21052631578947367</v>
      </c>
      <c r="BI867" s="13">
        <f>IFERROR(((AG867*(12000/5))/((F867*60+G867)*(SUMIFS(팀공격력!X:X,팀공격력!A:A,B867,팀공격력!B:B,D867)+SUMIFS(팀수비력!X:X,팀수비력!A:A,B867,팀수비력!B:B,D867))))*100,"")</f>
        <v>0</v>
      </c>
      <c r="BJ867" s="13">
        <f>IFERROR(((AI867*(12000/5))/((F867*60+G867)*(SUMIFS(팀공격력!V:V,팀공격력!A:A,B867,팀공격력!B:B,D867)+SUMIFS(팀수비력!W:W,팀수비력!A:A,B867,팀수비력!B:B,D867))))*100,"")</f>
        <v>8.4278047324464627</v>
      </c>
      <c r="BK867" s="13">
        <f>IFERROR(((AE867*(12000/5))/((F867*60+G867)*(SUMIFS(팀공격력!X:X,팀공격력!A:A,B867,팀공격력!B:B,D867)+SUMIFS(팀수비력!X:X,팀수비력!A:A,B867,팀수비력!B:B,D867))))*100,"")</f>
        <v>4.2814328528614238</v>
      </c>
      <c r="BL867" s="13">
        <f>IFERROR(100*AK867/(((((F867*60+G867)/(12000/5))*SUMIFS(팀공격력!P:P,팀공격력!A:A,B867,팀공격력!B:B,D867))-K867)),"")</f>
        <v>3.6922792901593064</v>
      </c>
      <c r="BM867" s="13">
        <f>IFERROR(100*((AM867/E867*(2400))/((F867*60+G867)*SUMIFS(팀공격력!AR:AR,팀공격력!A:A,B867,팀공격력!B:B,D867))),"")</f>
        <v>1.3160857984028678</v>
      </c>
      <c r="BN867" s="13">
        <f>IFERROR((AO867*40)/(((F867*60+G867)/60)*(SUMIFS(팀수비력!Q:Q,팀수비력!A:A,B867,팀수비력!B:B,D867)-SUMIFS(팀수비력!N:N,팀수비력!A:A,B867,팀수비력!B:B,D867)))*100,"")</f>
        <v>1.1937507150069389</v>
      </c>
      <c r="BO867" s="13">
        <f t="shared" si="413"/>
        <v>8.7873462214411244</v>
      </c>
      <c r="BP867" s="13">
        <v>0</v>
      </c>
      <c r="BQ867" s="13">
        <v>0</v>
      </c>
      <c r="BR867" s="13">
        <v>0</v>
      </c>
      <c r="BS867" s="13">
        <v>0.11111111111111099</v>
      </c>
      <c r="BT867" s="15" t="s">
        <v>88</v>
      </c>
      <c r="BU867" s="15"/>
      <c r="BV867" s="12" t="s">
        <v>96</v>
      </c>
      <c r="BW867" s="26"/>
      <c r="BX867" s="28"/>
      <c r="BY867" s="28"/>
      <c r="BZ867" s="26"/>
      <c r="CA867" s="26"/>
      <c r="CB867" s="26"/>
      <c r="CC867" s="31"/>
      <c r="CD867" s="31"/>
      <c r="CE867" s="31"/>
      <c r="CF867" s="33">
        <v>3</v>
      </c>
      <c r="CG867" s="33">
        <v>6</v>
      </c>
    </row>
    <row r="868" spans="1:85" ht="18" customHeight="1" thickBot="1" x14ac:dyDescent="0.45">
      <c r="A868" s="12" t="s">
        <v>84</v>
      </c>
      <c r="B868" s="12" t="s">
        <v>192</v>
      </c>
      <c r="C868" s="4" t="s">
        <v>207</v>
      </c>
      <c r="D868" s="4" t="s">
        <v>299</v>
      </c>
      <c r="E868" s="23">
        <v>1</v>
      </c>
      <c r="F868" s="24">
        <v>0</v>
      </c>
      <c r="G868" s="24">
        <v>53</v>
      </c>
      <c r="H868" s="10">
        <f t="shared" si="387"/>
        <v>53</v>
      </c>
      <c r="I868" s="5">
        <v>0</v>
      </c>
      <c r="J868" s="17">
        <f t="shared" si="388"/>
        <v>0</v>
      </c>
      <c r="K868" s="7">
        <v>0</v>
      </c>
      <c r="L868" s="7">
        <v>0</v>
      </c>
      <c r="M868" s="17">
        <f t="shared" si="389"/>
        <v>0</v>
      </c>
      <c r="N868" s="17">
        <f t="shared" si="390"/>
        <v>0</v>
      </c>
      <c r="O868" s="14" t="e">
        <f t="shared" si="391"/>
        <v>#DIV/0!</v>
      </c>
      <c r="P868" s="12">
        <v>0</v>
      </c>
      <c r="Q868" s="12">
        <v>0</v>
      </c>
      <c r="R868" s="17">
        <f t="shared" si="392"/>
        <v>0</v>
      </c>
      <c r="S868" s="17">
        <f t="shared" si="393"/>
        <v>0</v>
      </c>
      <c r="T868" s="14" t="e">
        <f t="shared" si="394"/>
        <v>#DIV/0!</v>
      </c>
      <c r="U868" s="12">
        <v>0</v>
      </c>
      <c r="V868" s="12">
        <v>0</v>
      </c>
      <c r="W868" s="17">
        <f t="shared" si="395"/>
        <v>0</v>
      </c>
      <c r="X868" s="17">
        <f t="shared" si="396"/>
        <v>0</v>
      </c>
      <c r="Y868" s="14" t="e">
        <f t="shared" si="397"/>
        <v>#DIV/0!</v>
      </c>
      <c r="Z868" s="12">
        <v>0</v>
      </c>
      <c r="AA868" s="12">
        <v>0</v>
      </c>
      <c r="AB868" s="17">
        <f t="shared" si="398"/>
        <v>0</v>
      </c>
      <c r="AC868" s="17">
        <f t="shared" si="399"/>
        <v>0</v>
      </c>
      <c r="AD868" s="14" t="e">
        <f t="shared" si="400"/>
        <v>#DIV/0!</v>
      </c>
      <c r="AE868" s="12">
        <v>0</v>
      </c>
      <c r="AF868" s="17">
        <f t="shared" si="401"/>
        <v>0</v>
      </c>
      <c r="AG868" s="12">
        <v>0</v>
      </c>
      <c r="AH868" s="17">
        <f t="shared" si="402"/>
        <v>0</v>
      </c>
      <c r="AI868" s="12">
        <v>0</v>
      </c>
      <c r="AJ868" s="17">
        <f t="shared" si="403"/>
        <v>0</v>
      </c>
      <c r="AK868" s="12">
        <v>0</v>
      </c>
      <c r="AL868" s="17">
        <f t="shared" si="404"/>
        <v>0</v>
      </c>
      <c r="AM868" s="12">
        <v>0</v>
      </c>
      <c r="AN868" s="17">
        <f t="shared" si="405"/>
        <v>0</v>
      </c>
      <c r="AO868" s="12">
        <v>0</v>
      </c>
      <c r="AP868" s="17">
        <f t="shared" si="406"/>
        <v>0</v>
      </c>
      <c r="AQ868" s="12">
        <v>0</v>
      </c>
      <c r="AR868" s="17">
        <f t="shared" si="407"/>
        <v>0</v>
      </c>
      <c r="AS868" s="12">
        <v>0</v>
      </c>
      <c r="AT868" s="17">
        <f t="shared" si="408"/>
        <v>0</v>
      </c>
      <c r="AU868" s="13"/>
      <c r="AV868" s="13"/>
      <c r="AW868" s="13"/>
      <c r="AX868" s="13"/>
      <c r="AY868" s="13"/>
      <c r="AZ868" s="13"/>
      <c r="BA868" s="13"/>
      <c r="BB868" s="13"/>
      <c r="BC868" s="13"/>
      <c r="BD868" s="35" t="str">
        <f t="shared" si="409"/>
        <v/>
      </c>
      <c r="BE868" s="35" t="str">
        <f t="shared" si="410"/>
        <v/>
      </c>
      <c r="BF868" s="37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0</v>
      </c>
      <c r="BG868" s="14" t="str">
        <f t="shared" si="411"/>
        <v/>
      </c>
      <c r="BH868" s="14" t="str">
        <f t="shared" si="412"/>
        <v/>
      </c>
      <c r="BI868" s="13">
        <f>IFERROR(((AG868*(12000/5))/((F868*60+G868)*(SUMIFS(팀공격력!X:X,팀공격력!A:A,B868,팀공격력!B:B,D868)+SUMIFS(팀수비력!X:X,팀수비력!A:A,B868,팀수비력!B:B,D868))))*100,"")</f>
        <v>0</v>
      </c>
      <c r="BJ868" s="13">
        <f>IFERROR(((AI868*(12000/5))/((F868*60+G868)*(SUMIFS(팀공격력!V:V,팀공격력!A:A,B868,팀공격력!B:B,D868)+SUMIFS(팀수비력!W:W,팀수비력!A:A,B868,팀수비력!B:B,D868))))*100,"")</f>
        <v>0</v>
      </c>
      <c r="BK868" s="13">
        <f>IFERROR(((AE868*(12000/5))/((F868*60+G868)*(SUMIFS(팀공격력!X:X,팀공격력!A:A,B868,팀공격력!B:B,D868)+SUMIFS(팀수비력!X:X,팀수비력!A:A,B868,팀수비력!B:B,D868))))*100,"")</f>
        <v>0</v>
      </c>
      <c r="BL868" s="13">
        <f>IFERROR(100*AK868/(((((F868*60+G868)/(12000/5))*SUMIFS(팀공격력!P:P,팀공격력!A:A,B868,팀공격력!B:B,D868))-K868)),"")</f>
        <v>0</v>
      </c>
      <c r="BM868" s="13">
        <f>IFERROR(100*((AM868/E868*(2400))/((F868*60+G868)*SUMIFS(팀공격력!AR:AR,팀공격력!A:A,B868,팀공격력!B:B,D868))),"")</f>
        <v>0</v>
      </c>
      <c r="BN868" s="13">
        <f>IFERROR((AO868*40)/(((F868*60+G868)/60)*(SUMIFS(팀수비력!Q:Q,팀수비력!A:A,B868,팀수비력!B:B,D868)-SUMIFS(팀수비력!N:N,팀수비력!A:A,B868,팀수비력!B:B,D868)))*100,"")</f>
        <v>0</v>
      </c>
      <c r="BO868" s="13" t="str">
        <f t="shared" si="413"/>
        <v/>
      </c>
      <c r="BP868" s="13">
        <v>0</v>
      </c>
      <c r="BQ868" s="13">
        <v>0</v>
      </c>
      <c r="BR868" s="13">
        <v>0</v>
      </c>
      <c r="BS868" s="13">
        <v>0</v>
      </c>
      <c r="BT868" s="15" t="s">
        <v>88</v>
      </c>
      <c r="BU868" s="15"/>
      <c r="BV868" s="12" t="s">
        <v>91</v>
      </c>
      <c r="BW868" s="26"/>
      <c r="BX868" s="28"/>
      <c r="BY868" s="28"/>
      <c r="BZ868" s="26"/>
      <c r="CA868" s="26"/>
      <c r="CB868" s="26"/>
      <c r="CC868" s="31"/>
      <c r="CD868" s="31"/>
      <c r="CE868" s="31"/>
      <c r="CF868" s="33">
        <v>1</v>
      </c>
      <c r="CG868" s="33">
        <v>0</v>
      </c>
    </row>
    <row r="869" spans="1:85" ht="18" customHeight="1" thickBot="1" x14ac:dyDescent="0.45">
      <c r="A869" s="12" t="s">
        <v>84</v>
      </c>
      <c r="B869" s="12" t="s">
        <v>192</v>
      </c>
      <c r="C869" s="4" t="s">
        <v>208</v>
      </c>
      <c r="D869" s="4" t="s">
        <v>299</v>
      </c>
      <c r="E869" s="23">
        <v>9</v>
      </c>
      <c r="F869" s="24">
        <v>18</v>
      </c>
      <c r="G869" s="24">
        <v>55</v>
      </c>
      <c r="H869" s="10">
        <f t="shared" si="387"/>
        <v>10215</v>
      </c>
      <c r="I869" s="5">
        <v>31</v>
      </c>
      <c r="J869" s="17">
        <f t="shared" si="388"/>
        <v>3.4444444444444446</v>
      </c>
      <c r="K869" s="7">
        <v>9</v>
      </c>
      <c r="L869" s="7">
        <v>21</v>
      </c>
      <c r="M869" s="17">
        <f t="shared" si="389"/>
        <v>1</v>
      </c>
      <c r="N869" s="17">
        <f t="shared" si="390"/>
        <v>2.3333333333333335</v>
      </c>
      <c r="O869" s="14">
        <f t="shared" si="391"/>
        <v>0.42857142857142855</v>
      </c>
      <c r="P869" s="12">
        <v>5</v>
      </c>
      <c r="Q869" s="12">
        <v>9</v>
      </c>
      <c r="R869" s="17">
        <f t="shared" si="392"/>
        <v>0.55555555555555558</v>
      </c>
      <c r="S869" s="17">
        <f t="shared" si="393"/>
        <v>1</v>
      </c>
      <c r="T869" s="14">
        <f t="shared" si="394"/>
        <v>0.55555555555555558</v>
      </c>
      <c r="U869" s="12">
        <v>4</v>
      </c>
      <c r="V869" s="12">
        <v>12</v>
      </c>
      <c r="W869" s="17">
        <f t="shared" si="395"/>
        <v>0.44444444444444442</v>
      </c>
      <c r="X869" s="17">
        <f t="shared" si="396"/>
        <v>1.3333333333333333</v>
      </c>
      <c r="Y869" s="14">
        <f t="shared" si="397"/>
        <v>0.33333333333333331</v>
      </c>
      <c r="Z869" s="12">
        <v>9</v>
      </c>
      <c r="AA869" s="12">
        <v>11</v>
      </c>
      <c r="AB869" s="17">
        <f t="shared" si="398"/>
        <v>1</v>
      </c>
      <c r="AC869" s="17">
        <f t="shared" si="399"/>
        <v>1.2222222222222223</v>
      </c>
      <c r="AD869" s="14">
        <f t="shared" si="400"/>
        <v>0.81818181818181823</v>
      </c>
      <c r="AE869" s="12">
        <v>7</v>
      </c>
      <c r="AF869" s="17">
        <f t="shared" si="401"/>
        <v>0.77777777777777779</v>
      </c>
      <c r="AG869" s="12">
        <v>0</v>
      </c>
      <c r="AH869" s="17">
        <f t="shared" si="402"/>
        <v>0</v>
      </c>
      <c r="AI869" s="12">
        <v>7</v>
      </c>
      <c r="AJ869" s="17">
        <f t="shared" si="403"/>
        <v>0.77777777777777779</v>
      </c>
      <c r="AK869" s="12">
        <v>13</v>
      </c>
      <c r="AL869" s="17">
        <f t="shared" si="404"/>
        <v>1.4444444444444444</v>
      </c>
      <c r="AM869" s="12">
        <v>8</v>
      </c>
      <c r="AN869" s="17">
        <f t="shared" si="405"/>
        <v>0.88888888888888884</v>
      </c>
      <c r="AO869" s="12">
        <v>1</v>
      </c>
      <c r="AP869" s="17">
        <f t="shared" si="406"/>
        <v>0.1111111111111111</v>
      </c>
      <c r="AQ869" s="12">
        <v>4</v>
      </c>
      <c r="AR869" s="17">
        <f t="shared" si="407"/>
        <v>0.44444444444444442</v>
      </c>
      <c r="AS869" s="12">
        <v>14</v>
      </c>
      <c r="AT869" s="17">
        <f t="shared" si="408"/>
        <v>1.5555555555555556</v>
      </c>
      <c r="AU869" s="13"/>
      <c r="AV869" s="13"/>
      <c r="AW869" s="13"/>
      <c r="AX869" s="13"/>
      <c r="AY869" s="13"/>
      <c r="AZ869" s="13"/>
      <c r="BA869" s="13"/>
      <c r="BB869" s="13"/>
      <c r="BC869" s="13"/>
      <c r="BD869" s="35">
        <f t="shared" si="409"/>
        <v>59.984520123839012</v>
      </c>
      <c r="BE869" s="35">
        <f t="shared" si="410"/>
        <v>52.380952380952387</v>
      </c>
      <c r="BF869" s="37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8.0741410345534366</v>
      </c>
      <c r="BG869" s="14">
        <f t="shared" si="411"/>
        <v>0.5714285714285714</v>
      </c>
      <c r="BH869" s="14">
        <f t="shared" si="412"/>
        <v>0.52380952380952384</v>
      </c>
      <c r="BI869" s="13">
        <f>IFERROR(((AG869*(12000/5))/((F869*60+G869)*(SUMIFS(팀공격력!X:X,팀공격력!A:A,B869,팀공격력!B:B,D869)+SUMIFS(팀수비력!X:X,팀수비력!A:A,B869,팀수비력!B:B,D869))))*100,"")</f>
        <v>0</v>
      </c>
      <c r="BJ869" s="13">
        <f>IFERROR(((AI869*(12000/5))/((F869*60+G869)*(SUMIFS(팀공격력!V:V,팀공격력!A:A,B869,팀공격력!B:B,D869)+SUMIFS(팀수비력!W:W,팀수비력!A:A,B869,팀수비력!B:B,D869))))*100,"")</f>
        <v>4.6693255881821587</v>
      </c>
      <c r="BK869" s="13">
        <f>IFERROR(((AE869*(12000/5))/((F869*60+G869)*(SUMIFS(팀공격력!X:X,팀공격력!A:A,B869,팀공격력!B:B,D869)+SUMIFS(팀수비력!X:X,팀수비력!A:A,B869,팀수비력!B:B,D869))))*100,"")</f>
        <v>2.3720772619451034</v>
      </c>
      <c r="BL869" s="13">
        <f>IFERROR(100*AK869/(((((F869*60+G869)/(12000/5))*SUMIFS(팀공격력!P:P,팀공격력!A:A,B869,팀공격력!B:B,D869))-K869)),"")</f>
        <v>11.455216345712556</v>
      </c>
      <c r="BM869" s="13">
        <f>IFERROR(100*((AM869/E869*(2400))/((F869*60+G869)*SUMIFS(팀공격력!AR:AR,팀공격력!A:A,B869,팀공격력!B:B,D869))),"")</f>
        <v>2.4999832434859757</v>
      </c>
      <c r="BN869" s="13">
        <f>IFERROR((AO869*40)/(((F869*60+G869)/60)*(SUMIFS(팀수비력!Q:Q,팀수비력!A:A,B869,팀수비력!B:B,D869)-SUMIFS(팀수비력!N:N,팀수비력!A:A,B869,팀수비력!B:B,D869)))*100,"")</f>
        <v>0.56690011928523343</v>
      </c>
      <c r="BO869" s="13">
        <f t="shared" si="413"/>
        <v>13.404825737265416</v>
      </c>
      <c r="BP869" s="13">
        <v>0</v>
      </c>
      <c r="BQ869" s="13">
        <v>0</v>
      </c>
      <c r="BR869" s="13">
        <v>0.22222222222222199</v>
      </c>
      <c r="BS869" s="13">
        <v>0.11111111111111099</v>
      </c>
      <c r="BT869" s="15" t="s">
        <v>88</v>
      </c>
      <c r="BU869" s="15"/>
      <c r="BV869" s="12" t="s">
        <v>91</v>
      </c>
      <c r="BW869" s="26"/>
      <c r="BX869" s="28"/>
      <c r="BY869" s="28"/>
      <c r="BZ869" s="26"/>
      <c r="CA869" s="26"/>
      <c r="CB869" s="26"/>
      <c r="CC869" s="31"/>
      <c r="CD869" s="31"/>
      <c r="CE869" s="31"/>
      <c r="CF869" s="33">
        <v>3</v>
      </c>
      <c r="CG869" s="33">
        <v>6</v>
      </c>
    </row>
    <row r="870" spans="1:85" ht="18" customHeight="1" thickBot="1" x14ac:dyDescent="0.45">
      <c r="A870" s="12" t="s">
        <v>84</v>
      </c>
      <c r="B870" s="12" t="s">
        <v>192</v>
      </c>
      <c r="C870" s="4" t="s">
        <v>212</v>
      </c>
      <c r="D870" s="4" t="s">
        <v>299</v>
      </c>
      <c r="E870" s="23">
        <v>2</v>
      </c>
      <c r="F870" s="24">
        <v>7</v>
      </c>
      <c r="G870" s="24">
        <v>31</v>
      </c>
      <c r="H870" s="10">
        <f t="shared" si="387"/>
        <v>902</v>
      </c>
      <c r="I870" s="5">
        <v>5</v>
      </c>
      <c r="J870" s="17">
        <f t="shared" si="388"/>
        <v>2.5</v>
      </c>
      <c r="K870" s="7">
        <v>2</v>
      </c>
      <c r="L870" s="7">
        <v>5</v>
      </c>
      <c r="M870" s="17">
        <f t="shared" si="389"/>
        <v>1</v>
      </c>
      <c r="N870" s="17">
        <f t="shared" si="390"/>
        <v>2.5</v>
      </c>
      <c r="O870" s="14">
        <f t="shared" si="391"/>
        <v>0.4</v>
      </c>
      <c r="P870" s="12">
        <v>1</v>
      </c>
      <c r="Q870" s="12">
        <v>2</v>
      </c>
      <c r="R870" s="17">
        <f t="shared" si="392"/>
        <v>0.5</v>
      </c>
      <c r="S870" s="17">
        <f t="shared" si="393"/>
        <v>1</v>
      </c>
      <c r="T870" s="14">
        <f t="shared" si="394"/>
        <v>0.5</v>
      </c>
      <c r="U870" s="12">
        <v>1</v>
      </c>
      <c r="V870" s="12">
        <v>3</v>
      </c>
      <c r="W870" s="17">
        <f t="shared" si="395"/>
        <v>0.5</v>
      </c>
      <c r="X870" s="17">
        <f t="shared" si="396"/>
        <v>1.5</v>
      </c>
      <c r="Y870" s="14">
        <f t="shared" si="397"/>
        <v>0.33333333333333331</v>
      </c>
      <c r="Z870" s="12">
        <v>0</v>
      </c>
      <c r="AA870" s="12">
        <v>0</v>
      </c>
      <c r="AB870" s="17">
        <f t="shared" si="398"/>
        <v>0</v>
      </c>
      <c r="AC870" s="17">
        <f t="shared" si="399"/>
        <v>0</v>
      </c>
      <c r="AD870" s="14" t="e">
        <f t="shared" si="400"/>
        <v>#DIV/0!</v>
      </c>
      <c r="AE870" s="12">
        <v>2</v>
      </c>
      <c r="AF870" s="17">
        <f t="shared" si="401"/>
        <v>1</v>
      </c>
      <c r="AG870" s="12">
        <v>1</v>
      </c>
      <c r="AH870" s="17">
        <f t="shared" si="402"/>
        <v>0.5</v>
      </c>
      <c r="AI870" s="12">
        <v>1</v>
      </c>
      <c r="AJ870" s="17">
        <f t="shared" si="403"/>
        <v>0.5</v>
      </c>
      <c r="AK870" s="12">
        <v>1</v>
      </c>
      <c r="AL870" s="17">
        <f t="shared" si="404"/>
        <v>0.5</v>
      </c>
      <c r="AM870" s="12">
        <v>0</v>
      </c>
      <c r="AN870" s="17">
        <f t="shared" si="405"/>
        <v>0</v>
      </c>
      <c r="AO870" s="12">
        <v>0</v>
      </c>
      <c r="AP870" s="17">
        <f t="shared" si="406"/>
        <v>0</v>
      </c>
      <c r="AQ870" s="12">
        <v>1</v>
      </c>
      <c r="AR870" s="17">
        <f t="shared" si="407"/>
        <v>0.5</v>
      </c>
      <c r="AS870" s="12">
        <v>5</v>
      </c>
      <c r="AT870" s="17">
        <f t="shared" si="408"/>
        <v>2.5</v>
      </c>
      <c r="AU870" s="13"/>
      <c r="AV870" s="13"/>
      <c r="AW870" s="13"/>
      <c r="AX870" s="13"/>
      <c r="AY870" s="13"/>
      <c r="AZ870" s="13"/>
      <c r="BA870" s="13"/>
      <c r="BB870" s="13"/>
      <c r="BC870" s="13"/>
      <c r="BD870" s="35">
        <f t="shared" si="409"/>
        <v>50</v>
      </c>
      <c r="BE870" s="35">
        <f t="shared" si="410"/>
        <v>50</v>
      </c>
      <c r="BF870" s="37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4.085715125555728</v>
      </c>
      <c r="BG870" s="14">
        <f t="shared" si="411"/>
        <v>0.6</v>
      </c>
      <c r="BH870" s="14">
        <f t="shared" si="412"/>
        <v>0</v>
      </c>
      <c r="BI870" s="13">
        <f>IFERROR(((AG870*(12000/5))/((F870*60+G870)*(SUMIFS(팀공격력!X:X,팀공격력!A:A,B870,팀공격력!B:B,D870)+SUMIFS(팀수비력!X:X,팀수비력!A:A,B870,팀수비력!B:B,D870))))*100,"")</f>
        <v>0.85280573085451139</v>
      </c>
      <c r="BJ870" s="13">
        <f>IFERROR(((AI870*(12000/5))/((F870*60+G870)*(SUMIFS(팀공격력!V:V,팀공격력!A:A,B870,팀공격력!B:B,D870)+SUMIFS(팀수비력!W:W,팀수비력!A:A,B870,팀수비력!B:B,D870))))*100,"")</f>
        <v>1.678709072723076</v>
      </c>
      <c r="BK870" s="13">
        <f>IFERROR(((AE870*(12000/5))/((F870*60+G870)*(SUMIFS(팀공격력!X:X,팀공격력!A:A,B870,팀공격력!B:B,D870)+SUMIFS(팀수비력!X:X,팀수비력!A:A,B870,팀수비력!B:B,D870))))*100,"")</f>
        <v>1.7056114617090228</v>
      </c>
      <c r="BL870" s="13">
        <f>IFERROR(100*AK870/(((((F870*60+G870)/(12000/5))*SUMIFS(팀공격력!P:P,팀공격력!A:A,B870,팀공격력!B:B,D870))-K870)),"")</f>
        <v>2.1426849628154878</v>
      </c>
      <c r="BM870" s="13">
        <f>IFERROR(100*((AM870/E870*(2400))/((F870*60+G870)*SUMIFS(팀공격력!AR:AR,팀공격력!A:A,B870,팀공격력!B:B,D870))),"")</f>
        <v>0</v>
      </c>
      <c r="BN870" s="13">
        <f>IFERROR((AO870*40)/(((F870*60+G870)/60)*(SUMIFS(팀수비력!Q:Q,팀수비력!A:A,B870,팀수비력!B:B,D870)-SUMIFS(팀수비력!N:N,팀수비력!A:A,B870,팀수비력!B:B,D870)))*100,"")</f>
        <v>0</v>
      </c>
      <c r="BO870" s="13">
        <f t="shared" si="413"/>
        <v>16.666666666666668</v>
      </c>
      <c r="BP870" s="13">
        <v>0</v>
      </c>
      <c r="BQ870" s="13">
        <v>0</v>
      </c>
      <c r="BR870" s="13">
        <v>1</v>
      </c>
      <c r="BS870" s="13">
        <v>0</v>
      </c>
      <c r="BT870" s="15" t="s">
        <v>88</v>
      </c>
      <c r="BU870" s="15"/>
      <c r="BV870" s="12" t="s">
        <v>96</v>
      </c>
      <c r="BW870" s="26"/>
      <c r="BX870" s="28"/>
      <c r="BY870" s="28"/>
      <c r="BZ870" s="26"/>
      <c r="CA870" s="26"/>
      <c r="CB870" s="26"/>
      <c r="CC870" s="31"/>
      <c r="CD870" s="31"/>
      <c r="CE870" s="31"/>
      <c r="CF870" s="33">
        <v>1</v>
      </c>
      <c r="CG870" s="33">
        <v>1</v>
      </c>
    </row>
    <row r="871" spans="1:85" ht="18" customHeight="1" thickBot="1" x14ac:dyDescent="0.45">
      <c r="A871" s="12" t="s">
        <v>84</v>
      </c>
      <c r="B871" s="12" t="s">
        <v>213</v>
      </c>
      <c r="C871" s="4" t="s">
        <v>214</v>
      </c>
      <c r="D871" s="4" t="s">
        <v>299</v>
      </c>
      <c r="E871" s="23">
        <v>8</v>
      </c>
      <c r="F871" s="24">
        <v>11</v>
      </c>
      <c r="G871" s="24">
        <v>20</v>
      </c>
      <c r="H871" s="10">
        <f t="shared" si="387"/>
        <v>5440</v>
      </c>
      <c r="I871" s="5">
        <v>36</v>
      </c>
      <c r="J871" s="17">
        <f t="shared" si="388"/>
        <v>4.5</v>
      </c>
      <c r="K871" s="7">
        <v>15</v>
      </c>
      <c r="L871" s="7">
        <v>22</v>
      </c>
      <c r="M871" s="17">
        <f t="shared" si="389"/>
        <v>1.875</v>
      </c>
      <c r="N871" s="17">
        <f t="shared" si="390"/>
        <v>2.75</v>
      </c>
      <c r="O871" s="14">
        <f t="shared" si="391"/>
        <v>0.68181818181818177</v>
      </c>
      <c r="P871" s="12">
        <v>12</v>
      </c>
      <c r="Q871" s="12">
        <v>16</v>
      </c>
      <c r="R871" s="17">
        <f t="shared" si="392"/>
        <v>1.5</v>
      </c>
      <c r="S871" s="17">
        <f t="shared" si="393"/>
        <v>2</v>
      </c>
      <c r="T871" s="14">
        <f t="shared" si="394"/>
        <v>0.75</v>
      </c>
      <c r="U871" s="12">
        <v>3</v>
      </c>
      <c r="V871" s="12">
        <v>6</v>
      </c>
      <c r="W871" s="17">
        <f t="shared" si="395"/>
        <v>0.375</v>
      </c>
      <c r="X871" s="17">
        <f t="shared" si="396"/>
        <v>0.75</v>
      </c>
      <c r="Y871" s="14">
        <f t="shared" si="397"/>
        <v>0.5</v>
      </c>
      <c r="Z871" s="12">
        <v>3</v>
      </c>
      <c r="AA871" s="12">
        <v>4</v>
      </c>
      <c r="AB871" s="17">
        <f t="shared" si="398"/>
        <v>0.375</v>
      </c>
      <c r="AC871" s="17">
        <f t="shared" si="399"/>
        <v>0.5</v>
      </c>
      <c r="AD871" s="14">
        <f t="shared" si="400"/>
        <v>0.75</v>
      </c>
      <c r="AE871" s="12">
        <v>12</v>
      </c>
      <c r="AF871" s="17">
        <f t="shared" si="401"/>
        <v>1.5</v>
      </c>
      <c r="AG871" s="12">
        <v>2</v>
      </c>
      <c r="AH871" s="17">
        <f t="shared" si="402"/>
        <v>0.25</v>
      </c>
      <c r="AI871" s="12">
        <v>10</v>
      </c>
      <c r="AJ871" s="17">
        <f t="shared" si="403"/>
        <v>1.25</v>
      </c>
      <c r="AK871" s="12">
        <v>5</v>
      </c>
      <c r="AL871" s="17">
        <f t="shared" si="404"/>
        <v>0.625</v>
      </c>
      <c r="AM871" s="12">
        <v>2</v>
      </c>
      <c r="AN871" s="17">
        <f t="shared" si="405"/>
        <v>0.25</v>
      </c>
      <c r="AO871" s="12">
        <v>1</v>
      </c>
      <c r="AP871" s="17">
        <f t="shared" si="406"/>
        <v>0.125</v>
      </c>
      <c r="AQ871" s="12">
        <v>1</v>
      </c>
      <c r="AR871" s="17">
        <f t="shared" si="407"/>
        <v>0.125</v>
      </c>
      <c r="AS871" s="12">
        <v>7</v>
      </c>
      <c r="AT871" s="17">
        <f t="shared" si="408"/>
        <v>0.875</v>
      </c>
      <c r="AU871" s="13"/>
      <c r="AV871" s="13"/>
      <c r="AW871" s="13"/>
      <c r="AX871" s="13"/>
      <c r="AY871" s="13"/>
      <c r="AZ871" s="13"/>
      <c r="BA871" s="13"/>
      <c r="BB871" s="13"/>
      <c r="BC871" s="13"/>
      <c r="BD871" s="35">
        <f t="shared" si="409"/>
        <v>75.757575757575751</v>
      </c>
      <c r="BE871" s="35">
        <f t="shared" si="410"/>
        <v>75</v>
      </c>
      <c r="BF871" s="37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11.793920764159692</v>
      </c>
      <c r="BG871" s="14">
        <f t="shared" si="411"/>
        <v>0.27272727272727271</v>
      </c>
      <c r="BH871" s="14">
        <f t="shared" si="412"/>
        <v>0.18181818181818182</v>
      </c>
      <c r="BI871" s="13">
        <f>IFERROR(((AG871*(12000/5))/((F871*60+G871)*(SUMIFS(팀공격력!X:X,팀공격력!A:A,B871,팀공격력!B:B,D871)+SUMIFS(팀수비력!X:X,팀수비력!A:A,B871,팀수비력!B:B,D871))))*100,"")</f>
        <v>1.1629033821106698</v>
      </c>
      <c r="BJ871" s="13">
        <f>IFERROR(((AI871*(12000/5))/((F871*60+G871)*(SUMIFS(팀공격력!V:V,팀공격력!A:A,B871,팀공격력!B:B,D871)+SUMIFS(팀수비력!W:W,팀수비력!A:A,B871,팀수비력!B:B,D871))))*100,"")</f>
        <v>11.72562048075044</v>
      </c>
      <c r="BK871" s="13">
        <f>IFERROR(((AE871*(12000/5))/((F871*60+G871)*(SUMIFS(팀공격력!X:X,팀공격력!A:A,B871,팀공격력!B:B,D871)+SUMIFS(팀수비력!X:X,팀수비력!A:A,B871,팀수비력!B:B,D871))))*100,"")</f>
        <v>6.9774202926640179</v>
      </c>
      <c r="BL871" s="13">
        <f>IFERROR(100*AK871/(((((F871*60+G871)/(12000/5))*SUMIFS(팀공격력!P:P,팀공격력!A:A,B871,팀공격력!B:B,D871))-K871)),"")</f>
        <v>8.0558539205155757</v>
      </c>
      <c r="BM871" s="13">
        <f>IFERROR(100*((AM871/E871*(2400))/((F871*60+G871)*SUMIFS(팀공격력!AR:AR,팀공격력!A:A,B871,팀공격력!B:B,D871))),"")</f>
        <v>1.2199781456484549</v>
      </c>
      <c r="BN871" s="13">
        <f>IFERROR((AO871*40)/(((F871*60+G871)/60)*(SUMIFS(팀수비력!Q:Q,팀수비력!A:A,B871,팀수비력!B:B,D871)-SUMIFS(팀수비력!N:N,팀수비력!A:A,B871,팀수비력!B:B,D871)))*100,"")</f>
        <v>1.1169024571854056</v>
      </c>
      <c r="BO871" s="13">
        <f t="shared" si="413"/>
        <v>4.0387722132471726</v>
      </c>
      <c r="BP871" s="13">
        <v>15.3846153846153</v>
      </c>
      <c r="BQ871" s="13">
        <v>0.125</v>
      </c>
      <c r="BR871" s="13">
        <v>0</v>
      </c>
      <c r="BS871" s="13">
        <v>0.125</v>
      </c>
      <c r="BT871" s="15" t="s">
        <v>88</v>
      </c>
      <c r="BU871" s="15"/>
      <c r="BV871" s="12" t="s">
        <v>89</v>
      </c>
      <c r="BW871" s="26"/>
      <c r="BX871" s="28"/>
      <c r="BY871" s="28"/>
      <c r="BZ871" s="26"/>
      <c r="CA871" s="26"/>
      <c r="CB871" s="26"/>
      <c r="CC871" s="31"/>
      <c r="CD871" s="31"/>
      <c r="CE871" s="31"/>
      <c r="CF871" s="33">
        <v>5</v>
      </c>
      <c r="CG871" s="33">
        <v>3</v>
      </c>
    </row>
    <row r="872" spans="1:85" ht="18" customHeight="1" thickBot="1" x14ac:dyDescent="0.45">
      <c r="A872" s="12" t="s">
        <v>84</v>
      </c>
      <c r="B872" s="12" t="s">
        <v>213</v>
      </c>
      <c r="C872" s="4" t="s">
        <v>216</v>
      </c>
      <c r="D872" s="4" t="s">
        <v>299</v>
      </c>
      <c r="E872" s="23">
        <v>9</v>
      </c>
      <c r="F872" s="24">
        <v>14</v>
      </c>
      <c r="G872" s="24">
        <v>21</v>
      </c>
      <c r="H872" s="10">
        <f t="shared" si="387"/>
        <v>7749</v>
      </c>
      <c r="I872" s="5">
        <v>28</v>
      </c>
      <c r="J872" s="17">
        <f t="shared" si="388"/>
        <v>3.1111111111111112</v>
      </c>
      <c r="K872" s="7">
        <v>10</v>
      </c>
      <c r="L872" s="7">
        <v>35</v>
      </c>
      <c r="M872" s="17">
        <f t="shared" si="389"/>
        <v>1.1111111111111112</v>
      </c>
      <c r="N872" s="17">
        <f t="shared" si="390"/>
        <v>3.8888888888888888</v>
      </c>
      <c r="O872" s="14">
        <f t="shared" si="391"/>
        <v>0.2857142857142857</v>
      </c>
      <c r="P872" s="12">
        <v>2</v>
      </c>
      <c r="Q872" s="12">
        <v>6</v>
      </c>
      <c r="R872" s="17">
        <f t="shared" si="392"/>
        <v>0.22222222222222221</v>
      </c>
      <c r="S872" s="17">
        <f t="shared" si="393"/>
        <v>0.66666666666666663</v>
      </c>
      <c r="T872" s="14">
        <f t="shared" si="394"/>
        <v>0.33333333333333331</v>
      </c>
      <c r="U872" s="12">
        <v>8</v>
      </c>
      <c r="V872" s="12">
        <v>29</v>
      </c>
      <c r="W872" s="17">
        <f t="shared" si="395"/>
        <v>0.88888888888888884</v>
      </c>
      <c r="X872" s="17">
        <f t="shared" si="396"/>
        <v>3.2222222222222223</v>
      </c>
      <c r="Y872" s="14">
        <f t="shared" si="397"/>
        <v>0.27586206896551724</v>
      </c>
      <c r="Z872" s="12">
        <v>0</v>
      </c>
      <c r="AA872" s="12">
        <v>0</v>
      </c>
      <c r="AB872" s="17">
        <f t="shared" si="398"/>
        <v>0</v>
      </c>
      <c r="AC872" s="17">
        <f t="shared" si="399"/>
        <v>0</v>
      </c>
      <c r="AD872" s="14" t="e">
        <f t="shared" si="400"/>
        <v>#DIV/0!</v>
      </c>
      <c r="AE872" s="12">
        <v>7</v>
      </c>
      <c r="AF872" s="17">
        <f t="shared" si="401"/>
        <v>0.77777777777777779</v>
      </c>
      <c r="AG872" s="12">
        <v>2</v>
      </c>
      <c r="AH872" s="17">
        <f t="shared" si="402"/>
        <v>0.22222222222222221</v>
      </c>
      <c r="AI872" s="12">
        <v>5</v>
      </c>
      <c r="AJ872" s="17">
        <f t="shared" si="403"/>
        <v>0.55555555555555558</v>
      </c>
      <c r="AK872" s="12">
        <v>4</v>
      </c>
      <c r="AL872" s="17">
        <f t="shared" si="404"/>
        <v>0.44444444444444442</v>
      </c>
      <c r="AM872" s="12">
        <v>5</v>
      </c>
      <c r="AN872" s="17">
        <f t="shared" si="405"/>
        <v>0.55555555555555558</v>
      </c>
      <c r="AO872" s="12">
        <v>0</v>
      </c>
      <c r="AP872" s="17">
        <f t="shared" si="406"/>
        <v>0</v>
      </c>
      <c r="AQ872" s="12">
        <v>1</v>
      </c>
      <c r="AR872" s="17">
        <f t="shared" si="407"/>
        <v>0.1111111111111111</v>
      </c>
      <c r="AS872" s="12">
        <v>20</v>
      </c>
      <c r="AT872" s="17">
        <f t="shared" si="408"/>
        <v>2.2222222222222223</v>
      </c>
      <c r="AU872" s="13"/>
      <c r="AV872" s="13"/>
      <c r="AW872" s="13"/>
      <c r="AX872" s="13"/>
      <c r="AY872" s="13"/>
      <c r="AZ872" s="13"/>
      <c r="BA872" s="13"/>
      <c r="BB872" s="13"/>
      <c r="BC872" s="13"/>
      <c r="BD872" s="35">
        <f t="shared" si="409"/>
        <v>40</v>
      </c>
      <c r="BE872" s="35">
        <f t="shared" si="410"/>
        <v>40</v>
      </c>
      <c r="BF872" s="37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13.543029590767263</v>
      </c>
      <c r="BG872" s="14">
        <f t="shared" si="411"/>
        <v>0.82857142857142863</v>
      </c>
      <c r="BH872" s="14">
        <f t="shared" si="412"/>
        <v>0</v>
      </c>
      <c r="BI872" s="13">
        <f>IFERROR(((AG872*(12000/5))/((F872*60+G872)*(SUMIFS(팀공격력!X:X,팀공격력!A:A,B872,팀공격력!B:B,D872)+SUMIFS(팀수비력!X:X,팀수비력!A:A,B872,팀수비력!B:B,D872))))*100,"")</f>
        <v>0.91843704975058693</v>
      </c>
      <c r="BJ872" s="13">
        <f>IFERROR(((AI872*(12000/5))/((F872*60+G872)*(SUMIFS(팀공격력!V:V,팀공격력!A:A,B872,팀공격력!B:B,D872)+SUMIFS(팀수비력!W:W,팀수비력!A:A,B872,팀수비력!B:B,D872))))*100,"")</f>
        <v>4.6303263222475604</v>
      </c>
      <c r="BK872" s="13">
        <f>IFERROR(((AE872*(12000/5))/((F872*60+G872)*(SUMIFS(팀공격력!X:X,팀공격력!A:A,B872,팀공격력!B:B,D872)+SUMIFS(팀수비력!X:X,팀수비력!A:A,B872,팀수비력!B:B,D872))))*100,"")</f>
        <v>3.2145296741270544</v>
      </c>
      <c r="BL872" s="13">
        <f>IFERROR(100*AK872/(((((F872*60+G872)/(12000/5))*SUMIFS(팀공격력!P:P,팀공격력!A:A,B872,팀공격력!B:B,D872))-K872)),"")</f>
        <v>4.5672527974423387</v>
      </c>
      <c r="BM872" s="13">
        <f>IFERROR(100*((AM872/E872*(2400))/((F872*60+G872)*SUMIFS(팀공격력!AR:AR,팀공격력!A:A,B872,팀공격력!B:B,D872))),"")</f>
        <v>2.1411411512219631</v>
      </c>
      <c r="BN872" s="13">
        <f>IFERROR((AO872*40)/(((F872*60+G872)/60)*(SUMIFS(팀수비력!Q:Q,팀수비력!A:A,B872,팀수비력!B:B,D872)-SUMIFS(팀수비력!N:N,팀수비력!A:A,B872,팀수비력!B:B,D872)))*100,"")</f>
        <v>0</v>
      </c>
      <c r="BO872" s="13">
        <f t="shared" si="413"/>
        <v>2.7777777777777777</v>
      </c>
      <c r="BP872" s="13">
        <v>0</v>
      </c>
      <c r="BQ872" s="13">
        <v>0</v>
      </c>
      <c r="BR872" s="13">
        <v>0</v>
      </c>
      <c r="BS872" s="13">
        <v>0.11111111111111099</v>
      </c>
      <c r="BT872" s="15" t="s">
        <v>88</v>
      </c>
      <c r="BU872" s="15"/>
      <c r="BV872" s="12" t="s">
        <v>91</v>
      </c>
      <c r="BW872" s="26"/>
      <c r="BX872" s="28"/>
      <c r="BY872" s="28"/>
      <c r="BZ872" s="26"/>
      <c r="CA872" s="26"/>
      <c r="CB872" s="26"/>
      <c r="CC872" s="31"/>
      <c r="CD872" s="31"/>
      <c r="CE872" s="31"/>
      <c r="CF872" s="33">
        <v>6</v>
      </c>
      <c r="CG872" s="33">
        <v>3</v>
      </c>
    </row>
    <row r="873" spans="1:85" ht="18" customHeight="1" thickBot="1" x14ac:dyDescent="0.45">
      <c r="A873" s="12" t="s">
        <v>84</v>
      </c>
      <c r="B873" s="12" t="s">
        <v>213</v>
      </c>
      <c r="C873" s="4" t="s">
        <v>217</v>
      </c>
      <c r="D873" s="4" t="s">
        <v>299</v>
      </c>
      <c r="E873" s="23">
        <v>9</v>
      </c>
      <c r="F873" s="24">
        <v>8</v>
      </c>
      <c r="G873" s="24">
        <v>16</v>
      </c>
      <c r="H873" s="10">
        <f t="shared" si="387"/>
        <v>4464</v>
      </c>
      <c r="I873" s="5">
        <v>17</v>
      </c>
      <c r="J873" s="17">
        <f t="shared" si="388"/>
        <v>1.8888888888888888</v>
      </c>
      <c r="K873" s="7">
        <v>6</v>
      </c>
      <c r="L873" s="7">
        <v>21</v>
      </c>
      <c r="M873" s="17">
        <f t="shared" si="389"/>
        <v>0.66666666666666663</v>
      </c>
      <c r="N873" s="17">
        <f t="shared" si="390"/>
        <v>2.3333333333333335</v>
      </c>
      <c r="O873" s="14">
        <f t="shared" si="391"/>
        <v>0.2857142857142857</v>
      </c>
      <c r="P873" s="12">
        <v>6</v>
      </c>
      <c r="Q873" s="12">
        <v>21</v>
      </c>
      <c r="R873" s="17">
        <f t="shared" si="392"/>
        <v>0.66666666666666663</v>
      </c>
      <c r="S873" s="17">
        <f t="shared" si="393"/>
        <v>2.3333333333333335</v>
      </c>
      <c r="T873" s="14">
        <f t="shared" si="394"/>
        <v>0.2857142857142857</v>
      </c>
      <c r="U873" s="12">
        <v>0</v>
      </c>
      <c r="V873" s="12">
        <v>0</v>
      </c>
      <c r="W873" s="17">
        <f t="shared" si="395"/>
        <v>0</v>
      </c>
      <c r="X873" s="17">
        <f t="shared" si="396"/>
        <v>0</v>
      </c>
      <c r="Y873" s="14" t="e">
        <f t="shared" si="397"/>
        <v>#DIV/0!</v>
      </c>
      <c r="Z873" s="12">
        <v>5</v>
      </c>
      <c r="AA873" s="12">
        <v>6</v>
      </c>
      <c r="AB873" s="17">
        <f t="shared" si="398"/>
        <v>0.55555555555555558</v>
      </c>
      <c r="AC873" s="17">
        <f t="shared" si="399"/>
        <v>0.66666666666666663</v>
      </c>
      <c r="AD873" s="14">
        <f t="shared" si="400"/>
        <v>0.83333333333333337</v>
      </c>
      <c r="AE873" s="12">
        <v>17</v>
      </c>
      <c r="AF873" s="17">
        <f t="shared" si="401"/>
        <v>1.8888888888888888</v>
      </c>
      <c r="AG873" s="12">
        <v>5</v>
      </c>
      <c r="AH873" s="17">
        <f t="shared" si="402"/>
        <v>0.55555555555555558</v>
      </c>
      <c r="AI873" s="12">
        <v>12</v>
      </c>
      <c r="AJ873" s="17">
        <f t="shared" si="403"/>
        <v>1.3333333333333333</v>
      </c>
      <c r="AK873" s="12">
        <v>3</v>
      </c>
      <c r="AL873" s="17">
        <f t="shared" si="404"/>
        <v>0.33333333333333331</v>
      </c>
      <c r="AM873" s="12">
        <v>0</v>
      </c>
      <c r="AN873" s="17">
        <f t="shared" si="405"/>
        <v>0</v>
      </c>
      <c r="AO873" s="12">
        <v>0</v>
      </c>
      <c r="AP873" s="17">
        <f t="shared" si="406"/>
        <v>0</v>
      </c>
      <c r="AQ873" s="12">
        <v>4</v>
      </c>
      <c r="AR873" s="17">
        <f t="shared" si="407"/>
        <v>0.44444444444444442</v>
      </c>
      <c r="AS873" s="12">
        <v>7</v>
      </c>
      <c r="AT873" s="17">
        <f t="shared" si="408"/>
        <v>0.77777777777777779</v>
      </c>
      <c r="AU873" s="13"/>
      <c r="AV873" s="13"/>
      <c r="AW873" s="13"/>
      <c r="AX873" s="13"/>
      <c r="AY873" s="13"/>
      <c r="AZ873" s="13"/>
      <c r="BA873" s="13"/>
      <c r="BB873" s="13"/>
      <c r="BC873" s="13"/>
      <c r="BD873" s="35">
        <f t="shared" si="409"/>
        <v>35.956006768189511</v>
      </c>
      <c r="BE873" s="35">
        <f t="shared" si="410"/>
        <v>28.571428571428569</v>
      </c>
      <c r="BF873" s="37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18.049818544033545</v>
      </c>
      <c r="BG873" s="14">
        <f t="shared" si="411"/>
        <v>0</v>
      </c>
      <c r="BH873" s="14">
        <f t="shared" si="412"/>
        <v>0.2857142857142857</v>
      </c>
      <c r="BI873" s="13">
        <f>IFERROR(((AG873*(12000/5))/((F873*60+G873)*(SUMIFS(팀공격력!X:X,팀공격력!A:A,B873,팀공격력!B:B,D873)+SUMIFS(팀수비력!X:X,팀수비력!A:A,B873,팀수비력!B:B,D873))))*100,"")</f>
        <v>3.9857575596535049</v>
      </c>
      <c r="BJ873" s="13">
        <f>IFERROR(((AI873*(12000/5))/((F873*60+G873)*(SUMIFS(팀공격력!V:V,팀공격력!A:A,B873,팀공격력!B:B,D873)+SUMIFS(팀수비력!W:W,팀수비력!A:A,B873,팀수비력!B:B,D873))))*100,"")</f>
        <v>19.29053691994427</v>
      </c>
      <c r="BK873" s="13">
        <f>IFERROR(((AE873*(12000/5))/((F873*60+G873)*(SUMIFS(팀공격력!X:X,팀공격력!A:A,B873,팀공격력!B:B,D873)+SUMIFS(팀수비력!X:X,팀수비력!A:A,B873,팀수비력!B:B,D873))))*100,"")</f>
        <v>13.551575702821916</v>
      </c>
      <c r="BL873" s="13">
        <f>IFERROR(100*AK873/(((((F873*60+G873)/(12000/5))*SUMIFS(팀공격력!P:P,팀공격력!A:A,B873,팀공격력!B:B,D873))-K873)),"")</f>
        <v>5.9745087626128521</v>
      </c>
      <c r="BM873" s="13">
        <f>IFERROR(100*((AM873/E873*(2400))/((F873*60+G873)*SUMIFS(팀공격력!AR:AR,팀공격력!A:A,B873,팀공격력!B:B,D873))),"")</f>
        <v>0</v>
      </c>
      <c r="BN873" s="13">
        <f>IFERROR((AO873*40)/(((F873*60+G873)/60)*(SUMIFS(팀수비력!Q:Q,팀수비력!A:A,B873,팀수비력!B:B,D873)-SUMIFS(팀수비력!N:N,팀수비력!A:A,B873,팀수비력!B:B,D873)))*100,"")</f>
        <v>0</v>
      </c>
      <c r="BO873" s="13">
        <f t="shared" si="413"/>
        <v>14.471780028943559</v>
      </c>
      <c r="BP873" s="13">
        <v>33.3333333333333</v>
      </c>
      <c r="BQ873" s="13">
        <v>0.11111111111111099</v>
      </c>
      <c r="BR873" s="13">
        <v>0</v>
      </c>
      <c r="BS873" s="13">
        <v>0</v>
      </c>
      <c r="BT873" s="15" t="s">
        <v>88</v>
      </c>
      <c r="BU873" s="15"/>
      <c r="BV873" s="12" t="s">
        <v>89</v>
      </c>
      <c r="BW873" s="26"/>
      <c r="BX873" s="28"/>
      <c r="BY873" s="28"/>
      <c r="BZ873" s="26"/>
      <c r="CA873" s="26"/>
      <c r="CB873" s="26"/>
      <c r="CC873" s="31"/>
      <c r="CD873" s="31"/>
      <c r="CE873" s="31"/>
      <c r="CF873" s="33">
        <v>6</v>
      </c>
      <c r="CG873" s="33">
        <v>3</v>
      </c>
    </row>
    <row r="874" spans="1:85" ht="18" customHeight="1" thickBot="1" x14ac:dyDescent="0.45">
      <c r="A874" s="12" t="s">
        <v>84</v>
      </c>
      <c r="B874" s="12" t="s">
        <v>213</v>
      </c>
      <c r="C874" s="4" t="s">
        <v>219</v>
      </c>
      <c r="D874" s="4" t="s">
        <v>299</v>
      </c>
      <c r="E874" s="23">
        <v>9</v>
      </c>
      <c r="F874" s="24">
        <v>17</v>
      </c>
      <c r="G874" s="24">
        <v>16</v>
      </c>
      <c r="H874" s="10">
        <f t="shared" si="387"/>
        <v>9324</v>
      </c>
      <c r="I874" s="5">
        <v>48</v>
      </c>
      <c r="J874" s="17">
        <f t="shared" si="388"/>
        <v>5.333333333333333</v>
      </c>
      <c r="K874" s="7">
        <v>18</v>
      </c>
      <c r="L874" s="7">
        <v>45</v>
      </c>
      <c r="M874" s="17">
        <f t="shared" si="389"/>
        <v>2</v>
      </c>
      <c r="N874" s="17">
        <f t="shared" si="390"/>
        <v>5</v>
      </c>
      <c r="O874" s="14">
        <f t="shared" si="391"/>
        <v>0.4</v>
      </c>
      <c r="P874" s="12">
        <v>14</v>
      </c>
      <c r="Q874" s="12">
        <v>25</v>
      </c>
      <c r="R874" s="17">
        <f t="shared" si="392"/>
        <v>1.5555555555555556</v>
      </c>
      <c r="S874" s="17">
        <f t="shared" si="393"/>
        <v>2.7777777777777777</v>
      </c>
      <c r="T874" s="14">
        <f t="shared" si="394"/>
        <v>0.56000000000000005</v>
      </c>
      <c r="U874" s="12">
        <v>4</v>
      </c>
      <c r="V874" s="12">
        <v>20</v>
      </c>
      <c r="W874" s="17">
        <f t="shared" si="395"/>
        <v>0.44444444444444442</v>
      </c>
      <c r="X874" s="17">
        <f t="shared" si="396"/>
        <v>2.2222222222222223</v>
      </c>
      <c r="Y874" s="14">
        <f t="shared" si="397"/>
        <v>0.2</v>
      </c>
      <c r="Z874" s="12">
        <v>8</v>
      </c>
      <c r="AA874" s="12">
        <v>9</v>
      </c>
      <c r="AB874" s="17">
        <f t="shared" si="398"/>
        <v>0.88888888888888884</v>
      </c>
      <c r="AC874" s="17">
        <f t="shared" si="399"/>
        <v>1</v>
      </c>
      <c r="AD874" s="14">
        <f t="shared" si="400"/>
        <v>0.88888888888888884</v>
      </c>
      <c r="AE874" s="12">
        <v>24</v>
      </c>
      <c r="AF874" s="17">
        <f t="shared" si="401"/>
        <v>2.6666666666666665</v>
      </c>
      <c r="AG874" s="12">
        <v>4</v>
      </c>
      <c r="AH874" s="17">
        <f t="shared" si="402"/>
        <v>0.44444444444444442</v>
      </c>
      <c r="AI874" s="12">
        <v>20</v>
      </c>
      <c r="AJ874" s="17">
        <f t="shared" si="403"/>
        <v>2.2222222222222223</v>
      </c>
      <c r="AK874" s="12">
        <v>12</v>
      </c>
      <c r="AL874" s="17">
        <f t="shared" si="404"/>
        <v>1.3333333333333333</v>
      </c>
      <c r="AM874" s="12">
        <v>5</v>
      </c>
      <c r="AN874" s="17">
        <f t="shared" si="405"/>
        <v>0.55555555555555558</v>
      </c>
      <c r="AO874" s="12">
        <v>6</v>
      </c>
      <c r="AP874" s="17">
        <f t="shared" si="406"/>
        <v>0.66666666666666663</v>
      </c>
      <c r="AQ874" s="12">
        <v>6</v>
      </c>
      <c r="AR874" s="17">
        <f t="shared" si="407"/>
        <v>0.66666666666666663</v>
      </c>
      <c r="AS874" s="12">
        <v>12</v>
      </c>
      <c r="AT874" s="17">
        <f t="shared" si="408"/>
        <v>1.3333333333333333</v>
      </c>
      <c r="AU874" s="13"/>
      <c r="AV874" s="13"/>
      <c r="AW874" s="13"/>
      <c r="AX874" s="13"/>
      <c r="AY874" s="13"/>
      <c r="AZ874" s="13"/>
      <c r="BA874" s="13"/>
      <c r="BB874" s="13"/>
      <c r="BC874" s="13"/>
      <c r="BD874" s="35">
        <f t="shared" si="409"/>
        <v>49.019607843137251</v>
      </c>
      <c r="BE874" s="35">
        <f t="shared" si="410"/>
        <v>44.444444444444443</v>
      </c>
      <c r="BF874" s="37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17.18317632806944</v>
      </c>
      <c r="BG874" s="14">
        <f t="shared" si="411"/>
        <v>0.44444444444444442</v>
      </c>
      <c r="BH874" s="14">
        <f t="shared" si="412"/>
        <v>0.2</v>
      </c>
      <c r="BI874" s="13">
        <f>IFERROR(((AG874*(12000/5))/((F874*60+G874)*(SUMIFS(팀공격력!X:X,팀공격력!A:A,B874,팀공격력!B:B,D874)+SUMIFS(팀수비력!X:X,팀수비력!A:A,B874,팀수비력!B:B,D874))))*100,"")</f>
        <v>1.5265913124232728</v>
      </c>
      <c r="BJ874" s="13">
        <f>IFERROR(((AI874*(12000/5))/((F874*60+G874)*(SUMIFS(팀공격력!V:V,팀공격력!A:A,B874,팀공격력!B:B,D874)+SUMIFS(팀수비력!W:W,팀수비력!A:A,B874,팀수비력!B:B,D874))))*100,"")</f>
        <v>15.392706422606755</v>
      </c>
      <c r="BK874" s="13">
        <f>IFERROR(((AE874*(12000/5))/((F874*60+G874)*(SUMIFS(팀공격력!X:X,팀공격력!A:A,B874,팀공격력!B:B,D874)+SUMIFS(팀수비력!X:X,팀수비력!A:A,B874,팀수비력!B:B,D874))))*100,"")</f>
        <v>9.159547874539637</v>
      </c>
      <c r="BL874" s="13">
        <f>IFERROR(100*AK874/(((((F874*60+G874)/(12000/5))*SUMIFS(팀공격력!P:P,팀공격력!A:A,B874,팀공격력!B:B,D874))-K874)),"")</f>
        <v>12.070815450643778</v>
      </c>
      <c r="BM874" s="13">
        <f>IFERROR(100*((AM874/E874*(2400))/((F874*60+G874)*SUMIFS(팀공격력!AR:AR,팀공격력!A:A,B874,팀공격력!B:B,D874))),"")</f>
        <v>1.7794619027047396</v>
      </c>
      <c r="BN874" s="13">
        <f>IFERROR((AO874*40)/(((F874*60+G874)/60)*(SUMIFS(팀수비력!Q:Q,팀수비력!A:A,B874,팀수비력!B:B,D874)-SUMIFS(팀수비력!N:N,팀수비력!A:A,B874,팀수비력!B:B,D874)))*100,"")</f>
        <v>4.3986119935487027</v>
      </c>
      <c r="BO874" s="13">
        <f t="shared" si="413"/>
        <v>10.91703056768559</v>
      </c>
      <c r="BP874" s="13">
        <v>0</v>
      </c>
      <c r="BQ874" s="13">
        <v>0</v>
      </c>
      <c r="BR874" s="13">
        <v>0.22222222222222199</v>
      </c>
      <c r="BS874" s="13">
        <v>0.66666666666666596</v>
      </c>
      <c r="BT874" s="15" t="s">
        <v>110</v>
      </c>
      <c r="BU874" s="15"/>
      <c r="BV874" s="12" t="s">
        <v>91</v>
      </c>
      <c r="BW874" s="26"/>
      <c r="BX874" s="28"/>
      <c r="BY874" s="28"/>
      <c r="BZ874" s="26"/>
      <c r="CA874" s="26"/>
      <c r="CB874" s="26"/>
      <c r="CC874" s="31"/>
      <c r="CD874" s="31"/>
      <c r="CE874" s="31"/>
      <c r="CF874" s="33">
        <v>6</v>
      </c>
      <c r="CG874" s="33">
        <v>3</v>
      </c>
    </row>
    <row r="875" spans="1:85" ht="18" customHeight="1" thickBot="1" x14ac:dyDescent="0.45">
      <c r="A875" s="12" t="s">
        <v>84</v>
      </c>
      <c r="B875" s="12" t="s">
        <v>213</v>
      </c>
      <c r="C875" s="4" t="s">
        <v>220</v>
      </c>
      <c r="D875" s="4" t="s">
        <v>299</v>
      </c>
      <c r="E875" s="23">
        <v>9</v>
      </c>
      <c r="F875" s="24">
        <v>24</v>
      </c>
      <c r="G875" s="24">
        <v>51</v>
      </c>
      <c r="H875" s="10">
        <f t="shared" si="387"/>
        <v>13419</v>
      </c>
      <c r="I875" s="5">
        <v>87</v>
      </c>
      <c r="J875" s="17">
        <f t="shared" si="388"/>
        <v>9.6666666666666661</v>
      </c>
      <c r="K875" s="7">
        <v>33</v>
      </c>
      <c r="L875" s="7">
        <v>72</v>
      </c>
      <c r="M875" s="17">
        <f t="shared" si="389"/>
        <v>3.6666666666666665</v>
      </c>
      <c r="N875" s="17">
        <f t="shared" si="390"/>
        <v>8</v>
      </c>
      <c r="O875" s="14">
        <f t="shared" si="391"/>
        <v>0.45833333333333331</v>
      </c>
      <c r="P875" s="12">
        <v>24</v>
      </c>
      <c r="Q875" s="12">
        <v>45</v>
      </c>
      <c r="R875" s="17">
        <f t="shared" si="392"/>
        <v>2.6666666666666665</v>
      </c>
      <c r="S875" s="17">
        <f t="shared" si="393"/>
        <v>5</v>
      </c>
      <c r="T875" s="14">
        <f t="shared" si="394"/>
        <v>0.53333333333333333</v>
      </c>
      <c r="U875" s="12">
        <v>9</v>
      </c>
      <c r="V875" s="12">
        <v>27</v>
      </c>
      <c r="W875" s="17">
        <f t="shared" si="395"/>
        <v>1</v>
      </c>
      <c r="X875" s="17">
        <f t="shared" si="396"/>
        <v>3</v>
      </c>
      <c r="Y875" s="14">
        <f t="shared" si="397"/>
        <v>0.33333333333333331</v>
      </c>
      <c r="Z875" s="12">
        <v>12</v>
      </c>
      <c r="AA875" s="12">
        <v>17</v>
      </c>
      <c r="AB875" s="17">
        <f t="shared" si="398"/>
        <v>1.3333333333333333</v>
      </c>
      <c r="AC875" s="17">
        <f t="shared" si="399"/>
        <v>1.8888888888888888</v>
      </c>
      <c r="AD875" s="14">
        <f t="shared" si="400"/>
        <v>0.70588235294117652</v>
      </c>
      <c r="AE875" s="12">
        <v>28</v>
      </c>
      <c r="AF875" s="17">
        <f t="shared" si="401"/>
        <v>3.1111111111111112</v>
      </c>
      <c r="AG875" s="12">
        <v>8</v>
      </c>
      <c r="AH875" s="17">
        <f t="shared" si="402"/>
        <v>0.88888888888888884</v>
      </c>
      <c r="AI875" s="12">
        <v>20</v>
      </c>
      <c r="AJ875" s="17">
        <f t="shared" si="403"/>
        <v>2.2222222222222223</v>
      </c>
      <c r="AK875" s="12">
        <v>33</v>
      </c>
      <c r="AL875" s="17">
        <f t="shared" si="404"/>
        <v>3.6666666666666665</v>
      </c>
      <c r="AM875" s="12">
        <v>14</v>
      </c>
      <c r="AN875" s="17">
        <f t="shared" si="405"/>
        <v>1.5555555555555556</v>
      </c>
      <c r="AO875" s="12">
        <v>1</v>
      </c>
      <c r="AP875" s="17">
        <f t="shared" si="406"/>
        <v>0.1111111111111111</v>
      </c>
      <c r="AQ875" s="12">
        <v>14</v>
      </c>
      <c r="AR875" s="17">
        <f t="shared" si="407"/>
        <v>1.5555555555555556</v>
      </c>
      <c r="AS875" s="12">
        <v>21</v>
      </c>
      <c r="AT875" s="17">
        <f t="shared" si="408"/>
        <v>2.3333333333333335</v>
      </c>
      <c r="AU875" s="13"/>
      <c r="AV875" s="13"/>
      <c r="AW875" s="13"/>
      <c r="AX875" s="13"/>
      <c r="AY875" s="13"/>
      <c r="AZ875" s="13"/>
      <c r="BA875" s="13"/>
      <c r="BB875" s="13"/>
      <c r="BC875" s="13"/>
      <c r="BD875" s="35">
        <f t="shared" si="409"/>
        <v>54.73074987418218</v>
      </c>
      <c r="BE875" s="35">
        <f t="shared" si="410"/>
        <v>52.083333333333336</v>
      </c>
      <c r="BF875" s="37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20.307550333310594</v>
      </c>
      <c r="BG875" s="14">
        <f t="shared" si="411"/>
        <v>0.375</v>
      </c>
      <c r="BH875" s="14">
        <f t="shared" si="412"/>
        <v>0.2361111111111111</v>
      </c>
      <c r="BI875" s="13">
        <f>IFERROR(((AG875*(12000/5))/((F875*60+G875)*(SUMIFS(팀공격력!X:X,팀공격력!A:A,B875,팀공격력!B:B,D875)+SUMIFS(팀수비력!X:X,팀수비력!A:A,B875,팀수비력!B:B,D875))))*100,"")</f>
        <v>2.1214602275929049</v>
      </c>
      <c r="BJ875" s="13">
        <f>IFERROR(((AI875*(12000/5))/((F875*60+G875)*(SUMIFS(팀공격력!V:V,팀공격력!A:A,B875,팀공격력!B:B,D875)+SUMIFS(팀수비력!W:W,팀수비력!A:A,B875,팀수비력!B:B,D875))))*100,"")</f>
        <v>10.695401645754929</v>
      </c>
      <c r="BK875" s="13">
        <f>IFERROR(((AE875*(12000/5))/((F875*60+G875)*(SUMIFS(팀공격력!X:X,팀공격력!A:A,B875,팀공격력!B:B,D875)+SUMIFS(팀수비력!X:X,팀수비력!A:A,B875,팀수비력!B:B,D875))))*100,"")</f>
        <v>7.4251107965751668</v>
      </c>
      <c r="BL875" s="13">
        <f>IFERROR(100*AK875/(((((F875*60+G875)/(12000/5))*SUMIFS(팀공격력!P:P,팀공격력!A:A,B875,팀공격력!B:B,D875))-K875)),"")</f>
        <v>24.26827474628622</v>
      </c>
      <c r="BM875" s="13">
        <f>IFERROR(100*((AM875/E875*(2400))/((F875*60+G875)*SUMIFS(팀공격력!AR:AR,팀공격력!A:A,B875,팀공격력!B:B,D875))),"")</f>
        <v>3.4620141431025533</v>
      </c>
      <c r="BN875" s="13">
        <f>IFERROR((AO875*40)/(((F875*60+G875)/60)*(SUMIFS(팀수비력!Q:Q,팀수비력!A:A,B875,팀수비력!B:B,D875)-SUMIFS(팀수비력!N:N,팀수비력!A:A,B875,팀수비력!B:B,D875)))*100,"")</f>
        <v>0.50938542648294827</v>
      </c>
      <c r="BO875" s="13">
        <f t="shared" si="413"/>
        <v>14.976465554129225</v>
      </c>
      <c r="BP875" s="13">
        <v>0</v>
      </c>
      <c r="BQ875" s="13">
        <v>0.11111111111111099</v>
      </c>
      <c r="BR875" s="13">
        <v>1.2222222222222201</v>
      </c>
      <c r="BS875" s="13">
        <v>0.33333333333333298</v>
      </c>
      <c r="BT875" s="15" t="s">
        <v>88</v>
      </c>
      <c r="BU875" s="15"/>
      <c r="BV875" s="12" t="s">
        <v>91</v>
      </c>
      <c r="BW875" s="26"/>
      <c r="BX875" s="28"/>
      <c r="BY875" s="28"/>
      <c r="BZ875" s="26"/>
      <c r="CA875" s="26"/>
      <c r="CB875" s="26"/>
      <c r="CC875" s="31"/>
      <c r="CD875" s="31"/>
      <c r="CE875" s="31"/>
      <c r="CF875" s="33">
        <v>6</v>
      </c>
      <c r="CG875" s="33">
        <v>3</v>
      </c>
    </row>
    <row r="876" spans="1:85" ht="18" customHeight="1" thickBot="1" x14ac:dyDescent="0.45">
      <c r="A876" s="12" t="s">
        <v>84</v>
      </c>
      <c r="B876" s="12" t="s">
        <v>213</v>
      </c>
      <c r="C876" s="4" t="s">
        <v>221</v>
      </c>
      <c r="D876" s="4" t="s">
        <v>299</v>
      </c>
      <c r="E876" s="23">
        <v>9</v>
      </c>
      <c r="F876" s="24">
        <v>23</v>
      </c>
      <c r="G876" s="24">
        <v>8</v>
      </c>
      <c r="H876" s="10">
        <f t="shared" si="387"/>
        <v>12492</v>
      </c>
      <c r="I876" s="5">
        <v>54</v>
      </c>
      <c r="J876" s="17">
        <f t="shared" si="388"/>
        <v>6</v>
      </c>
      <c r="K876" s="7">
        <v>22</v>
      </c>
      <c r="L876" s="7">
        <v>51</v>
      </c>
      <c r="M876" s="17">
        <f t="shared" si="389"/>
        <v>2.4444444444444446</v>
      </c>
      <c r="N876" s="17">
        <f t="shared" si="390"/>
        <v>5.666666666666667</v>
      </c>
      <c r="O876" s="14">
        <f t="shared" si="391"/>
        <v>0.43137254901960786</v>
      </c>
      <c r="P876" s="12">
        <v>14</v>
      </c>
      <c r="Q876" s="12">
        <v>29</v>
      </c>
      <c r="R876" s="17">
        <f t="shared" si="392"/>
        <v>1.5555555555555556</v>
      </c>
      <c r="S876" s="17">
        <f t="shared" si="393"/>
        <v>3.2222222222222223</v>
      </c>
      <c r="T876" s="14">
        <f t="shared" si="394"/>
        <v>0.48275862068965519</v>
      </c>
      <c r="U876" s="12">
        <v>8</v>
      </c>
      <c r="V876" s="12">
        <v>22</v>
      </c>
      <c r="W876" s="17">
        <f t="shared" si="395"/>
        <v>0.88888888888888884</v>
      </c>
      <c r="X876" s="17">
        <f t="shared" si="396"/>
        <v>2.4444444444444446</v>
      </c>
      <c r="Y876" s="14">
        <f t="shared" si="397"/>
        <v>0.36363636363636365</v>
      </c>
      <c r="Z876" s="12">
        <v>2</v>
      </c>
      <c r="AA876" s="12">
        <v>4</v>
      </c>
      <c r="AB876" s="17">
        <f t="shared" si="398"/>
        <v>0.22222222222222221</v>
      </c>
      <c r="AC876" s="17">
        <f t="shared" si="399"/>
        <v>0.44444444444444442</v>
      </c>
      <c r="AD876" s="14">
        <f t="shared" si="400"/>
        <v>0.5</v>
      </c>
      <c r="AE876" s="12">
        <v>31</v>
      </c>
      <c r="AF876" s="17">
        <f t="shared" si="401"/>
        <v>3.4444444444444446</v>
      </c>
      <c r="AG876" s="12">
        <v>8</v>
      </c>
      <c r="AH876" s="17">
        <f t="shared" si="402"/>
        <v>0.88888888888888884</v>
      </c>
      <c r="AI876" s="12">
        <v>23</v>
      </c>
      <c r="AJ876" s="17">
        <f t="shared" si="403"/>
        <v>2.5555555555555554</v>
      </c>
      <c r="AK876" s="12">
        <v>16</v>
      </c>
      <c r="AL876" s="17">
        <f t="shared" si="404"/>
        <v>1.7777777777777777</v>
      </c>
      <c r="AM876" s="12">
        <v>11</v>
      </c>
      <c r="AN876" s="17">
        <f t="shared" si="405"/>
        <v>1.2222222222222223</v>
      </c>
      <c r="AO876" s="12">
        <v>2</v>
      </c>
      <c r="AP876" s="17">
        <f t="shared" si="406"/>
        <v>0.22222222222222221</v>
      </c>
      <c r="AQ876" s="12">
        <v>8</v>
      </c>
      <c r="AR876" s="17">
        <f t="shared" si="407"/>
        <v>0.88888888888888884</v>
      </c>
      <c r="AS876" s="12">
        <v>22</v>
      </c>
      <c r="AT876" s="17">
        <f t="shared" si="408"/>
        <v>2.4444444444444446</v>
      </c>
      <c r="AU876" s="13"/>
      <c r="AV876" s="13"/>
      <c r="AW876" s="13"/>
      <c r="AX876" s="13"/>
      <c r="AY876" s="13"/>
      <c r="AZ876" s="13"/>
      <c r="BA876" s="13"/>
      <c r="BB876" s="13"/>
      <c r="BC876" s="13"/>
      <c r="BD876" s="35">
        <f t="shared" si="409"/>
        <v>51.175132676269911</v>
      </c>
      <c r="BE876" s="35">
        <f t="shared" si="410"/>
        <v>50.980392156862742</v>
      </c>
      <c r="BF876" s="37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14.178973052794815</v>
      </c>
      <c r="BG876" s="14">
        <f t="shared" si="411"/>
        <v>0.43137254901960786</v>
      </c>
      <c r="BH876" s="14">
        <f t="shared" si="412"/>
        <v>7.8431372549019607E-2</v>
      </c>
      <c r="BI876" s="13">
        <f>IFERROR(((AG876*(12000/5))/((F876*60+G876)*(SUMIFS(팀공격력!X:X,팀공격력!A:A,B876,팀공격력!B:B,D876)+SUMIFS(팀수비력!X:X,팀수비력!A:A,B876,팀수비력!B:B,D876))))*100,"")</f>
        <v>2.2788884721477101</v>
      </c>
      <c r="BJ876" s="13">
        <f>IFERROR(((AI876*(12000/5))/((F876*60+G876)*(SUMIFS(팀공격력!V:V,팀공격력!A:A,B876,팀공격력!B:B,D876)+SUMIFS(팀수비력!W:W,팀수비력!A:A,B876,팀수비력!B:B,D876))))*100,"")</f>
        <v>13.212442674274991</v>
      </c>
      <c r="BK876" s="13">
        <f>IFERROR(((AE876*(12000/5))/((F876*60+G876)*(SUMIFS(팀공격력!X:X,팀공격력!A:A,B876,팀공격력!B:B,D876)+SUMIFS(팀수비력!X:X,팀수비력!A:A,B876,팀수비력!B:B,D876))))*100,"")</f>
        <v>8.8306928295723761</v>
      </c>
      <c r="BL876" s="13">
        <f>IFERROR(100*AK876/(((((F876*60+G876)/(12000/5))*SUMIFS(팀공격력!P:P,팀공격력!A:A,B876,팀공격력!B:B,D876))-K876)),"")</f>
        <v>11.824990145841545</v>
      </c>
      <c r="BM876" s="13">
        <f>IFERROR(100*((AM876/E876*(2400))/((F876*60+G876)*SUMIFS(팀공격력!AR:AR,팀공격력!A:A,B876,팀공격력!B:B,D876))),"")</f>
        <v>2.9220097756805776</v>
      </c>
      <c r="BN876" s="13">
        <f>IFERROR((AO876*40)/(((F876*60+G876)/60)*(SUMIFS(팀수비력!Q:Q,팀수비력!A:A,B876,팀수비력!B:B,D876)-SUMIFS(팀수비력!N:N,팀수비력!A:A,B876,팀수비력!B:B,D876)))*100,"")</f>
        <v>1.0943712836975157</v>
      </c>
      <c r="BO876" s="13">
        <f t="shared" si="413"/>
        <v>13.166556945358789</v>
      </c>
      <c r="BP876" s="13">
        <v>0</v>
      </c>
      <c r="BQ876" s="13">
        <v>0</v>
      </c>
      <c r="BR876" s="13">
        <v>0.55555555555555503</v>
      </c>
      <c r="BS876" s="13">
        <v>0.55555555555555503</v>
      </c>
      <c r="BT876" s="15" t="s">
        <v>88</v>
      </c>
      <c r="BU876" s="15"/>
      <c r="BV876" s="12" t="s">
        <v>91</v>
      </c>
      <c r="BW876" s="26"/>
      <c r="BX876" s="28"/>
      <c r="BY876" s="28"/>
      <c r="BZ876" s="26"/>
      <c r="CA876" s="26"/>
      <c r="CB876" s="26"/>
      <c r="CC876" s="31"/>
      <c r="CD876" s="31"/>
      <c r="CE876" s="31"/>
      <c r="CF876" s="33">
        <v>6</v>
      </c>
      <c r="CG876" s="33">
        <v>3</v>
      </c>
    </row>
    <row r="877" spans="1:85" ht="18" customHeight="1" thickBot="1" x14ac:dyDescent="0.45">
      <c r="A877" s="12" t="s">
        <v>84</v>
      </c>
      <c r="B877" s="12" t="s">
        <v>213</v>
      </c>
      <c r="C877" s="4" t="s">
        <v>222</v>
      </c>
      <c r="D877" s="4" t="s">
        <v>299</v>
      </c>
      <c r="E877" s="23">
        <v>9</v>
      </c>
      <c r="F877" s="24">
        <v>26</v>
      </c>
      <c r="G877" s="24">
        <v>17</v>
      </c>
      <c r="H877" s="10">
        <f t="shared" si="387"/>
        <v>14193</v>
      </c>
      <c r="I877" s="5">
        <v>105</v>
      </c>
      <c r="J877" s="17">
        <f t="shared" si="388"/>
        <v>11.666666666666666</v>
      </c>
      <c r="K877" s="7">
        <v>41</v>
      </c>
      <c r="L877" s="7">
        <v>84</v>
      </c>
      <c r="M877" s="17">
        <f t="shared" si="389"/>
        <v>4.5555555555555554</v>
      </c>
      <c r="N877" s="17">
        <f t="shared" si="390"/>
        <v>9.3333333333333339</v>
      </c>
      <c r="O877" s="14">
        <f t="shared" si="391"/>
        <v>0.48809523809523808</v>
      </c>
      <c r="P877" s="12">
        <v>32</v>
      </c>
      <c r="Q877" s="12">
        <v>55</v>
      </c>
      <c r="R877" s="17">
        <f t="shared" si="392"/>
        <v>3.5555555555555554</v>
      </c>
      <c r="S877" s="17">
        <f t="shared" si="393"/>
        <v>6.1111111111111107</v>
      </c>
      <c r="T877" s="14">
        <f t="shared" si="394"/>
        <v>0.58181818181818179</v>
      </c>
      <c r="U877" s="12">
        <v>9</v>
      </c>
      <c r="V877" s="12">
        <v>29</v>
      </c>
      <c r="W877" s="17">
        <f t="shared" si="395"/>
        <v>1</v>
      </c>
      <c r="X877" s="17">
        <f t="shared" si="396"/>
        <v>3.2222222222222223</v>
      </c>
      <c r="Y877" s="14">
        <f t="shared" si="397"/>
        <v>0.31034482758620691</v>
      </c>
      <c r="Z877" s="12">
        <v>14</v>
      </c>
      <c r="AA877" s="12">
        <v>17</v>
      </c>
      <c r="AB877" s="17">
        <f t="shared" si="398"/>
        <v>1.5555555555555556</v>
      </c>
      <c r="AC877" s="17">
        <f t="shared" si="399"/>
        <v>1.8888888888888888</v>
      </c>
      <c r="AD877" s="14">
        <f t="shared" si="400"/>
        <v>0.82352941176470584</v>
      </c>
      <c r="AE877" s="12">
        <v>35</v>
      </c>
      <c r="AF877" s="17">
        <f t="shared" si="401"/>
        <v>3.8888888888888888</v>
      </c>
      <c r="AG877" s="12">
        <v>5</v>
      </c>
      <c r="AH877" s="17">
        <f t="shared" si="402"/>
        <v>0.55555555555555558</v>
      </c>
      <c r="AI877" s="12">
        <v>30</v>
      </c>
      <c r="AJ877" s="17">
        <f t="shared" si="403"/>
        <v>3.3333333333333335</v>
      </c>
      <c r="AK877" s="12">
        <v>45</v>
      </c>
      <c r="AL877" s="17">
        <f t="shared" si="404"/>
        <v>5</v>
      </c>
      <c r="AM877" s="12">
        <v>7</v>
      </c>
      <c r="AN877" s="17">
        <f t="shared" si="405"/>
        <v>0.77777777777777779</v>
      </c>
      <c r="AO877" s="12">
        <v>3</v>
      </c>
      <c r="AP877" s="17">
        <f t="shared" si="406"/>
        <v>0.33333333333333331</v>
      </c>
      <c r="AQ877" s="12">
        <v>14</v>
      </c>
      <c r="AR877" s="17">
        <f t="shared" si="407"/>
        <v>1.5555555555555556</v>
      </c>
      <c r="AS877" s="12">
        <v>22</v>
      </c>
      <c r="AT877" s="17">
        <f t="shared" si="408"/>
        <v>2.4444444444444446</v>
      </c>
      <c r="AU877" s="13"/>
      <c r="AV877" s="13"/>
      <c r="AW877" s="13"/>
      <c r="AX877" s="13"/>
      <c r="AY877" s="13"/>
      <c r="AZ877" s="13"/>
      <c r="BA877" s="13"/>
      <c r="BB877" s="13"/>
      <c r="BC877" s="13"/>
      <c r="BD877" s="35">
        <f t="shared" si="409"/>
        <v>57.389593353738519</v>
      </c>
      <c r="BE877" s="35">
        <f t="shared" si="410"/>
        <v>54.166666666666664</v>
      </c>
      <c r="BF877" s="37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21.664811058666011</v>
      </c>
      <c r="BG877" s="14">
        <f t="shared" si="411"/>
        <v>0.34523809523809523</v>
      </c>
      <c r="BH877" s="14">
        <f t="shared" si="412"/>
        <v>0.20238095238095238</v>
      </c>
      <c r="BI877" s="13">
        <f>IFERROR(((AG877*(12000/5))/((F877*60+G877)*(SUMIFS(팀공격력!X:X,팀공격력!A:A,B877,팀공격력!B:B,D877)+SUMIFS(팀수비력!X:X,팀수비력!A:A,B877,팀수비력!B:B,D877))))*100,"")</f>
        <v>1.2536054214255792</v>
      </c>
      <c r="BJ877" s="13">
        <f>IFERROR(((AI877*(12000/5))/((F877*60+G877)*(SUMIFS(팀공격력!V:V,팀공격력!A:A,B877,팀공격력!B:B,D877)+SUMIFS(팀수비력!W:W,팀수비력!A:A,B877,팀수비력!B:B,D877))))*100,"")</f>
        <v>15.168209119043055</v>
      </c>
      <c r="BK877" s="13">
        <f>IFERROR(((AE877*(12000/5))/((F877*60+G877)*(SUMIFS(팀공격력!X:X,팀공격력!A:A,B877,팀공격력!B:B,D877)+SUMIFS(팀수비력!X:X,팀수비력!A:A,B877,팀수비력!B:B,D877))))*100,"")</f>
        <v>8.7752379499790543</v>
      </c>
      <c r="BL877" s="13">
        <f>IFERROR(100*AK877/(((((F877*60+G877)/(12000/5))*SUMIFS(팀공격력!P:P,팀공격력!A:A,B877,팀공격력!B:B,D877))-K877)),"")</f>
        <v>32.673411104119275</v>
      </c>
      <c r="BM877" s="13">
        <f>IFERROR(100*((AM877/E877*(2400))/((F877*60+G877)*SUMIFS(팀공격력!AR:AR,팀공격력!A:A,B877,팀공격력!B:B,D877))),"")</f>
        <v>1.6366084614349736</v>
      </c>
      <c r="BN877" s="13">
        <f>IFERROR((AO877*40)/(((F877*60+G877)/60)*(SUMIFS(팀수비력!Q:Q,팀수비력!A:A,B877,팀수비력!B:B,D877)-SUMIFS(팀수비력!N:N,팀수비력!A:A,B877,팀수비력!B:B,D877)))*100,"")</f>
        <v>1.4448199192506199</v>
      </c>
      <c r="BO877" s="13">
        <f t="shared" si="413"/>
        <v>13.272658323852863</v>
      </c>
      <c r="BP877" s="13">
        <v>0</v>
      </c>
      <c r="BQ877" s="13">
        <v>0.11111111111111099</v>
      </c>
      <c r="BR877" s="13">
        <v>1.6666666666666601</v>
      </c>
      <c r="BS877" s="13">
        <v>0.66666666666666596</v>
      </c>
      <c r="BT877" s="15" t="s">
        <v>88</v>
      </c>
      <c r="BU877" s="15"/>
      <c r="BV877" s="12" t="s">
        <v>91</v>
      </c>
      <c r="BW877" s="26"/>
      <c r="BX877" s="28"/>
      <c r="BY877" s="28"/>
      <c r="BZ877" s="26"/>
      <c r="CA877" s="26"/>
      <c r="CB877" s="26"/>
      <c r="CC877" s="31"/>
      <c r="CD877" s="31"/>
      <c r="CE877" s="31"/>
      <c r="CF877" s="33">
        <v>6</v>
      </c>
      <c r="CG877" s="33">
        <v>3</v>
      </c>
    </row>
    <row r="878" spans="1:85" ht="18" customHeight="1" thickBot="1" x14ac:dyDescent="0.45">
      <c r="A878" s="12" t="s">
        <v>84</v>
      </c>
      <c r="B878" s="12" t="s">
        <v>213</v>
      </c>
      <c r="C878" s="4" t="s">
        <v>224</v>
      </c>
      <c r="D878" s="4" t="s">
        <v>299</v>
      </c>
      <c r="E878" s="23">
        <v>3</v>
      </c>
      <c r="F878" s="24">
        <v>23</v>
      </c>
      <c r="G878" s="24">
        <v>29</v>
      </c>
      <c r="H878" s="10">
        <f t="shared" si="387"/>
        <v>4227</v>
      </c>
      <c r="I878" s="5">
        <v>28</v>
      </c>
      <c r="J878" s="17">
        <f t="shared" si="388"/>
        <v>9.3333333333333339</v>
      </c>
      <c r="K878" s="7">
        <v>8</v>
      </c>
      <c r="L878" s="7">
        <v>20</v>
      </c>
      <c r="M878" s="17">
        <f t="shared" si="389"/>
        <v>2.6666666666666665</v>
      </c>
      <c r="N878" s="17">
        <f t="shared" si="390"/>
        <v>6.666666666666667</v>
      </c>
      <c r="O878" s="14">
        <f t="shared" si="391"/>
        <v>0.4</v>
      </c>
      <c r="P878" s="12">
        <v>4</v>
      </c>
      <c r="Q878" s="12">
        <v>6</v>
      </c>
      <c r="R878" s="17">
        <f t="shared" si="392"/>
        <v>1.3333333333333333</v>
      </c>
      <c r="S878" s="17">
        <f t="shared" si="393"/>
        <v>2</v>
      </c>
      <c r="T878" s="14">
        <f t="shared" si="394"/>
        <v>0.66666666666666663</v>
      </c>
      <c r="U878" s="12">
        <v>4</v>
      </c>
      <c r="V878" s="12">
        <v>14</v>
      </c>
      <c r="W878" s="17">
        <f t="shared" si="395"/>
        <v>1.3333333333333333</v>
      </c>
      <c r="X878" s="17">
        <f t="shared" si="396"/>
        <v>4.666666666666667</v>
      </c>
      <c r="Y878" s="14">
        <f t="shared" si="397"/>
        <v>0.2857142857142857</v>
      </c>
      <c r="Z878" s="12">
        <v>8</v>
      </c>
      <c r="AA878" s="12">
        <v>8</v>
      </c>
      <c r="AB878" s="17">
        <f t="shared" si="398"/>
        <v>2.6666666666666665</v>
      </c>
      <c r="AC878" s="17">
        <f t="shared" si="399"/>
        <v>2.6666666666666665</v>
      </c>
      <c r="AD878" s="14">
        <f t="shared" si="400"/>
        <v>1</v>
      </c>
      <c r="AE878" s="12">
        <v>6</v>
      </c>
      <c r="AF878" s="17">
        <f t="shared" si="401"/>
        <v>2</v>
      </c>
      <c r="AG878" s="12">
        <v>2</v>
      </c>
      <c r="AH878" s="17">
        <f t="shared" si="402"/>
        <v>0.66666666666666663</v>
      </c>
      <c r="AI878" s="12">
        <v>4</v>
      </c>
      <c r="AJ878" s="17">
        <f t="shared" si="403"/>
        <v>1.3333333333333333</v>
      </c>
      <c r="AK878" s="12">
        <v>15</v>
      </c>
      <c r="AL878" s="17">
        <f t="shared" si="404"/>
        <v>5</v>
      </c>
      <c r="AM878" s="12">
        <v>2</v>
      </c>
      <c r="AN878" s="17">
        <f t="shared" si="405"/>
        <v>0.66666666666666663</v>
      </c>
      <c r="AO878" s="12">
        <v>2</v>
      </c>
      <c r="AP878" s="17">
        <f t="shared" si="406"/>
        <v>0.66666666666666663</v>
      </c>
      <c r="AQ878" s="12">
        <v>7</v>
      </c>
      <c r="AR878" s="17">
        <f t="shared" si="407"/>
        <v>2.3333333333333335</v>
      </c>
      <c r="AS878" s="12">
        <v>4</v>
      </c>
      <c r="AT878" s="17">
        <f t="shared" si="408"/>
        <v>1.3333333333333333</v>
      </c>
      <c r="AU878" s="13"/>
      <c r="AV878" s="13"/>
      <c r="AW878" s="13"/>
      <c r="AX878" s="13"/>
      <c r="AY878" s="13"/>
      <c r="AZ878" s="13"/>
      <c r="BA878" s="13"/>
      <c r="BB878" s="13"/>
      <c r="BC878" s="13"/>
      <c r="BD878" s="35">
        <f t="shared" si="409"/>
        <v>59.523809523809526</v>
      </c>
      <c r="BE878" s="35">
        <f t="shared" si="410"/>
        <v>50</v>
      </c>
      <c r="BF878" s="37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7.0160070092637961</v>
      </c>
      <c r="BG878" s="14">
        <f t="shared" si="411"/>
        <v>0.7</v>
      </c>
      <c r="BH878" s="14">
        <f t="shared" si="412"/>
        <v>0.4</v>
      </c>
      <c r="BI878" s="13">
        <f>IFERROR(((AG878*(12000/5))/((F878*60+G878)*(SUMIFS(팀공격력!X:X,팀공격력!A:A,B878,팀공격력!B:B,D878)+SUMIFS(팀수비력!X:X,팀수비력!A:A,B878,팀수비력!B:B,D878))))*100,"")</f>
        <v>0.56123087284262274</v>
      </c>
      <c r="BJ878" s="13">
        <f>IFERROR(((AI878*(12000/5))/((F878*60+G878)*(SUMIFS(팀공격력!V:V,팀공격력!A:A,B878,팀공격력!B:B,D878)+SUMIFS(팀수비력!W:W,팀수비력!A:A,B878,팀수비력!B:B,D878))))*100,"")</f>
        <v>2.2635690353187505</v>
      </c>
      <c r="BK878" s="13">
        <f>IFERROR(((AE878*(12000/5))/((F878*60+G878)*(SUMIFS(팀공격력!X:X,팀공격력!A:A,B878,팀공격력!B:B,D878)+SUMIFS(팀수비력!X:X,팀수비력!A:A,B878,팀수비력!B:B,D878))))*100,"")</f>
        <v>1.683692618527868</v>
      </c>
      <c r="BL878" s="13">
        <f>IFERROR(100*AK878/(((((F878*60+G878)/(12000/5))*SUMIFS(팀공격력!P:P,팀공격력!A:A,B878,팀공격력!B:B,D878))-K878)),"")</f>
        <v>9.8888058717531759</v>
      </c>
      <c r="BM878" s="13">
        <f>IFERROR(100*((AM878/E878*(2400))/((F878*60+G878)*SUMIFS(팀공격력!AR:AR,팀공격력!A:A,B878,팀공격력!B:B,D878))),"")</f>
        <v>1.5700688697250047</v>
      </c>
      <c r="BN878" s="13">
        <f>IFERROR((AO878*40)/(((F878*60+G878)/60)*(SUMIFS(팀수비력!Q:Q,팀수비력!A:A,B878,팀수비력!B:B,D878)-SUMIFS(팀수비력!N:N,팀수비력!A:A,B878,팀수비력!B:B,D878)))*100,"")</f>
        <v>1.0780605690363037</v>
      </c>
      <c r="BO878" s="13">
        <f t="shared" si="413"/>
        <v>22.935779816513762</v>
      </c>
      <c r="BP878" s="13">
        <v>0</v>
      </c>
      <c r="BQ878" s="13">
        <v>0.33333333333333298</v>
      </c>
      <c r="BR878" s="13">
        <v>2</v>
      </c>
      <c r="BS878" s="13">
        <v>0</v>
      </c>
      <c r="BT878" s="15" t="s">
        <v>88</v>
      </c>
      <c r="BU878" s="15"/>
      <c r="BV878" s="12" t="s">
        <v>91</v>
      </c>
      <c r="BW878" s="26"/>
      <c r="BX878" s="28"/>
      <c r="BY878" s="28"/>
      <c r="BZ878" s="26"/>
      <c r="CA878" s="26"/>
      <c r="CB878" s="26"/>
      <c r="CC878" s="31"/>
      <c r="CD878" s="31"/>
      <c r="CE878" s="31"/>
      <c r="CF878" s="33">
        <v>2</v>
      </c>
      <c r="CG878" s="33">
        <v>1</v>
      </c>
    </row>
    <row r="879" spans="1:85" ht="18" customHeight="1" thickBot="1" x14ac:dyDescent="0.45">
      <c r="A879" s="12" t="s">
        <v>84</v>
      </c>
      <c r="B879" s="12" t="s">
        <v>213</v>
      </c>
      <c r="C879" s="4" t="s">
        <v>225</v>
      </c>
      <c r="D879" s="4" t="s">
        <v>299</v>
      </c>
      <c r="E879" s="23">
        <v>9</v>
      </c>
      <c r="F879" s="24">
        <v>16</v>
      </c>
      <c r="G879" s="24">
        <v>33</v>
      </c>
      <c r="H879" s="10">
        <f t="shared" si="387"/>
        <v>8937</v>
      </c>
      <c r="I879" s="5">
        <v>80</v>
      </c>
      <c r="J879" s="17">
        <f t="shared" si="388"/>
        <v>8.8888888888888893</v>
      </c>
      <c r="K879" s="7">
        <v>35</v>
      </c>
      <c r="L879" s="7">
        <v>61</v>
      </c>
      <c r="M879" s="17">
        <f t="shared" si="389"/>
        <v>3.8888888888888888</v>
      </c>
      <c r="N879" s="17">
        <f t="shared" si="390"/>
        <v>6.7777777777777777</v>
      </c>
      <c r="O879" s="14">
        <f t="shared" si="391"/>
        <v>0.57377049180327866</v>
      </c>
      <c r="P879" s="12">
        <v>31</v>
      </c>
      <c r="Q879" s="12">
        <v>49</v>
      </c>
      <c r="R879" s="17">
        <f t="shared" si="392"/>
        <v>3.4444444444444446</v>
      </c>
      <c r="S879" s="17">
        <f t="shared" si="393"/>
        <v>5.4444444444444446</v>
      </c>
      <c r="T879" s="14">
        <f t="shared" si="394"/>
        <v>0.63265306122448983</v>
      </c>
      <c r="U879" s="12">
        <v>4</v>
      </c>
      <c r="V879" s="12">
        <v>12</v>
      </c>
      <c r="W879" s="17">
        <f t="shared" si="395"/>
        <v>0.44444444444444442</v>
      </c>
      <c r="X879" s="17">
        <f t="shared" si="396"/>
        <v>1.3333333333333333</v>
      </c>
      <c r="Y879" s="14">
        <f t="shared" si="397"/>
        <v>0.33333333333333331</v>
      </c>
      <c r="Z879" s="12">
        <v>6</v>
      </c>
      <c r="AA879" s="12">
        <v>9</v>
      </c>
      <c r="AB879" s="17">
        <f t="shared" si="398"/>
        <v>0.66666666666666663</v>
      </c>
      <c r="AC879" s="17">
        <f t="shared" si="399"/>
        <v>1</v>
      </c>
      <c r="AD879" s="14">
        <f t="shared" si="400"/>
        <v>0.66666666666666663</v>
      </c>
      <c r="AE879" s="12">
        <v>51</v>
      </c>
      <c r="AF879" s="17">
        <f t="shared" si="401"/>
        <v>5.666666666666667</v>
      </c>
      <c r="AG879" s="12">
        <v>15</v>
      </c>
      <c r="AH879" s="17">
        <f t="shared" si="402"/>
        <v>1.6666666666666667</v>
      </c>
      <c r="AI879" s="12">
        <v>36</v>
      </c>
      <c r="AJ879" s="17">
        <f t="shared" si="403"/>
        <v>4</v>
      </c>
      <c r="AK879" s="12">
        <v>14</v>
      </c>
      <c r="AL879" s="17">
        <f t="shared" si="404"/>
        <v>1.5555555555555556</v>
      </c>
      <c r="AM879" s="12">
        <v>5</v>
      </c>
      <c r="AN879" s="17">
        <f t="shared" si="405"/>
        <v>0.55555555555555558</v>
      </c>
      <c r="AO879" s="12">
        <v>2</v>
      </c>
      <c r="AP879" s="17">
        <f t="shared" si="406"/>
        <v>0.22222222222222221</v>
      </c>
      <c r="AQ879" s="12">
        <v>10</v>
      </c>
      <c r="AR879" s="17">
        <f t="shared" si="407"/>
        <v>1.1111111111111112</v>
      </c>
      <c r="AS879" s="12">
        <v>21</v>
      </c>
      <c r="AT879" s="17">
        <f t="shared" si="408"/>
        <v>2.3333333333333335</v>
      </c>
      <c r="AU879" s="13"/>
      <c r="AV879" s="13"/>
      <c r="AW879" s="13"/>
      <c r="AX879" s="13"/>
      <c r="AY879" s="13"/>
      <c r="AZ879" s="13"/>
      <c r="BA879" s="13"/>
      <c r="BB879" s="13"/>
      <c r="BC879" s="13"/>
      <c r="BD879" s="35">
        <f t="shared" si="409"/>
        <v>61.576354679802961</v>
      </c>
      <c r="BE879" s="35">
        <f t="shared" si="410"/>
        <v>60.655737704918032</v>
      </c>
      <c r="BF879" s="37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24.451010235109376</v>
      </c>
      <c r="BG879" s="14">
        <f t="shared" si="411"/>
        <v>0.19672131147540983</v>
      </c>
      <c r="BH879" s="14">
        <f t="shared" si="412"/>
        <v>0.14754098360655737</v>
      </c>
      <c r="BI879" s="13">
        <f>IFERROR(((AG879*(12000/5))/((F879*60+G879)*(SUMIFS(팀공격력!X:X,팀공격력!A:A,B879,팀공격력!B:B,D879)+SUMIFS(팀수비력!X:X,팀수비력!A:A,B879,팀수비력!B:B,D879))))*100,"")</f>
        <v>5.9726155576680924</v>
      </c>
      <c r="BJ879" s="13">
        <f>IFERROR(((AI879*(12000/5))/((F879*60+G879)*(SUMIFS(팀공격력!V:V,팀공격력!A:A,B879,팀공격력!B:B,D879)+SUMIFS(팀수비력!W:W,팀수비력!A:A,B879,팀수비력!B:B,D879))))*100,"")</f>
        <v>28.906665596049425</v>
      </c>
      <c r="BK879" s="13">
        <f>IFERROR(((AE879*(12000/5))/((F879*60+G879)*(SUMIFS(팀공격력!X:X,팀공격력!A:A,B879,팀공격력!B:B,D879)+SUMIFS(팀수비력!X:X,팀수비력!A:A,B879,팀수비력!B:B,D879))))*100,"")</f>
        <v>20.306892896071513</v>
      </c>
      <c r="BL879" s="13">
        <f>IFERROR(100*AK879/(((((F879*60+G879)/(12000/5))*SUMIFS(팀공격력!P:P,팀공격력!A:A,B879,팀공격력!B:B,D879))-K879)),"")</f>
        <v>18.055197317513539</v>
      </c>
      <c r="BM879" s="13">
        <f>IFERROR(100*((AM879/E879*(2400))/((F879*60+G879)*SUMIFS(팀공격력!AR:AR,팀공격력!A:A,B879,팀공격력!B:B,D879))),"")</f>
        <v>1.8565181583102819</v>
      </c>
      <c r="BN879" s="13">
        <f>IFERROR((AO879*40)/(((F879*60+G879)/60)*(SUMIFS(팀수비력!Q:Q,팀수비력!A:A,B879,팀수비력!B:B,D879)-SUMIFS(팀수비력!N:N,팀수비력!A:A,B879,팀수비력!B:B,D879)))*100,"")</f>
        <v>1.5296952082297601</v>
      </c>
      <c r="BO879" s="13">
        <f t="shared" si="413"/>
        <v>13.340448239060834</v>
      </c>
      <c r="BP879" s="13">
        <v>33.3333333333333</v>
      </c>
      <c r="BQ879" s="13">
        <v>0.77777777777777701</v>
      </c>
      <c r="BR879" s="13">
        <v>0</v>
      </c>
      <c r="BS879" s="13">
        <v>0.55555555555555503</v>
      </c>
      <c r="BT879" s="15" t="s">
        <v>93</v>
      </c>
      <c r="BU879" s="15"/>
      <c r="BV879" s="12" t="s">
        <v>96</v>
      </c>
      <c r="BW879" s="26"/>
      <c r="BX879" s="28"/>
      <c r="BY879" s="28"/>
      <c r="BZ879" s="26"/>
      <c r="CA879" s="26"/>
      <c r="CB879" s="26"/>
      <c r="CC879" s="31"/>
      <c r="CD879" s="31"/>
      <c r="CE879" s="31"/>
      <c r="CF879" s="33">
        <v>6</v>
      </c>
      <c r="CG879" s="33">
        <v>3</v>
      </c>
    </row>
    <row r="880" spans="1:85" ht="18" customHeight="1" thickBot="1" x14ac:dyDescent="0.45">
      <c r="A880" s="12" t="s">
        <v>84</v>
      </c>
      <c r="B880" s="12" t="s">
        <v>213</v>
      </c>
      <c r="C880" s="4" t="s">
        <v>226</v>
      </c>
      <c r="D880" s="4" t="s">
        <v>299</v>
      </c>
      <c r="E880" s="23">
        <v>1</v>
      </c>
      <c r="F880" s="24">
        <v>3</v>
      </c>
      <c r="G880" s="24">
        <v>14</v>
      </c>
      <c r="H880" s="10">
        <f t="shared" si="387"/>
        <v>194</v>
      </c>
      <c r="I880" s="5">
        <v>5</v>
      </c>
      <c r="J880" s="17">
        <f t="shared" si="388"/>
        <v>5</v>
      </c>
      <c r="K880" s="7">
        <v>2</v>
      </c>
      <c r="L880" s="7">
        <v>3</v>
      </c>
      <c r="M880" s="17">
        <f t="shared" si="389"/>
        <v>2</v>
      </c>
      <c r="N880" s="17">
        <f t="shared" si="390"/>
        <v>3</v>
      </c>
      <c r="O880" s="14">
        <f t="shared" si="391"/>
        <v>0.66666666666666663</v>
      </c>
      <c r="P880" s="12">
        <v>1</v>
      </c>
      <c r="Q880" s="12">
        <v>1</v>
      </c>
      <c r="R880" s="17">
        <f t="shared" si="392"/>
        <v>1</v>
      </c>
      <c r="S880" s="17">
        <f t="shared" si="393"/>
        <v>1</v>
      </c>
      <c r="T880" s="14">
        <f t="shared" si="394"/>
        <v>1</v>
      </c>
      <c r="U880" s="12">
        <v>1</v>
      </c>
      <c r="V880" s="12">
        <v>2</v>
      </c>
      <c r="W880" s="17">
        <f t="shared" si="395"/>
        <v>1</v>
      </c>
      <c r="X880" s="17">
        <f t="shared" si="396"/>
        <v>2</v>
      </c>
      <c r="Y880" s="14">
        <f t="shared" si="397"/>
        <v>0.5</v>
      </c>
      <c r="Z880" s="12">
        <v>0</v>
      </c>
      <c r="AA880" s="12">
        <v>0</v>
      </c>
      <c r="AB880" s="17">
        <f t="shared" si="398"/>
        <v>0</v>
      </c>
      <c r="AC880" s="17">
        <f t="shared" si="399"/>
        <v>0</v>
      </c>
      <c r="AD880" s="14" t="e">
        <f t="shared" si="400"/>
        <v>#DIV/0!</v>
      </c>
      <c r="AE880" s="12">
        <v>0</v>
      </c>
      <c r="AF880" s="17">
        <f t="shared" si="401"/>
        <v>0</v>
      </c>
      <c r="AG880" s="12">
        <v>0</v>
      </c>
      <c r="AH880" s="17">
        <f t="shared" si="402"/>
        <v>0</v>
      </c>
      <c r="AI880" s="12">
        <v>0</v>
      </c>
      <c r="AJ880" s="17">
        <f t="shared" si="403"/>
        <v>0</v>
      </c>
      <c r="AK880" s="12">
        <v>1</v>
      </c>
      <c r="AL880" s="17">
        <f t="shared" si="404"/>
        <v>1</v>
      </c>
      <c r="AM880" s="12">
        <v>0</v>
      </c>
      <c r="AN880" s="17">
        <f t="shared" si="405"/>
        <v>0</v>
      </c>
      <c r="AO880" s="12">
        <v>0</v>
      </c>
      <c r="AP880" s="17">
        <f t="shared" si="406"/>
        <v>0</v>
      </c>
      <c r="AQ880" s="12">
        <v>0</v>
      </c>
      <c r="AR880" s="17">
        <f t="shared" si="407"/>
        <v>0</v>
      </c>
      <c r="AS880" s="12">
        <v>0</v>
      </c>
      <c r="AT880" s="17">
        <f t="shared" si="408"/>
        <v>0</v>
      </c>
      <c r="AU880" s="13"/>
      <c r="AV880" s="13"/>
      <c r="AW880" s="13"/>
      <c r="AX880" s="13"/>
      <c r="AY880" s="13"/>
      <c r="AZ880" s="13"/>
      <c r="BA880" s="13"/>
      <c r="BB880" s="13"/>
      <c r="BC880" s="13"/>
      <c r="BD880" s="35">
        <f t="shared" si="409"/>
        <v>83.333333333333343</v>
      </c>
      <c r="BE880" s="35">
        <f t="shared" si="410"/>
        <v>83.333333333333343</v>
      </c>
      <c r="BF880" s="37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5.0088266656574802</v>
      </c>
      <c r="BG880" s="14">
        <f t="shared" si="411"/>
        <v>0.66666666666666663</v>
      </c>
      <c r="BH880" s="14">
        <f t="shared" si="412"/>
        <v>0</v>
      </c>
      <c r="BI880" s="13">
        <f>IFERROR(((AG880*(12000/5))/((F880*60+G880)*(SUMIFS(팀공격력!X:X,팀공격력!A:A,B880,팀공격력!B:B,D880)+SUMIFS(팀수비력!X:X,팀수비력!A:A,B880,팀수비력!B:B,D880))))*100,"")</f>
        <v>0</v>
      </c>
      <c r="BJ880" s="13">
        <f>IFERROR(((AI880*(12000/5))/((F880*60+G880)*(SUMIFS(팀공격력!V:V,팀공격력!A:A,B880,팀공격력!B:B,D880)+SUMIFS(팀수비력!W:W,팀수비력!A:A,B880,팀수비력!B:B,D880))))*100,"")</f>
        <v>0</v>
      </c>
      <c r="BK880" s="13">
        <f>IFERROR(((AE880*(12000/5))/((F880*60+G880)*(SUMIFS(팀공격력!X:X,팀공격력!A:A,B880,팀공격력!B:B,D880)+SUMIFS(팀수비력!X:X,팀수비력!A:A,B880,팀수비력!B:B,D880))))*100,"")</f>
        <v>0</v>
      </c>
      <c r="BL880" s="13">
        <f>IFERROR(100*AK880/(((((F880*60+G880)/(12000/5))*SUMIFS(팀공격력!P:P,팀공격력!A:A,B880,팀공격력!B:B,D880))-K880)),"")</f>
        <v>5.0033355570380262</v>
      </c>
      <c r="BM880" s="13">
        <f>IFERROR(100*((AM880/E880*(2400))/((F880*60+G880)*SUMIFS(팀공격력!AR:AR,팀공격력!A:A,B880,팀공격력!B:B,D880))),"")</f>
        <v>0</v>
      </c>
      <c r="BN880" s="13">
        <f>IFERROR((AO880*40)/(((F880*60+G880)/60)*(SUMIFS(팀수비력!Q:Q,팀수비력!A:A,B880,팀수비력!B:B,D880)-SUMIFS(팀수비력!N:N,팀수비력!A:A,B880,팀수비력!B:B,D880)))*100,"")</f>
        <v>0</v>
      </c>
      <c r="BO880" s="13">
        <f t="shared" si="413"/>
        <v>0</v>
      </c>
      <c r="BP880" s="13">
        <v>100</v>
      </c>
      <c r="BQ880" s="13">
        <v>0</v>
      </c>
      <c r="BR880" s="13">
        <v>0</v>
      </c>
      <c r="BS880" s="13">
        <v>0</v>
      </c>
      <c r="BT880" s="15" t="s">
        <v>88</v>
      </c>
      <c r="BU880" s="15"/>
      <c r="BV880" s="12" t="s">
        <v>91</v>
      </c>
      <c r="BW880" s="26"/>
      <c r="BX880" s="28"/>
      <c r="BY880" s="28"/>
      <c r="BZ880" s="26"/>
      <c r="CA880" s="26"/>
      <c r="CB880" s="26"/>
      <c r="CC880" s="31"/>
      <c r="CD880" s="31"/>
      <c r="CE880" s="31"/>
      <c r="CF880" s="33">
        <v>1</v>
      </c>
      <c r="CG880" s="33">
        <v>0</v>
      </c>
    </row>
    <row r="881" spans="1:85" ht="18" customHeight="1" thickBot="1" x14ac:dyDescent="0.45">
      <c r="A881" s="12" t="s">
        <v>84</v>
      </c>
      <c r="B881" s="12" t="s">
        <v>213</v>
      </c>
      <c r="C881" s="4" t="s">
        <v>228</v>
      </c>
      <c r="D881" s="4" t="s">
        <v>299</v>
      </c>
      <c r="E881" s="23">
        <v>7</v>
      </c>
      <c r="F881" s="24">
        <v>7</v>
      </c>
      <c r="G881" s="24">
        <v>22</v>
      </c>
      <c r="H881" s="10">
        <f t="shared" si="387"/>
        <v>3094</v>
      </c>
      <c r="I881" s="5">
        <v>29</v>
      </c>
      <c r="J881" s="17">
        <f t="shared" si="388"/>
        <v>4.1428571428571432</v>
      </c>
      <c r="K881" s="7">
        <v>10</v>
      </c>
      <c r="L881" s="7">
        <v>17</v>
      </c>
      <c r="M881" s="17">
        <f t="shared" si="389"/>
        <v>1.4285714285714286</v>
      </c>
      <c r="N881" s="17">
        <f t="shared" si="390"/>
        <v>2.4285714285714284</v>
      </c>
      <c r="O881" s="14">
        <f t="shared" si="391"/>
        <v>0.58823529411764708</v>
      </c>
      <c r="P881" s="12">
        <v>1</v>
      </c>
      <c r="Q881" s="12">
        <v>2</v>
      </c>
      <c r="R881" s="17">
        <f t="shared" si="392"/>
        <v>0.14285714285714285</v>
      </c>
      <c r="S881" s="17">
        <f t="shared" si="393"/>
        <v>0.2857142857142857</v>
      </c>
      <c r="T881" s="14">
        <f t="shared" si="394"/>
        <v>0.5</v>
      </c>
      <c r="U881" s="12">
        <v>9</v>
      </c>
      <c r="V881" s="12">
        <v>15</v>
      </c>
      <c r="W881" s="17">
        <f t="shared" si="395"/>
        <v>1.2857142857142858</v>
      </c>
      <c r="X881" s="17">
        <f t="shared" si="396"/>
        <v>2.1428571428571428</v>
      </c>
      <c r="Y881" s="14">
        <f t="shared" si="397"/>
        <v>0.6</v>
      </c>
      <c r="Z881" s="12">
        <v>0</v>
      </c>
      <c r="AA881" s="12">
        <v>0</v>
      </c>
      <c r="AB881" s="17">
        <f t="shared" si="398"/>
        <v>0</v>
      </c>
      <c r="AC881" s="17">
        <f t="shared" si="399"/>
        <v>0</v>
      </c>
      <c r="AD881" s="14" t="e">
        <f t="shared" si="400"/>
        <v>#DIV/0!</v>
      </c>
      <c r="AE881" s="12">
        <v>2</v>
      </c>
      <c r="AF881" s="17">
        <f t="shared" si="401"/>
        <v>0.2857142857142857</v>
      </c>
      <c r="AG881" s="12">
        <v>0</v>
      </c>
      <c r="AH881" s="17">
        <f t="shared" si="402"/>
        <v>0</v>
      </c>
      <c r="AI881" s="12">
        <v>2</v>
      </c>
      <c r="AJ881" s="17">
        <f t="shared" si="403"/>
        <v>0.2857142857142857</v>
      </c>
      <c r="AK881" s="12">
        <v>1</v>
      </c>
      <c r="AL881" s="17">
        <f t="shared" si="404"/>
        <v>0.14285714285714285</v>
      </c>
      <c r="AM881" s="12">
        <v>2</v>
      </c>
      <c r="AN881" s="17">
        <f t="shared" si="405"/>
        <v>0.2857142857142857</v>
      </c>
      <c r="AO881" s="12">
        <v>0</v>
      </c>
      <c r="AP881" s="17">
        <f t="shared" si="406"/>
        <v>0</v>
      </c>
      <c r="AQ881" s="12">
        <v>2</v>
      </c>
      <c r="AR881" s="17">
        <f t="shared" si="407"/>
        <v>0.2857142857142857</v>
      </c>
      <c r="AS881" s="12">
        <v>4</v>
      </c>
      <c r="AT881" s="17">
        <f t="shared" si="408"/>
        <v>0.5714285714285714</v>
      </c>
      <c r="AU881" s="13"/>
      <c r="AV881" s="13"/>
      <c r="AW881" s="13"/>
      <c r="AX881" s="13"/>
      <c r="AY881" s="13"/>
      <c r="AZ881" s="13"/>
      <c r="BA881" s="13"/>
      <c r="BB881" s="13"/>
      <c r="BC881" s="13"/>
      <c r="BD881" s="35">
        <f t="shared" si="409"/>
        <v>85.294117647058826</v>
      </c>
      <c r="BE881" s="35">
        <f t="shared" si="410"/>
        <v>85.294117647058826</v>
      </c>
      <c r="BF881" s="37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13.923480459738668</v>
      </c>
      <c r="BG881" s="14">
        <f t="shared" si="411"/>
        <v>0.88235294117647056</v>
      </c>
      <c r="BH881" s="14">
        <f t="shared" si="412"/>
        <v>0</v>
      </c>
      <c r="BI881" s="13">
        <f>IFERROR(((AG881*(12000/5))/((F881*60+G881)*(SUMIFS(팀공격력!X:X,팀공격력!A:A,B881,팀공격력!B:B,D881)+SUMIFS(팀수비력!X:X,팀수비력!A:A,B881,팀수비력!B:B,D881))))*100,"")</f>
        <v>0</v>
      </c>
      <c r="BJ881" s="13">
        <f>IFERROR(((AI881*(12000/5))/((F881*60+G881)*(SUMIFS(팀공격력!V:V,팀공격력!A:A,B881,팀공격력!B:B,D881)+SUMIFS(팀수비력!W:W,팀수비력!A:A,B881,팀수비력!B:B,D881))))*100,"")</f>
        <v>3.6078832248462893</v>
      </c>
      <c r="BK881" s="13">
        <f>IFERROR(((AE881*(12000/5))/((F881*60+G881)*(SUMIFS(팀공격력!X:X,팀공격력!A:A,B881,팀공격력!B:B,D881)+SUMIFS(팀수비력!X:X,팀수비력!A:A,B881,팀수비력!B:B,D881))))*100,"")</f>
        <v>1.7890821263241072</v>
      </c>
      <c r="BL881" s="13">
        <f>IFERROR(100*AK881/(((((F881*60+G881)/(12000/5))*SUMIFS(팀공격력!P:P,팀공격력!A:A,B881,팀공격력!B:B,D881))-K881)),"")</f>
        <v>2.4941802460924509</v>
      </c>
      <c r="BM881" s="13">
        <f>IFERROR(100*((AM881/E881*(2400))/((F881*60+G881)*SUMIFS(팀공격력!AR:AR,팀공격력!A:A,B881,팀공격력!B:B,D881))),"")</f>
        <v>2.1450165198214592</v>
      </c>
      <c r="BN881" s="13">
        <f>IFERROR((AO881*40)/(((F881*60+G881)/60)*(SUMIFS(팀수비력!Q:Q,팀수비력!A:A,B881,팀수비력!B:B,D881)-SUMIFS(팀수비력!N:N,팀수비력!A:A,B881,팀수비력!B:B,D881)))*100,"")</f>
        <v>0</v>
      </c>
      <c r="BO881" s="13">
        <f t="shared" si="413"/>
        <v>10.526315789473685</v>
      </c>
      <c r="BP881" s="13">
        <v>33.3333333333333</v>
      </c>
      <c r="BQ881" s="13">
        <v>0</v>
      </c>
      <c r="BR881" s="13">
        <v>1.28571428571428</v>
      </c>
      <c r="BS881" s="13">
        <v>0</v>
      </c>
      <c r="BT881" s="15" t="s">
        <v>88</v>
      </c>
      <c r="BU881" s="15"/>
      <c r="BV881" s="12" t="s">
        <v>96</v>
      </c>
      <c r="BW881" s="26"/>
      <c r="BX881" s="28"/>
      <c r="BY881" s="28"/>
      <c r="BZ881" s="26"/>
      <c r="CA881" s="26"/>
      <c r="CB881" s="26"/>
      <c r="CC881" s="31"/>
      <c r="CD881" s="31"/>
      <c r="CE881" s="31"/>
      <c r="CF881" s="33">
        <v>5</v>
      </c>
      <c r="CG881" s="33">
        <v>2</v>
      </c>
    </row>
    <row r="882" spans="1:85" ht="18" customHeight="1" thickBot="1" x14ac:dyDescent="0.45">
      <c r="A882" s="12" t="s">
        <v>84</v>
      </c>
      <c r="B882" s="12" t="s">
        <v>213</v>
      </c>
      <c r="C882" s="4" t="s">
        <v>229</v>
      </c>
      <c r="D882" s="4" t="s">
        <v>299</v>
      </c>
      <c r="E882" s="23">
        <v>9</v>
      </c>
      <c r="F882" s="24">
        <v>23</v>
      </c>
      <c r="G882" s="24">
        <v>27</v>
      </c>
      <c r="H882" s="10">
        <f t="shared" si="387"/>
        <v>12663</v>
      </c>
      <c r="I882" s="5">
        <v>131</v>
      </c>
      <c r="J882" s="17">
        <f t="shared" si="388"/>
        <v>14.555555555555555</v>
      </c>
      <c r="K882" s="7">
        <v>51</v>
      </c>
      <c r="L882" s="7">
        <v>122</v>
      </c>
      <c r="M882" s="17">
        <f t="shared" si="389"/>
        <v>5.666666666666667</v>
      </c>
      <c r="N882" s="17">
        <f t="shared" si="390"/>
        <v>13.555555555555555</v>
      </c>
      <c r="O882" s="14">
        <f t="shared" si="391"/>
        <v>0.41803278688524592</v>
      </c>
      <c r="P882" s="12">
        <v>38</v>
      </c>
      <c r="Q882" s="12">
        <v>78</v>
      </c>
      <c r="R882" s="17">
        <f t="shared" si="392"/>
        <v>4.2222222222222223</v>
      </c>
      <c r="S882" s="17">
        <f t="shared" si="393"/>
        <v>8.6666666666666661</v>
      </c>
      <c r="T882" s="14">
        <f t="shared" si="394"/>
        <v>0.48717948717948717</v>
      </c>
      <c r="U882" s="12">
        <v>13</v>
      </c>
      <c r="V882" s="12">
        <v>44</v>
      </c>
      <c r="W882" s="17">
        <f t="shared" si="395"/>
        <v>1.4444444444444444</v>
      </c>
      <c r="X882" s="17">
        <f t="shared" si="396"/>
        <v>4.8888888888888893</v>
      </c>
      <c r="Y882" s="14">
        <f t="shared" si="397"/>
        <v>0.29545454545454547</v>
      </c>
      <c r="Z882" s="12">
        <v>16</v>
      </c>
      <c r="AA882" s="12">
        <v>22</v>
      </c>
      <c r="AB882" s="17">
        <f t="shared" si="398"/>
        <v>1.7777777777777777</v>
      </c>
      <c r="AC882" s="17">
        <f t="shared" si="399"/>
        <v>2.4444444444444446</v>
      </c>
      <c r="AD882" s="14">
        <f t="shared" si="400"/>
        <v>0.72727272727272729</v>
      </c>
      <c r="AE882" s="12">
        <v>56</v>
      </c>
      <c r="AF882" s="17">
        <f t="shared" si="401"/>
        <v>6.2222222222222223</v>
      </c>
      <c r="AG882" s="12">
        <v>11</v>
      </c>
      <c r="AH882" s="17">
        <f t="shared" si="402"/>
        <v>1.2222222222222223</v>
      </c>
      <c r="AI882" s="12">
        <v>45</v>
      </c>
      <c r="AJ882" s="17">
        <f t="shared" si="403"/>
        <v>5</v>
      </c>
      <c r="AK882" s="12">
        <v>9</v>
      </c>
      <c r="AL882" s="17">
        <f t="shared" si="404"/>
        <v>1</v>
      </c>
      <c r="AM882" s="12">
        <v>16</v>
      </c>
      <c r="AN882" s="17">
        <f t="shared" si="405"/>
        <v>1.7777777777777777</v>
      </c>
      <c r="AO882" s="12">
        <v>5</v>
      </c>
      <c r="AP882" s="17">
        <f t="shared" si="406"/>
        <v>0.55555555555555558</v>
      </c>
      <c r="AQ882" s="12">
        <v>18</v>
      </c>
      <c r="AR882" s="17">
        <f t="shared" si="407"/>
        <v>2</v>
      </c>
      <c r="AS882" s="12">
        <v>21</v>
      </c>
      <c r="AT882" s="17">
        <f t="shared" si="408"/>
        <v>2.3333333333333335</v>
      </c>
      <c r="AU882" s="13"/>
      <c r="AV882" s="13"/>
      <c r="AW882" s="13"/>
      <c r="AX882" s="13"/>
      <c r="AY882" s="13"/>
      <c r="AZ882" s="13"/>
      <c r="BA882" s="13"/>
      <c r="BB882" s="13"/>
      <c r="BC882" s="13"/>
      <c r="BD882" s="35">
        <f t="shared" si="409"/>
        <v>49.741798298906438</v>
      </c>
      <c r="BE882" s="35">
        <f t="shared" si="410"/>
        <v>47.131147540983612</v>
      </c>
      <c r="BF882" s="37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34.457689649663273</v>
      </c>
      <c r="BG882" s="14">
        <f t="shared" si="411"/>
        <v>0.36065573770491804</v>
      </c>
      <c r="BH882" s="14">
        <f t="shared" si="412"/>
        <v>0.18032786885245902</v>
      </c>
      <c r="BI882" s="13">
        <f>IFERROR(((AG882*(12000/5))/((F882*60+G882)*(SUMIFS(팀공격력!X:X,팀공격력!A:A,B882,팀공격력!B:B,D882)+SUMIFS(팀수비력!X:X,팀수비력!A:A,B882,팀수비력!B:B,D882))))*100,"")</f>
        <v>3.0911575331157812</v>
      </c>
      <c r="BJ882" s="13">
        <f>IFERROR(((AI882*(12000/5))/((F882*60+G882)*(SUMIFS(팀공격력!V:V,팀공격력!A:A,B882,팀공격력!B:B,D882)+SUMIFS(팀수비력!W:W,팀수비력!A:A,B882,팀수비력!B:B,D882))))*100,"")</f>
        <v>25.501349446408206</v>
      </c>
      <c r="BK882" s="13">
        <f>IFERROR(((AE882*(12000/5))/((F882*60+G882)*(SUMIFS(팀공격력!X:X,팀공격력!A:A,B882,팀공격력!B:B,D882)+SUMIFS(팀수비력!X:X,팀수비력!A:A,B882,팀수비력!B:B,D882))))*100,"")</f>
        <v>15.736801986771251</v>
      </c>
      <c r="BL882" s="13">
        <f>IFERROR(100*AK882/(((((F882*60+G882)/(12000/5))*SUMIFS(팀공격력!P:P,팀공격력!A:A,B882,팀공격력!B:B,D882))-K882)),"")</f>
        <v>8.2979900424119482</v>
      </c>
      <c r="BM882" s="13">
        <f>IFERROR(100*((AM882/E882*(2400))/((F882*60+G882)*SUMIFS(팀공격력!AR:AR,팀공격력!A:A,B882,팀공격력!B:B,D882))),"")</f>
        <v>4.1928017767212156</v>
      </c>
      <c r="BN882" s="13">
        <f>IFERROR((AO882*40)/(((F882*60+G882)/60)*(SUMIFS(팀수비력!Q:Q,팀수비력!A:A,B882,팀수비력!B:B,D882)-SUMIFS(팀수비력!N:N,팀수비력!A:A,B882,팀수비력!B:B,D882)))*100,"")</f>
        <v>2.6989824836036815</v>
      </c>
      <c r="BO882" s="13">
        <f t="shared" si="413"/>
        <v>12.02565473009086</v>
      </c>
      <c r="BP882" s="13">
        <v>33.3333333333333</v>
      </c>
      <c r="BQ882" s="13">
        <v>1</v>
      </c>
      <c r="BR882" s="13">
        <v>0.66666666666666596</v>
      </c>
      <c r="BS882" s="13">
        <v>1</v>
      </c>
      <c r="BT882" s="15" t="s">
        <v>93</v>
      </c>
      <c r="BU882" s="15"/>
      <c r="BV882" s="12" t="s">
        <v>89</v>
      </c>
      <c r="BW882" s="26"/>
      <c r="BX882" s="28"/>
      <c r="BY882" s="28"/>
      <c r="BZ882" s="26"/>
      <c r="CA882" s="26"/>
      <c r="CB882" s="26"/>
      <c r="CC882" s="31"/>
      <c r="CD882" s="31"/>
      <c r="CE882" s="31"/>
      <c r="CF882" s="33">
        <v>6</v>
      </c>
      <c r="CG882" s="33">
        <v>3</v>
      </c>
    </row>
    <row r="883" spans="1:85" ht="18" customHeight="1" thickBot="1" x14ac:dyDescent="0.45">
      <c r="A883" s="12" t="s">
        <v>84</v>
      </c>
      <c r="B883" s="12" t="s">
        <v>213</v>
      </c>
      <c r="C883" s="4" t="s">
        <v>231</v>
      </c>
      <c r="D883" s="4" t="s">
        <v>299</v>
      </c>
      <c r="E883" s="23">
        <v>3</v>
      </c>
      <c r="F883" s="24">
        <v>4</v>
      </c>
      <c r="G883" s="24">
        <v>4</v>
      </c>
      <c r="H883" s="10">
        <f t="shared" si="387"/>
        <v>732</v>
      </c>
      <c r="I883" s="5">
        <v>1</v>
      </c>
      <c r="J883" s="17">
        <f t="shared" si="388"/>
        <v>0.33333333333333331</v>
      </c>
      <c r="K883" s="7">
        <v>0</v>
      </c>
      <c r="L883" s="7">
        <v>0</v>
      </c>
      <c r="M883" s="17">
        <f t="shared" si="389"/>
        <v>0</v>
      </c>
      <c r="N883" s="17">
        <f t="shared" si="390"/>
        <v>0</v>
      </c>
      <c r="O883" s="14" t="e">
        <f t="shared" si="391"/>
        <v>#DIV/0!</v>
      </c>
      <c r="P883" s="12">
        <v>0</v>
      </c>
      <c r="Q883" s="12">
        <v>0</v>
      </c>
      <c r="R883" s="17">
        <f t="shared" si="392"/>
        <v>0</v>
      </c>
      <c r="S883" s="17">
        <f t="shared" si="393"/>
        <v>0</v>
      </c>
      <c r="T883" s="14" t="e">
        <f t="shared" si="394"/>
        <v>#DIV/0!</v>
      </c>
      <c r="U883" s="12">
        <v>0</v>
      </c>
      <c r="V883" s="12">
        <v>0</v>
      </c>
      <c r="W883" s="17">
        <f t="shared" si="395"/>
        <v>0</v>
      </c>
      <c r="X883" s="17">
        <f t="shared" si="396"/>
        <v>0</v>
      </c>
      <c r="Y883" s="14" t="e">
        <f t="shared" si="397"/>
        <v>#DIV/0!</v>
      </c>
      <c r="Z883" s="12">
        <v>1</v>
      </c>
      <c r="AA883" s="12">
        <v>2</v>
      </c>
      <c r="AB883" s="17">
        <f t="shared" si="398"/>
        <v>0.33333333333333331</v>
      </c>
      <c r="AC883" s="17">
        <f t="shared" si="399"/>
        <v>0.66666666666666663</v>
      </c>
      <c r="AD883" s="14">
        <f t="shared" si="400"/>
        <v>0.5</v>
      </c>
      <c r="AE883" s="12">
        <v>2</v>
      </c>
      <c r="AF883" s="17">
        <f t="shared" si="401"/>
        <v>0.66666666666666663</v>
      </c>
      <c r="AG883" s="12">
        <v>1</v>
      </c>
      <c r="AH883" s="17">
        <f t="shared" si="402"/>
        <v>0.33333333333333331</v>
      </c>
      <c r="AI883" s="12">
        <v>1</v>
      </c>
      <c r="AJ883" s="17">
        <f t="shared" si="403"/>
        <v>0.33333333333333331</v>
      </c>
      <c r="AK883" s="12">
        <v>0</v>
      </c>
      <c r="AL883" s="17">
        <f t="shared" si="404"/>
        <v>0</v>
      </c>
      <c r="AM883" s="12">
        <v>0</v>
      </c>
      <c r="AN883" s="17">
        <f t="shared" si="405"/>
        <v>0</v>
      </c>
      <c r="AO883" s="12">
        <v>1</v>
      </c>
      <c r="AP883" s="17">
        <f t="shared" si="406"/>
        <v>0.33333333333333331</v>
      </c>
      <c r="AQ883" s="12">
        <v>0</v>
      </c>
      <c r="AR883" s="17">
        <f t="shared" si="407"/>
        <v>0</v>
      </c>
      <c r="AS883" s="12">
        <v>1</v>
      </c>
      <c r="AT883" s="17">
        <f t="shared" si="408"/>
        <v>0.33333333333333331</v>
      </c>
      <c r="AU883" s="13"/>
      <c r="AV883" s="13"/>
      <c r="AW883" s="13"/>
      <c r="AX883" s="13"/>
      <c r="AY883" s="13"/>
      <c r="AZ883" s="13"/>
      <c r="BA883" s="13"/>
      <c r="BB883" s="13"/>
      <c r="BC883" s="13"/>
      <c r="BD883" s="35">
        <f t="shared" si="409"/>
        <v>56.81818181818182</v>
      </c>
      <c r="BE883" s="35" t="str">
        <f t="shared" si="410"/>
        <v/>
      </c>
      <c r="BF883" s="37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1.1681788092364003</v>
      </c>
      <c r="BG883" s="14" t="str">
        <f t="shared" si="411"/>
        <v/>
      </c>
      <c r="BH883" s="14" t="str">
        <f t="shared" si="412"/>
        <v/>
      </c>
      <c r="BI883" s="13">
        <f>IFERROR(((AG883*(12000/5))/((F883*60+G883)*(SUMIFS(팀공격력!X:X,팀공격력!A:A,B883,팀공격력!B:B,D883)+SUMIFS(팀수비력!X:X,팀수비력!A:A,B883,팀수비력!B:B,D883))))*100,"")</f>
        <v>1.6204391390066706</v>
      </c>
      <c r="BJ883" s="13">
        <f>IFERROR(((AI883*(12000/5))/((F883*60+G883)*(SUMIFS(팀공격력!V:V,팀공격력!A:A,B883,팀공격력!B:B,D883)+SUMIFS(팀수비력!W:W,팀수비력!A:A,B883,팀수비력!B:B,D883))))*100,"")</f>
        <v>3.2677958716845485</v>
      </c>
      <c r="BK883" s="13">
        <f>IFERROR(((AE883*(12000/5))/((F883*60+G883)*(SUMIFS(팀공격력!X:X,팀공격력!A:A,B883,팀공격력!B:B,D883)+SUMIFS(팀수비력!X:X,팀수비력!A:A,B883,팀수비력!B:B,D883))))*100,"")</f>
        <v>3.2408782780133412</v>
      </c>
      <c r="BL883" s="13">
        <f>IFERROR(100*AK883/(((((F883*60+G883)/(12000/5))*SUMIFS(팀공격력!P:P,팀공격력!A:A,B883,팀공격력!B:B,D883))-K883)),"")</f>
        <v>0</v>
      </c>
      <c r="BM883" s="13">
        <f>IFERROR(100*((AM883/E883*(2400))/((F883*60+G883)*SUMIFS(팀공격력!AR:AR,팀공격력!A:A,B883,팀공격력!B:B,D883))),"")</f>
        <v>0</v>
      </c>
      <c r="BN883" s="13">
        <f>IFERROR((AO883*40)/(((F883*60+G883)/60)*(SUMIFS(팀수비력!Q:Q,팀수비력!A:A,B883,팀수비력!B:B,D883)-SUMIFS(팀수비력!N:N,팀수비력!A:A,B883,팀수비력!B:B,D883)))*100,"")</f>
        <v>3.112678979041295</v>
      </c>
      <c r="BO883" s="13">
        <f t="shared" si="413"/>
        <v>0</v>
      </c>
      <c r="BP883" s="13">
        <v>0</v>
      </c>
      <c r="BQ883" s="13">
        <v>0</v>
      </c>
      <c r="BR883" s="13">
        <v>0</v>
      </c>
      <c r="BS883" s="13">
        <v>0</v>
      </c>
      <c r="BT883" s="15" t="s">
        <v>88</v>
      </c>
      <c r="BU883" s="15"/>
      <c r="BV883" s="12" t="s">
        <v>96</v>
      </c>
      <c r="BW883" s="26"/>
      <c r="BX883" s="28"/>
      <c r="BY883" s="28"/>
      <c r="BZ883" s="26"/>
      <c r="CA883" s="26"/>
      <c r="CB883" s="26"/>
      <c r="CC883" s="31"/>
      <c r="CD883" s="31"/>
      <c r="CE883" s="31"/>
      <c r="CF883" s="33">
        <v>2</v>
      </c>
      <c r="CG883" s="33">
        <v>1</v>
      </c>
    </row>
    <row r="884" spans="1:85" ht="18" customHeight="1" thickBot="1" x14ac:dyDescent="0.45">
      <c r="A884" s="12" t="s">
        <v>84</v>
      </c>
      <c r="B884" s="12" t="s">
        <v>213</v>
      </c>
      <c r="C884" s="4" t="s">
        <v>232</v>
      </c>
      <c r="D884" s="4" t="s">
        <v>299</v>
      </c>
      <c r="E884" s="23">
        <v>9</v>
      </c>
      <c r="F884" s="24">
        <v>20</v>
      </c>
      <c r="G884" s="24">
        <v>30</v>
      </c>
      <c r="H884" s="10">
        <f t="shared" si="387"/>
        <v>11070</v>
      </c>
      <c r="I884" s="5">
        <v>62</v>
      </c>
      <c r="J884" s="17">
        <f t="shared" si="388"/>
        <v>6.8888888888888893</v>
      </c>
      <c r="K884" s="7">
        <v>21</v>
      </c>
      <c r="L884" s="7">
        <v>53</v>
      </c>
      <c r="M884" s="17">
        <f t="shared" si="389"/>
        <v>2.3333333333333335</v>
      </c>
      <c r="N884" s="17">
        <f t="shared" si="390"/>
        <v>5.8888888888888893</v>
      </c>
      <c r="O884" s="14">
        <f t="shared" si="391"/>
        <v>0.39622641509433965</v>
      </c>
      <c r="P884" s="12">
        <v>10</v>
      </c>
      <c r="Q884" s="12">
        <v>26</v>
      </c>
      <c r="R884" s="17">
        <f t="shared" si="392"/>
        <v>1.1111111111111112</v>
      </c>
      <c r="S884" s="17">
        <f t="shared" si="393"/>
        <v>2.8888888888888888</v>
      </c>
      <c r="T884" s="14">
        <f t="shared" si="394"/>
        <v>0.38461538461538464</v>
      </c>
      <c r="U884" s="12">
        <v>11</v>
      </c>
      <c r="V884" s="12">
        <v>27</v>
      </c>
      <c r="W884" s="17">
        <f t="shared" si="395"/>
        <v>1.2222222222222223</v>
      </c>
      <c r="X884" s="17">
        <f t="shared" si="396"/>
        <v>3</v>
      </c>
      <c r="Y884" s="14">
        <f t="shared" si="397"/>
        <v>0.40740740740740738</v>
      </c>
      <c r="Z884" s="12">
        <v>9</v>
      </c>
      <c r="AA884" s="12">
        <v>11</v>
      </c>
      <c r="AB884" s="17">
        <f t="shared" si="398"/>
        <v>1</v>
      </c>
      <c r="AC884" s="17">
        <f t="shared" si="399"/>
        <v>1.2222222222222223</v>
      </c>
      <c r="AD884" s="14">
        <f t="shared" si="400"/>
        <v>0.81818181818181823</v>
      </c>
      <c r="AE884" s="12">
        <v>30</v>
      </c>
      <c r="AF884" s="17">
        <f t="shared" si="401"/>
        <v>3.3333333333333335</v>
      </c>
      <c r="AG884" s="12">
        <v>7</v>
      </c>
      <c r="AH884" s="17">
        <f t="shared" si="402"/>
        <v>0.77777777777777779</v>
      </c>
      <c r="AI884" s="12">
        <v>23</v>
      </c>
      <c r="AJ884" s="17">
        <f t="shared" si="403"/>
        <v>2.5555555555555554</v>
      </c>
      <c r="AK884" s="12">
        <v>11</v>
      </c>
      <c r="AL884" s="17">
        <f t="shared" si="404"/>
        <v>1.2222222222222223</v>
      </c>
      <c r="AM884" s="12">
        <v>6</v>
      </c>
      <c r="AN884" s="17">
        <f t="shared" si="405"/>
        <v>0.66666666666666663</v>
      </c>
      <c r="AO884" s="12">
        <v>2</v>
      </c>
      <c r="AP884" s="17">
        <f t="shared" si="406"/>
        <v>0.22222222222222221</v>
      </c>
      <c r="AQ884" s="12">
        <v>2</v>
      </c>
      <c r="AR884" s="17">
        <f t="shared" si="407"/>
        <v>0.22222222222222221</v>
      </c>
      <c r="AS884" s="12">
        <v>22</v>
      </c>
      <c r="AT884" s="17">
        <f t="shared" si="408"/>
        <v>2.4444444444444446</v>
      </c>
      <c r="AU884" s="13"/>
      <c r="AV884" s="13"/>
      <c r="AW884" s="13"/>
      <c r="AX884" s="13"/>
      <c r="AY884" s="13"/>
      <c r="AZ884" s="13"/>
      <c r="BA884" s="13"/>
      <c r="BB884" s="13"/>
      <c r="BC884" s="13"/>
      <c r="BD884" s="35">
        <f t="shared" si="409"/>
        <v>53.596127247579531</v>
      </c>
      <c r="BE884" s="35">
        <f t="shared" si="410"/>
        <v>50</v>
      </c>
      <c r="BF884" s="37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15.758067319390532</v>
      </c>
      <c r="BG884" s="14">
        <f t="shared" si="411"/>
        <v>0.50943396226415094</v>
      </c>
      <c r="BH884" s="14">
        <f t="shared" si="412"/>
        <v>0.20754716981132076</v>
      </c>
      <c r="BI884" s="13">
        <f>IFERROR(((AG884*(12000/5))/((F884*60+G884)*(SUMIFS(팀공격력!X:X,팀공격력!A:A,B884,팀공격력!B:B,D884)+SUMIFS(팀수비력!X:X,팀수비력!A:A,B884,팀수비력!B:B,D884))))*100,"")</f>
        <v>2.2501707718889383</v>
      </c>
      <c r="BJ884" s="13">
        <f>IFERROR(((AI884*(12000/5))/((F884*60+G884)*(SUMIFS(팀공격력!V:V,팀공격력!A:A,B884,팀공격력!B:B,D884)+SUMIFS(팀수비력!W:W,팀수비력!A:A,B884,팀수비력!B:B,D884))))*100,"")</f>
        <v>14.909650757637143</v>
      </c>
      <c r="BK884" s="13">
        <f>IFERROR(((AE884*(12000/5))/((F884*60+G884)*(SUMIFS(팀공격력!X:X,팀공격력!A:A,B884,팀공격력!B:B,D884)+SUMIFS(팀수비력!X:X,팀수비력!A:A,B884,팀수비력!B:B,D884))))*100,"")</f>
        <v>9.643589022381164</v>
      </c>
      <c r="BL884" s="13">
        <f>IFERROR(100*AK884/(((((F884*60+G884)/(12000/5))*SUMIFS(팀공격력!P:P,팀공격력!A:A,B884,팀공격력!B:B,D884))-K884)),"")</f>
        <v>9.2905405405405421</v>
      </c>
      <c r="BM884" s="13">
        <f>IFERROR(100*((AM884/E884*(2400))/((F884*60+G884)*SUMIFS(팀공격력!AR:AR,팀공격력!A:A,B884,팀공격력!B:B,D884))),"")</f>
        <v>1.7985585670264486</v>
      </c>
      <c r="BN884" s="13">
        <f>IFERROR((AO884*40)/(((F884*60+G884)/60)*(SUMIFS(팀수비력!Q:Q,팀수비력!A:A,B884,팀수비력!B:B,D884)-SUMIFS(팀수비력!N:N,팀수비력!A:A,B884,팀수비력!B:B,D884)))*100,"")</f>
        <v>1.2349490583513429</v>
      </c>
      <c r="BO884" s="13">
        <f t="shared" si="413"/>
        <v>3.3422459893048124</v>
      </c>
      <c r="BP884" s="13">
        <v>0</v>
      </c>
      <c r="BQ884" s="13">
        <v>0.11111111111111099</v>
      </c>
      <c r="BR884" s="13">
        <v>0</v>
      </c>
      <c r="BS884" s="13">
        <v>0.44444444444444398</v>
      </c>
      <c r="BT884" s="15" t="s">
        <v>88</v>
      </c>
      <c r="BU884" s="15"/>
      <c r="BV884" s="12" t="s">
        <v>96</v>
      </c>
      <c r="BW884" s="26"/>
      <c r="BX884" s="28"/>
      <c r="BY884" s="28"/>
      <c r="BZ884" s="26"/>
      <c r="CA884" s="26"/>
      <c r="CB884" s="26"/>
      <c r="CC884" s="31"/>
      <c r="CD884" s="31"/>
      <c r="CE884" s="31"/>
      <c r="CF884" s="33">
        <v>6</v>
      </c>
      <c r="CG884" s="33">
        <v>3</v>
      </c>
    </row>
    <row r="885" spans="1:85" ht="18" customHeight="1" thickBot="1" x14ac:dyDescent="0.45">
      <c r="A885" s="12" t="s">
        <v>84</v>
      </c>
      <c r="B885" s="12" t="s">
        <v>233</v>
      </c>
      <c r="C885" s="4" t="s">
        <v>234</v>
      </c>
      <c r="D885" s="4" t="s">
        <v>299</v>
      </c>
      <c r="E885" s="23">
        <v>6</v>
      </c>
      <c r="F885" s="24">
        <v>8</v>
      </c>
      <c r="G885" s="24">
        <v>5</v>
      </c>
      <c r="H885" s="10">
        <f t="shared" si="387"/>
        <v>2910</v>
      </c>
      <c r="I885" s="5">
        <v>10</v>
      </c>
      <c r="J885" s="17">
        <f t="shared" si="388"/>
        <v>1.6666666666666667</v>
      </c>
      <c r="K885" s="7">
        <v>4</v>
      </c>
      <c r="L885" s="7">
        <v>11</v>
      </c>
      <c r="M885" s="17">
        <f t="shared" si="389"/>
        <v>0.66666666666666663</v>
      </c>
      <c r="N885" s="17">
        <f t="shared" si="390"/>
        <v>1.8333333333333333</v>
      </c>
      <c r="O885" s="14">
        <f t="shared" si="391"/>
        <v>0.36363636363636365</v>
      </c>
      <c r="P885" s="12">
        <v>2</v>
      </c>
      <c r="Q885" s="12">
        <v>8</v>
      </c>
      <c r="R885" s="17">
        <f t="shared" si="392"/>
        <v>0.33333333333333331</v>
      </c>
      <c r="S885" s="17">
        <f t="shared" si="393"/>
        <v>1.3333333333333333</v>
      </c>
      <c r="T885" s="14">
        <f t="shared" si="394"/>
        <v>0.25</v>
      </c>
      <c r="U885" s="12">
        <v>2</v>
      </c>
      <c r="V885" s="12">
        <v>3</v>
      </c>
      <c r="W885" s="17">
        <f t="shared" si="395"/>
        <v>0.33333333333333331</v>
      </c>
      <c r="X885" s="17">
        <f t="shared" si="396"/>
        <v>0.5</v>
      </c>
      <c r="Y885" s="14">
        <f t="shared" si="397"/>
        <v>0.66666666666666663</v>
      </c>
      <c r="Z885" s="12">
        <v>0</v>
      </c>
      <c r="AA885" s="12">
        <v>0</v>
      </c>
      <c r="AB885" s="17">
        <f t="shared" si="398"/>
        <v>0</v>
      </c>
      <c r="AC885" s="17">
        <f t="shared" si="399"/>
        <v>0</v>
      </c>
      <c r="AD885" s="14" t="e">
        <f t="shared" si="400"/>
        <v>#DIV/0!</v>
      </c>
      <c r="AE885" s="12">
        <v>3</v>
      </c>
      <c r="AF885" s="17">
        <f t="shared" si="401"/>
        <v>0.5</v>
      </c>
      <c r="AG885" s="12">
        <v>1</v>
      </c>
      <c r="AH885" s="17">
        <f t="shared" si="402"/>
        <v>0.16666666666666666</v>
      </c>
      <c r="AI885" s="12">
        <v>2</v>
      </c>
      <c r="AJ885" s="17">
        <f t="shared" si="403"/>
        <v>0.33333333333333331</v>
      </c>
      <c r="AK885" s="12">
        <v>8</v>
      </c>
      <c r="AL885" s="17">
        <f t="shared" si="404"/>
        <v>1.3333333333333333</v>
      </c>
      <c r="AM885" s="12">
        <v>1</v>
      </c>
      <c r="AN885" s="17">
        <f t="shared" si="405"/>
        <v>0.16666666666666666</v>
      </c>
      <c r="AO885" s="12">
        <v>0</v>
      </c>
      <c r="AP885" s="17">
        <f t="shared" si="406"/>
        <v>0</v>
      </c>
      <c r="AQ885" s="12">
        <v>2</v>
      </c>
      <c r="AR885" s="17">
        <f t="shared" si="407"/>
        <v>0.33333333333333331</v>
      </c>
      <c r="AS885" s="12">
        <v>4</v>
      </c>
      <c r="AT885" s="17">
        <f t="shared" si="408"/>
        <v>0.66666666666666663</v>
      </c>
      <c r="AU885" s="13"/>
      <c r="AV885" s="13"/>
      <c r="AW885" s="13"/>
      <c r="AX885" s="13"/>
      <c r="AY885" s="13"/>
      <c r="AZ885" s="13"/>
      <c r="BA885" s="13"/>
      <c r="BB885" s="13"/>
      <c r="BC885" s="13"/>
      <c r="BD885" s="35">
        <f t="shared" si="409"/>
        <v>45.454545454545453</v>
      </c>
      <c r="BE885" s="35">
        <f t="shared" si="410"/>
        <v>45.454545454545453</v>
      </c>
      <c r="BF885" s="37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8.4551149922738666</v>
      </c>
      <c r="BG885" s="14">
        <f t="shared" si="411"/>
        <v>0.27272727272727271</v>
      </c>
      <c r="BH885" s="14">
        <f t="shared" si="412"/>
        <v>0</v>
      </c>
      <c r="BI885" s="13">
        <f>IFERROR(((AG885*(12000/5))/((F885*60+G885)*(SUMIFS(팀공격력!X:X,팀공격력!A:A,B885,팀공격력!B:B,D885)+SUMIFS(팀수비력!X:X,팀수비력!A:A,B885,팀수비력!B:B,D885))))*100,"")</f>
        <v>0.81523123694356225</v>
      </c>
      <c r="BJ885" s="13">
        <f>IFERROR(((AI885*(12000/5))/((F885*60+G885)*(SUMIFS(팀공격력!V:V,팀공격력!A:A,B885,팀공격력!B:B,D885)+SUMIFS(팀수비력!W:W,팀수비력!A:A,B885,팀수비력!B:B,D885))))*100,"")</f>
        <v>3.1319326634477362</v>
      </c>
      <c r="BK885" s="13">
        <f>IFERROR(((AE885*(12000/5))/((F885*60+G885)*(SUMIFS(팀공격력!X:X,팀공격력!A:A,B885,팀공격력!B:B,D885)+SUMIFS(팀수비력!X:X,팀수비력!A:A,B885,팀수비력!B:B,D885))))*100,"")</f>
        <v>2.4456937108306867</v>
      </c>
      <c r="BL885" s="13">
        <f>IFERROR(100*AK885/(((((F885*60+G885)/(12000/5))*SUMIFS(팀공격력!P:P,팀공격력!A:A,B885,팀공격력!B:B,D885))-K885)),"")</f>
        <v>15.155701148517977</v>
      </c>
      <c r="BM885" s="13">
        <f>IFERROR(100*((AM885/E885*(2400))/((F885*60+G885)*SUMIFS(팀공격력!AR:AR,팀공격력!A:A,B885,팀공격력!B:B,D885))),"")</f>
        <v>1.1416815984823763</v>
      </c>
      <c r="BN885" s="13">
        <f>IFERROR((AO885*40)/(((F885*60+G885)/60)*(SUMIFS(팀수비력!Q:Q,팀수비력!A:A,B885,팀수비력!B:B,D885)-SUMIFS(팀수비력!N:N,팀수비력!A:A,B885,팀수비력!B:B,D885)))*100,"")</f>
        <v>0</v>
      </c>
      <c r="BO885" s="13">
        <f t="shared" si="413"/>
        <v>15.384615384615385</v>
      </c>
      <c r="BP885" s="13">
        <v>0</v>
      </c>
      <c r="BQ885" s="13">
        <v>0</v>
      </c>
      <c r="BR885" s="13">
        <v>0.33333333333333298</v>
      </c>
      <c r="BS885" s="13">
        <v>0</v>
      </c>
      <c r="BT885" s="15" t="s">
        <v>88</v>
      </c>
      <c r="BU885" s="15"/>
      <c r="BV885" s="12" t="s">
        <v>91</v>
      </c>
      <c r="BW885" s="26"/>
      <c r="BX885" s="28"/>
      <c r="BY885" s="28"/>
      <c r="BZ885" s="26"/>
      <c r="CA885" s="26"/>
      <c r="CB885" s="26"/>
      <c r="CC885" s="31"/>
      <c r="CD885" s="31"/>
      <c r="CE885" s="31"/>
      <c r="CF885" s="33">
        <v>2</v>
      </c>
      <c r="CG885" s="33">
        <v>4</v>
      </c>
    </row>
    <row r="886" spans="1:85" ht="18" customHeight="1" thickBot="1" x14ac:dyDescent="0.45">
      <c r="A886" s="12" t="s">
        <v>84</v>
      </c>
      <c r="B886" s="12" t="s">
        <v>233</v>
      </c>
      <c r="C886" s="4" t="s">
        <v>237</v>
      </c>
      <c r="D886" s="4" t="s">
        <v>299</v>
      </c>
      <c r="E886" s="23">
        <v>9</v>
      </c>
      <c r="F886" s="24">
        <v>28</v>
      </c>
      <c r="G886" s="24">
        <v>46</v>
      </c>
      <c r="H886" s="10">
        <f t="shared" si="387"/>
        <v>15534</v>
      </c>
      <c r="I886" s="5">
        <v>221</v>
      </c>
      <c r="J886" s="17">
        <f t="shared" si="388"/>
        <v>24.555555555555557</v>
      </c>
      <c r="K886" s="7">
        <v>89</v>
      </c>
      <c r="L886" s="7">
        <v>165</v>
      </c>
      <c r="M886" s="17">
        <f t="shared" si="389"/>
        <v>9.8888888888888893</v>
      </c>
      <c r="N886" s="17">
        <f t="shared" si="390"/>
        <v>18.333333333333332</v>
      </c>
      <c r="O886" s="14">
        <f t="shared" si="391"/>
        <v>0.53939393939393943</v>
      </c>
      <c r="P886" s="12">
        <v>75</v>
      </c>
      <c r="Q886" s="12">
        <v>123</v>
      </c>
      <c r="R886" s="17">
        <f t="shared" si="392"/>
        <v>8.3333333333333339</v>
      </c>
      <c r="S886" s="17">
        <f t="shared" si="393"/>
        <v>13.666666666666666</v>
      </c>
      <c r="T886" s="14">
        <f t="shared" si="394"/>
        <v>0.6097560975609756</v>
      </c>
      <c r="U886" s="12">
        <v>14</v>
      </c>
      <c r="V886" s="12">
        <v>42</v>
      </c>
      <c r="W886" s="17">
        <f t="shared" si="395"/>
        <v>1.5555555555555556</v>
      </c>
      <c r="X886" s="17">
        <f t="shared" si="396"/>
        <v>4.666666666666667</v>
      </c>
      <c r="Y886" s="14">
        <f t="shared" si="397"/>
        <v>0.33333333333333331</v>
      </c>
      <c r="Z886" s="12">
        <v>29</v>
      </c>
      <c r="AA886" s="12">
        <v>38</v>
      </c>
      <c r="AB886" s="17">
        <f t="shared" si="398"/>
        <v>3.2222222222222223</v>
      </c>
      <c r="AC886" s="17">
        <f t="shared" si="399"/>
        <v>4.2222222222222223</v>
      </c>
      <c r="AD886" s="14">
        <f t="shared" si="400"/>
        <v>0.76315789473684215</v>
      </c>
      <c r="AE886" s="12">
        <v>72</v>
      </c>
      <c r="AF886" s="17">
        <f t="shared" si="401"/>
        <v>8</v>
      </c>
      <c r="AG886" s="12">
        <v>23</v>
      </c>
      <c r="AH886" s="17">
        <f t="shared" si="402"/>
        <v>2.5555555555555554</v>
      </c>
      <c r="AI886" s="12">
        <v>49</v>
      </c>
      <c r="AJ886" s="17">
        <f t="shared" si="403"/>
        <v>5.4444444444444446</v>
      </c>
      <c r="AK886" s="12">
        <v>15</v>
      </c>
      <c r="AL886" s="17">
        <f t="shared" si="404"/>
        <v>1.6666666666666667</v>
      </c>
      <c r="AM886" s="12">
        <v>14</v>
      </c>
      <c r="AN886" s="17">
        <f t="shared" si="405"/>
        <v>1.5555555555555556</v>
      </c>
      <c r="AO886" s="12">
        <v>5</v>
      </c>
      <c r="AP886" s="17">
        <f t="shared" si="406"/>
        <v>0.55555555555555558</v>
      </c>
      <c r="AQ886" s="12">
        <v>7</v>
      </c>
      <c r="AR886" s="17">
        <f t="shared" si="407"/>
        <v>0.77777777777777779</v>
      </c>
      <c r="AS886" s="12">
        <v>27</v>
      </c>
      <c r="AT886" s="17">
        <f t="shared" si="408"/>
        <v>3</v>
      </c>
      <c r="AU886" s="13"/>
      <c r="AV886" s="13"/>
      <c r="AW886" s="13"/>
      <c r="AX886" s="13"/>
      <c r="AY886" s="13"/>
      <c r="AZ886" s="13"/>
      <c r="BA886" s="13"/>
      <c r="BB886" s="13"/>
      <c r="BC886" s="13"/>
      <c r="BD886" s="35">
        <f t="shared" si="409"/>
        <v>60.807836231565048</v>
      </c>
      <c r="BE886" s="35">
        <f t="shared" si="410"/>
        <v>58.18181818181818</v>
      </c>
      <c r="BF886" s="37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34.490146677548502</v>
      </c>
      <c r="BG886" s="14">
        <f t="shared" si="411"/>
        <v>0.25454545454545452</v>
      </c>
      <c r="BH886" s="14">
        <f t="shared" si="412"/>
        <v>0.23030303030303031</v>
      </c>
      <c r="BI886" s="13">
        <f>IFERROR(((AG886*(12000/5))/((F886*60+G886)*(SUMIFS(팀공격력!X:X,팀공격력!A:A,B886,팀공격력!B:B,D886)+SUMIFS(팀수비력!X:X,팀수비력!A:A,B886,팀수비력!B:B,D886))))*100,"")</f>
        <v>5.268774303653208</v>
      </c>
      <c r="BJ886" s="13">
        <f>IFERROR(((AI886*(12000/5))/((F886*60+G886)*(SUMIFS(팀공격력!V:V,팀공격력!A:A,B886,팀공격력!B:B,D886)+SUMIFS(팀수비력!W:W,팀수비력!A:A,B886,팀수비력!B:B,D886))))*100,"")</f>
        <v>21.561523681006793</v>
      </c>
      <c r="BK886" s="13">
        <f>IFERROR(((AE886*(12000/5))/((F886*60+G886)*(SUMIFS(팀공격력!X:X,팀공격력!A:A,B886,팀공격력!B:B,D886)+SUMIFS(팀수비력!X:X,팀수비력!A:A,B886,팀수비력!B:B,D886))))*100,"")</f>
        <v>16.493554341870912</v>
      </c>
      <c r="BL886" s="13">
        <f>IFERROR(100*AK886/(((((F886*60+G886)/(12000/5))*SUMIFS(팀공격력!P:P,팀공격력!A:A,B886,팀공격력!B:B,D886))-K886)),"")</f>
        <v>13.26426092275042</v>
      </c>
      <c r="BM886" s="13">
        <f>IFERROR(100*((AM886/E886*(2400))/((F886*60+G886)*SUMIFS(팀공격력!AR:AR,팀공격력!A:A,B886,팀공격력!B:B,D886))),"")</f>
        <v>2.9942132304732847</v>
      </c>
      <c r="BN886" s="13">
        <f>IFERROR((AO886*40)/(((F886*60+G886)/60)*(SUMIFS(팀수비력!Q:Q,팀수비력!A:A,B886,팀수비력!B:B,D886)-SUMIFS(팀수비력!N:N,팀수비력!A:A,B886,팀수비력!B:B,D886)))*100,"")</f>
        <v>1.7468571129110211</v>
      </c>
      <c r="BO886" s="13">
        <f t="shared" si="413"/>
        <v>3.7091988130563798</v>
      </c>
      <c r="BP886" s="13">
        <v>0</v>
      </c>
      <c r="BQ886" s="13">
        <v>1</v>
      </c>
      <c r="BR886" s="13">
        <v>0.33333333333333298</v>
      </c>
      <c r="BS886" s="13">
        <v>1</v>
      </c>
      <c r="BT886" s="15" t="s">
        <v>93</v>
      </c>
      <c r="BU886" s="15"/>
      <c r="BV886" s="12" t="s">
        <v>96</v>
      </c>
      <c r="BW886" s="26"/>
      <c r="BX886" s="28"/>
      <c r="BY886" s="28"/>
      <c r="BZ886" s="26"/>
      <c r="CA886" s="26"/>
      <c r="CB886" s="26"/>
      <c r="CC886" s="31"/>
      <c r="CD886" s="31"/>
      <c r="CE886" s="31"/>
      <c r="CF886" s="33">
        <v>3</v>
      </c>
      <c r="CG886" s="33">
        <v>6</v>
      </c>
    </row>
    <row r="887" spans="1:85" ht="18" customHeight="1" thickBot="1" x14ac:dyDescent="0.45">
      <c r="A887" s="12" t="s">
        <v>84</v>
      </c>
      <c r="B887" s="12" t="s">
        <v>233</v>
      </c>
      <c r="C887" s="4" t="s">
        <v>239</v>
      </c>
      <c r="D887" s="4" t="s">
        <v>299</v>
      </c>
      <c r="E887" s="23">
        <v>9</v>
      </c>
      <c r="F887" s="24">
        <v>32</v>
      </c>
      <c r="G887" s="24">
        <v>40</v>
      </c>
      <c r="H887" s="10">
        <f t="shared" si="387"/>
        <v>17640</v>
      </c>
      <c r="I887" s="5">
        <v>96</v>
      </c>
      <c r="J887" s="17">
        <f t="shared" si="388"/>
        <v>10.666666666666666</v>
      </c>
      <c r="K887" s="7">
        <v>31</v>
      </c>
      <c r="L887" s="7">
        <v>78</v>
      </c>
      <c r="M887" s="17">
        <f t="shared" si="389"/>
        <v>3.4444444444444446</v>
      </c>
      <c r="N887" s="17">
        <f t="shared" si="390"/>
        <v>8.6666666666666661</v>
      </c>
      <c r="O887" s="14">
        <f t="shared" si="391"/>
        <v>0.39743589743589741</v>
      </c>
      <c r="P887" s="12">
        <v>14</v>
      </c>
      <c r="Q887" s="12">
        <v>36</v>
      </c>
      <c r="R887" s="17">
        <f t="shared" si="392"/>
        <v>1.5555555555555556</v>
      </c>
      <c r="S887" s="17">
        <f t="shared" si="393"/>
        <v>4</v>
      </c>
      <c r="T887" s="14">
        <f t="shared" si="394"/>
        <v>0.3888888888888889</v>
      </c>
      <c r="U887" s="12">
        <v>17</v>
      </c>
      <c r="V887" s="12">
        <v>42</v>
      </c>
      <c r="W887" s="17">
        <f t="shared" si="395"/>
        <v>1.8888888888888888</v>
      </c>
      <c r="X887" s="17">
        <f t="shared" si="396"/>
        <v>4.666666666666667</v>
      </c>
      <c r="Y887" s="14">
        <f t="shared" si="397"/>
        <v>0.40476190476190477</v>
      </c>
      <c r="Z887" s="12">
        <v>17</v>
      </c>
      <c r="AA887" s="12">
        <v>21</v>
      </c>
      <c r="AB887" s="17">
        <f t="shared" si="398"/>
        <v>1.8888888888888888</v>
      </c>
      <c r="AC887" s="17">
        <f t="shared" si="399"/>
        <v>2.3333333333333335</v>
      </c>
      <c r="AD887" s="14">
        <f t="shared" si="400"/>
        <v>0.80952380952380953</v>
      </c>
      <c r="AE887" s="12">
        <v>42</v>
      </c>
      <c r="AF887" s="17">
        <f t="shared" si="401"/>
        <v>4.666666666666667</v>
      </c>
      <c r="AG887" s="12">
        <v>14</v>
      </c>
      <c r="AH887" s="17">
        <f t="shared" si="402"/>
        <v>1.5555555555555556</v>
      </c>
      <c r="AI887" s="12">
        <v>28</v>
      </c>
      <c r="AJ887" s="17">
        <f t="shared" si="403"/>
        <v>3.1111111111111112</v>
      </c>
      <c r="AK887" s="12">
        <v>70</v>
      </c>
      <c r="AL887" s="17">
        <f t="shared" si="404"/>
        <v>7.7777777777777777</v>
      </c>
      <c r="AM887" s="12">
        <v>13</v>
      </c>
      <c r="AN887" s="17">
        <f t="shared" si="405"/>
        <v>1.4444444444444444</v>
      </c>
      <c r="AO887" s="12">
        <v>1</v>
      </c>
      <c r="AP887" s="17">
        <f t="shared" si="406"/>
        <v>0.1111111111111111</v>
      </c>
      <c r="AQ887" s="12">
        <v>18</v>
      </c>
      <c r="AR887" s="17">
        <f t="shared" si="407"/>
        <v>2</v>
      </c>
      <c r="AS887" s="12">
        <v>25</v>
      </c>
      <c r="AT887" s="17">
        <f t="shared" si="408"/>
        <v>2.7777777777777777</v>
      </c>
      <c r="AU887" s="13"/>
      <c r="AV887" s="13"/>
      <c r="AW887" s="13"/>
      <c r="AX887" s="13"/>
      <c r="AY887" s="13"/>
      <c r="AZ887" s="13"/>
      <c r="BA887" s="13"/>
      <c r="BB887" s="13"/>
      <c r="BC887" s="13"/>
      <c r="BD887" s="35">
        <f t="shared" si="409"/>
        <v>55.020632737276486</v>
      </c>
      <c r="BE887" s="35">
        <f t="shared" si="410"/>
        <v>50.641025641025635</v>
      </c>
      <c r="BF887" s="37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16.937241223180823</v>
      </c>
      <c r="BG887" s="14">
        <f t="shared" si="411"/>
        <v>0.53846153846153844</v>
      </c>
      <c r="BH887" s="14">
        <f t="shared" si="412"/>
        <v>0.26923076923076922</v>
      </c>
      <c r="BI887" s="13">
        <f>IFERROR(((AG887*(12000/5))/((F887*60+G887)*(SUMIFS(팀공격력!X:X,팀공격력!A:A,B887,팀공격력!B:B,D887)+SUMIFS(팀수비력!X:X,팀수비력!A:A,B887,팀수비력!B:B,D887))))*100,"")</f>
        <v>2.824193927983055</v>
      </c>
      <c r="BJ887" s="13">
        <f>IFERROR(((AI887*(12000/5))/((F887*60+G887)*(SUMIFS(팀공격력!V:V,팀공격력!A:A,B887,팀공격력!B:B,D887)+SUMIFS(팀수비력!W:W,팀수비력!A:A,B887,팀수비력!B:B,D887))))*100,"")</f>
        <v>10.849909584086799</v>
      </c>
      <c r="BK887" s="13">
        <f>IFERROR(((AE887*(12000/5))/((F887*60+G887)*(SUMIFS(팀공격력!X:X,팀공격력!A:A,B887,팀공격력!B:B,D887)+SUMIFS(팀수비력!X:X,팀수비력!A:A,B887,팀수비력!B:B,D887))))*100,"")</f>
        <v>8.4725817839491651</v>
      </c>
      <c r="BL887" s="13">
        <f>IFERROR(100*AK887/(((((F887*60+G887)/(12000/5))*SUMIFS(팀공격력!P:P,팀공격력!A:A,B887,팀공격력!B:B,D887))-K887)),"")</f>
        <v>35.267444789654888</v>
      </c>
      <c r="BM887" s="13">
        <f>IFERROR(100*((AM887/E887*(2400))/((F887*60+G887)*SUMIFS(팀공격력!AR:AR,팀공격력!A:A,B887,팀공격력!B:B,D887))),"")</f>
        <v>2.4484022035480892</v>
      </c>
      <c r="BN887" s="13">
        <f>IFERROR((AO887*40)/(((F887*60+G887)/60)*(SUMIFS(팀수비력!Q:Q,팀수비력!A:A,B887,팀수비력!B:B,D887)-SUMIFS(팀수비력!N:N,팀수비력!A:A,B887,팀수비력!B:B,D887)))*100,"")</f>
        <v>0.3076607527433084</v>
      </c>
      <c r="BO887" s="13">
        <f t="shared" si="413"/>
        <v>17.103762827822123</v>
      </c>
      <c r="BP887" s="13">
        <v>0</v>
      </c>
      <c r="BQ887" s="13">
        <v>0</v>
      </c>
      <c r="BR887" s="13">
        <v>2.2222222222222201</v>
      </c>
      <c r="BS887" s="13">
        <v>0.66666666666666596</v>
      </c>
      <c r="BT887" s="15" t="s">
        <v>88</v>
      </c>
      <c r="BU887" s="15"/>
      <c r="BV887" s="12" t="s">
        <v>91</v>
      </c>
      <c r="BW887" s="26"/>
      <c r="BX887" s="28"/>
      <c r="BY887" s="28"/>
      <c r="BZ887" s="26"/>
      <c r="CA887" s="26"/>
      <c r="CB887" s="26"/>
      <c r="CC887" s="31"/>
      <c r="CD887" s="31"/>
      <c r="CE887" s="31"/>
      <c r="CF887" s="33">
        <v>3</v>
      </c>
      <c r="CG887" s="33">
        <v>6</v>
      </c>
    </row>
    <row r="888" spans="1:85" ht="18" customHeight="1" thickBot="1" x14ac:dyDescent="0.45">
      <c r="A888" s="12" t="s">
        <v>84</v>
      </c>
      <c r="B888" s="12" t="s">
        <v>233</v>
      </c>
      <c r="C888" s="4" t="s">
        <v>242</v>
      </c>
      <c r="D888" s="4" t="s">
        <v>299</v>
      </c>
      <c r="E888" s="23">
        <v>9</v>
      </c>
      <c r="F888" s="24">
        <v>34</v>
      </c>
      <c r="G888" s="24">
        <v>29</v>
      </c>
      <c r="H888" s="10">
        <f t="shared" si="387"/>
        <v>18621</v>
      </c>
      <c r="I888" s="5">
        <v>117</v>
      </c>
      <c r="J888" s="17">
        <f t="shared" si="388"/>
        <v>13</v>
      </c>
      <c r="K888" s="7">
        <v>44</v>
      </c>
      <c r="L888" s="7">
        <v>102</v>
      </c>
      <c r="M888" s="17">
        <f t="shared" si="389"/>
        <v>4.8888888888888893</v>
      </c>
      <c r="N888" s="17">
        <f t="shared" si="390"/>
        <v>11.333333333333334</v>
      </c>
      <c r="O888" s="14">
        <f t="shared" si="391"/>
        <v>0.43137254901960786</v>
      </c>
      <c r="P888" s="12">
        <v>24</v>
      </c>
      <c r="Q888" s="12">
        <v>47</v>
      </c>
      <c r="R888" s="17">
        <f t="shared" si="392"/>
        <v>2.6666666666666665</v>
      </c>
      <c r="S888" s="17">
        <f t="shared" si="393"/>
        <v>5.2222222222222223</v>
      </c>
      <c r="T888" s="14">
        <f t="shared" si="394"/>
        <v>0.51063829787234039</v>
      </c>
      <c r="U888" s="12">
        <v>20</v>
      </c>
      <c r="V888" s="12">
        <v>55</v>
      </c>
      <c r="W888" s="17">
        <f t="shared" si="395"/>
        <v>2.2222222222222223</v>
      </c>
      <c r="X888" s="17">
        <f t="shared" si="396"/>
        <v>6.1111111111111107</v>
      </c>
      <c r="Y888" s="14">
        <f t="shared" si="397"/>
        <v>0.36363636363636365</v>
      </c>
      <c r="Z888" s="12">
        <v>9</v>
      </c>
      <c r="AA888" s="12">
        <v>13</v>
      </c>
      <c r="AB888" s="17">
        <f t="shared" si="398"/>
        <v>1</v>
      </c>
      <c r="AC888" s="17">
        <f t="shared" si="399"/>
        <v>1.4444444444444444</v>
      </c>
      <c r="AD888" s="14">
        <f t="shared" si="400"/>
        <v>0.69230769230769229</v>
      </c>
      <c r="AE888" s="12">
        <v>34</v>
      </c>
      <c r="AF888" s="17">
        <f t="shared" si="401"/>
        <v>3.7777777777777777</v>
      </c>
      <c r="AG888" s="12">
        <v>8</v>
      </c>
      <c r="AH888" s="17">
        <f t="shared" si="402"/>
        <v>0.88888888888888884</v>
      </c>
      <c r="AI888" s="12">
        <v>26</v>
      </c>
      <c r="AJ888" s="17">
        <f t="shared" si="403"/>
        <v>2.8888888888888888</v>
      </c>
      <c r="AK888" s="12">
        <v>56</v>
      </c>
      <c r="AL888" s="17">
        <f t="shared" si="404"/>
        <v>6.2222222222222223</v>
      </c>
      <c r="AM888" s="12">
        <v>14</v>
      </c>
      <c r="AN888" s="17">
        <f t="shared" si="405"/>
        <v>1.5555555555555556</v>
      </c>
      <c r="AO888" s="12">
        <v>1</v>
      </c>
      <c r="AP888" s="17">
        <f t="shared" si="406"/>
        <v>0.1111111111111111</v>
      </c>
      <c r="AQ888" s="12">
        <v>19</v>
      </c>
      <c r="AR888" s="17">
        <f t="shared" si="407"/>
        <v>2.1111111111111112</v>
      </c>
      <c r="AS888" s="12">
        <v>25</v>
      </c>
      <c r="AT888" s="17">
        <f t="shared" si="408"/>
        <v>2.7777777777777777</v>
      </c>
      <c r="AU888" s="13"/>
      <c r="AV888" s="13"/>
      <c r="AW888" s="13"/>
      <c r="AX888" s="13"/>
      <c r="AY888" s="13"/>
      <c r="AZ888" s="13"/>
      <c r="BA888" s="13"/>
      <c r="BB888" s="13"/>
      <c r="BC888" s="13"/>
      <c r="BD888" s="35">
        <f t="shared" si="409"/>
        <v>54.307463795024134</v>
      </c>
      <c r="BE888" s="35">
        <f t="shared" si="410"/>
        <v>52.941176470588239</v>
      </c>
      <c r="BF888" s="37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19.319797870883672</v>
      </c>
      <c r="BG888" s="14">
        <f t="shared" si="411"/>
        <v>0.53921568627450978</v>
      </c>
      <c r="BH888" s="14">
        <f t="shared" si="412"/>
        <v>0.12745098039215685</v>
      </c>
      <c r="BI888" s="13">
        <f>IFERROR(((AG888*(12000/5))/((F888*60+G888)*(SUMIFS(팀공격력!X:X,팀공격력!A:A,B888,팀공격력!B:B,D888)+SUMIFS(팀수비력!X:X,팀수비력!A:A,B888,팀수비력!B:B,D888))))*100,"")</f>
        <v>1.528804832934278</v>
      </c>
      <c r="BJ888" s="13">
        <f>IFERROR(((AI888*(12000/5))/((F888*60+G888)*(SUMIFS(팀공격력!V:V,팀공격력!A:A,B888,팀공격력!B:B,D888)+SUMIFS(팀수비력!W:W,팀수비력!A:A,B888,팀수비력!B:B,D888))))*100,"")</f>
        <v>9.5441447283895471</v>
      </c>
      <c r="BK888" s="13">
        <f>IFERROR(((AE888*(12000/5))/((F888*60+G888)*(SUMIFS(팀공격력!X:X,팀공격력!A:A,B888,팀공격력!B:B,D888)+SUMIFS(팀수비력!X:X,팀수비력!A:A,B888,팀수비력!B:B,D888))))*100,"")</f>
        <v>6.4974205399706815</v>
      </c>
      <c r="BL888" s="13">
        <f>IFERROR(100*AK888/(((((F888*60+G888)/(12000/5))*SUMIFS(팀공격력!P:P,팀공격력!A:A,B888,팀공격력!B:B,D888))-K888)),"")</f>
        <v>28.247815733444867</v>
      </c>
      <c r="BM888" s="13">
        <f>IFERROR(100*((AM888/E888*(2400))/((F888*60+G888)*SUMIFS(팀공격력!AR:AR,팀공격력!A:A,B888,팀공격력!B:B,D888))),"")</f>
        <v>2.4978308534542721</v>
      </c>
      <c r="BN888" s="13">
        <f>IFERROR((AO888*40)/(((F888*60+G888)/60)*(SUMIFS(팀수비력!Q:Q,팀수비력!A:A,B888,팀수비력!B:B,D888)-SUMIFS(팀수비력!N:N,팀수비력!A:A,B888,팀수비력!B:B,D888)))*100,"")</f>
        <v>0.29145242889167927</v>
      </c>
      <c r="BO888" s="13">
        <f t="shared" si="413"/>
        <v>14.993686868686869</v>
      </c>
      <c r="BP888" s="13">
        <v>0</v>
      </c>
      <c r="BQ888" s="13">
        <v>0.22222222222222199</v>
      </c>
      <c r="BR888" s="13">
        <v>2.55555555555555</v>
      </c>
      <c r="BS888" s="13">
        <v>1</v>
      </c>
      <c r="BT888" s="15" t="s">
        <v>88</v>
      </c>
      <c r="BU888" s="15"/>
      <c r="BV888" s="12" t="s">
        <v>91</v>
      </c>
      <c r="BW888" s="26"/>
      <c r="BX888" s="28"/>
      <c r="BY888" s="28"/>
      <c r="BZ888" s="26"/>
      <c r="CA888" s="26"/>
      <c r="CB888" s="26"/>
      <c r="CC888" s="31"/>
      <c r="CD888" s="31"/>
      <c r="CE888" s="31"/>
      <c r="CF888" s="33">
        <v>3</v>
      </c>
      <c r="CG888" s="33">
        <v>6</v>
      </c>
    </row>
    <row r="889" spans="1:85" ht="18" customHeight="1" thickBot="1" x14ac:dyDescent="0.45">
      <c r="A889" s="12" t="s">
        <v>84</v>
      </c>
      <c r="B889" s="12" t="s">
        <v>233</v>
      </c>
      <c r="C889" s="4" t="s">
        <v>244</v>
      </c>
      <c r="D889" s="4" t="s">
        <v>299</v>
      </c>
      <c r="E889" s="23">
        <v>3</v>
      </c>
      <c r="F889" s="24">
        <v>1</v>
      </c>
      <c r="G889" s="24">
        <v>21</v>
      </c>
      <c r="H889" s="10">
        <f t="shared" si="387"/>
        <v>243</v>
      </c>
      <c r="I889" s="5">
        <v>2</v>
      </c>
      <c r="J889" s="17">
        <f t="shared" si="388"/>
        <v>0.66666666666666663</v>
      </c>
      <c r="K889" s="7">
        <v>1</v>
      </c>
      <c r="L889" s="7">
        <v>2</v>
      </c>
      <c r="M889" s="17">
        <f t="shared" si="389"/>
        <v>0.33333333333333331</v>
      </c>
      <c r="N889" s="17">
        <f t="shared" si="390"/>
        <v>0.66666666666666663</v>
      </c>
      <c r="O889" s="14">
        <f t="shared" si="391"/>
        <v>0.5</v>
      </c>
      <c r="P889" s="12">
        <v>1</v>
      </c>
      <c r="Q889" s="12">
        <v>1</v>
      </c>
      <c r="R889" s="17">
        <f t="shared" si="392"/>
        <v>0.33333333333333331</v>
      </c>
      <c r="S889" s="17">
        <f t="shared" si="393"/>
        <v>0.33333333333333331</v>
      </c>
      <c r="T889" s="14">
        <f t="shared" si="394"/>
        <v>1</v>
      </c>
      <c r="U889" s="12">
        <v>0</v>
      </c>
      <c r="V889" s="12">
        <v>1</v>
      </c>
      <c r="W889" s="17">
        <f t="shared" si="395"/>
        <v>0</v>
      </c>
      <c r="X889" s="17">
        <f t="shared" si="396"/>
        <v>0.33333333333333331</v>
      </c>
      <c r="Y889" s="14">
        <f t="shared" si="397"/>
        <v>0</v>
      </c>
      <c r="Z889" s="12">
        <v>0</v>
      </c>
      <c r="AA889" s="12">
        <v>0</v>
      </c>
      <c r="AB889" s="17">
        <f t="shared" si="398"/>
        <v>0</v>
      </c>
      <c r="AC889" s="17">
        <f t="shared" si="399"/>
        <v>0</v>
      </c>
      <c r="AD889" s="14" t="e">
        <f t="shared" si="400"/>
        <v>#DIV/0!</v>
      </c>
      <c r="AE889" s="12">
        <v>1</v>
      </c>
      <c r="AF889" s="17">
        <f t="shared" si="401"/>
        <v>0.33333333333333331</v>
      </c>
      <c r="AG889" s="12">
        <v>0</v>
      </c>
      <c r="AH889" s="17">
        <f t="shared" si="402"/>
        <v>0</v>
      </c>
      <c r="AI889" s="12">
        <v>1</v>
      </c>
      <c r="AJ889" s="17">
        <f t="shared" si="403"/>
        <v>0.33333333333333331</v>
      </c>
      <c r="AK889" s="12">
        <v>0</v>
      </c>
      <c r="AL889" s="17">
        <f t="shared" si="404"/>
        <v>0</v>
      </c>
      <c r="AM889" s="12">
        <v>0</v>
      </c>
      <c r="AN889" s="17">
        <f t="shared" si="405"/>
        <v>0</v>
      </c>
      <c r="AO889" s="12">
        <v>0</v>
      </c>
      <c r="AP889" s="17">
        <f t="shared" si="406"/>
        <v>0</v>
      </c>
      <c r="AQ889" s="12">
        <v>0</v>
      </c>
      <c r="AR889" s="17">
        <f t="shared" si="407"/>
        <v>0</v>
      </c>
      <c r="AS889" s="12">
        <v>0</v>
      </c>
      <c r="AT889" s="17">
        <f t="shared" si="408"/>
        <v>0</v>
      </c>
      <c r="AU889" s="13"/>
      <c r="AV889" s="13"/>
      <c r="AW889" s="13"/>
      <c r="AX889" s="13"/>
      <c r="AY889" s="13"/>
      <c r="AZ889" s="13"/>
      <c r="BA889" s="13"/>
      <c r="BB889" s="13"/>
      <c r="BC889" s="13"/>
      <c r="BD889" s="35">
        <f t="shared" si="409"/>
        <v>50</v>
      </c>
      <c r="BE889" s="35">
        <f t="shared" si="410"/>
        <v>50</v>
      </c>
      <c r="BF889" s="37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7.7886624335286339</v>
      </c>
      <c r="BG889" s="14">
        <f t="shared" si="411"/>
        <v>0.5</v>
      </c>
      <c r="BH889" s="14">
        <f t="shared" si="412"/>
        <v>0</v>
      </c>
      <c r="BI889" s="13">
        <f>IFERROR(((AG889*(12000/5))/((F889*60+G889)*(SUMIFS(팀공격력!X:X,팀공격력!A:A,B889,팀공격력!B:B,D889)+SUMIFS(팀수비력!X:X,팀수비력!A:A,B889,팀수비력!B:B,D889))))*100,"")</f>
        <v>0</v>
      </c>
      <c r="BJ889" s="13">
        <f>IFERROR(((AI889*(12000/5))/((F889*60+G889)*(SUMIFS(팀공격력!V:V,팀공격력!A:A,B889,팀공격력!B:B,D889)+SUMIFS(팀수비력!W:W,팀수비력!A:A,B889,팀수비력!B:B,D889))))*100,"")</f>
        <v>9.3764650726676049</v>
      </c>
      <c r="BK889" s="13">
        <f>IFERROR(((AE889*(12000/5))/((F889*60+G889)*(SUMIFS(팀공격력!X:X,팀공격력!A:A,B889,팀공격력!B:B,D889)+SUMIFS(팀수비력!X:X,팀수비력!A:A,B889,팀수비력!B:B,D889))))*100,"")</f>
        <v>4.8813228384892309</v>
      </c>
      <c r="BL889" s="13">
        <f>IFERROR(100*AK889/(((((F889*60+G889)/(12000/5))*SUMIFS(팀공격력!P:P,팀공격력!A:A,B889,팀공격력!B:B,D889))-K889)),"")</f>
        <v>0</v>
      </c>
      <c r="BM889" s="13">
        <f>IFERROR(100*((AM889/E889*(2400))/((F889*60+G889)*SUMIFS(팀공격력!AR:AR,팀공격력!A:A,B889,팀공격력!B:B,D889))),"")</f>
        <v>0</v>
      </c>
      <c r="BN889" s="13">
        <f>IFERROR((AO889*40)/(((F889*60+G889)/60)*(SUMIFS(팀수비력!Q:Q,팀수비력!A:A,B889,팀수비력!B:B,D889)-SUMIFS(팀수비력!N:N,팀수비력!A:A,B889,팀수비력!B:B,D889)))*100,"")</f>
        <v>0</v>
      </c>
      <c r="BO889" s="13">
        <f t="shared" si="413"/>
        <v>0</v>
      </c>
      <c r="BP889" s="13">
        <v>0</v>
      </c>
      <c r="BQ889" s="13">
        <v>0</v>
      </c>
      <c r="BR889" s="13">
        <v>0</v>
      </c>
      <c r="BS889" s="13">
        <v>0</v>
      </c>
      <c r="BT889" s="15" t="s">
        <v>88</v>
      </c>
      <c r="BU889" s="15"/>
      <c r="BV889" s="12" t="s">
        <v>96</v>
      </c>
      <c r="BW889" s="26"/>
      <c r="BX889" s="28"/>
      <c r="BY889" s="28"/>
      <c r="BZ889" s="26"/>
      <c r="CA889" s="26"/>
      <c r="CB889" s="26"/>
      <c r="CC889" s="31"/>
      <c r="CD889" s="31"/>
      <c r="CE889" s="31"/>
      <c r="CF889" s="33">
        <v>2</v>
      </c>
      <c r="CG889" s="33">
        <v>1</v>
      </c>
    </row>
    <row r="890" spans="1:85" ht="18" customHeight="1" thickBot="1" x14ac:dyDescent="0.45">
      <c r="A890" s="12" t="s">
        <v>84</v>
      </c>
      <c r="B890" s="12" t="s">
        <v>233</v>
      </c>
      <c r="C890" s="4" t="s">
        <v>246</v>
      </c>
      <c r="D890" s="4" t="s">
        <v>299</v>
      </c>
      <c r="E890" s="23">
        <v>6</v>
      </c>
      <c r="F890" s="24">
        <v>4</v>
      </c>
      <c r="G890" s="24">
        <v>31</v>
      </c>
      <c r="H890" s="10">
        <f t="shared" si="387"/>
        <v>1626</v>
      </c>
      <c r="I890" s="5">
        <v>5</v>
      </c>
      <c r="J890" s="17">
        <f t="shared" si="388"/>
        <v>0.83333333333333337</v>
      </c>
      <c r="K890" s="7">
        <v>2</v>
      </c>
      <c r="L890" s="7">
        <v>5</v>
      </c>
      <c r="M890" s="17">
        <f t="shared" si="389"/>
        <v>0.33333333333333331</v>
      </c>
      <c r="N890" s="17">
        <f t="shared" si="390"/>
        <v>0.83333333333333337</v>
      </c>
      <c r="O890" s="14">
        <f t="shared" si="391"/>
        <v>0.4</v>
      </c>
      <c r="P890" s="12">
        <v>1</v>
      </c>
      <c r="Q890" s="12">
        <v>1</v>
      </c>
      <c r="R890" s="17">
        <f t="shared" si="392"/>
        <v>0.16666666666666666</v>
      </c>
      <c r="S890" s="17">
        <f t="shared" si="393"/>
        <v>0.16666666666666666</v>
      </c>
      <c r="T890" s="14">
        <f t="shared" si="394"/>
        <v>1</v>
      </c>
      <c r="U890" s="12">
        <v>1</v>
      </c>
      <c r="V890" s="12">
        <v>4</v>
      </c>
      <c r="W890" s="17">
        <f t="shared" si="395"/>
        <v>0.16666666666666666</v>
      </c>
      <c r="X890" s="17">
        <f t="shared" si="396"/>
        <v>0.66666666666666663</v>
      </c>
      <c r="Y890" s="14">
        <f t="shared" si="397"/>
        <v>0.25</v>
      </c>
      <c r="Z890" s="12">
        <v>0</v>
      </c>
      <c r="AA890" s="12">
        <v>0</v>
      </c>
      <c r="AB890" s="17">
        <f t="shared" si="398"/>
        <v>0</v>
      </c>
      <c r="AC890" s="17">
        <f t="shared" si="399"/>
        <v>0</v>
      </c>
      <c r="AD890" s="14" t="e">
        <f t="shared" si="400"/>
        <v>#DIV/0!</v>
      </c>
      <c r="AE890" s="12">
        <v>2</v>
      </c>
      <c r="AF890" s="17">
        <f t="shared" si="401"/>
        <v>0.33333333333333331</v>
      </c>
      <c r="AG890" s="12">
        <v>1</v>
      </c>
      <c r="AH890" s="17">
        <f t="shared" si="402"/>
        <v>0.16666666666666666</v>
      </c>
      <c r="AI890" s="12">
        <v>1</v>
      </c>
      <c r="AJ890" s="17">
        <f t="shared" si="403"/>
        <v>0.16666666666666666</v>
      </c>
      <c r="AK890" s="12">
        <v>3</v>
      </c>
      <c r="AL890" s="17">
        <f t="shared" si="404"/>
        <v>0.5</v>
      </c>
      <c r="AM890" s="12">
        <v>3</v>
      </c>
      <c r="AN890" s="17">
        <f t="shared" si="405"/>
        <v>0.5</v>
      </c>
      <c r="AO890" s="12">
        <v>1</v>
      </c>
      <c r="AP890" s="17">
        <f t="shared" si="406"/>
        <v>0.16666666666666666</v>
      </c>
      <c r="AQ890" s="12">
        <v>1</v>
      </c>
      <c r="AR890" s="17">
        <f t="shared" si="407"/>
        <v>0.16666666666666666</v>
      </c>
      <c r="AS890" s="12">
        <v>6</v>
      </c>
      <c r="AT890" s="17">
        <f t="shared" si="408"/>
        <v>1</v>
      </c>
      <c r="AU890" s="13"/>
      <c r="AV890" s="13"/>
      <c r="AW890" s="13"/>
      <c r="AX890" s="13"/>
      <c r="AY890" s="13"/>
      <c r="AZ890" s="13"/>
      <c r="BA890" s="13"/>
      <c r="BB890" s="13"/>
      <c r="BC890" s="13"/>
      <c r="BD890" s="35">
        <f t="shared" si="409"/>
        <v>50</v>
      </c>
      <c r="BE890" s="35">
        <f t="shared" si="410"/>
        <v>50</v>
      </c>
      <c r="BF890" s="37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6.9839297835699554</v>
      </c>
      <c r="BG890" s="14">
        <f t="shared" si="411"/>
        <v>0.8</v>
      </c>
      <c r="BH890" s="14">
        <f t="shared" si="412"/>
        <v>0</v>
      </c>
      <c r="BI890" s="13">
        <f>IFERROR(((AG890*(12000/5))/((F890*60+G890)*(SUMIFS(팀공격력!X:X,팀공격력!A:A,B890,팀공격력!B:B,D890)+SUMIFS(팀수비력!X:X,팀수비력!A:A,B890,팀수비력!B:B,D890))))*100,"")</f>
        <v>1.4589931731277774</v>
      </c>
      <c r="BJ890" s="13">
        <f>IFERROR(((AI890*(12000/5))/((F890*60+G890)*(SUMIFS(팀공격력!V:V,팀공격력!A:A,B890,팀공격력!B:B,D890)+SUMIFS(팀수비력!W:W,팀수비력!A:A,B890,팀수비력!B:B,D890))))*100,"")</f>
        <v>2.8025596711663319</v>
      </c>
      <c r="BK890" s="13">
        <f>IFERROR(((AE890*(12000/5))/((F890*60+G890)*(SUMIFS(팀공격력!X:X,팀공격력!A:A,B890,팀공격력!B:B,D890)+SUMIFS(팀수비력!X:X,팀수비력!A:A,B890,팀수비력!B:B,D890))))*100,"")</f>
        <v>2.9179863462555549</v>
      </c>
      <c r="BL890" s="13">
        <f>IFERROR(100*AK890/(((((F890*60+G890)/(12000/5))*SUMIFS(팀공격력!P:P,팀공격력!A:A,B890,팀공격력!B:B,D890))-K890)),"")</f>
        <v>10.090958781236422</v>
      </c>
      <c r="BM890" s="13">
        <f>IFERROR(100*((AM890/E890*(2400))/((F890*60+G890)*SUMIFS(팀공격력!AR:AR,팀공격력!A:A,B890,팀공격력!B:B,D890))),"")</f>
        <v>6.1296927150991039</v>
      </c>
      <c r="BN890" s="13">
        <f>IFERROR((AO890*40)/(((F890*60+G890)/60)*(SUMIFS(팀수비력!Q:Q,팀수비력!A:A,B890,팀수비력!B:B,D890)-SUMIFS(팀수비력!N:N,팀수비력!A:A,B890,팀수비력!B:B,D890)))*100,"")</f>
        <v>2.2251478796194997</v>
      </c>
      <c r="BO890" s="13">
        <f t="shared" si="413"/>
        <v>16.666666666666668</v>
      </c>
      <c r="BP890" s="13">
        <v>33.3333333333333</v>
      </c>
      <c r="BQ890" s="13">
        <v>0</v>
      </c>
      <c r="BR890" s="13">
        <v>0</v>
      </c>
      <c r="BS890" s="13">
        <v>0.5</v>
      </c>
      <c r="BT890" s="15" t="s">
        <v>88</v>
      </c>
      <c r="BU890" s="15"/>
      <c r="BV890" s="12" t="s">
        <v>91</v>
      </c>
      <c r="BW890" s="26"/>
      <c r="BX890" s="28"/>
      <c r="BY890" s="28"/>
      <c r="BZ890" s="26"/>
      <c r="CA890" s="26"/>
      <c r="CB890" s="26"/>
      <c r="CC890" s="31"/>
      <c r="CD890" s="31"/>
      <c r="CE890" s="31"/>
      <c r="CF890" s="33">
        <v>3</v>
      </c>
      <c r="CG890" s="33">
        <v>3</v>
      </c>
    </row>
    <row r="891" spans="1:85" ht="18" customHeight="1" thickBot="1" x14ac:dyDescent="0.45">
      <c r="A891" s="12" t="s">
        <v>84</v>
      </c>
      <c r="B891" s="12" t="s">
        <v>233</v>
      </c>
      <c r="C891" s="4" t="s">
        <v>247</v>
      </c>
      <c r="D891" s="4" t="s">
        <v>299</v>
      </c>
      <c r="E891" s="23">
        <v>4</v>
      </c>
      <c r="F891" s="24">
        <v>9</v>
      </c>
      <c r="G891" s="24">
        <v>40</v>
      </c>
      <c r="H891" s="10">
        <f t="shared" si="387"/>
        <v>2320</v>
      </c>
      <c r="I891" s="5">
        <v>14</v>
      </c>
      <c r="J891" s="17">
        <f t="shared" si="388"/>
        <v>3.5</v>
      </c>
      <c r="K891" s="7">
        <v>5</v>
      </c>
      <c r="L891" s="7">
        <v>16</v>
      </c>
      <c r="M891" s="17">
        <f t="shared" si="389"/>
        <v>1.25</v>
      </c>
      <c r="N891" s="17">
        <f t="shared" si="390"/>
        <v>4</v>
      </c>
      <c r="O891" s="14">
        <f t="shared" si="391"/>
        <v>0.3125</v>
      </c>
      <c r="P891" s="12">
        <v>3</v>
      </c>
      <c r="Q891" s="12">
        <v>6</v>
      </c>
      <c r="R891" s="17">
        <f t="shared" si="392"/>
        <v>0.75</v>
      </c>
      <c r="S891" s="17">
        <f t="shared" si="393"/>
        <v>1.5</v>
      </c>
      <c r="T891" s="14">
        <f t="shared" si="394"/>
        <v>0.5</v>
      </c>
      <c r="U891" s="12">
        <v>2</v>
      </c>
      <c r="V891" s="12">
        <v>10</v>
      </c>
      <c r="W891" s="17">
        <f t="shared" si="395"/>
        <v>0.5</v>
      </c>
      <c r="X891" s="17">
        <f t="shared" si="396"/>
        <v>2.5</v>
      </c>
      <c r="Y891" s="14">
        <f t="shared" si="397"/>
        <v>0.2</v>
      </c>
      <c r="Z891" s="12">
        <v>2</v>
      </c>
      <c r="AA891" s="12">
        <v>4</v>
      </c>
      <c r="AB891" s="17">
        <f t="shared" si="398"/>
        <v>0.5</v>
      </c>
      <c r="AC891" s="17">
        <f t="shared" si="399"/>
        <v>1</v>
      </c>
      <c r="AD891" s="14">
        <f t="shared" si="400"/>
        <v>0.5</v>
      </c>
      <c r="AE891" s="12">
        <v>7</v>
      </c>
      <c r="AF891" s="17">
        <f t="shared" si="401"/>
        <v>1.75</v>
      </c>
      <c r="AG891" s="12">
        <v>2</v>
      </c>
      <c r="AH891" s="17">
        <f t="shared" si="402"/>
        <v>0.5</v>
      </c>
      <c r="AI891" s="12">
        <v>5</v>
      </c>
      <c r="AJ891" s="17">
        <f t="shared" si="403"/>
        <v>1.25</v>
      </c>
      <c r="AK891" s="12">
        <v>1</v>
      </c>
      <c r="AL891" s="17">
        <f t="shared" si="404"/>
        <v>0.25</v>
      </c>
      <c r="AM891" s="12">
        <v>0</v>
      </c>
      <c r="AN891" s="17">
        <f t="shared" si="405"/>
        <v>0</v>
      </c>
      <c r="AO891" s="12">
        <v>0</v>
      </c>
      <c r="AP891" s="17">
        <f t="shared" si="406"/>
        <v>0</v>
      </c>
      <c r="AQ891" s="12">
        <v>1</v>
      </c>
      <c r="AR891" s="17">
        <f t="shared" si="407"/>
        <v>0.25</v>
      </c>
      <c r="AS891" s="12">
        <v>3</v>
      </c>
      <c r="AT891" s="17">
        <f t="shared" si="408"/>
        <v>0.75</v>
      </c>
      <c r="AU891" s="13"/>
      <c r="AV891" s="13"/>
      <c r="AW891" s="13"/>
      <c r="AX891" s="13"/>
      <c r="AY891" s="13"/>
      <c r="AZ891" s="13"/>
      <c r="BA891" s="13"/>
      <c r="BB891" s="13"/>
      <c r="BC891" s="13"/>
      <c r="BD891" s="35">
        <f t="shared" si="409"/>
        <v>39.414414414414409</v>
      </c>
      <c r="BE891" s="35">
        <f t="shared" si="410"/>
        <v>37.5</v>
      </c>
      <c r="BF891" s="37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10.202879213355839</v>
      </c>
      <c r="BG891" s="14">
        <f t="shared" si="411"/>
        <v>0.625</v>
      </c>
      <c r="BH891" s="14">
        <f t="shared" si="412"/>
        <v>0.25</v>
      </c>
      <c r="BI891" s="13">
        <f>IFERROR(((AG891*(12000/5))/((F891*60+G891)*(SUMIFS(팀공격력!X:X,팀공격력!A:A,B891,팀공격력!B:B,D891)+SUMIFS(팀수비력!X:X,팀수비력!A:A,B891,팀수비력!B:B,D891))))*100,"")</f>
        <v>1.3634039652331988</v>
      </c>
      <c r="BJ891" s="13">
        <f>IFERROR(((AI891*(12000/5))/((F891*60+G891)*(SUMIFS(팀공격력!V:V,팀공격력!A:A,B891,팀공격력!B:B,D891)+SUMIFS(팀수비력!W:W,팀수비력!A:A,B891,팀수비력!B:B,D891))))*100,"")</f>
        <v>6.5473592317765172</v>
      </c>
      <c r="BK891" s="13">
        <f>IFERROR(((AE891*(12000/5))/((F891*60+G891)*(SUMIFS(팀공격력!X:X,팀공격력!A:A,B891,팀공격력!B:B,D891)+SUMIFS(팀수비력!X:X,팀수비력!A:A,B891,팀수비력!B:B,D891))))*100,"")</f>
        <v>4.7719138783161963</v>
      </c>
      <c r="BL891" s="13">
        <f>IFERROR(100*AK891/(((((F891*60+G891)/(12000/5))*SUMIFS(팀공격력!P:P,팀공격력!A:A,B891,팀공격력!B:B,D891))-K891)),"")</f>
        <v>1.5896145184792689</v>
      </c>
      <c r="BM891" s="13">
        <f>IFERROR(100*((AM891/E891*(2400))/((F891*60+G891)*SUMIFS(팀공격력!AR:AR,팀공격력!A:A,B891,팀공격력!B:B,D891))),"")</f>
        <v>0</v>
      </c>
      <c r="BN891" s="13">
        <f>IFERROR((AO891*40)/(((F891*60+G891)/60)*(SUMIFS(팀수비력!Q:Q,팀수비력!A:A,B891,팀수비력!B:B,D891)-SUMIFS(팀수비력!N:N,팀수비력!A:A,B891,팀수비력!B:B,D891)))*100,"")</f>
        <v>0</v>
      </c>
      <c r="BO891" s="13">
        <f t="shared" si="413"/>
        <v>5.3304904051172706</v>
      </c>
      <c r="BP891" s="13">
        <v>0</v>
      </c>
      <c r="BQ891" s="13">
        <v>0</v>
      </c>
      <c r="BR891" s="13">
        <v>0</v>
      </c>
      <c r="BS891" s="13">
        <v>0.75</v>
      </c>
      <c r="BT891" s="15" t="s">
        <v>88</v>
      </c>
      <c r="BU891" s="15"/>
      <c r="BV891" s="12" t="s">
        <v>96</v>
      </c>
      <c r="BW891" s="26"/>
      <c r="BX891" s="28"/>
      <c r="BY891" s="28"/>
      <c r="BZ891" s="26"/>
      <c r="CA891" s="26"/>
      <c r="CB891" s="26"/>
      <c r="CC891" s="31"/>
      <c r="CD891" s="31"/>
      <c r="CE891" s="31"/>
      <c r="CF891" s="33">
        <v>1</v>
      </c>
      <c r="CG891" s="33">
        <v>3</v>
      </c>
    </row>
    <row r="892" spans="1:85" ht="18" customHeight="1" thickBot="1" x14ac:dyDescent="0.45">
      <c r="A892" s="12" t="s">
        <v>84</v>
      </c>
      <c r="B892" s="12" t="s">
        <v>233</v>
      </c>
      <c r="C892" s="4" t="s">
        <v>248</v>
      </c>
      <c r="D892" s="4" t="s">
        <v>299</v>
      </c>
      <c r="E892" s="23">
        <v>9</v>
      </c>
      <c r="F892" s="24">
        <v>29</v>
      </c>
      <c r="G892" s="24">
        <v>22</v>
      </c>
      <c r="H892" s="10">
        <f t="shared" si="387"/>
        <v>15858</v>
      </c>
      <c r="I892" s="5">
        <v>95</v>
      </c>
      <c r="J892" s="17">
        <f t="shared" si="388"/>
        <v>10.555555555555555</v>
      </c>
      <c r="K892" s="7">
        <v>42</v>
      </c>
      <c r="L892" s="7">
        <v>99</v>
      </c>
      <c r="M892" s="17">
        <f t="shared" si="389"/>
        <v>4.666666666666667</v>
      </c>
      <c r="N892" s="17">
        <f t="shared" si="390"/>
        <v>11</v>
      </c>
      <c r="O892" s="14">
        <f t="shared" si="391"/>
        <v>0.42424242424242425</v>
      </c>
      <c r="P892" s="12">
        <v>40</v>
      </c>
      <c r="Q892" s="12">
        <v>94</v>
      </c>
      <c r="R892" s="17">
        <f t="shared" si="392"/>
        <v>4.4444444444444446</v>
      </c>
      <c r="S892" s="17">
        <f t="shared" si="393"/>
        <v>10.444444444444445</v>
      </c>
      <c r="T892" s="14">
        <f t="shared" si="394"/>
        <v>0.42553191489361702</v>
      </c>
      <c r="U892" s="12">
        <v>2</v>
      </c>
      <c r="V892" s="12">
        <v>5</v>
      </c>
      <c r="W892" s="17">
        <f t="shared" si="395"/>
        <v>0.22222222222222221</v>
      </c>
      <c r="X892" s="17">
        <f t="shared" si="396"/>
        <v>0.55555555555555558</v>
      </c>
      <c r="Y892" s="14">
        <f t="shared" si="397"/>
        <v>0.4</v>
      </c>
      <c r="Z892" s="12">
        <v>9</v>
      </c>
      <c r="AA892" s="12">
        <v>13</v>
      </c>
      <c r="AB892" s="17">
        <f t="shared" si="398"/>
        <v>1</v>
      </c>
      <c r="AC892" s="17">
        <f t="shared" si="399"/>
        <v>1.4444444444444444</v>
      </c>
      <c r="AD892" s="14">
        <f t="shared" si="400"/>
        <v>0.69230769230769229</v>
      </c>
      <c r="AE892" s="12">
        <v>49</v>
      </c>
      <c r="AF892" s="17">
        <f t="shared" si="401"/>
        <v>5.4444444444444446</v>
      </c>
      <c r="AG892" s="12">
        <v>20</v>
      </c>
      <c r="AH892" s="17">
        <f t="shared" si="402"/>
        <v>2.2222222222222223</v>
      </c>
      <c r="AI892" s="12">
        <v>29</v>
      </c>
      <c r="AJ892" s="17">
        <f t="shared" si="403"/>
        <v>3.2222222222222223</v>
      </c>
      <c r="AK892" s="12">
        <v>24</v>
      </c>
      <c r="AL892" s="17">
        <f t="shared" si="404"/>
        <v>2.6666666666666665</v>
      </c>
      <c r="AM892" s="12">
        <v>4</v>
      </c>
      <c r="AN892" s="17">
        <f t="shared" si="405"/>
        <v>0.44444444444444442</v>
      </c>
      <c r="AO892" s="12">
        <v>1</v>
      </c>
      <c r="AP892" s="17">
        <f t="shared" si="406"/>
        <v>0.1111111111111111</v>
      </c>
      <c r="AQ892" s="12">
        <v>16</v>
      </c>
      <c r="AR892" s="17">
        <f t="shared" si="407"/>
        <v>1.7777777777777777</v>
      </c>
      <c r="AS892" s="12">
        <v>18</v>
      </c>
      <c r="AT892" s="17">
        <f t="shared" si="408"/>
        <v>2</v>
      </c>
      <c r="AU892" s="13"/>
      <c r="AV892" s="13"/>
      <c r="AW892" s="13"/>
      <c r="AX892" s="13"/>
      <c r="AY892" s="13"/>
      <c r="AZ892" s="13"/>
      <c r="BA892" s="13"/>
      <c r="BB892" s="13"/>
      <c r="BC892" s="13"/>
      <c r="BD892" s="35">
        <f t="shared" si="409"/>
        <v>45.35905271199389</v>
      </c>
      <c r="BE892" s="35">
        <f t="shared" si="410"/>
        <v>43.43434343434344</v>
      </c>
      <c r="BF892" s="37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21.611814315272902</v>
      </c>
      <c r="BG892" s="14">
        <f t="shared" si="411"/>
        <v>5.0505050505050504E-2</v>
      </c>
      <c r="BH892" s="14">
        <f t="shared" si="412"/>
        <v>0.13131313131313133</v>
      </c>
      <c r="BI892" s="13">
        <f>IFERROR(((AG892*(12000/5))/((F892*60+G892)*(SUMIFS(팀공격력!X:X,팀공격력!A:A,B892,팀공격력!B:B,D892)+SUMIFS(팀수비력!X:X,팀수비력!A:A,B892,팀수비력!B:B,D892))))*100,"")</f>
        <v>4.4879358673964553</v>
      </c>
      <c r="BJ892" s="13">
        <f>IFERROR(((AI892*(12000/5))/((F892*60+G892)*(SUMIFS(팀공격력!V:V,팀공격력!A:A,B892,팀공격력!B:B,D892)+SUMIFS(팀수비력!W:W,팀수비력!A:A,B892,팀수비력!B:B,D892))))*100,"")</f>
        <v>12.500179600281614</v>
      </c>
      <c r="BK892" s="13">
        <f>IFERROR(((AE892*(12000/5))/((F892*60+G892)*(SUMIFS(팀공격력!X:X,팀공격력!A:A,B892,팀공격력!B:B,D892)+SUMIFS(팀수비력!X:X,팀수비력!A:A,B892,팀수비력!B:B,D892))))*100,"")</f>
        <v>10.995442875121315</v>
      </c>
      <c r="BL892" s="13">
        <f>IFERROR(100*AK892/(((((F892*60+G892)/(12000/5))*SUMIFS(팀공격력!P:P,팀공격력!A:A,B892,팀공격력!B:B,D892))-K892)),"")</f>
        <v>14.607351352448001</v>
      </c>
      <c r="BM892" s="13">
        <f>IFERROR(100*((AM892/E892*(2400))/((F892*60+G892)*SUMIFS(팀공격력!AR:AR,팀공격력!A:A,B892,팀공격력!B:B,D892))),"")</f>
        <v>0.83801070792879651</v>
      </c>
      <c r="BN892" s="13">
        <f>IFERROR((AO892*40)/(((F892*60+G892)/60)*(SUMIFS(팀수비력!Q:Q,팀수비력!A:A,B892,팀수비력!B:B,D892)-SUMIFS(팀수비력!N:N,팀수비력!A:A,B892,팀수비력!B:B,D892)))*100,"")</f>
        <v>0.34223330044091055</v>
      </c>
      <c r="BO892" s="13">
        <f t="shared" si="413"/>
        <v>13.253810470510272</v>
      </c>
      <c r="BP892" s="13">
        <v>42.857142857142797</v>
      </c>
      <c r="BQ892" s="13">
        <v>0.77777777777777701</v>
      </c>
      <c r="BR892" s="13">
        <v>0.22222222222222199</v>
      </c>
      <c r="BS892" s="13">
        <v>0.22222222222222199</v>
      </c>
      <c r="BT892" s="15" t="s">
        <v>88</v>
      </c>
      <c r="BU892" s="15"/>
      <c r="BV892" s="12" t="s">
        <v>96</v>
      </c>
      <c r="BW892" s="26"/>
      <c r="BX892" s="28"/>
      <c r="BY892" s="28"/>
      <c r="BZ892" s="26"/>
      <c r="CA892" s="26"/>
      <c r="CB892" s="26"/>
      <c r="CC892" s="31"/>
      <c r="CD892" s="31"/>
      <c r="CE892" s="31"/>
      <c r="CF892" s="33">
        <v>3</v>
      </c>
      <c r="CG892" s="33">
        <v>6</v>
      </c>
    </row>
    <row r="893" spans="1:85" ht="18" customHeight="1" thickBot="1" x14ac:dyDescent="0.45">
      <c r="A893" s="12" t="s">
        <v>84</v>
      </c>
      <c r="B893" s="12" t="s">
        <v>233</v>
      </c>
      <c r="C893" s="4" t="s">
        <v>249</v>
      </c>
      <c r="D893" s="4" t="s">
        <v>299</v>
      </c>
      <c r="E893" s="23">
        <v>7</v>
      </c>
      <c r="F893" s="24">
        <v>6</v>
      </c>
      <c r="G893" s="24">
        <v>45</v>
      </c>
      <c r="H893" s="10">
        <f t="shared" si="387"/>
        <v>2835</v>
      </c>
      <c r="I893" s="5">
        <v>13</v>
      </c>
      <c r="J893" s="17">
        <f t="shared" si="388"/>
        <v>1.8571428571428572</v>
      </c>
      <c r="K893" s="7">
        <v>4</v>
      </c>
      <c r="L893" s="7">
        <v>13</v>
      </c>
      <c r="M893" s="17">
        <f t="shared" si="389"/>
        <v>0.5714285714285714</v>
      </c>
      <c r="N893" s="17">
        <f t="shared" si="390"/>
        <v>1.8571428571428572</v>
      </c>
      <c r="O893" s="14">
        <f t="shared" si="391"/>
        <v>0.30769230769230771</v>
      </c>
      <c r="P893" s="12">
        <v>1</v>
      </c>
      <c r="Q893" s="12">
        <v>5</v>
      </c>
      <c r="R893" s="17">
        <f t="shared" si="392"/>
        <v>0.14285714285714285</v>
      </c>
      <c r="S893" s="17">
        <f t="shared" si="393"/>
        <v>0.7142857142857143</v>
      </c>
      <c r="T893" s="14">
        <f t="shared" si="394"/>
        <v>0.2</v>
      </c>
      <c r="U893" s="12">
        <v>3</v>
      </c>
      <c r="V893" s="12">
        <v>8</v>
      </c>
      <c r="W893" s="17">
        <f t="shared" si="395"/>
        <v>0.42857142857142855</v>
      </c>
      <c r="X893" s="17">
        <f t="shared" si="396"/>
        <v>1.1428571428571428</v>
      </c>
      <c r="Y893" s="14">
        <f t="shared" si="397"/>
        <v>0.375</v>
      </c>
      <c r="Z893" s="12">
        <v>2</v>
      </c>
      <c r="AA893" s="12">
        <v>2</v>
      </c>
      <c r="AB893" s="17">
        <f t="shared" si="398"/>
        <v>0.2857142857142857</v>
      </c>
      <c r="AC893" s="17">
        <f t="shared" si="399"/>
        <v>0.2857142857142857</v>
      </c>
      <c r="AD893" s="14">
        <f t="shared" si="400"/>
        <v>1</v>
      </c>
      <c r="AE893" s="12">
        <v>3</v>
      </c>
      <c r="AF893" s="17">
        <f t="shared" si="401"/>
        <v>0.42857142857142855</v>
      </c>
      <c r="AG893" s="12">
        <v>0</v>
      </c>
      <c r="AH893" s="17">
        <f t="shared" si="402"/>
        <v>0</v>
      </c>
      <c r="AI893" s="12">
        <v>3</v>
      </c>
      <c r="AJ893" s="17">
        <f t="shared" si="403"/>
        <v>0.42857142857142855</v>
      </c>
      <c r="AK893" s="12">
        <v>3</v>
      </c>
      <c r="AL893" s="17">
        <f t="shared" si="404"/>
        <v>0.42857142857142855</v>
      </c>
      <c r="AM893" s="12">
        <v>3</v>
      </c>
      <c r="AN893" s="17">
        <f t="shared" si="405"/>
        <v>0.42857142857142855</v>
      </c>
      <c r="AO893" s="12">
        <v>0</v>
      </c>
      <c r="AP893" s="17">
        <f t="shared" si="406"/>
        <v>0</v>
      </c>
      <c r="AQ893" s="12">
        <v>0</v>
      </c>
      <c r="AR893" s="17">
        <f t="shared" si="407"/>
        <v>0</v>
      </c>
      <c r="AS893" s="12">
        <v>11</v>
      </c>
      <c r="AT893" s="17">
        <f t="shared" si="408"/>
        <v>1.5714285714285714</v>
      </c>
      <c r="AU893" s="13"/>
      <c r="AV893" s="13"/>
      <c r="AW893" s="13"/>
      <c r="AX893" s="13"/>
      <c r="AY893" s="13"/>
      <c r="AZ893" s="13"/>
      <c r="BA893" s="13"/>
      <c r="BB893" s="13"/>
      <c r="BC893" s="13"/>
      <c r="BD893" s="35">
        <f t="shared" si="409"/>
        <v>46.829971181556196</v>
      </c>
      <c r="BE893" s="35">
        <f t="shared" si="410"/>
        <v>42.307692307692307</v>
      </c>
      <c r="BF893" s="37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10.810663457737745</v>
      </c>
      <c r="BG893" s="14">
        <f t="shared" si="411"/>
        <v>0.61538461538461542</v>
      </c>
      <c r="BH893" s="14">
        <f t="shared" si="412"/>
        <v>0.15384615384615385</v>
      </c>
      <c r="BI893" s="13">
        <f>IFERROR(((AG893*(12000/5))/((F893*60+G893)*(SUMIFS(팀공격력!X:X,팀공격력!A:A,B893,팀공격력!B:B,D893)+SUMIFS(팀수비력!X:X,팀수비력!A:A,B893,팀수비력!B:B,D893))))*100,"")</f>
        <v>0</v>
      </c>
      <c r="BJ893" s="13">
        <f>IFERROR(((AI893*(12000/5))/((F893*60+G893)*(SUMIFS(팀공격력!V:V,팀공격력!A:A,B893,팀공격력!B:B,D893)+SUMIFS(팀수비력!W:W,팀수비력!A:A,B893,팀수비력!B:B,D893))))*100,"")</f>
        <v>5.6258790436005626</v>
      </c>
      <c r="BK893" s="13">
        <f>IFERROR(((AE893*(12000/5))/((F893*60+G893)*(SUMIFS(팀공격력!X:X,팀공격력!A:A,B893,팀공격력!B:B,D893)+SUMIFS(팀수비력!X:X,팀수비력!A:A,B893,팀수비력!B:B,D893))))*100,"")</f>
        <v>2.9287937030935383</v>
      </c>
      <c r="BL893" s="13">
        <f>IFERROR(100*AK893/(((((F893*60+G893)/(12000/5))*SUMIFS(팀공격력!P:P,팀공격력!A:A,B893,팀공격력!B:B,D893))-K893)),"")</f>
        <v>6.9094573197063474</v>
      </c>
      <c r="BM893" s="13">
        <f>IFERROR(100*((AM893/E893*(2400))/((F893*60+G893)*SUMIFS(팀공격력!AR:AR,팀공격력!A:A,B893,팀공격력!B:B,D893))),"")</f>
        <v>3.5156544461203323</v>
      </c>
      <c r="BN893" s="13">
        <f>IFERROR((AO893*40)/(((F893*60+G893)/60)*(SUMIFS(팀수비력!Q:Q,팀수비력!A:A,B893,팀수비력!B:B,D893)-SUMIFS(팀수비력!N:N,팀수비력!A:A,B893,팀수비력!B:B,D893)))*100,"")</f>
        <v>0</v>
      </c>
      <c r="BO893" s="13">
        <f t="shared" si="413"/>
        <v>0</v>
      </c>
      <c r="BP893" s="13">
        <v>0</v>
      </c>
      <c r="BQ893" s="13">
        <v>0</v>
      </c>
      <c r="BR893" s="13">
        <v>0</v>
      </c>
      <c r="BS893" s="13">
        <v>0</v>
      </c>
      <c r="BT893" s="15" t="s">
        <v>88</v>
      </c>
      <c r="BU893" s="15"/>
      <c r="BV893" s="12" t="s">
        <v>96</v>
      </c>
      <c r="BW893" s="26"/>
      <c r="BX893" s="28"/>
      <c r="BY893" s="28"/>
      <c r="BZ893" s="26"/>
      <c r="CA893" s="26"/>
      <c r="CB893" s="26"/>
      <c r="CC893" s="31"/>
      <c r="CD893" s="31"/>
      <c r="CE893" s="31"/>
      <c r="CF893" s="33">
        <v>3</v>
      </c>
      <c r="CG893" s="33">
        <v>4</v>
      </c>
    </row>
    <row r="894" spans="1:85" ht="18" customHeight="1" thickBot="1" x14ac:dyDescent="0.45">
      <c r="A894" s="12" t="s">
        <v>84</v>
      </c>
      <c r="B894" s="12" t="s">
        <v>233</v>
      </c>
      <c r="C894" s="4" t="s">
        <v>250</v>
      </c>
      <c r="D894" s="4" t="s">
        <v>299</v>
      </c>
      <c r="E894" s="23">
        <v>1</v>
      </c>
      <c r="F894" s="24">
        <v>1</v>
      </c>
      <c r="G894" s="24">
        <v>37</v>
      </c>
      <c r="H894" s="10">
        <f t="shared" si="387"/>
        <v>97</v>
      </c>
      <c r="I894" s="5">
        <v>0</v>
      </c>
      <c r="J894" s="17">
        <f t="shared" si="388"/>
        <v>0</v>
      </c>
      <c r="K894" s="7">
        <v>0</v>
      </c>
      <c r="L894" s="7">
        <v>0</v>
      </c>
      <c r="M894" s="17">
        <f t="shared" si="389"/>
        <v>0</v>
      </c>
      <c r="N894" s="17">
        <f t="shared" si="390"/>
        <v>0</v>
      </c>
      <c r="O894" s="14" t="e">
        <f t="shared" si="391"/>
        <v>#DIV/0!</v>
      </c>
      <c r="P894" s="12">
        <v>0</v>
      </c>
      <c r="Q894" s="12">
        <v>0</v>
      </c>
      <c r="R894" s="17">
        <f t="shared" si="392"/>
        <v>0</v>
      </c>
      <c r="S894" s="17">
        <f t="shared" si="393"/>
        <v>0</v>
      </c>
      <c r="T894" s="14" t="e">
        <f t="shared" si="394"/>
        <v>#DIV/0!</v>
      </c>
      <c r="U894" s="12">
        <v>0</v>
      </c>
      <c r="V894" s="12">
        <v>0</v>
      </c>
      <c r="W894" s="17">
        <f t="shared" si="395"/>
        <v>0</v>
      </c>
      <c r="X894" s="17">
        <f t="shared" si="396"/>
        <v>0</v>
      </c>
      <c r="Y894" s="14" t="e">
        <f t="shared" si="397"/>
        <v>#DIV/0!</v>
      </c>
      <c r="Z894" s="12">
        <v>0</v>
      </c>
      <c r="AA894" s="12">
        <v>0</v>
      </c>
      <c r="AB894" s="17">
        <f t="shared" si="398"/>
        <v>0</v>
      </c>
      <c r="AC894" s="17">
        <f t="shared" si="399"/>
        <v>0</v>
      </c>
      <c r="AD894" s="14" t="e">
        <f t="shared" si="400"/>
        <v>#DIV/0!</v>
      </c>
      <c r="AE894" s="12">
        <v>0</v>
      </c>
      <c r="AF894" s="17">
        <f t="shared" si="401"/>
        <v>0</v>
      </c>
      <c r="AG894" s="12">
        <v>0</v>
      </c>
      <c r="AH894" s="17">
        <f t="shared" si="402"/>
        <v>0</v>
      </c>
      <c r="AI894" s="12">
        <v>0</v>
      </c>
      <c r="AJ894" s="17">
        <f t="shared" si="403"/>
        <v>0</v>
      </c>
      <c r="AK894" s="12">
        <v>0</v>
      </c>
      <c r="AL894" s="17">
        <f t="shared" si="404"/>
        <v>0</v>
      </c>
      <c r="AM894" s="12">
        <v>0</v>
      </c>
      <c r="AN894" s="17">
        <f t="shared" si="405"/>
        <v>0</v>
      </c>
      <c r="AO894" s="12">
        <v>0</v>
      </c>
      <c r="AP894" s="17">
        <f t="shared" si="406"/>
        <v>0</v>
      </c>
      <c r="AQ894" s="12">
        <v>0</v>
      </c>
      <c r="AR894" s="17">
        <f t="shared" si="407"/>
        <v>0</v>
      </c>
      <c r="AS894" s="12">
        <v>1</v>
      </c>
      <c r="AT894" s="17">
        <f t="shared" si="408"/>
        <v>1</v>
      </c>
      <c r="AU894" s="13"/>
      <c r="AV894" s="13"/>
      <c r="AW894" s="13"/>
      <c r="AX894" s="13"/>
      <c r="AY894" s="13"/>
      <c r="AZ894" s="13"/>
      <c r="BA894" s="13"/>
      <c r="BB894" s="13"/>
      <c r="BC894" s="13"/>
      <c r="BD894" s="35" t="str">
        <f t="shared" si="409"/>
        <v/>
      </c>
      <c r="BE894" s="35" t="str">
        <f t="shared" si="410"/>
        <v/>
      </c>
      <c r="BF894" s="37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0</v>
      </c>
      <c r="BG894" s="14" t="str">
        <f t="shared" si="411"/>
        <v/>
      </c>
      <c r="BH894" s="14" t="str">
        <f t="shared" si="412"/>
        <v/>
      </c>
      <c r="BI894" s="13">
        <f>IFERROR(((AG894*(12000/5))/((F894*60+G894)*(SUMIFS(팀공격력!X:X,팀공격력!A:A,B894,팀공격력!B:B,D894)+SUMIFS(팀수비력!X:X,팀수비력!A:A,B894,팀수비력!B:B,D894))))*100,"")</f>
        <v>0</v>
      </c>
      <c r="BJ894" s="13">
        <f>IFERROR(((AI894*(12000/5))/((F894*60+G894)*(SUMIFS(팀공격력!V:V,팀공격력!A:A,B894,팀공격력!B:B,D894)+SUMIFS(팀수비력!W:W,팀수비력!A:A,B894,팀수비력!B:B,D894))))*100,"")</f>
        <v>0</v>
      </c>
      <c r="BK894" s="13">
        <f>IFERROR(((AE894*(12000/5))/((F894*60+G894)*(SUMIFS(팀공격력!X:X,팀공격력!A:A,B894,팀공격력!B:B,D894)+SUMIFS(팀수비력!X:X,팀수비력!A:A,B894,팀수비력!B:B,D894))))*100,"")</f>
        <v>0</v>
      </c>
      <c r="BL894" s="13">
        <f>IFERROR(100*AK894/(((((F894*60+G894)/(12000/5))*SUMIFS(팀공격력!P:P,팀공격력!A:A,B894,팀공격력!B:B,D894))-K894)),"")</f>
        <v>0</v>
      </c>
      <c r="BM894" s="13">
        <f>IFERROR(100*((AM894/E894*(2400))/((F894*60+G894)*SUMIFS(팀공격력!AR:AR,팀공격력!A:A,B894,팀공격력!B:B,D894))),"")</f>
        <v>0</v>
      </c>
      <c r="BN894" s="13">
        <f>IFERROR((AO894*40)/(((F894*60+G894)/60)*(SUMIFS(팀수비력!Q:Q,팀수비력!A:A,B894,팀수비력!B:B,D894)-SUMIFS(팀수비력!N:N,팀수비력!A:A,B894,팀수비력!B:B,D894)))*100,"")</f>
        <v>0</v>
      </c>
      <c r="BO894" s="13" t="str">
        <f t="shared" si="413"/>
        <v/>
      </c>
      <c r="BP894" s="13">
        <v>50</v>
      </c>
      <c r="BQ894" s="13">
        <v>0</v>
      </c>
      <c r="BR894" s="13">
        <v>0</v>
      </c>
      <c r="BS894" s="13">
        <v>0</v>
      </c>
      <c r="BT894" s="15" t="s">
        <v>88</v>
      </c>
      <c r="BU894" s="15"/>
      <c r="BV894" s="12" t="s">
        <v>96</v>
      </c>
      <c r="BW894" s="26"/>
      <c r="BX894" s="28"/>
      <c r="BY894" s="28"/>
      <c r="BZ894" s="26"/>
      <c r="CA894" s="26"/>
      <c r="CB894" s="26"/>
      <c r="CC894" s="31"/>
      <c r="CD894" s="31"/>
      <c r="CE894" s="31"/>
      <c r="CF894" s="33">
        <v>0</v>
      </c>
      <c r="CG894" s="33">
        <v>1</v>
      </c>
    </row>
    <row r="895" spans="1:85" ht="18" customHeight="1" thickBot="1" x14ac:dyDescent="0.45">
      <c r="A895" s="12" t="s">
        <v>84</v>
      </c>
      <c r="B895" s="12" t="s">
        <v>233</v>
      </c>
      <c r="C895" s="4" t="s">
        <v>251</v>
      </c>
      <c r="D895" s="4" t="s">
        <v>299</v>
      </c>
      <c r="E895" s="23">
        <v>9</v>
      </c>
      <c r="F895" s="24">
        <v>29</v>
      </c>
      <c r="G895" s="24">
        <v>50</v>
      </c>
      <c r="H895" s="10">
        <f t="shared" si="387"/>
        <v>16110</v>
      </c>
      <c r="I895" s="5">
        <v>59</v>
      </c>
      <c r="J895" s="17">
        <f t="shared" si="388"/>
        <v>6.5555555555555554</v>
      </c>
      <c r="K895" s="7">
        <v>19</v>
      </c>
      <c r="L895" s="7">
        <v>48</v>
      </c>
      <c r="M895" s="17">
        <f t="shared" si="389"/>
        <v>2.1111111111111112</v>
      </c>
      <c r="N895" s="17">
        <f t="shared" si="390"/>
        <v>5.333333333333333</v>
      </c>
      <c r="O895" s="14">
        <f t="shared" si="391"/>
        <v>0.39583333333333331</v>
      </c>
      <c r="P895" s="12">
        <v>7</v>
      </c>
      <c r="Q895" s="12">
        <v>16</v>
      </c>
      <c r="R895" s="17">
        <f t="shared" si="392"/>
        <v>0.77777777777777779</v>
      </c>
      <c r="S895" s="17">
        <f t="shared" si="393"/>
        <v>1.7777777777777777</v>
      </c>
      <c r="T895" s="14">
        <f t="shared" si="394"/>
        <v>0.4375</v>
      </c>
      <c r="U895" s="12">
        <v>12</v>
      </c>
      <c r="V895" s="12">
        <v>32</v>
      </c>
      <c r="W895" s="17">
        <f t="shared" si="395"/>
        <v>1.3333333333333333</v>
      </c>
      <c r="X895" s="17">
        <f t="shared" si="396"/>
        <v>3.5555555555555554</v>
      </c>
      <c r="Y895" s="14">
        <f t="shared" si="397"/>
        <v>0.375</v>
      </c>
      <c r="Z895" s="12">
        <v>9</v>
      </c>
      <c r="AA895" s="12">
        <v>12</v>
      </c>
      <c r="AB895" s="17">
        <f t="shared" si="398"/>
        <v>1</v>
      </c>
      <c r="AC895" s="17">
        <f t="shared" si="399"/>
        <v>1.3333333333333333</v>
      </c>
      <c r="AD895" s="14">
        <f t="shared" si="400"/>
        <v>0.75</v>
      </c>
      <c r="AE895" s="12">
        <v>29</v>
      </c>
      <c r="AF895" s="17">
        <f t="shared" si="401"/>
        <v>3.2222222222222223</v>
      </c>
      <c r="AG895" s="12">
        <v>8</v>
      </c>
      <c r="AH895" s="17">
        <f t="shared" si="402"/>
        <v>0.88888888888888884</v>
      </c>
      <c r="AI895" s="12">
        <v>21</v>
      </c>
      <c r="AJ895" s="17">
        <f t="shared" si="403"/>
        <v>2.3333333333333335</v>
      </c>
      <c r="AK895" s="12">
        <v>6</v>
      </c>
      <c r="AL895" s="17">
        <f t="shared" si="404"/>
        <v>0.66666666666666663</v>
      </c>
      <c r="AM895" s="12">
        <v>7</v>
      </c>
      <c r="AN895" s="17">
        <f t="shared" si="405"/>
        <v>0.77777777777777779</v>
      </c>
      <c r="AO895" s="12">
        <v>2</v>
      </c>
      <c r="AP895" s="17">
        <f t="shared" si="406"/>
        <v>0.22222222222222221</v>
      </c>
      <c r="AQ895" s="12">
        <v>3</v>
      </c>
      <c r="AR895" s="17">
        <f t="shared" si="407"/>
        <v>0.33333333333333331</v>
      </c>
      <c r="AS895" s="12">
        <v>26</v>
      </c>
      <c r="AT895" s="17">
        <f t="shared" si="408"/>
        <v>2.8888888888888888</v>
      </c>
      <c r="AU895" s="13"/>
      <c r="AV895" s="13"/>
      <c r="AW895" s="13"/>
      <c r="AX895" s="13"/>
      <c r="AY895" s="13"/>
      <c r="AZ895" s="13"/>
      <c r="BA895" s="13"/>
      <c r="BB895" s="13"/>
      <c r="BC895" s="13"/>
      <c r="BD895" s="35">
        <f t="shared" si="409"/>
        <v>55.367867867867872</v>
      </c>
      <c r="BE895" s="35">
        <f t="shared" si="410"/>
        <v>52.083333333333336</v>
      </c>
      <c r="BF895" s="37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9.9178825872844438</v>
      </c>
      <c r="BG895" s="14">
        <f t="shared" si="411"/>
        <v>0.66666666666666663</v>
      </c>
      <c r="BH895" s="14">
        <f t="shared" si="412"/>
        <v>0.25</v>
      </c>
      <c r="BI895" s="13">
        <f>IFERROR(((AG895*(12000/5))/((F895*60+G895)*(SUMIFS(팀공격력!X:X,팀공격력!A:A,B895,팀공격력!B:B,D895)+SUMIFS(팀수비력!X:X,팀수비력!A:A,B895,팀수비력!B:B,D895))))*100,"")</f>
        <v>1.7670934074530846</v>
      </c>
      <c r="BJ895" s="13">
        <f>IFERROR(((AI895*(12000/5))/((F895*60+G895)*(SUMIFS(팀공격력!V:V,팀공격력!A:A,B895,팀공격력!B:B,D895)+SUMIFS(팀수비력!W:W,팀수비력!A:A,B895,팀수비력!B:B,D895))))*100,"")</f>
        <v>8.9102609433561977</v>
      </c>
      <c r="BK895" s="13">
        <f>IFERROR(((AE895*(12000/5))/((F895*60+G895)*(SUMIFS(팀공격력!X:X,팀공격력!A:A,B895,팀공격력!B:B,D895)+SUMIFS(팀수비력!X:X,팀수비력!A:A,B895,팀수비력!B:B,D895))))*100,"")</f>
        <v>6.4057136020174319</v>
      </c>
      <c r="BL895" s="13">
        <f>IFERROR(100*AK895/(((((F895*60+G895)/(12000/5))*SUMIFS(팀공격력!P:P,팀공격력!A:A,B895,팀공격력!B:B,D895))-K895)),"")</f>
        <v>3.1482979514200133</v>
      </c>
      <c r="BM895" s="13">
        <f>IFERROR(100*((AM895/E895*(2400))/((F895*60+G895)*SUMIFS(팀공격력!AR:AR,팀공격력!A:A,B895,팀공격력!B:B,D895))),"")</f>
        <v>1.4435787809488516</v>
      </c>
      <c r="BN895" s="13">
        <f>IFERROR((AO895*40)/(((F895*60+G895)/60)*(SUMIFS(팀수비력!Q:Q,팀수비력!A:A,B895,팀수비력!B:B,D895)-SUMIFS(팀수비력!N:N,팀수비력!A:A,B895,팀수비력!B:B,D895)))*100,"")</f>
        <v>0.67375986075629546</v>
      </c>
      <c r="BO895" s="13">
        <f t="shared" si="413"/>
        <v>5.3304904051172706</v>
      </c>
      <c r="BP895" s="13">
        <v>0</v>
      </c>
      <c r="BQ895" s="13">
        <v>0</v>
      </c>
      <c r="BR895" s="13">
        <v>0</v>
      </c>
      <c r="BS895" s="13">
        <v>0.77777777777777701</v>
      </c>
      <c r="BT895" s="15" t="s">
        <v>88</v>
      </c>
      <c r="BU895" s="15"/>
      <c r="BV895" s="12" t="s">
        <v>96</v>
      </c>
      <c r="BW895" s="26"/>
      <c r="BX895" s="28"/>
      <c r="BY895" s="28"/>
      <c r="BZ895" s="26"/>
      <c r="CA895" s="26"/>
      <c r="CB895" s="26"/>
      <c r="CC895" s="31"/>
      <c r="CD895" s="31"/>
      <c r="CE895" s="31"/>
      <c r="CF895" s="33">
        <v>3</v>
      </c>
      <c r="CG895" s="33">
        <v>6</v>
      </c>
    </row>
    <row r="896" spans="1:85" ht="18" customHeight="1" thickBot="1" x14ac:dyDescent="0.45">
      <c r="A896" s="12" t="s">
        <v>84</v>
      </c>
      <c r="B896" s="12" t="s">
        <v>233</v>
      </c>
      <c r="C896" s="4" t="s">
        <v>252</v>
      </c>
      <c r="D896" s="4" t="s">
        <v>299</v>
      </c>
      <c r="E896" s="23">
        <v>9</v>
      </c>
      <c r="F896" s="24">
        <v>10</v>
      </c>
      <c r="G896" s="24">
        <v>55</v>
      </c>
      <c r="H896" s="10">
        <f t="shared" si="387"/>
        <v>5895</v>
      </c>
      <c r="I896" s="5">
        <v>50</v>
      </c>
      <c r="J896" s="17">
        <f t="shared" si="388"/>
        <v>5.5555555555555554</v>
      </c>
      <c r="K896" s="7">
        <v>20</v>
      </c>
      <c r="L896" s="7">
        <v>36</v>
      </c>
      <c r="M896" s="17">
        <f t="shared" si="389"/>
        <v>2.2222222222222223</v>
      </c>
      <c r="N896" s="17">
        <f t="shared" si="390"/>
        <v>4</v>
      </c>
      <c r="O896" s="14">
        <f t="shared" si="391"/>
        <v>0.55555555555555558</v>
      </c>
      <c r="P896" s="12">
        <v>20</v>
      </c>
      <c r="Q896" s="12">
        <v>36</v>
      </c>
      <c r="R896" s="17">
        <f t="shared" si="392"/>
        <v>2.2222222222222223</v>
      </c>
      <c r="S896" s="17">
        <f t="shared" si="393"/>
        <v>4</v>
      </c>
      <c r="T896" s="14">
        <f t="shared" si="394"/>
        <v>0.55555555555555558</v>
      </c>
      <c r="U896" s="12">
        <v>0</v>
      </c>
      <c r="V896" s="12">
        <v>0</v>
      </c>
      <c r="W896" s="17">
        <f t="shared" si="395"/>
        <v>0</v>
      </c>
      <c r="X896" s="17">
        <f t="shared" si="396"/>
        <v>0</v>
      </c>
      <c r="Y896" s="14" t="e">
        <f t="shared" si="397"/>
        <v>#DIV/0!</v>
      </c>
      <c r="Z896" s="12">
        <v>10</v>
      </c>
      <c r="AA896" s="12">
        <v>21</v>
      </c>
      <c r="AB896" s="17">
        <f t="shared" si="398"/>
        <v>1.1111111111111112</v>
      </c>
      <c r="AC896" s="17">
        <f t="shared" si="399"/>
        <v>2.3333333333333335</v>
      </c>
      <c r="AD896" s="14">
        <f t="shared" si="400"/>
        <v>0.47619047619047616</v>
      </c>
      <c r="AE896" s="12">
        <v>32</v>
      </c>
      <c r="AF896" s="17">
        <f t="shared" si="401"/>
        <v>3.5555555555555554</v>
      </c>
      <c r="AG896" s="12">
        <v>9</v>
      </c>
      <c r="AH896" s="17">
        <f t="shared" si="402"/>
        <v>1</v>
      </c>
      <c r="AI896" s="12">
        <v>23</v>
      </c>
      <c r="AJ896" s="17">
        <f t="shared" si="403"/>
        <v>2.5555555555555554</v>
      </c>
      <c r="AK896" s="12">
        <v>10</v>
      </c>
      <c r="AL896" s="17">
        <f t="shared" si="404"/>
        <v>1.1111111111111112</v>
      </c>
      <c r="AM896" s="12">
        <v>4</v>
      </c>
      <c r="AN896" s="17">
        <f t="shared" si="405"/>
        <v>0.44444444444444442</v>
      </c>
      <c r="AO896" s="12">
        <v>4</v>
      </c>
      <c r="AP896" s="17">
        <f t="shared" si="406"/>
        <v>0.44444444444444442</v>
      </c>
      <c r="AQ896" s="12">
        <v>7</v>
      </c>
      <c r="AR896" s="17">
        <f t="shared" si="407"/>
        <v>0.77777777777777779</v>
      </c>
      <c r="AS896" s="12">
        <v>12</v>
      </c>
      <c r="AT896" s="17">
        <f t="shared" si="408"/>
        <v>1.3333333333333333</v>
      </c>
      <c r="AU896" s="13"/>
      <c r="AV896" s="13"/>
      <c r="AW896" s="13"/>
      <c r="AX896" s="13"/>
      <c r="AY896" s="13"/>
      <c r="AZ896" s="13"/>
      <c r="BA896" s="13"/>
      <c r="BB896" s="13"/>
      <c r="BC896" s="13"/>
      <c r="BD896" s="35">
        <f t="shared" si="409"/>
        <v>55.260831122900086</v>
      </c>
      <c r="BE896" s="35">
        <f t="shared" si="410"/>
        <v>55.555555555555557</v>
      </c>
      <c r="BF896" s="37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25.158212036435422</v>
      </c>
      <c r="BG896" s="14">
        <f t="shared" si="411"/>
        <v>0</v>
      </c>
      <c r="BH896" s="14">
        <f t="shared" si="412"/>
        <v>0.58333333333333337</v>
      </c>
      <c r="BI896" s="13">
        <f>IFERROR(((AG896*(12000/5))/((F896*60+G896)*(SUMIFS(팀공격력!X:X,팀공격력!A:A,B896,팀공격력!B:B,D896)+SUMIFS(팀수비력!X:X,팀수비력!A:A,B896,팀수비력!B:B,D896))))*100,"")</f>
        <v>5.4328005332193117</v>
      </c>
      <c r="BJ896" s="13">
        <f>IFERROR(((AI896*(12000/5))/((F896*60+G896)*(SUMIFS(팀공격력!V:V,팀공격력!A:A,B896,팀공격력!B:B,D896)+SUMIFS(팀수비력!W:W,팀수비력!A:A,B896,팀수비력!B:B,D896))))*100,"")</f>
        <v>26.669243405159921</v>
      </c>
      <c r="BK896" s="13">
        <f>IFERROR(((AE896*(12000/5))/((F896*60+G896)*(SUMIFS(팀공격력!X:X,팀공격력!A:A,B896,팀공격력!B:B,D896)+SUMIFS(팀수비력!X:X,팀수비력!A:A,B896,팀수비력!B:B,D896))))*100,"")</f>
        <v>19.316624118113108</v>
      </c>
      <c r="BL896" s="13">
        <f>IFERROR(100*AK896/(((((F896*60+G896)/(12000/5))*SUMIFS(팀공격력!P:P,팀공격력!A:A,B896,팀공격력!B:B,D896))-K896)),"")</f>
        <v>17.639925030318622</v>
      </c>
      <c r="BM896" s="13">
        <f>IFERROR(100*((AM896/E896*(2400))/((F896*60+G896)*SUMIFS(팀공격력!AR:AR,팀공격력!A:A,B896,팀공격력!B:B,D896))),"")</f>
        <v>2.254312774611511</v>
      </c>
      <c r="BN896" s="13">
        <f>IFERROR((AO896*40)/(((F896*60+G896)/60)*(SUMIFS(팀수비력!Q:Q,팀수비력!A:A,B896,팀수비력!B:B,D896)-SUMIFS(팀수비력!N:N,팀수비력!A:A,B896,팀수비력!B:B,D896)))*100,"")</f>
        <v>3.6825348114618897</v>
      </c>
      <c r="BO896" s="13">
        <f t="shared" si="413"/>
        <v>13.39969372128637</v>
      </c>
      <c r="BP896" s="13">
        <v>0</v>
      </c>
      <c r="BQ896" s="13">
        <v>0.44444444444444398</v>
      </c>
      <c r="BR896" s="13">
        <v>0</v>
      </c>
      <c r="BS896" s="13">
        <v>0.11111111111111099</v>
      </c>
      <c r="BT896" s="15" t="s">
        <v>93</v>
      </c>
      <c r="BU896" s="15"/>
      <c r="BV896" s="12" t="s">
        <v>89</v>
      </c>
      <c r="BW896" s="26"/>
      <c r="BX896" s="28"/>
      <c r="BY896" s="28"/>
      <c r="BZ896" s="26"/>
      <c r="CA896" s="26"/>
      <c r="CB896" s="26"/>
      <c r="CC896" s="31"/>
      <c r="CD896" s="31"/>
      <c r="CE896" s="31"/>
      <c r="CF896" s="33">
        <v>3</v>
      </c>
      <c r="CG896" s="33">
        <v>6</v>
      </c>
    </row>
    <row r="897" spans="1:85" ht="18" customHeight="1" thickBot="1" x14ac:dyDescent="0.45">
      <c r="A897" s="12" t="s">
        <v>84</v>
      </c>
      <c r="B897" s="12" t="s">
        <v>233</v>
      </c>
      <c r="C897" s="4" t="s">
        <v>253</v>
      </c>
      <c r="D897" s="4" t="s">
        <v>299</v>
      </c>
      <c r="E897" s="23">
        <v>5</v>
      </c>
      <c r="F897" s="24">
        <v>5</v>
      </c>
      <c r="G897" s="24">
        <v>57</v>
      </c>
      <c r="H897" s="10">
        <f t="shared" si="387"/>
        <v>1785</v>
      </c>
      <c r="I897" s="5">
        <v>19</v>
      </c>
      <c r="J897" s="17">
        <f t="shared" si="388"/>
        <v>3.8</v>
      </c>
      <c r="K897" s="7">
        <v>7</v>
      </c>
      <c r="L897" s="7">
        <v>15</v>
      </c>
      <c r="M897" s="17">
        <f t="shared" si="389"/>
        <v>1.4</v>
      </c>
      <c r="N897" s="17">
        <f t="shared" si="390"/>
        <v>3</v>
      </c>
      <c r="O897" s="14">
        <f t="shared" si="391"/>
        <v>0.46666666666666667</v>
      </c>
      <c r="P897" s="12">
        <v>6</v>
      </c>
      <c r="Q897" s="12">
        <v>10</v>
      </c>
      <c r="R897" s="17">
        <f t="shared" si="392"/>
        <v>1.2</v>
      </c>
      <c r="S897" s="17">
        <f t="shared" si="393"/>
        <v>2</v>
      </c>
      <c r="T897" s="14">
        <f t="shared" si="394"/>
        <v>0.6</v>
      </c>
      <c r="U897" s="12">
        <v>1</v>
      </c>
      <c r="V897" s="12">
        <v>5</v>
      </c>
      <c r="W897" s="17">
        <f t="shared" si="395"/>
        <v>0.2</v>
      </c>
      <c r="X897" s="17">
        <f t="shared" si="396"/>
        <v>1</v>
      </c>
      <c r="Y897" s="14">
        <f t="shared" si="397"/>
        <v>0.2</v>
      </c>
      <c r="Z897" s="12">
        <v>4</v>
      </c>
      <c r="AA897" s="12">
        <v>7</v>
      </c>
      <c r="AB897" s="17">
        <f t="shared" si="398"/>
        <v>0.8</v>
      </c>
      <c r="AC897" s="17">
        <f t="shared" si="399"/>
        <v>1.4</v>
      </c>
      <c r="AD897" s="14">
        <f t="shared" si="400"/>
        <v>0.5714285714285714</v>
      </c>
      <c r="AE897" s="12">
        <v>6</v>
      </c>
      <c r="AF897" s="17">
        <f t="shared" si="401"/>
        <v>1.2</v>
      </c>
      <c r="AG897" s="12">
        <v>3</v>
      </c>
      <c r="AH897" s="17">
        <f t="shared" si="402"/>
        <v>0.6</v>
      </c>
      <c r="AI897" s="12">
        <v>3</v>
      </c>
      <c r="AJ897" s="17">
        <f t="shared" si="403"/>
        <v>0.6</v>
      </c>
      <c r="AK897" s="12">
        <v>0</v>
      </c>
      <c r="AL897" s="17">
        <f t="shared" si="404"/>
        <v>0</v>
      </c>
      <c r="AM897" s="12">
        <v>2</v>
      </c>
      <c r="AN897" s="17">
        <f t="shared" si="405"/>
        <v>0.4</v>
      </c>
      <c r="AO897" s="12">
        <v>0</v>
      </c>
      <c r="AP897" s="17">
        <f t="shared" si="406"/>
        <v>0</v>
      </c>
      <c r="AQ897" s="12">
        <v>4</v>
      </c>
      <c r="AR897" s="17">
        <f t="shared" si="407"/>
        <v>0.8</v>
      </c>
      <c r="AS897" s="12">
        <v>4</v>
      </c>
      <c r="AT897" s="17">
        <f t="shared" si="408"/>
        <v>0.8</v>
      </c>
      <c r="AU897" s="13"/>
      <c r="AV897" s="13"/>
      <c r="AW897" s="13"/>
      <c r="AX897" s="13"/>
      <c r="AY897" s="13"/>
      <c r="AZ897" s="13"/>
      <c r="BA897" s="13"/>
      <c r="BB897" s="13"/>
      <c r="BC897" s="13"/>
      <c r="BD897" s="35">
        <f t="shared" si="409"/>
        <v>52.544247787610622</v>
      </c>
      <c r="BE897" s="35">
        <f t="shared" si="410"/>
        <v>50</v>
      </c>
      <c r="BF897" s="37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19.50961763181693</v>
      </c>
      <c r="BG897" s="14">
        <f t="shared" si="411"/>
        <v>0.33333333333333331</v>
      </c>
      <c r="BH897" s="14">
        <f t="shared" si="412"/>
        <v>0.46666666666666667</v>
      </c>
      <c r="BI897" s="13">
        <f>IFERROR(((AG897*(12000/5))/((F897*60+G897)*(SUMIFS(팀공격력!X:X,팀공격력!A:A,B897,팀공격력!B:B,D897)+SUMIFS(팀수비력!X:X,팀수비력!A:A,B897,팀수비력!B:B,D897))))*100,"")</f>
        <v>3.3225810917447705</v>
      </c>
      <c r="BJ897" s="13">
        <f>IFERROR(((AI897*(12000/5))/((F897*60+G897)*(SUMIFS(팀공격력!V:V,팀공격력!A:A,B897,팀공격력!B:B,D897)+SUMIFS(팀수비력!W:W,팀수비력!A:A,B897,팀수비력!B:B,D897))))*100,"")</f>
        <v>6.3822997553451764</v>
      </c>
      <c r="BK897" s="13">
        <f>IFERROR(((AE897*(12000/5))/((F897*60+G897)*(SUMIFS(팀공격력!X:X,팀공격력!A:A,B897,팀공격력!B:B,D897)+SUMIFS(팀수비력!X:X,팀수비력!A:A,B897,팀수비력!B:B,D897))))*100,"")</f>
        <v>6.6451621834895409</v>
      </c>
      <c r="BL897" s="13">
        <f>IFERROR(100*AK897/(((((F897*60+G897)/(12000/5))*SUMIFS(팀공격력!P:P,팀공격력!A:A,B897,팀공격력!B:B,D897))-K897)),"")</f>
        <v>0</v>
      </c>
      <c r="BM897" s="13">
        <f>IFERROR(100*((AM897/E897*(2400))/((F897*60+G897)*SUMIFS(팀공격력!AR:AR,팀공격력!A:A,B897,팀공격력!B:B,D897))),"")</f>
        <v>3.7224576488332941</v>
      </c>
      <c r="BN897" s="13">
        <f>IFERROR((AO897*40)/(((F897*60+G897)/60)*(SUMIFS(팀수비력!Q:Q,팀수비력!A:A,B897,팀수비력!B:B,D897)-SUMIFS(팀수비력!N:N,팀수비력!A:A,B897,팀수비력!B:B,D897)))*100,"")</f>
        <v>0</v>
      </c>
      <c r="BO897" s="13">
        <f t="shared" si="413"/>
        <v>18.115942028985508</v>
      </c>
      <c r="BP897" s="13">
        <v>0</v>
      </c>
      <c r="BQ897" s="13">
        <v>0</v>
      </c>
      <c r="BR897" s="13">
        <v>0.6</v>
      </c>
      <c r="BS897" s="13">
        <v>1</v>
      </c>
      <c r="BT897" s="15" t="s">
        <v>110</v>
      </c>
      <c r="BU897" s="15"/>
      <c r="BV897" s="12" t="s">
        <v>91</v>
      </c>
      <c r="BW897" s="26"/>
      <c r="BX897" s="28"/>
      <c r="BY897" s="28"/>
      <c r="BZ897" s="26"/>
      <c r="CA897" s="26"/>
      <c r="CB897" s="26"/>
      <c r="CC897" s="31"/>
      <c r="CD897" s="31"/>
      <c r="CE897" s="31"/>
      <c r="CF897" s="33">
        <v>1</v>
      </c>
      <c r="CG897" s="33">
        <v>4</v>
      </c>
    </row>
    <row r="898" spans="1:85" ht="18" customHeight="1" thickBot="1" x14ac:dyDescent="0.45">
      <c r="A898" s="12" t="s">
        <v>84</v>
      </c>
      <c r="B898" s="12" t="s">
        <v>233</v>
      </c>
      <c r="C898" s="4" t="s">
        <v>254</v>
      </c>
      <c r="D898" s="4" t="s">
        <v>299</v>
      </c>
      <c r="E898" s="23">
        <v>3</v>
      </c>
      <c r="F898" s="24">
        <v>5</v>
      </c>
      <c r="G898" s="24">
        <v>44</v>
      </c>
      <c r="H898" s="10">
        <f t="shared" ref="H898:H961" si="414">(F898*60+G898)*E898</f>
        <v>1032</v>
      </c>
      <c r="I898" s="5">
        <v>0</v>
      </c>
      <c r="J898" s="17">
        <f t="shared" ref="J898:J961" si="415">I898/$E898</f>
        <v>0</v>
      </c>
      <c r="K898" s="7">
        <v>0</v>
      </c>
      <c r="L898" s="7">
        <v>4</v>
      </c>
      <c r="M898" s="17">
        <f t="shared" ref="M898:M961" si="416">K898/$E898</f>
        <v>0</v>
      </c>
      <c r="N898" s="17">
        <f t="shared" ref="N898:N961" si="417">L898/$E898</f>
        <v>1.3333333333333333</v>
      </c>
      <c r="O898" s="14">
        <f t="shared" ref="O898:O961" si="418">K898/L898</f>
        <v>0</v>
      </c>
      <c r="P898" s="12">
        <v>0</v>
      </c>
      <c r="Q898" s="12">
        <v>1</v>
      </c>
      <c r="R898" s="17">
        <f t="shared" ref="R898:R961" si="419">P898/$E898</f>
        <v>0</v>
      </c>
      <c r="S898" s="17">
        <f t="shared" ref="S898:S961" si="420">Q898/$E898</f>
        <v>0.33333333333333331</v>
      </c>
      <c r="T898" s="14">
        <f t="shared" ref="T898:T961" si="421">P898/Q898</f>
        <v>0</v>
      </c>
      <c r="U898" s="12">
        <v>0</v>
      </c>
      <c r="V898" s="12">
        <v>3</v>
      </c>
      <c r="W898" s="17">
        <f t="shared" ref="W898:W961" si="422">U898/$E898</f>
        <v>0</v>
      </c>
      <c r="X898" s="17">
        <f t="shared" ref="X898:X961" si="423">V898/$E898</f>
        <v>1</v>
      </c>
      <c r="Y898" s="14">
        <f t="shared" ref="Y898:Y961" si="424">U898/V898</f>
        <v>0</v>
      </c>
      <c r="Z898" s="12">
        <v>0</v>
      </c>
      <c r="AA898" s="12">
        <v>0</v>
      </c>
      <c r="AB898" s="17">
        <f t="shared" ref="AB898:AB961" si="425">Z898/$E898</f>
        <v>0</v>
      </c>
      <c r="AC898" s="17">
        <f t="shared" ref="AC898:AC961" si="426">AA898/$E898</f>
        <v>0</v>
      </c>
      <c r="AD898" s="14" t="e">
        <f t="shared" ref="AD898:AD961" si="427">Z898/AA898</f>
        <v>#DIV/0!</v>
      </c>
      <c r="AE898" s="12">
        <v>2</v>
      </c>
      <c r="AF898" s="17">
        <f t="shared" ref="AF898:AF961" si="428">AE898/$E898</f>
        <v>0.66666666666666663</v>
      </c>
      <c r="AG898" s="12">
        <v>1</v>
      </c>
      <c r="AH898" s="17">
        <f t="shared" ref="AH898:AH961" si="429">AG898/$E898</f>
        <v>0.33333333333333331</v>
      </c>
      <c r="AI898" s="12">
        <v>1</v>
      </c>
      <c r="AJ898" s="17">
        <f t="shared" ref="AJ898:AJ961" si="430">AI898/$E898</f>
        <v>0.33333333333333331</v>
      </c>
      <c r="AK898" s="12">
        <v>1</v>
      </c>
      <c r="AL898" s="17">
        <f t="shared" ref="AL898:AL961" si="431">AK898/$E898</f>
        <v>0.33333333333333331</v>
      </c>
      <c r="AM898" s="12">
        <v>1</v>
      </c>
      <c r="AN898" s="17">
        <f t="shared" ref="AN898:AN961" si="432">AM898/$E898</f>
        <v>0.33333333333333331</v>
      </c>
      <c r="AO898" s="12">
        <v>0</v>
      </c>
      <c r="AP898" s="17">
        <f t="shared" ref="AP898:AP961" si="433">AO898/$E898</f>
        <v>0</v>
      </c>
      <c r="AQ898" s="12">
        <v>0</v>
      </c>
      <c r="AR898" s="17">
        <f t="shared" ref="AR898:AR961" si="434">AQ898/$E898</f>
        <v>0</v>
      </c>
      <c r="AS898" s="12">
        <v>2</v>
      </c>
      <c r="AT898" s="17">
        <f t="shared" ref="AT898:AT961" si="435">AS898/$E898</f>
        <v>0.66666666666666663</v>
      </c>
      <c r="AU898" s="13"/>
      <c r="AV898" s="13"/>
      <c r="AW898" s="13"/>
      <c r="AX898" s="13"/>
      <c r="AY898" s="13"/>
      <c r="AZ898" s="13"/>
      <c r="BA898" s="13"/>
      <c r="BB898" s="13"/>
      <c r="BC898" s="13"/>
      <c r="BD898" s="35">
        <f t="shared" ref="BD898:BD961" si="436">IFERROR((I898/(2*(L898+(0.44*AA898))))*100,"")</f>
        <v>0</v>
      </c>
      <c r="BE898" s="35">
        <f t="shared" ref="BE898:BE961" si="437">IFERROR(((P898+(1.5*U898))/L898)*100,"")</f>
        <v>0</v>
      </c>
      <c r="BF898" s="37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3.6679166111384842</v>
      </c>
      <c r="BG898" s="14">
        <f t="shared" ref="BG898:BG961" si="438">IFERROR(V898/L898,"")</f>
        <v>0.75</v>
      </c>
      <c r="BH898" s="14">
        <f t="shared" ref="BH898:BH961" si="439">IFERROR(AA898/L898,"")</f>
        <v>0</v>
      </c>
      <c r="BI898" s="13">
        <f>IFERROR(((AG898*(12000/5))/((F898*60+G898)*(SUMIFS(팀공격력!X:X,팀공격력!A:A,B898,팀공격력!B:B,D898)+SUMIFS(팀수비력!X:X,팀수비력!A:A,B898,팀수비력!B:B,D898))))*100,"")</f>
        <v>1.1493812497605456</v>
      </c>
      <c r="BJ898" s="13">
        <f>IFERROR(((AI898*(12000/5))/((F898*60+G898)*(SUMIFS(팀공격력!V:V,팀공격력!A:A,B898,팀공격력!B:B,D898)+SUMIFS(팀수비력!W:W,팀수비력!A:A,B898,팀수비력!B:B,D898))))*100,"")</f>
        <v>2.2078304386223135</v>
      </c>
      <c r="BK898" s="13">
        <f>IFERROR(((AE898*(12000/5))/((F898*60+G898)*(SUMIFS(팀공격력!X:X,팀공격력!A:A,B898,팀공격력!B:B,D898)+SUMIFS(팀수비력!X:X,팀수비력!A:A,B898,팀수비력!B:B,D898))))*100,"")</f>
        <v>2.2987624995210911</v>
      </c>
      <c r="BL898" s="13">
        <f>IFERROR(100*AK898/(((((F898*60+G898)/(12000/5))*SUMIFS(팀공격력!P:P,팀공격력!A:A,B898,팀공격력!B:B,D898))-K898)),"")</f>
        <v>2.482827112472068</v>
      </c>
      <c r="BM898" s="13">
        <f>IFERROR(100*((AM898/E898*(2400))/((F898*60+G898)*SUMIFS(팀공격력!AR:AR,팀공격력!A:A,B898,팀공격력!B:B,D898))),"")</f>
        <v>3.2192766003718161</v>
      </c>
      <c r="BN898" s="13">
        <f>IFERROR((AO898*40)/(((F898*60+G898)/60)*(SUMIFS(팀수비력!Q:Q,팀수비력!A:A,B898,팀수비력!B:B,D898)-SUMIFS(팀수비력!N:N,팀수비력!A:A,B898,팀수비력!B:B,D898)))*100,"")</f>
        <v>0</v>
      </c>
      <c r="BO898" s="13">
        <f t="shared" ref="BO898:BO961" si="440">IFERROR(100*AQ898/(L898+0.44*AA898+AQ898),"")</f>
        <v>0</v>
      </c>
      <c r="BP898" s="13">
        <v>14.285714285714199</v>
      </c>
      <c r="BQ898" s="13">
        <v>0</v>
      </c>
      <c r="BR898" s="13">
        <v>0</v>
      </c>
      <c r="BS898" s="13">
        <v>0</v>
      </c>
      <c r="BT898" s="15" t="s">
        <v>88</v>
      </c>
      <c r="BU898" s="15"/>
      <c r="BV898" s="12" t="s">
        <v>91</v>
      </c>
      <c r="BW898" s="26"/>
      <c r="BX898" s="28"/>
      <c r="BY898" s="28"/>
      <c r="BZ898" s="26"/>
      <c r="CA898" s="26"/>
      <c r="CB898" s="26"/>
      <c r="CC898" s="31"/>
      <c r="CD898" s="31"/>
      <c r="CE898" s="31"/>
      <c r="CF898" s="33">
        <v>1</v>
      </c>
      <c r="CG898" s="33">
        <v>2</v>
      </c>
    </row>
    <row r="899" spans="1:85" ht="18" customHeight="1" thickBot="1" x14ac:dyDescent="0.45">
      <c r="A899" s="12" t="s">
        <v>84</v>
      </c>
      <c r="B899" s="12" t="s">
        <v>233</v>
      </c>
      <c r="C899" s="4" t="s">
        <v>255</v>
      </c>
      <c r="D899" s="4" t="s">
        <v>299</v>
      </c>
      <c r="E899" s="23">
        <v>9</v>
      </c>
      <c r="F899" s="24">
        <v>10</v>
      </c>
      <c r="G899" s="24">
        <v>11</v>
      </c>
      <c r="H899" s="10">
        <f t="shared" si="414"/>
        <v>5499</v>
      </c>
      <c r="I899" s="5">
        <v>33</v>
      </c>
      <c r="J899" s="17">
        <f t="shared" si="415"/>
        <v>3.6666666666666665</v>
      </c>
      <c r="K899" s="7">
        <v>13</v>
      </c>
      <c r="L899" s="7">
        <v>23</v>
      </c>
      <c r="M899" s="17">
        <f t="shared" si="416"/>
        <v>1.4444444444444444</v>
      </c>
      <c r="N899" s="17">
        <f t="shared" si="417"/>
        <v>2.5555555555555554</v>
      </c>
      <c r="O899" s="14">
        <f t="shared" si="418"/>
        <v>0.56521739130434778</v>
      </c>
      <c r="P899" s="12">
        <v>10</v>
      </c>
      <c r="Q899" s="12">
        <v>18</v>
      </c>
      <c r="R899" s="17">
        <f t="shared" si="419"/>
        <v>1.1111111111111112</v>
      </c>
      <c r="S899" s="17">
        <f t="shared" si="420"/>
        <v>2</v>
      </c>
      <c r="T899" s="14">
        <f t="shared" si="421"/>
        <v>0.55555555555555558</v>
      </c>
      <c r="U899" s="12">
        <v>3</v>
      </c>
      <c r="V899" s="12">
        <v>5</v>
      </c>
      <c r="W899" s="17">
        <f t="shared" si="422"/>
        <v>0.33333333333333331</v>
      </c>
      <c r="X899" s="17">
        <f t="shared" si="423"/>
        <v>0.55555555555555558</v>
      </c>
      <c r="Y899" s="14">
        <f t="shared" si="424"/>
        <v>0.6</v>
      </c>
      <c r="Z899" s="12">
        <v>4</v>
      </c>
      <c r="AA899" s="12">
        <v>5</v>
      </c>
      <c r="AB899" s="17">
        <f t="shared" si="425"/>
        <v>0.44444444444444442</v>
      </c>
      <c r="AC899" s="17">
        <f t="shared" si="426"/>
        <v>0.55555555555555558</v>
      </c>
      <c r="AD899" s="14">
        <f t="shared" si="427"/>
        <v>0.8</v>
      </c>
      <c r="AE899" s="12">
        <v>17</v>
      </c>
      <c r="AF899" s="17">
        <f t="shared" si="428"/>
        <v>1.8888888888888888</v>
      </c>
      <c r="AG899" s="12">
        <v>6</v>
      </c>
      <c r="AH899" s="17">
        <f t="shared" si="429"/>
        <v>0.66666666666666663</v>
      </c>
      <c r="AI899" s="12">
        <v>11</v>
      </c>
      <c r="AJ899" s="17">
        <f t="shared" si="430"/>
        <v>1.2222222222222223</v>
      </c>
      <c r="AK899" s="12">
        <v>11</v>
      </c>
      <c r="AL899" s="17">
        <f t="shared" si="431"/>
        <v>1.2222222222222223</v>
      </c>
      <c r="AM899" s="12">
        <v>2</v>
      </c>
      <c r="AN899" s="17">
        <f t="shared" si="432"/>
        <v>0.22222222222222221</v>
      </c>
      <c r="AO899" s="12">
        <v>2</v>
      </c>
      <c r="AP899" s="17">
        <f t="shared" si="433"/>
        <v>0.22222222222222221</v>
      </c>
      <c r="AQ899" s="12">
        <v>6</v>
      </c>
      <c r="AR899" s="17">
        <f t="shared" si="434"/>
        <v>0.66666666666666663</v>
      </c>
      <c r="AS899" s="12">
        <v>7</v>
      </c>
      <c r="AT899" s="17">
        <f t="shared" si="435"/>
        <v>0.77777777777777779</v>
      </c>
      <c r="AU899" s="13"/>
      <c r="AV899" s="13"/>
      <c r="AW899" s="13"/>
      <c r="AX899" s="13"/>
      <c r="AY899" s="13"/>
      <c r="AZ899" s="13"/>
      <c r="BA899" s="13"/>
      <c r="BB899" s="13"/>
      <c r="BC899" s="13"/>
      <c r="BD899" s="35">
        <f t="shared" si="436"/>
        <v>65.476190476190482</v>
      </c>
      <c r="BE899" s="35">
        <f t="shared" si="437"/>
        <v>63.04347826086957</v>
      </c>
      <c r="BF899" s="37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16.107616777425175</v>
      </c>
      <c r="BG899" s="14">
        <f t="shared" si="438"/>
        <v>0.21739130434782608</v>
      </c>
      <c r="BH899" s="14">
        <f t="shared" si="439"/>
        <v>0.21739130434782608</v>
      </c>
      <c r="BI899" s="13">
        <f>IFERROR(((AG899*(12000/5))/((F899*60+G899)*(SUMIFS(팀공격력!X:X,팀공격력!A:A,B899,팀공격력!B:B,D899)+SUMIFS(팀수비력!X:X,팀수비력!A:A,B899,팀수비력!B:B,D899))))*100,"")</f>
        <v>3.8826888698948707</v>
      </c>
      <c r="BJ899" s="13">
        <f>IFERROR(((AI899*(12000/5))/((F899*60+G899)*(SUMIFS(팀공격력!V:V,팀공격력!A:A,B899,팀공격력!B:B,D899)+SUMIFS(팀수비력!W:W,팀수비력!A:A,B899,팀수비력!B:B,D899))))*100,"")</f>
        <v>13.673372143611843</v>
      </c>
      <c r="BK899" s="13">
        <f>IFERROR(((AE899*(12000/5))/((F899*60+G899)*(SUMIFS(팀공격력!X:X,팀공격력!A:A,B899,팀공격력!B:B,D899)+SUMIFS(팀수비력!X:X,팀수비력!A:A,B899,팀수비력!B:B,D899))))*100,"")</f>
        <v>11.000951798035468</v>
      </c>
      <c r="BL899" s="13">
        <f>IFERROR(100*AK899/(((((F899*60+G899)/(12000/5))*SUMIFS(팀공격력!P:P,팀공격력!A:A,B899,팀공격력!B:B,D899))-K899)),"")</f>
        <v>18.791239296467392</v>
      </c>
      <c r="BM899" s="13">
        <f>IFERROR(100*((AM899/E899*(2400))/((F899*60+G899)*SUMIFS(팀공격력!AR:AR,팀공격력!A:A,B899,팀공격력!B:B,D899))),"")</f>
        <v>1.2083264053768736</v>
      </c>
      <c r="BN899" s="13">
        <f>IFERROR((AO899*40)/(((F899*60+G899)/60)*(SUMIFS(팀수비력!Q:Q,팀수비력!A:A,B899,팀수비력!B:B,D899)-SUMIFS(팀수비력!N:N,팀수비력!A:A,B899,팀수비력!B:B,D899)))*100,"")</f>
        <v>1.9738627671911111</v>
      </c>
      <c r="BO899" s="13">
        <f t="shared" si="440"/>
        <v>19.23076923076923</v>
      </c>
      <c r="BP899" s="13">
        <v>0</v>
      </c>
      <c r="BQ899" s="13">
        <v>0.11111111111111099</v>
      </c>
      <c r="BR899" s="13">
        <v>0</v>
      </c>
      <c r="BS899" s="13">
        <v>0.11111111111111099</v>
      </c>
      <c r="BT899" s="15" t="s">
        <v>88</v>
      </c>
      <c r="BU899" s="15"/>
      <c r="BV899" s="12" t="s">
        <v>96</v>
      </c>
      <c r="BW899" s="26"/>
      <c r="BX899" s="28"/>
      <c r="BY899" s="28"/>
      <c r="BZ899" s="26"/>
      <c r="CA899" s="26"/>
      <c r="CB899" s="26"/>
      <c r="CC899" s="31"/>
      <c r="CD899" s="31"/>
      <c r="CE899" s="31"/>
      <c r="CF899" s="33">
        <v>3</v>
      </c>
      <c r="CG899" s="33">
        <v>6</v>
      </c>
    </row>
    <row r="900" spans="1:85" ht="18" customHeight="1" thickBot="1" x14ac:dyDescent="0.45">
      <c r="A900" s="12" t="s">
        <v>84</v>
      </c>
      <c r="B900" s="12" t="s">
        <v>256</v>
      </c>
      <c r="C900" s="4" t="s">
        <v>258</v>
      </c>
      <c r="D900" s="4" t="s">
        <v>299</v>
      </c>
      <c r="E900" s="23">
        <v>8</v>
      </c>
      <c r="F900" s="24">
        <v>17</v>
      </c>
      <c r="G900" s="24">
        <v>19</v>
      </c>
      <c r="H900" s="10">
        <f t="shared" si="414"/>
        <v>8312</v>
      </c>
      <c r="I900" s="5">
        <v>38</v>
      </c>
      <c r="J900" s="17">
        <f t="shared" si="415"/>
        <v>4.75</v>
      </c>
      <c r="K900" s="7">
        <v>17</v>
      </c>
      <c r="L900" s="7">
        <v>31</v>
      </c>
      <c r="M900" s="17">
        <f t="shared" si="416"/>
        <v>2.125</v>
      </c>
      <c r="N900" s="17">
        <f t="shared" si="417"/>
        <v>3.875</v>
      </c>
      <c r="O900" s="14">
        <f t="shared" si="418"/>
        <v>0.54838709677419351</v>
      </c>
      <c r="P900" s="12">
        <v>17</v>
      </c>
      <c r="Q900" s="12">
        <v>31</v>
      </c>
      <c r="R900" s="17">
        <f t="shared" si="419"/>
        <v>2.125</v>
      </c>
      <c r="S900" s="17">
        <f t="shared" si="420"/>
        <v>3.875</v>
      </c>
      <c r="T900" s="14">
        <f t="shared" si="421"/>
        <v>0.54838709677419351</v>
      </c>
      <c r="U900" s="12">
        <v>0</v>
      </c>
      <c r="V900" s="12">
        <v>0</v>
      </c>
      <c r="W900" s="17">
        <f t="shared" si="422"/>
        <v>0</v>
      </c>
      <c r="X900" s="17">
        <f t="shared" si="423"/>
        <v>0</v>
      </c>
      <c r="Y900" s="14" t="e">
        <f t="shared" si="424"/>
        <v>#DIV/0!</v>
      </c>
      <c r="Z900" s="12">
        <v>4</v>
      </c>
      <c r="AA900" s="12">
        <v>6</v>
      </c>
      <c r="AB900" s="17">
        <f t="shared" si="425"/>
        <v>0.5</v>
      </c>
      <c r="AC900" s="17">
        <f t="shared" si="426"/>
        <v>0.75</v>
      </c>
      <c r="AD900" s="14">
        <f t="shared" si="427"/>
        <v>0.66666666666666663</v>
      </c>
      <c r="AE900" s="12">
        <v>28</v>
      </c>
      <c r="AF900" s="17">
        <f t="shared" si="428"/>
        <v>3.5</v>
      </c>
      <c r="AG900" s="12">
        <v>16</v>
      </c>
      <c r="AH900" s="17">
        <f t="shared" si="429"/>
        <v>2</v>
      </c>
      <c r="AI900" s="12">
        <v>12</v>
      </c>
      <c r="AJ900" s="17">
        <f t="shared" si="430"/>
        <v>1.5</v>
      </c>
      <c r="AK900" s="12">
        <v>12</v>
      </c>
      <c r="AL900" s="17">
        <f t="shared" si="431"/>
        <v>1.5</v>
      </c>
      <c r="AM900" s="12">
        <v>3</v>
      </c>
      <c r="AN900" s="17">
        <f t="shared" si="432"/>
        <v>0.375</v>
      </c>
      <c r="AO900" s="12">
        <v>5</v>
      </c>
      <c r="AP900" s="17">
        <f t="shared" si="433"/>
        <v>0.625</v>
      </c>
      <c r="AQ900" s="12">
        <v>5</v>
      </c>
      <c r="AR900" s="17">
        <f t="shared" si="434"/>
        <v>0.625</v>
      </c>
      <c r="AS900" s="12">
        <v>16</v>
      </c>
      <c r="AT900" s="17">
        <f t="shared" si="435"/>
        <v>2</v>
      </c>
      <c r="AU900" s="13"/>
      <c r="AV900" s="13"/>
      <c r="AW900" s="13"/>
      <c r="AX900" s="13"/>
      <c r="AY900" s="13"/>
      <c r="AZ900" s="13"/>
      <c r="BA900" s="13"/>
      <c r="BB900" s="13"/>
      <c r="BC900" s="13"/>
      <c r="BD900" s="35">
        <f t="shared" si="436"/>
        <v>56.48038049940547</v>
      </c>
      <c r="BE900" s="35">
        <f t="shared" si="437"/>
        <v>54.838709677419352</v>
      </c>
      <c r="BF900" s="37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11.472961712107937</v>
      </c>
      <c r="BG900" s="14">
        <f t="shared" si="438"/>
        <v>0</v>
      </c>
      <c r="BH900" s="14">
        <f t="shared" si="439"/>
        <v>0.19354838709677419</v>
      </c>
      <c r="BI900" s="13">
        <f>IFERROR(((AG900*(12000/5))/((F900*60+G900)*(SUMIFS(팀공격력!X:X,팀공격력!A:A,B900,팀공격력!B:B,D900)+SUMIFS(팀수비력!X:X,팀수비력!A:A,B900,팀수비력!B:B,D900))))*100,"")</f>
        <v>5.7657744230847197</v>
      </c>
      <c r="BJ900" s="13">
        <f>IFERROR(((AI900*(12000/5))/((F900*60+G900)*(SUMIFS(팀공격력!V:V,팀공격력!A:A,B900,팀공격력!B:B,D900)+SUMIFS(팀수비력!W:W,팀수비력!A:A,B900,팀수비력!B:B,D900))))*100,"")</f>
        <v>8.3743083199334709</v>
      </c>
      <c r="BK900" s="13">
        <f>IFERROR(((AE900*(12000/5))/((F900*60+G900)*(SUMIFS(팀공격력!X:X,팀공격력!A:A,B900,팀공격력!B:B,D900)+SUMIFS(팀수비력!X:X,팀수비력!A:A,B900,팀수비력!B:B,D900))))*100,"")</f>
        <v>10.090105240398259</v>
      </c>
      <c r="BL900" s="13">
        <f>IFERROR(100*AK900/(((((F900*60+G900)/(12000/5))*SUMIFS(팀공격력!P:P,팀공격력!A:A,B900,팀공격력!B:B,D900))-K900)),"")</f>
        <v>12.557774483299903</v>
      </c>
      <c r="BM900" s="13">
        <f>IFERROR(100*((AM900/E900*(2400))/((F900*60+G900)*SUMIFS(팀공격력!AR:AR,팀공격력!A:A,B900,팀공격력!B:B,D900))),"")</f>
        <v>1.1642436218917493</v>
      </c>
      <c r="BN900" s="13">
        <f>IFERROR((AO900*40)/(((F900*60+G900)/60)*(SUMIFS(팀수비력!Q:Q,팀수비력!A:A,B900,팀수비력!B:B,D900)-SUMIFS(팀수비력!N:N,팀수비력!A:A,B900,팀수비력!B:B,D900)))*100,"")</f>
        <v>3.0881194896367856</v>
      </c>
      <c r="BO900" s="13">
        <f t="shared" si="440"/>
        <v>12.939958592132506</v>
      </c>
      <c r="BP900" s="13">
        <v>0</v>
      </c>
      <c r="BQ900" s="13">
        <v>0.5</v>
      </c>
      <c r="BR900" s="13">
        <v>0</v>
      </c>
      <c r="BS900" s="13">
        <v>0.375</v>
      </c>
      <c r="BT900" s="15" t="s">
        <v>88</v>
      </c>
      <c r="BU900" s="15"/>
      <c r="BV900" s="12" t="s">
        <v>96</v>
      </c>
      <c r="BW900" s="26"/>
      <c r="BX900" s="28"/>
      <c r="BY900" s="28"/>
      <c r="BZ900" s="26"/>
      <c r="CA900" s="26"/>
      <c r="CB900" s="26"/>
      <c r="CC900" s="31"/>
      <c r="CD900" s="31"/>
      <c r="CE900" s="31"/>
      <c r="CF900" s="33">
        <v>3</v>
      </c>
      <c r="CG900" s="33">
        <v>5</v>
      </c>
    </row>
    <row r="901" spans="1:85" ht="18" customHeight="1" thickBot="1" x14ac:dyDescent="0.45">
      <c r="A901" s="12" t="s">
        <v>84</v>
      </c>
      <c r="B901" s="12" t="s">
        <v>256</v>
      </c>
      <c r="C901" s="4" t="s">
        <v>259</v>
      </c>
      <c r="D901" s="4" t="s">
        <v>299</v>
      </c>
      <c r="E901" s="23">
        <v>3</v>
      </c>
      <c r="F901" s="24">
        <v>1</v>
      </c>
      <c r="G901" s="24">
        <v>35</v>
      </c>
      <c r="H901" s="10">
        <f t="shared" si="414"/>
        <v>285</v>
      </c>
      <c r="I901" s="5">
        <v>0</v>
      </c>
      <c r="J901" s="17">
        <f t="shared" si="415"/>
        <v>0</v>
      </c>
      <c r="K901" s="7">
        <v>0</v>
      </c>
      <c r="L901" s="7">
        <v>0</v>
      </c>
      <c r="M901" s="17">
        <f t="shared" si="416"/>
        <v>0</v>
      </c>
      <c r="N901" s="17">
        <f t="shared" si="417"/>
        <v>0</v>
      </c>
      <c r="O901" s="14" t="e">
        <f t="shared" si="418"/>
        <v>#DIV/0!</v>
      </c>
      <c r="P901" s="12">
        <v>0</v>
      </c>
      <c r="Q901" s="12">
        <v>0</v>
      </c>
      <c r="R901" s="17">
        <f t="shared" si="419"/>
        <v>0</v>
      </c>
      <c r="S901" s="17">
        <f t="shared" si="420"/>
        <v>0</v>
      </c>
      <c r="T901" s="14" t="e">
        <f t="shared" si="421"/>
        <v>#DIV/0!</v>
      </c>
      <c r="U901" s="12">
        <v>0</v>
      </c>
      <c r="V901" s="12">
        <v>0</v>
      </c>
      <c r="W901" s="17">
        <f t="shared" si="422"/>
        <v>0</v>
      </c>
      <c r="X901" s="17">
        <f t="shared" si="423"/>
        <v>0</v>
      </c>
      <c r="Y901" s="14" t="e">
        <f t="shared" si="424"/>
        <v>#DIV/0!</v>
      </c>
      <c r="Z901" s="12">
        <v>0</v>
      </c>
      <c r="AA901" s="12">
        <v>0</v>
      </c>
      <c r="AB901" s="17">
        <f t="shared" si="425"/>
        <v>0</v>
      </c>
      <c r="AC901" s="17">
        <f t="shared" si="426"/>
        <v>0</v>
      </c>
      <c r="AD901" s="14" t="e">
        <f t="shared" si="427"/>
        <v>#DIV/0!</v>
      </c>
      <c r="AE901" s="12">
        <v>0</v>
      </c>
      <c r="AF901" s="17">
        <f t="shared" si="428"/>
        <v>0</v>
      </c>
      <c r="AG901" s="12">
        <v>0</v>
      </c>
      <c r="AH901" s="17">
        <f t="shared" si="429"/>
        <v>0</v>
      </c>
      <c r="AI901" s="12">
        <v>0</v>
      </c>
      <c r="AJ901" s="17">
        <f t="shared" si="430"/>
        <v>0</v>
      </c>
      <c r="AK901" s="12">
        <v>2</v>
      </c>
      <c r="AL901" s="17">
        <f t="shared" si="431"/>
        <v>0.66666666666666663</v>
      </c>
      <c r="AM901" s="12">
        <v>0</v>
      </c>
      <c r="AN901" s="17">
        <f t="shared" si="432"/>
        <v>0</v>
      </c>
      <c r="AO901" s="12">
        <v>0</v>
      </c>
      <c r="AP901" s="17">
        <f t="shared" si="433"/>
        <v>0</v>
      </c>
      <c r="AQ901" s="12">
        <v>1</v>
      </c>
      <c r="AR901" s="17">
        <f t="shared" si="434"/>
        <v>0.33333333333333331</v>
      </c>
      <c r="AS901" s="12">
        <v>1</v>
      </c>
      <c r="AT901" s="17">
        <f t="shared" si="435"/>
        <v>0.33333333333333331</v>
      </c>
      <c r="AU901" s="13"/>
      <c r="AV901" s="13"/>
      <c r="AW901" s="13"/>
      <c r="AX901" s="13"/>
      <c r="AY901" s="13"/>
      <c r="AZ901" s="13"/>
      <c r="BA901" s="13"/>
      <c r="BB901" s="13"/>
      <c r="BC901" s="13"/>
      <c r="BD901" s="35" t="str">
        <f t="shared" si="436"/>
        <v/>
      </c>
      <c r="BE901" s="35" t="str">
        <f t="shared" si="437"/>
        <v/>
      </c>
      <c r="BF901" s="37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3.247359490814032</v>
      </c>
      <c r="BG901" s="14" t="str">
        <f t="shared" si="438"/>
        <v/>
      </c>
      <c r="BH901" s="14" t="str">
        <f t="shared" si="439"/>
        <v/>
      </c>
      <c r="BI901" s="13">
        <f>IFERROR(((AG901*(12000/5))/((F901*60+G901)*(SUMIFS(팀공격력!X:X,팀공격력!A:A,B901,팀공격력!B:B,D901)+SUMIFS(팀수비력!X:X,팀수비력!A:A,B901,팀수비력!B:B,D901))))*100,"")</f>
        <v>0</v>
      </c>
      <c r="BJ901" s="13">
        <f>IFERROR(((AI901*(12000/5))/((F901*60+G901)*(SUMIFS(팀공격력!V:V,팀공격력!A:A,B901,팀공격력!B:B,D901)+SUMIFS(팀수비력!W:W,팀수비력!A:A,B901,팀수비력!B:B,D901))))*100,"")</f>
        <v>0</v>
      </c>
      <c r="BK901" s="13">
        <f>IFERROR(((AE901*(12000/5))/((F901*60+G901)*(SUMIFS(팀공격력!X:X,팀공격력!A:A,B901,팀공격력!B:B,D901)+SUMIFS(팀수비력!X:X,팀수비력!A:A,B901,팀수비력!B:B,D901))))*100,"")</f>
        <v>0</v>
      </c>
      <c r="BL901" s="13">
        <f>IFERROR(100*AK901/(((((F901*60+G901)/(12000/5))*SUMIFS(팀공격력!P:P,팀공격력!A:A,B901,팀공격력!B:B,D901))-K901)),"")</f>
        <v>19.433198380566804</v>
      </c>
      <c r="BM901" s="13">
        <f>IFERROR(100*((AM901/E901*(2400))/((F901*60+G901)*SUMIFS(팀공격력!AR:AR,팀공격력!A:A,B901,팀공격력!B:B,D901))),"")</f>
        <v>0</v>
      </c>
      <c r="BN901" s="13">
        <f>IFERROR((AO901*40)/(((F901*60+G901)/60)*(SUMIFS(팀수비력!Q:Q,팀수비력!A:A,B901,팀수비력!B:B,D901)-SUMIFS(팀수비력!N:N,팀수비력!A:A,B901,팀수비력!B:B,D901)))*100,"")</f>
        <v>0</v>
      </c>
      <c r="BO901" s="13">
        <f t="shared" si="440"/>
        <v>100</v>
      </c>
      <c r="BP901" s="13">
        <v>0</v>
      </c>
      <c r="BQ901" s="13">
        <v>0</v>
      </c>
      <c r="BR901" s="13">
        <v>0</v>
      </c>
      <c r="BS901" s="13">
        <v>0</v>
      </c>
      <c r="BT901" s="15" t="s">
        <v>88</v>
      </c>
      <c r="BU901" s="15"/>
      <c r="BV901" s="12" t="s">
        <v>91</v>
      </c>
      <c r="BW901" s="26"/>
      <c r="BX901" s="28"/>
      <c r="BY901" s="28"/>
      <c r="BZ901" s="26"/>
      <c r="CA901" s="26"/>
      <c r="CB901" s="26"/>
      <c r="CC901" s="31"/>
      <c r="CD901" s="31"/>
      <c r="CE901" s="31"/>
      <c r="CF901" s="33">
        <v>2</v>
      </c>
      <c r="CG901" s="33">
        <v>1</v>
      </c>
    </row>
    <row r="902" spans="1:85" ht="18" customHeight="1" thickBot="1" x14ac:dyDescent="0.45">
      <c r="A902" s="12" t="s">
        <v>84</v>
      </c>
      <c r="B902" s="12" t="s">
        <v>256</v>
      </c>
      <c r="C902" s="4" t="s">
        <v>260</v>
      </c>
      <c r="D902" s="4" t="s">
        <v>299</v>
      </c>
      <c r="E902" s="23">
        <v>8</v>
      </c>
      <c r="F902" s="24">
        <v>23</v>
      </c>
      <c r="G902" s="24">
        <v>45</v>
      </c>
      <c r="H902" s="10">
        <f t="shared" si="414"/>
        <v>11400</v>
      </c>
      <c r="I902" s="5">
        <v>52</v>
      </c>
      <c r="J902" s="17">
        <f t="shared" si="415"/>
        <v>6.5</v>
      </c>
      <c r="K902" s="7">
        <v>17</v>
      </c>
      <c r="L902" s="7">
        <v>44</v>
      </c>
      <c r="M902" s="17">
        <f t="shared" si="416"/>
        <v>2.125</v>
      </c>
      <c r="N902" s="17">
        <f t="shared" si="417"/>
        <v>5.5</v>
      </c>
      <c r="O902" s="14">
        <f t="shared" si="418"/>
        <v>0.38636363636363635</v>
      </c>
      <c r="P902" s="12">
        <v>9</v>
      </c>
      <c r="Q902" s="12">
        <v>19</v>
      </c>
      <c r="R902" s="17">
        <f t="shared" si="419"/>
        <v>1.125</v>
      </c>
      <c r="S902" s="17">
        <f t="shared" si="420"/>
        <v>2.375</v>
      </c>
      <c r="T902" s="14">
        <f t="shared" si="421"/>
        <v>0.47368421052631576</v>
      </c>
      <c r="U902" s="12">
        <v>8</v>
      </c>
      <c r="V902" s="12">
        <v>25</v>
      </c>
      <c r="W902" s="17">
        <f t="shared" si="422"/>
        <v>1</v>
      </c>
      <c r="X902" s="17">
        <f t="shared" si="423"/>
        <v>3.125</v>
      </c>
      <c r="Y902" s="14">
        <f t="shared" si="424"/>
        <v>0.32</v>
      </c>
      <c r="Z902" s="12">
        <v>10</v>
      </c>
      <c r="AA902" s="12">
        <v>10</v>
      </c>
      <c r="AB902" s="17">
        <f t="shared" si="425"/>
        <v>1.25</v>
      </c>
      <c r="AC902" s="17">
        <f t="shared" si="426"/>
        <v>1.25</v>
      </c>
      <c r="AD902" s="14">
        <f t="shared" si="427"/>
        <v>1</v>
      </c>
      <c r="AE902" s="12">
        <v>27</v>
      </c>
      <c r="AF902" s="17">
        <f t="shared" si="428"/>
        <v>3.375</v>
      </c>
      <c r="AG902" s="12">
        <v>9</v>
      </c>
      <c r="AH902" s="17">
        <f t="shared" si="429"/>
        <v>1.125</v>
      </c>
      <c r="AI902" s="12">
        <v>18</v>
      </c>
      <c r="AJ902" s="17">
        <f t="shared" si="430"/>
        <v>2.25</v>
      </c>
      <c r="AK902" s="12">
        <v>5</v>
      </c>
      <c r="AL902" s="17">
        <f t="shared" si="431"/>
        <v>0.625</v>
      </c>
      <c r="AM902" s="12">
        <v>6</v>
      </c>
      <c r="AN902" s="17">
        <f t="shared" si="432"/>
        <v>0.75</v>
      </c>
      <c r="AO902" s="12">
        <v>1</v>
      </c>
      <c r="AP902" s="17">
        <f t="shared" si="433"/>
        <v>0.125</v>
      </c>
      <c r="AQ902" s="12">
        <v>8</v>
      </c>
      <c r="AR902" s="17">
        <f t="shared" si="434"/>
        <v>1</v>
      </c>
      <c r="AS902" s="12">
        <v>16</v>
      </c>
      <c r="AT902" s="17">
        <f t="shared" si="435"/>
        <v>2</v>
      </c>
      <c r="AU902" s="13"/>
      <c r="AV902" s="13"/>
      <c r="AW902" s="13"/>
      <c r="AX902" s="13"/>
      <c r="AY902" s="13"/>
      <c r="AZ902" s="13"/>
      <c r="BA902" s="13"/>
      <c r="BB902" s="13"/>
      <c r="BC902" s="13"/>
      <c r="BD902" s="35">
        <f t="shared" si="436"/>
        <v>53.719008264462808</v>
      </c>
      <c r="BE902" s="35">
        <f t="shared" si="437"/>
        <v>47.727272727272727</v>
      </c>
      <c r="BF902" s="37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12.210071685460759</v>
      </c>
      <c r="BG902" s="14">
        <f t="shared" si="438"/>
        <v>0.56818181818181823</v>
      </c>
      <c r="BH902" s="14">
        <f t="shared" si="439"/>
        <v>0.22727272727272727</v>
      </c>
      <c r="BI902" s="13">
        <f>IFERROR(((AG902*(12000/5))/((F902*60+G902)*(SUMIFS(팀공격력!X:X,팀공격력!A:A,B902,팀공격력!B:B,D902)+SUMIFS(팀수비력!X:X,팀수비력!A:A,B902,팀수비력!B:B,D902))))*100,"")</f>
        <v>2.3647261679940881</v>
      </c>
      <c r="BJ902" s="13">
        <f>IFERROR(((AI902*(12000/5))/((F902*60+G902)*(SUMIFS(팀공격력!V:V,팀공격력!A:A,B902,팀공격력!B:B,D902)+SUMIFS(팀수비력!W:W,팀수비력!A:A,B902,팀수비력!B:B,D902))))*100,"")</f>
        <v>9.1588487835903951</v>
      </c>
      <c r="BK902" s="13">
        <f>IFERROR(((AE902*(12000/5))/((F902*60+G902)*(SUMIFS(팀공격력!X:X,팀공격력!A:A,B902,팀공격력!B:B,D902)+SUMIFS(팀수비력!X:X,팀수비력!A:A,B902,팀수비력!B:B,D902))))*100,"")</f>
        <v>7.0941785039822651</v>
      </c>
      <c r="BL902" s="13">
        <f>IFERROR(100*AK902/(((((F902*60+G902)/(12000/5))*SUMIFS(팀공격력!P:P,팀공격력!A:A,B902,팀공격력!B:B,D902))-K902)),"")</f>
        <v>3.6396724294813465</v>
      </c>
      <c r="BM902" s="13">
        <f>IFERROR(100*((AM902/E902*(2400))/((F902*60+G902)*SUMIFS(팀공격력!AR:AR,팀공격력!A:A,B902,팀공격력!B:B,D902))),"")</f>
        <v>1.6977531552919687</v>
      </c>
      <c r="BN902" s="13">
        <f>IFERROR((AO902*40)/(((F902*60+G902)/60)*(SUMIFS(팀수비력!Q:Q,팀수비력!A:A,B902,팀수비력!B:B,D902)-SUMIFS(팀수비력!N:N,팀수비력!A:A,B902,팀수비력!B:B,D902)))*100,"")</f>
        <v>0.45032367013791164</v>
      </c>
      <c r="BO902" s="13">
        <f t="shared" si="440"/>
        <v>14.184397163120568</v>
      </c>
      <c r="BP902" s="13">
        <v>0</v>
      </c>
      <c r="BQ902" s="13">
        <v>0.125</v>
      </c>
      <c r="BR902" s="13">
        <v>0.375</v>
      </c>
      <c r="BS902" s="13">
        <v>0.625</v>
      </c>
      <c r="BT902" s="15" t="s">
        <v>88</v>
      </c>
      <c r="BU902" s="15"/>
      <c r="BV902" s="12" t="s">
        <v>96</v>
      </c>
      <c r="BW902" s="26"/>
      <c r="BX902" s="28"/>
      <c r="BY902" s="28"/>
      <c r="BZ902" s="26"/>
      <c r="CA902" s="26"/>
      <c r="CB902" s="26"/>
      <c r="CC902" s="31"/>
      <c r="CD902" s="31"/>
      <c r="CE902" s="31"/>
      <c r="CF902" s="33">
        <v>3</v>
      </c>
      <c r="CG902" s="33">
        <v>5</v>
      </c>
    </row>
    <row r="903" spans="1:85" ht="18" customHeight="1" thickBot="1" x14ac:dyDescent="0.45">
      <c r="A903" s="12" t="s">
        <v>84</v>
      </c>
      <c r="B903" s="12" t="s">
        <v>256</v>
      </c>
      <c r="C903" s="4" t="s">
        <v>262</v>
      </c>
      <c r="D903" s="4" t="s">
        <v>299</v>
      </c>
      <c r="E903" s="23">
        <v>8</v>
      </c>
      <c r="F903" s="24">
        <v>10</v>
      </c>
      <c r="G903" s="24">
        <v>59</v>
      </c>
      <c r="H903" s="10">
        <f t="shared" si="414"/>
        <v>5272</v>
      </c>
      <c r="I903" s="5">
        <v>19</v>
      </c>
      <c r="J903" s="17">
        <f t="shared" si="415"/>
        <v>2.375</v>
      </c>
      <c r="K903" s="7">
        <v>7</v>
      </c>
      <c r="L903" s="7">
        <v>17</v>
      </c>
      <c r="M903" s="17">
        <f t="shared" si="416"/>
        <v>0.875</v>
      </c>
      <c r="N903" s="17">
        <f t="shared" si="417"/>
        <v>2.125</v>
      </c>
      <c r="O903" s="14">
        <f t="shared" si="418"/>
        <v>0.41176470588235292</v>
      </c>
      <c r="P903" s="12">
        <v>2</v>
      </c>
      <c r="Q903" s="12">
        <v>2</v>
      </c>
      <c r="R903" s="17">
        <f t="shared" si="419"/>
        <v>0.25</v>
      </c>
      <c r="S903" s="17">
        <f t="shared" si="420"/>
        <v>0.25</v>
      </c>
      <c r="T903" s="14">
        <f t="shared" si="421"/>
        <v>1</v>
      </c>
      <c r="U903" s="12">
        <v>5</v>
      </c>
      <c r="V903" s="12">
        <v>15</v>
      </c>
      <c r="W903" s="17">
        <f t="shared" si="422"/>
        <v>0.625</v>
      </c>
      <c r="X903" s="17">
        <f t="shared" si="423"/>
        <v>1.875</v>
      </c>
      <c r="Y903" s="14">
        <f t="shared" si="424"/>
        <v>0.33333333333333331</v>
      </c>
      <c r="Z903" s="12">
        <v>0</v>
      </c>
      <c r="AA903" s="12">
        <v>0</v>
      </c>
      <c r="AB903" s="17">
        <f t="shared" si="425"/>
        <v>0</v>
      </c>
      <c r="AC903" s="17">
        <f t="shared" si="426"/>
        <v>0</v>
      </c>
      <c r="AD903" s="14" t="e">
        <f t="shared" si="427"/>
        <v>#DIV/0!</v>
      </c>
      <c r="AE903" s="12">
        <v>8</v>
      </c>
      <c r="AF903" s="17">
        <f t="shared" si="428"/>
        <v>1</v>
      </c>
      <c r="AG903" s="12">
        <v>1</v>
      </c>
      <c r="AH903" s="17">
        <f t="shared" si="429"/>
        <v>0.125</v>
      </c>
      <c r="AI903" s="12">
        <v>7</v>
      </c>
      <c r="AJ903" s="17">
        <f t="shared" si="430"/>
        <v>0.875</v>
      </c>
      <c r="AK903" s="12">
        <v>2</v>
      </c>
      <c r="AL903" s="17">
        <f t="shared" si="431"/>
        <v>0.25</v>
      </c>
      <c r="AM903" s="12">
        <v>1</v>
      </c>
      <c r="AN903" s="17">
        <f t="shared" si="432"/>
        <v>0.125</v>
      </c>
      <c r="AO903" s="12">
        <v>3</v>
      </c>
      <c r="AP903" s="17">
        <f t="shared" si="433"/>
        <v>0.375</v>
      </c>
      <c r="AQ903" s="12">
        <v>0</v>
      </c>
      <c r="AR903" s="17">
        <f t="shared" si="434"/>
        <v>0</v>
      </c>
      <c r="AS903" s="12">
        <v>8</v>
      </c>
      <c r="AT903" s="17">
        <f t="shared" si="435"/>
        <v>1</v>
      </c>
      <c r="AU903" s="13"/>
      <c r="AV903" s="13"/>
      <c r="AW903" s="13"/>
      <c r="AX903" s="13"/>
      <c r="AY903" s="13"/>
      <c r="AZ903" s="13"/>
      <c r="BA903" s="13"/>
      <c r="BB903" s="13"/>
      <c r="BC903" s="13"/>
      <c r="BD903" s="35">
        <f t="shared" si="436"/>
        <v>55.882352941176471</v>
      </c>
      <c r="BE903" s="35">
        <f t="shared" si="437"/>
        <v>55.882352941176471</v>
      </c>
      <c r="BF903" s="37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7.9582482210389394</v>
      </c>
      <c r="BG903" s="14">
        <f t="shared" si="438"/>
        <v>0.88235294117647056</v>
      </c>
      <c r="BH903" s="14">
        <f t="shared" si="439"/>
        <v>0</v>
      </c>
      <c r="BI903" s="13">
        <f>IFERROR(((AG903*(12000/5))/((F903*60+G903)*(SUMIFS(팀공격력!X:X,팀공격력!A:A,B903,팀공격력!B:B,D903)+SUMIFS(팀수비력!X:X,팀수비력!A:A,B903,팀수비력!B:B,D903))))*100,"")</f>
        <v>0.56815626191056745</v>
      </c>
      <c r="BJ903" s="13">
        <f>IFERROR(((AI903*(12000/5))/((F903*60+G903)*(SUMIFS(팀공격력!V:V,팀공격력!A:A,B903,팀공격력!B:B,D903)+SUMIFS(팀수비력!W:W,팀수비력!A:A,B903,팀수비력!B:B,D903))))*100,"")</f>
        <v>7.7018644930293547</v>
      </c>
      <c r="BK903" s="13">
        <f>IFERROR(((AE903*(12000/5))/((F903*60+G903)*(SUMIFS(팀공격력!X:X,팀공격력!A:A,B903,팀공격력!B:B,D903)+SUMIFS(팀수비력!X:X,팀수비력!A:A,B903,팀수비력!B:B,D903))))*100,"")</f>
        <v>4.5452500952845396</v>
      </c>
      <c r="BL903" s="13">
        <f>IFERROR(100*AK903/(((((F903*60+G903)/(12000/5))*SUMIFS(팀공격력!P:P,팀공격력!A:A,B903,팀공격력!B:B,D903))-K903)),"")</f>
        <v>3.1059919761873949</v>
      </c>
      <c r="BM903" s="13">
        <f>IFERROR(100*((AM903/E903*(2400))/((F903*60+G903)*SUMIFS(팀공격력!AR:AR,팀공격력!A:A,B903,팀공격력!B:B,D903))),"")</f>
        <v>0.61186096264316003</v>
      </c>
      <c r="BN903" s="13">
        <f>IFERROR((AO903*40)/(((F903*60+G903)/60)*(SUMIFS(팀수비력!Q:Q,팀수비력!A:A,B903,팀수비력!B:B,D903)-SUMIFS(팀수비력!N:N,팀수비력!A:A,B903,팀수비력!B:B,D903)))*100,"")</f>
        <v>2.9212954322300035</v>
      </c>
      <c r="BO903" s="13">
        <f t="shared" si="440"/>
        <v>0</v>
      </c>
      <c r="BP903" s="13">
        <v>0</v>
      </c>
      <c r="BQ903" s="13">
        <v>0</v>
      </c>
      <c r="BR903" s="13">
        <v>0</v>
      </c>
      <c r="BS903" s="13">
        <v>0.125</v>
      </c>
      <c r="BT903" s="15" t="s">
        <v>88</v>
      </c>
      <c r="BU903" s="15"/>
      <c r="BV903" s="12" t="s">
        <v>96</v>
      </c>
      <c r="BW903" s="26"/>
      <c r="BX903" s="28"/>
      <c r="BY903" s="28"/>
      <c r="BZ903" s="26"/>
      <c r="CA903" s="26"/>
      <c r="CB903" s="26"/>
      <c r="CC903" s="31"/>
      <c r="CD903" s="31"/>
      <c r="CE903" s="31"/>
      <c r="CF903" s="33">
        <v>4</v>
      </c>
      <c r="CG903" s="33">
        <v>4</v>
      </c>
    </row>
    <row r="904" spans="1:85" ht="18" customHeight="1" thickBot="1" x14ac:dyDescent="0.45">
      <c r="A904" s="12" t="s">
        <v>84</v>
      </c>
      <c r="B904" s="12" t="s">
        <v>256</v>
      </c>
      <c r="C904" s="4" t="s">
        <v>263</v>
      </c>
      <c r="D904" s="4" t="s">
        <v>299</v>
      </c>
      <c r="E904" s="23">
        <v>6</v>
      </c>
      <c r="F904" s="24">
        <v>15</v>
      </c>
      <c r="G904" s="24">
        <v>53</v>
      </c>
      <c r="H904" s="10">
        <f t="shared" si="414"/>
        <v>5718</v>
      </c>
      <c r="I904" s="5">
        <v>60</v>
      </c>
      <c r="J904" s="17">
        <f t="shared" si="415"/>
        <v>10</v>
      </c>
      <c r="K904" s="7">
        <v>25</v>
      </c>
      <c r="L904" s="7">
        <v>46</v>
      </c>
      <c r="M904" s="17">
        <f t="shared" si="416"/>
        <v>4.166666666666667</v>
      </c>
      <c r="N904" s="17">
        <f t="shared" si="417"/>
        <v>7.666666666666667</v>
      </c>
      <c r="O904" s="14">
        <f t="shared" si="418"/>
        <v>0.54347826086956519</v>
      </c>
      <c r="P904" s="12">
        <v>25</v>
      </c>
      <c r="Q904" s="12">
        <v>44</v>
      </c>
      <c r="R904" s="17">
        <f t="shared" si="419"/>
        <v>4.166666666666667</v>
      </c>
      <c r="S904" s="17">
        <f t="shared" si="420"/>
        <v>7.333333333333333</v>
      </c>
      <c r="T904" s="14">
        <f t="shared" si="421"/>
        <v>0.56818181818181823</v>
      </c>
      <c r="U904" s="12">
        <v>0</v>
      </c>
      <c r="V904" s="12">
        <v>2</v>
      </c>
      <c r="W904" s="17">
        <f t="shared" si="422"/>
        <v>0</v>
      </c>
      <c r="X904" s="17">
        <f t="shared" si="423"/>
        <v>0.33333333333333331</v>
      </c>
      <c r="Y904" s="14">
        <f t="shared" si="424"/>
        <v>0</v>
      </c>
      <c r="Z904" s="12">
        <v>10</v>
      </c>
      <c r="AA904" s="12">
        <v>14</v>
      </c>
      <c r="AB904" s="17">
        <f t="shared" si="425"/>
        <v>1.6666666666666667</v>
      </c>
      <c r="AC904" s="17">
        <f t="shared" si="426"/>
        <v>2.3333333333333335</v>
      </c>
      <c r="AD904" s="14">
        <f t="shared" si="427"/>
        <v>0.7142857142857143</v>
      </c>
      <c r="AE904" s="12">
        <v>37</v>
      </c>
      <c r="AF904" s="17">
        <f t="shared" si="428"/>
        <v>6.166666666666667</v>
      </c>
      <c r="AG904" s="12">
        <v>14</v>
      </c>
      <c r="AH904" s="17">
        <f t="shared" si="429"/>
        <v>2.3333333333333335</v>
      </c>
      <c r="AI904" s="12">
        <v>23</v>
      </c>
      <c r="AJ904" s="17">
        <f t="shared" si="430"/>
        <v>3.8333333333333335</v>
      </c>
      <c r="AK904" s="12">
        <v>4</v>
      </c>
      <c r="AL904" s="17">
        <f t="shared" si="431"/>
        <v>0.66666666666666663</v>
      </c>
      <c r="AM904" s="12">
        <v>1</v>
      </c>
      <c r="AN904" s="17">
        <f t="shared" si="432"/>
        <v>0.16666666666666666</v>
      </c>
      <c r="AO904" s="12">
        <v>4</v>
      </c>
      <c r="AP904" s="17">
        <f t="shared" si="433"/>
        <v>0.66666666666666663</v>
      </c>
      <c r="AQ904" s="12">
        <v>4</v>
      </c>
      <c r="AR904" s="17">
        <f t="shared" si="434"/>
        <v>0.66666666666666663</v>
      </c>
      <c r="AS904" s="12">
        <v>8</v>
      </c>
      <c r="AT904" s="17">
        <f t="shared" si="435"/>
        <v>1.3333333333333333</v>
      </c>
      <c r="AU904" s="13"/>
      <c r="AV904" s="13"/>
      <c r="AW904" s="13"/>
      <c r="AX904" s="13"/>
      <c r="AY904" s="13"/>
      <c r="AZ904" s="13"/>
      <c r="BA904" s="13"/>
      <c r="BB904" s="13"/>
      <c r="BC904" s="13"/>
      <c r="BD904" s="35">
        <f t="shared" si="436"/>
        <v>57.515337423312886</v>
      </c>
      <c r="BE904" s="35">
        <f t="shared" si="437"/>
        <v>54.347826086956516</v>
      </c>
      <c r="BF904" s="37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18.179761128427096</v>
      </c>
      <c r="BG904" s="14">
        <f t="shared" si="438"/>
        <v>4.3478260869565216E-2</v>
      </c>
      <c r="BH904" s="14">
        <f t="shared" si="439"/>
        <v>0.30434782608695654</v>
      </c>
      <c r="BI904" s="13">
        <f>IFERROR(((AG904*(12000/5))/((F904*60+G904)*(SUMIFS(팀공격력!X:X,팀공격력!A:A,B904,팀공격력!B:B,D904)+SUMIFS(팀수비력!X:X,팀수비력!A:A,B904,팀수비력!B:B,D904))))*100,"")</f>
        <v>5.5003249447921254</v>
      </c>
      <c r="BJ904" s="13">
        <f>IFERROR(((AI904*(12000/5))/((F904*60+G904)*(SUMIFS(팀공격력!V:V,팀공격력!A:A,B904,팀공격력!B:B,D904)+SUMIFS(팀수비력!W:W,팀수비력!A:A,B904,팀수비력!B:B,D904))))*100,"")</f>
        <v>17.499199538426911</v>
      </c>
      <c r="BK904" s="13">
        <f>IFERROR(((AE904*(12000/5))/((F904*60+G904)*(SUMIFS(팀공격력!X:X,팀공격력!A:A,B904,팀공격력!B:B,D904)+SUMIFS(팀수비력!X:X,팀수비력!A:A,B904,팀수비력!B:B,D904))))*100,"")</f>
        <v>14.536573068379187</v>
      </c>
      <c r="BL904" s="13">
        <f>IFERROR(100*AK904/(((((F904*60+G904)/(12000/5))*SUMIFS(팀공격력!P:P,팀공격력!A:A,B904,팀공격력!B:B,D904))-K904)),"")</f>
        <v>5.1123655341356899</v>
      </c>
      <c r="BM904" s="13">
        <f>IFERROR(100*((AM904/E904*(2400))/((F904*60+G904)*SUMIFS(팀공격력!AR:AR,팀공격력!A:A,B904,팀공격력!B:B,D904))),"")</f>
        <v>0.56413623558145154</v>
      </c>
      <c r="BN904" s="13">
        <f>IFERROR((AO904*40)/(((F904*60+G904)/60)*(SUMIFS(팀수비력!Q:Q,팀수비력!A:A,B904,팀수비력!B:B,D904)-SUMIFS(팀수비력!N:N,팀수비력!A:A,B904,팀수비력!B:B,D904)))*100,"")</f>
        <v>2.6934364320945394</v>
      </c>
      <c r="BO904" s="13">
        <f t="shared" si="440"/>
        <v>7.1225071225071233</v>
      </c>
      <c r="BP904" s="13">
        <v>0</v>
      </c>
      <c r="BQ904" s="13">
        <v>1</v>
      </c>
      <c r="BR904" s="13">
        <v>0</v>
      </c>
      <c r="BS904" s="13">
        <v>0.16666666666666599</v>
      </c>
      <c r="BT904" s="15" t="s">
        <v>93</v>
      </c>
      <c r="BU904" s="15"/>
      <c r="BV904" s="12" t="s">
        <v>89</v>
      </c>
      <c r="BW904" s="26"/>
      <c r="BX904" s="28"/>
      <c r="BY904" s="28"/>
      <c r="BZ904" s="26"/>
      <c r="CA904" s="26"/>
      <c r="CB904" s="26"/>
      <c r="CC904" s="31"/>
      <c r="CD904" s="31"/>
      <c r="CE904" s="31"/>
      <c r="CF904" s="33">
        <v>3</v>
      </c>
      <c r="CG904" s="33">
        <v>3</v>
      </c>
    </row>
    <row r="905" spans="1:85" ht="18" customHeight="1" thickBot="1" x14ac:dyDescent="0.45">
      <c r="A905" s="12" t="s">
        <v>84</v>
      </c>
      <c r="B905" s="12" t="s">
        <v>256</v>
      </c>
      <c r="C905" s="4" t="s">
        <v>264</v>
      </c>
      <c r="D905" s="4" t="s">
        <v>299</v>
      </c>
      <c r="E905" s="23">
        <v>9</v>
      </c>
      <c r="F905" s="24">
        <v>33</v>
      </c>
      <c r="G905" s="24">
        <v>24</v>
      </c>
      <c r="H905" s="10">
        <f t="shared" si="414"/>
        <v>18036</v>
      </c>
      <c r="I905" s="5">
        <v>145</v>
      </c>
      <c r="J905" s="17">
        <f t="shared" si="415"/>
        <v>16.111111111111111</v>
      </c>
      <c r="K905" s="7">
        <v>55</v>
      </c>
      <c r="L905" s="7">
        <v>134</v>
      </c>
      <c r="M905" s="17">
        <f t="shared" si="416"/>
        <v>6.1111111111111107</v>
      </c>
      <c r="N905" s="17">
        <f t="shared" si="417"/>
        <v>14.888888888888889</v>
      </c>
      <c r="O905" s="14">
        <f t="shared" si="418"/>
        <v>0.41044776119402987</v>
      </c>
      <c r="P905" s="12">
        <v>36</v>
      </c>
      <c r="Q905" s="12">
        <v>81</v>
      </c>
      <c r="R905" s="17">
        <f t="shared" si="419"/>
        <v>4</v>
      </c>
      <c r="S905" s="17">
        <f t="shared" si="420"/>
        <v>9</v>
      </c>
      <c r="T905" s="14">
        <f t="shared" si="421"/>
        <v>0.44444444444444442</v>
      </c>
      <c r="U905" s="12">
        <v>19</v>
      </c>
      <c r="V905" s="12">
        <v>53</v>
      </c>
      <c r="W905" s="17">
        <f t="shared" si="422"/>
        <v>2.1111111111111112</v>
      </c>
      <c r="X905" s="17">
        <f t="shared" si="423"/>
        <v>5.8888888888888893</v>
      </c>
      <c r="Y905" s="14">
        <f t="shared" si="424"/>
        <v>0.35849056603773582</v>
      </c>
      <c r="Z905" s="12">
        <v>16</v>
      </c>
      <c r="AA905" s="12">
        <v>22</v>
      </c>
      <c r="AB905" s="17">
        <f t="shared" si="425"/>
        <v>1.7777777777777777</v>
      </c>
      <c r="AC905" s="17">
        <f t="shared" si="426"/>
        <v>2.4444444444444446</v>
      </c>
      <c r="AD905" s="14">
        <f t="shared" si="427"/>
        <v>0.72727272727272729</v>
      </c>
      <c r="AE905" s="12">
        <v>36</v>
      </c>
      <c r="AF905" s="17">
        <f t="shared" si="428"/>
        <v>4</v>
      </c>
      <c r="AG905" s="12">
        <v>7</v>
      </c>
      <c r="AH905" s="17">
        <f t="shared" si="429"/>
        <v>0.77777777777777779</v>
      </c>
      <c r="AI905" s="12">
        <v>29</v>
      </c>
      <c r="AJ905" s="17">
        <f t="shared" si="430"/>
        <v>3.2222222222222223</v>
      </c>
      <c r="AK905" s="12">
        <v>52</v>
      </c>
      <c r="AL905" s="17">
        <f t="shared" si="431"/>
        <v>5.7777777777777777</v>
      </c>
      <c r="AM905" s="12">
        <v>23</v>
      </c>
      <c r="AN905" s="17">
        <f t="shared" si="432"/>
        <v>2.5555555555555554</v>
      </c>
      <c r="AO905" s="12">
        <v>5</v>
      </c>
      <c r="AP905" s="17">
        <f t="shared" si="433"/>
        <v>0.55555555555555558</v>
      </c>
      <c r="AQ905" s="12">
        <v>28</v>
      </c>
      <c r="AR905" s="17">
        <f t="shared" si="434"/>
        <v>3.1111111111111112</v>
      </c>
      <c r="AS905" s="12">
        <v>18</v>
      </c>
      <c r="AT905" s="17">
        <f t="shared" si="435"/>
        <v>2</v>
      </c>
      <c r="AU905" s="13"/>
      <c r="AV905" s="13"/>
      <c r="AW905" s="13"/>
      <c r="AX905" s="13"/>
      <c r="AY905" s="13"/>
      <c r="AZ905" s="13"/>
      <c r="BA905" s="13"/>
      <c r="BB905" s="13"/>
      <c r="BC905" s="13"/>
      <c r="BD905" s="35">
        <f t="shared" si="436"/>
        <v>50.459354120267264</v>
      </c>
      <c r="BE905" s="35">
        <f t="shared" si="437"/>
        <v>48.134328358208954</v>
      </c>
      <c r="BF905" s="37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26.428709756177909</v>
      </c>
      <c r="BG905" s="14">
        <f t="shared" si="438"/>
        <v>0.39552238805970147</v>
      </c>
      <c r="BH905" s="14">
        <f t="shared" si="439"/>
        <v>0.16417910447761194</v>
      </c>
      <c r="BI905" s="13">
        <f>IFERROR(((AG905*(12000/5))/((F905*60+G905)*(SUMIFS(팀공격력!X:X,팀공격력!A:A,B905,팀공격력!B:B,D905)+SUMIFS(팀수비력!X:X,팀수비력!A:A,B905,팀수비력!B:B,D905))))*100,"")</f>
        <v>1.307836744607509</v>
      </c>
      <c r="BJ905" s="13">
        <f>IFERROR(((AI905*(12000/5))/((F905*60+G905)*(SUMIFS(팀공격력!V:V,팀공격력!A:A,B905,팀공격력!B:B,D905)+SUMIFS(팀수비력!W:W,팀수비력!A:A,B905,팀수비력!B:B,D905))))*100,"")</f>
        <v>10.492609946270601</v>
      </c>
      <c r="BK905" s="13">
        <f>IFERROR(((AE905*(12000/5))/((F905*60+G905)*(SUMIFS(팀공격력!X:X,팀공격력!A:A,B905,팀공격력!B:B,D905)+SUMIFS(팀수비력!X:X,팀수비력!A:A,B905,팀수비력!B:B,D905))))*100,"")</f>
        <v>6.7260175436957601</v>
      </c>
      <c r="BL905" s="13">
        <f>IFERROR(100*AK905/(((((F905*60+G905)/(12000/5))*SUMIFS(팀공격력!P:P,팀공격력!A:A,B905,팀공격력!B:B,D905))-K905)),"")</f>
        <v>32.078963602714374</v>
      </c>
      <c r="BM905" s="13">
        <f>IFERROR(100*((AM905/E905*(2400))/((F905*60+G905)*SUMIFS(팀공격력!AR:AR,팀공격력!A:A,B905,팀공격력!B:B,D905))),"")</f>
        <v>4.1135403019660135</v>
      </c>
      <c r="BN905" s="13">
        <f>IFERROR((AO905*40)/(((F905*60+G905)/60)*(SUMIFS(팀수비력!Q:Q,팀수비력!A:A,B905,팀수비력!B:B,D905)-SUMIFS(팀수비력!N:N,팀수비력!A:A,B905,팀수비력!B:B,D905)))*100,"")</f>
        <v>1.6010759230202696</v>
      </c>
      <c r="BO905" s="13">
        <f t="shared" si="440"/>
        <v>16.309412861136998</v>
      </c>
      <c r="BP905" s="13">
        <v>20</v>
      </c>
      <c r="BQ905" s="13">
        <v>0</v>
      </c>
      <c r="BR905" s="13">
        <v>1.7777777777777699</v>
      </c>
      <c r="BS905" s="13">
        <v>1.3333333333333299</v>
      </c>
      <c r="BT905" s="15" t="s">
        <v>110</v>
      </c>
      <c r="BU905" s="15"/>
      <c r="BV905" s="12" t="s">
        <v>91</v>
      </c>
      <c r="BW905" s="26"/>
      <c r="BX905" s="28"/>
      <c r="BY905" s="28"/>
      <c r="BZ905" s="26"/>
      <c r="CA905" s="26"/>
      <c r="CB905" s="26"/>
      <c r="CC905" s="31"/>
      <c r="CD905" s="31"/>
      <c r="CE905" s="31"/>
      <c r="CF905" s="33">
        <v>4</v>
      </c>
      <c r="CG905" s="33">
        <v>5</v>
      </c>
    </row>
    <row r="906" spans="1:85" ht="18" customHeight="1" thickBot="1" x14ac:dyDescent="0.45">
      <c r="A906" s="12" t="s">
        <v>84</v>
      </c>
      <c r="B906" s="12" t="s">
        <v>256</v>
      </c>
      <c r="C906" s="4" t="s">
        <v>265</v>
      </c>
      <c r="D906" s="4" t="s">
        <v>299</v>
      </c>
      <c r="E906" s="23">
        <v>9</v>
      </c>
      <c r="F906" s="24">
        <v>12</v>
      </c>
      <c r="G906" s="24">
        <v>36</v>
      </c>
      <c r="H906" s="10">
        <f t="shared" si="414"/>
        <v>6804</v>
      </c>
      <c r="I906" s="5">
        <v>21</v>
      </c>
      <c r="J906" s="17">
        <f t="shared" si="415"/>
        <v>2.3333333333333335</v>
      </c>
      <c r="K906" s="7">
        <v>4</v>
      </c>
      <c r="L906" s="7">
        <v>30</v>
      </c>
      <c r="M906" s="17">
        <f t="shared" si="416"/>
        <v>0.44444444444444442</v>
      </c>
      <c r="N906" s="17">
        <f t="shared" si="417"/>
        <v>3.3333333333333335</v>
      </c>
      <c r="O906" s="14">
        <f t="shared" si="418"/>
        <v>0.13333333333333333</v>
      </c>
      <c r="P906" s="12">
        <v>1</v>
      </c>
      <c r="Q906" s="12">
        <v>10</v>
      </c>
      <c r="R906" s="17">
        <f t="shared" si="419"/>
        <v>0.1111111111111111</v>
      </c>
      <c r="S906" s="17">
        <f t="shared" si="420"/>
        <v>1.1111111111111112</v>
      </c>
      <c r="T906" s="14">
        <f t="shared" si="421"/>
        <v>0.1</v>
      </c>
      <c r="U906" s="12">
        <v>3</v>
      </c>
      <c r="V906" s="12">
        <v>20</v>
      </c>
      <c r="W906" s="17">
        <f t="shared" si="422"/>
        <v>0.33333333333333331</v>
      </c>
      <c r="X906" s="17">
        <f t="shared" si="423"/>
        <v>2.2222222222222223</v>
      </c>
      <c r="Y906" s="14">
        <f t="shared" si="424"/>
        <v>0.15</v>
      </c>
      <c r="Z906" s="12">
        <v>10</v>
      </c>
      <c r="AA906" s="12">
        <v>10</v>
      </c>
      <c r="AB906" s="17">
        <f t="shared" si="425"/>
        <v>1.1111111111111112</v>
      </c>
      <c r="AC906" s="17">
        <f t="shared" si="426"/>
        <v>1.1111111111111112</v>
      </c>
      <c r="AD906" s="14">
        <f t="shared" si="427"/>
        <v>1</v>
      </c>
      <c r="AE906" s="12">
        <v>9</v>
      </c>
      <c r="AF906" s="17">
        <f t="shared" si="428"/>
        <v>1</v>
      </c>
      <c r="AG906" s="12">
        <v>2</v>
      </c>
      <c r="AH906" s="17">
        <f t="shared" si="429"/>
        <v>0.22222222222222221</v>
      </c>
      <c r="AI906" s="12">
        <v>7</v>
      </c>
      <c r="AJ906" s="17">
        <f t="shared" si="430"/>
        <v>0.77777777777777779</v>
      </c>
      <c r="AK906" s="12">
        <v>4</v>
      </c>
      <c r="AL906" s="17">
        <f t="shared" si="431"/>
        <v>0.44444444444444442</v>
      </c>
      <c r="AM906" s="12">
        <v>5</v>
      </c>
      <c r="AN906" s="17">
        <f t="shared" si="432"/>
        <v>0.55555555555555558</v>
      </c>
      <c r="AO906" s="12">
        <v>0</v>
      </c>
      <c r="AP906" s="17">
        <f t="shared" si="433"/>
        <v>0</v>
      </c>
      <c r="AQ906" s="12">
        <v>2</v>
      </c>
      <c r="AR906" s="17">
        <f t="shared" si="434"/>
        <v>0.22222222222222221</v>
      </c>
      <c r="AS906" s="12">
        <v>5</v>
      </c>
      <c r="AT906" s="17">
        <f t="shared" si="435"/>
        <v>0.55555555555555558</v>
      </c>
      <c r="AU906" s="13"/>
      <c r="AV906" s="13"/>
      <c r="AW906" s="13"/>
      <c r="AX906" s="13"/>
      <c r="AY906" s="13"/>
      <c r="AZ906" s="13"/>
      <c r="BA906" s="13"/>
      <c r="BB906" s="13"/>
      <c r="BC906" s="13"/>
      <c r="BD906" s="35">
        <f t="shared" si="436"/>
        <v>30.523255813953487</v>
      </c>
      <c r="BE906" s="35">
        <f t="shared" si="437"/>
        <v>18.333333333333332</v>
      </c>
      <c r="BF906" s="37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14.85366285613085</v>
      </c>
      <c r="BG906" s="14">
        <f t="shared" si="438"/>
        <v>0.66666666666666663</v>
      </c>
      <c r="BH906" s="14">
        <f t="shared" si="439"/>
        <v>0.33333333333333331</v>
      </c>
      <c r="BI906" s="13">
        <f>IFERROR(((AG906*(12000/5))/((F906*60+G906)*(SUMIFS(팀공격력!X:X,팀공격력!A:A,B906,팀공격력!B:B,D906)+SUMIFS(팀수비력!X:X,팀수비력!A:A,B906,팀수비력!B:B,D906))))*100,"")</f>
        <v>0.99051581110863474</v>
      </c>
      <c r="BJ906" s="13">
        <f>IFERROR(((AI906*(12000/5))/((F906*60+G906)*(SUMIFS(팀공격력!V:V,팀공격력!A:A,B906,팀공격력!B:B,D906)+SUMIFS(팀수비력!W:W,팀수비력!A:A,B906,팀수비력!B:B,D906))))*100,"")</f>
        <v>6.7136623027861706</v>
      </c>
      <c r="BK906" s="13">
        <f>IFERROR(((AE906*(12000/5))/((F906*60+G906)*(SUMIFS(팀공격력!X:X,팀공격력!A:A,B906,팀공격력!B:B,D906)+SUMIFS(팀수비력!X:X,팀수비력!A:A,B906,팀수비력!B:B,D906))))*100,"")</f>
        <v>4.4573211499888572</v>
      </c>
      <c r="BL906" s="13">
        <f>IFERROR(100*AK906/(((((F906*60+G906)/(12000/5))*SUMIFS(팀공격력!P:P,팀공격력!A:A,B906,팀공격력!B:B,D906))-K906)),"")</f>
        <v>5.1347881899871624</v>
      </c>
      <c r="BM906" s="13">
        <f>IFERROR(100*((AM906/E906*(2400))/((F906*60+G906)*SUMIFS(팀공격력!AR:AR,팀공격력!A:A,B906,팀공격력!B:B,D906))),"")</f>
        <v>2.3704666336381104</v>
      </c>
      <c r="BN906" s="13">
        <f>IFERROR((AO906*40)/(((F906*60+G906)/60)*(SUMIFS(팀수비력!Q:Q,팀수비력!A:A,B906,팀수비력!B:B,D906)-SUMIFS(팀수비력!N:N,팀수비력!A:A,B906,팀수비력!B:B,D906)))*100,"")</f>
        <v>0</v>
      </c>
      <c r="BO906" s="13">
        <f t="shared" si="440"/>
        <v>5.4945054945054945</v>
      </c>
      <c r="BP906" s="13">
        <v>0</v>
      </c>
      <c r="BQ906" s="13">
        <v>0</v>
      </c>
      <c r="BR906" s="13">
        <v>0</v>
      </c>
      <c r="BS906" s="13">
        <v>0.33333333333333298</v>
      </c>
      <c r="BT906" s="15" t="s">
        <v>88</v>
      </c>
      <c r="BU906" s="15"/>
      <c r="BV906" s="12" t="s">
        <v>91</v>
      </c>
      <c r="BW906" s="26"/>
      <c r="BX906" s="28"/>
      <c r="BY906" s="28"/>
      <c r="BZ906" s="26"/>
      <c r="CA906" s="26"/>
      <c r="CB906" s="26"/>
      <c r="CC906" s="31"/>
      <c r="CD906" s="31"/>
      <c r="CE906" s="31"/>
      <c r="CF906" s="33">
        <v>4</v>
      </c>
      <c r="CG906" s="33">
        <v>5</v>
      </c>
    </row>
    <row r="907" spans="1:85" ht="18" customHeight="1" thickBot="1" x14ac:dyDescent="0.45">
      <c r="A907" s="12" t="s">
        <v>84</v>
      </c>
      <c r="B907" s="12" t="s">
        <v>256</v>
      </c>
      <c r="C907" s="4" t="s">
        <v>266</v>
      </c>
      <c r="D907" s="4" t="s">
        <v>299</v>
      </c>
      <c r="E907" s="23">
        <v>9</v>
      </c>
      <c r="F907" s="24">
        <v>16</v>
      </c>
      <c r="G907" s="24">
        <v>59</v>
      </c>
      <c r="H907" s="10">
        <f t="shared" si="414"/>
        <v>9171</v>
      </c>
      <c r="I907" s="5">
        <v>43</v>
      </c>
      <c r="J907" s="17">
        <f t="shared" si="415"/>
        <v>4.7777777777777777</v>
      </c>
      <c r="K907" s="7">
        <v>17</v>
      </c>
      <c r="L907" s="7">
        <v>48</v>
      </c>
      <c r="M907" s="17">
        <f t="shared" si="416"/>
        <v>1.8888888888888888</v>
      </c>
      <c r="N907" s="17">
        <f t="shared" si="417"/>
        <v>5.333333333333333</v>
      </c>
      <c r="O907" s="14">
        <f t="shared" si="418"/>
        <v>0.35416666666666669</v>
      </c>
      <c r="P907" s="12">
        <v>8</v>
      </c>
      <c r="Q907" s="12">
        <v>20</v>
      </c>
      <c r="R907" s="17">
        <f t="shared" si="419"/>
        <v>0.88888888888888884</v>
      </c>
      <c r="S907" s="17">
        <f t="shared" si="420"/>
        <v>2.2222222222222223</v>
      </c>
      <c r="T907" s="14">
        <f t="shared" si="421"/>
        <v>0.4</v>
      </c>
      <c r="U907" s="12">
        <v>9</v>
      </c>
      <c r="V907" s="12">
        <v>28</v>
      </c>
      <c r="W907" s="17">
        <f t="shared" si="422"/>
        <v>1</v>
      </c>
      <c r="X907" s="17">
        <f t="shared" si="423"/>
        <v>3.1111111111111112</v>
      </c>
      <c r="Y907" s="14">
        <f t="shared" si="424"/>
        <v>0.32142857142857145</v>
      </c>
      <c r="Z907" s="12">
        <v>0</v>
      </c>
      <c r="AA907" s="12">
        <v>0</v>
      </c>
      <c r="AB907" s="17">
        <f t="shared" si="425"/>
        <v>0</v>
      </c>
      <c r="AC907" s="17">
        <f t="shared" si="426"/>
        <v>0</v>
      </c>
      <c r="AD907" s="14" t="e">
        <f t="shared" si="427"/>
        <v>#DIV/0!</v>
      </c>
      <c r="AE907" s="12">
        <v>29</v>
      </c>
      <c r="AF907" s="17">
        <f t="shared" si="428"/>
        <v>3.2222222222222223</v>
      </c>
      <c r="AG907" s="12">
        <v>7</v>
      </c>
      <c r="AH907" s="17">
        <f t="shared" si="429"/>
        <v>0.77777777777777779</v>
      </c>
      <c r="AI907" s="12">
        <v>22</v>
      </c>
      <c r="AJ907" s="17">
        <f t="shared" si="430"/>
        <v>2.4444444444444446</v>
      </c>
      <c r="AK907" s="12">
        <v>6</v>
      </c>
      <c r="AL907" s="17">
        <f t="shared" si="431"/>
        <v>0.66666666666666663</v>
      </c>
      <c r="AM907" s="12">
        <v>3</v>
      </c>
      <c r="AN907" s="17">
        <f t="shared" si="432"/>
        <v>0.33333333333333331</v>
      </c>
      <c r="AO907" s="12">
        <v>0</v>
      </c>
      <c r="AP907" s="17">
        <f t="shared" si="433"/>
        <v>0</v>
      </c>
      <c r="AQ907" s="12">
        <v>5</v>
      </c>
      <c r="AR907" s="17">
        <f t="shared" si="434"/>
        <v>0.55555555555555558</v>
      </c>
      <c r="AS907" s="12">
        <v>16</v>
      </c>
      <c r="AT907" s="17">
        <f t="shared" si="435"/>
        <v>1.7777777777777777</v>
      </c>
      <c r="AU907" s="13"/>
      <c r="AV907" s="13"/>
      <c r="AW907" s="13"/>
      <c r="AX907" s="13"/>
      <c r="AY907" s="13"/>
      <c r="AZ907" s="13"/>
      <c r="BA907" s="13"/>
      <c r="BB907" s="13"/>
      <c r="BC907" s="13"/>
      <c r="BD907" s="35">
        <f t="shared" si="436"/>
        <v>44.791666666666671</v>
      </c>
      <c r="BE907" s="35">
        <f t="shared" si="437"/>
        <v>44.791666666666671</v>
      </c>
      <c r="BF907" s="37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16.045588848134102</v>
      </c>
      <c r="BG907" s="14">
        <f t="shared" si="438"/>
        <v>0.58333333333333337</v>
      </c>
      <c r="BH907" s="14">
        <f t="shared" si="439"/>
        <v>0</v>
      </c>
      <c r="BI907" s="13">
        <f>IFERROR(((AG907*(12000/5))/((F907*60+G907)*(SUMIFS(팀공격력!X:X,팀공격력!A:A,B907,팀공격력!B:B,D907)+SUMIFS(팀수비력!X:X,팀수비력!A:A,B907,팀수비력!B:B,D907))))*100,"")</f>
        <v>2.5720361493556898</v>
      </c>
      <c r="BJ907" s="13">
        <f>IFERROR(((AI907*(12000/5))/((F907*60+G907)*(SUMIFS(팀공격력!V:V,팀공격력!A:A,B907,팀공격력!B:B,D907)+SUMIFS(팀수비력!W:W,팀수비력!A:A,B907,팀수비력!B:B,D907))))*100,"")</f>
        <v>15.654231237899843</v>
      </c>
      <c r="BK907" s="13">
        <f>IFERROR(((AE907*(12000/5))/((F907*60+G907)*(SUMIFS(팀공격력!X:X,팀공격력!A:A,B907,팀공격력!B:B,D907)+SUMIFS(팀수비력!X:X,팀수비력!A:A,B907,팀수비력!B:B,D907))))*100,"")</f>
        <v>10.655578333045</v>
      </c>
      <c r="BL907" s="13">
        <f>IFERROR(100*AK907/(((((F907*60+G907)/(12000/5))*SUMIFS(팀공격력!P:P,팀공격력!A:A,B907,팀공격력!B:B,D907))-K907)),"")</f>
        <v>6.4245560810207909</v>
      </c>
      <c r="BM907" s="13">
        <f>IFERROR(100*((AM907/E907*(2400))/((F907*60+G907)*SUMIFS(팀공격력!AR:AR,팀공격력!A:A,B907,팀공격력!B:B,D907))),"")</f>
        <v>1.0551949607637356</v>
      </c>
      <c r="BN907" s="13">
        <f>IFERROR((AO907*40)/(((F907*60+G907)/60)*(SUMIFS(팀수비력!Q:Q,팀수비력!A:A,B907,팀수비력!B:B,D907)-SUMIFS(팀수비력!N:N,팀수비력!A:A,B907,팀수비력!B:B,D907)))*100,"")</f>
        <v>0</v>
      </c>
      <c r="BO907" s="13">
        <f t="shared" si="440"/>
        <v>9.433962264150944</v>
      </c>
      <c r="BP907" s="13">
        <v>0</v>
      </c>
      <c r="BQ907" s="13">
        <v>0</v>
      </c>
      <c r="BR907" s="13">
        <v>0.55555555555555503</v>
      </c>
      <c r="BS907" s="13">
        <v>0.22222222222222199</v>
      </c>
      <c r="BT907" s="15" t="s">
        <v>88</v>
      </c>
      <c r="BU907" s="15"/>
      <c r="BV907" s="12" t="s">
        <v>96</v>
      </c>
      <c r="BW907" s="26"/>
      <c r="BX907" s="28"/>
      <c r="BY907" s="28"/>
      <c r="BZ907" s="26"/>
      <c r="CA907" s="26"/>
      <c r="CB907" s="26"/>
      <c r="CC907" s="31"/>
      <c r="CD907" s="31"/>
      <c r="CE907" s="31"/>
      <c r="CF907" s="33">
        <v>4</v>
      </c>
      <c r="CG907" s="33">
        <v>5</v>
      </c>
    </row>
    <row r="908" spans="1:85" ht="18" customHeight="1" thickBot="1" x14ac:dyDescent="0.45">
      <c r="A908" s="12" t="s">
        <v>84</v>
      </c>
      <c r="B908" s="12" t="s">
        <v>256</v>
      </c>
      <c r="C908" s="4" t="s">
        <v>268</v>
      </c>
      <c r="D908" s="4" t="s">
        <v>299</v>
      </c>
      <c r="E908" s="23">
        <v>9</v>
      </c>
      <c r="F908" s="24">
        <v>16</v>
      </c>
      <c r="G908" s="24">
        <v>31</v>
      </c>
      <c r="H908" s="10">
        <f t="shared" si="414"/>
        <v>8919</v>
      </c>
      <c r="I908" s="5">
        <v>39</v>
      </c>
      <c r="J908" s="17">
        <f t="shared" si="415"/>
        <v>4.333333333333333</v>
      </c>
      <c r="K908" s="7">
        <v>13</v>
      </c>
      <c r="L908" s="7">
        <v>35</v>
      </c>
      <c r="M908" s="17">
        <f t="shared" si="416"/>
        <v>1.4444444444444444</v>
      </c>
      <c r="N908" s="17">
        <f t="shared" si="417"/>
        <v>3.8888888888888888</v>
      </c>
      <c r="O908" s="14">
        <f t="shared" si="418"/>
        <v>0.37142857142857144</v>
      </c>
      <c r="P908" s="12">
        <v>3</v>
      </c>
      <c r="Q908" s="12">
        <v>6</v>
      </c>
      <c r="R908" s="17">
        <f t="shared" si="419"/>
        <v>0.33333333333333331</v>
      </c>
      <c r="S908" s="17">
        <f t="shared" si="420"/>
        <v>0.66666666666666663</v>
      </c>
      <c r="T908" s="14">
        <f t="shared" si="421"/>
        <v>0.5</v>
      </c>
      <c r="U908" s="12">
        <v>10</v>
      </c>
      <c r="V908" s="12">
        <v>29</v>
      </c>
      <c r="W908" s="17">
        <f t="shared" si="422"/>
        <v>1.1111111111111112</v>
      </c>
      <c r="X908" s="17">
        <f t="shared" si="423"/>
        <v>3.2222222222222223</v>
      </c>
      <c r="Y908" s="14">
        <f t="shared" si="424"/>
        <v>0.34482758620689657</v>
      </c>
      <c r="Z908" s="12">
        <v>3</v>
      </c>
      <c r="AA908" s="12">
        <v>6</v>
      </c>
      <c r="AB908" s="17">
        <f t="shared" si="425"/>
        <v>0.33333333333333331</v>
      </c>
      <c r="AC908" s="17">
        <f t="shared" si="426"/>
        <v>0.66666666666666663</v>
      </c>
      <c r="AD908" s="14">
        <f t="shared" si="427"/>
        <v>0.5</v>
      </c>
      <c r="AE908" s="12">
        <v>15</v>
      </c>
      <c r="AF908" s="17">
        <f t="shared" si="428"/>
        <v>1.6666666666666667</v>
      </c>
      <c r="AG908" s="12">
        <v>2</v>
      </c>
      <c r="AH908" s="17">
        <f t="shared" si="429"/>
        <v>0.22222222222222221</v>
      </c>
      <c r="AI908" s="12">
        <v>13</v>
      </c>
      <c r="AJ908" s="17">
        <f t="shared" si="430"/>
        <v>1.4444444444444444</v>
      </c>
      <c r="AK908" s="12">
        <v>14</v>
      </c>
      <c r="AL908" s="17">
        <f t="shared" si="431"/>
        <v>1.5555555555555556</v>
      </c>
      <c r="AM908" s="12">
        <v>3</v>
      </c>
      <c r="AN908" s="17">
        <f t="shared" si="432"/>
        <v>0.33333333333333331</v>
      </c>
      <c r="AO908" s="12">
        <v>2</v>
      </c>
      <c r="AP908" s="17">
        <f t="shared" si="433"/>
        <v>0.22222222222222221</v>
      </c>
      <c r="AQ908" s="12">
        <v>10</v>
      </c>
      <c r="AR908" s="17">
        <f t="shared" si="434"/>
        <v>1.1111111111111112</v>
      </c>
      <c r="AS908" s="12">
        <v>14</v>
      </c>
      <c r="AT908" s="17">
        <f t="shared" si="435"/>
        <v>1.5555555555555556</v>
      </c>
      <c r="AU908" s="13"/>
      <c r="AV908" s="13"/>
      <c r="AW908" s="13"/>
      <c r="AX908" s="13"/>
      <c r="AY908" s="13"/>
      <c r="AZ908" s="13"/>
      <c r="BA908" s="13"/>
      <c r="BB908" s="13"/>
      <c r="BC908" s="13"/>
      <c r="BD908" s="35">
        <f t="shared" si="436"/>
        <v>51.806588735387884</v>
      </c>
      <c r="BE908" s="35">
        <f t="shared" si="437"/>
        <v>51.428571428571423</v>
      </c>
      <c r="BF908" s="37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14.83037293998602</v>
      </c>
      <c r="BG908" s="14">
        <f t="shared" si="438"/>
        <v>0.82857142857142863</v>
      </c>
      <c r="BH908" s="14">
        <f t="shared" si="439"/>
        <v>0.17142857142857143</v>
      </c>
      <c r="BI908" s="13">
        <f>IFERROR(((AG908*(12000/5))/((F908*60+G908)*(SUMIFS(팀공격력!X:X,팀공격력!A:A,B908,팀공격력!B:B,D908)+SUMIFS(팀수비력!X:X,팀수비력!A:A,B908,팀수비력!B:B,D908))))*100,"")</f>
        <v>0.75563062885784849</v>
      </c>
      <c r="BJ908" s="13">
        <f>IFERROR(((AI908*(12000/5))/((F908*60+G908)*(SUMIFS(팀공격력!V:V,팀공격력!A:A,B908,팀공격력!B:B,D908)+SUMIFS(팀수비력!W:W,팀수비력!A:A,B908,팀수비력!B:B,D908))))*100,"")</f>
        <v>9.5115861484478135</v>
      </c>
      <c r="BK908" s="13">
        <f>IFERROR(((AE908*(12000/5))/((F908*60+G908)*(SUMIFS(팀공격력!X:X,팀공격력!A:A,B908,팀공격력!B:B,D908)+SUMIFS(팀수비력!X:X,팀수비력!A:A,B908,팀수비력!B:B,D908))))*100,"")</f>
        <v>5.6672297164338641</v>
      </c>
      <c r="BL908" s="13">
        <f>IFERROR(100*AK908/(((((F908*60+G908)/(12000/5))*SUMIFS(팀공격력!P:P,팀공격력!A:A,B908,팀공격력!B:B,D908))-K908)),"")</f>
        <v>14.837057316965469</v>
      </c>
      <c r="BM908" s="13">
        <f>IFERROR(100*((AM908/E908*(2400))/((F908*60+G908)*SUMIFS(팀공격력!AR:AR,팀공격력!A:A,B908,팀공격력!B:B,D908))),"")</f>
        <v>1.0850087437116513</v>
      </c>
      <c r="BN908" s="13">
        <f>IFERROR((AO908*40)/(((F908*60+G908)/60)*(SUMIFS(팀수비력!Q:Q,팀수비력!A:A,B908,팀수비력!B:B,D908)-SUMIFS(팀수비력!N:N,팀수비력!A:A,B908,팀수비력!B:B,D908)))*100,"")</f>
        <v>1.2950781633633182</v>
      </c>
      <c r="BO908" s="13">
        <f t="shared" si="440"/>
        <v>20.990764063811923</v>
      </c>
      <c r="BP908" s="13">
        <v>0</v>
      </c>
      <c r="BQ908" s="13">
        <v>0</v>
      </c>
      <c r="BR908" s="13">
        <v>0.33333333333333298</v>
      </c>
      <c r="BS908" s="13">
        <v>0.33333333333333298</v>
      </c>
      <c r="BT908" s="15" t="s">
        <v>88</v>
      </c>
      <c r="BU908" s="15"/>
      <c r="BV908" s="12" t="s">
        <v>91</v>
      </c>
      <c r="BW908" s="26"/>
      <c r="BX908" s="28"/>
      <c r="BY908" s="28"/>
      <c r="BZ908" s="26"/>
      <c r="CA908" s="26"/>
      <c r="CB908" s="26"/>
      <c r="CC908" s="31"/>
      <c r="CD908" s="31"/>
      <c r="CE908" s="31"/>
      <c r="CF908" s="33">
        <v>4</v>
      </c>
      <c r="CG908" s="33">
        <v>5</v>
      </c>
    </row>
    <row r="909" spans="1:85" ht="18" customHeight="1" thickBot="1" x14ac:dyDescent="0.45">
      <c r="A909" s="12" t="s">
        <v>84</v>
      </c>
      <c r="B909" s="12" t="s">
        <v>256</v>
      </c>
      <c r="C909" s="4" t="s">
        <v>269</v>
      </c>
      <c r="D909" s="4" t="s">
        <v>299</v>
      </c>
      <c r="E909" s="23">
        <v>1</v>
      </c>
      <c r="F909" s="24">
        <v>3</v>
      </c>
      <c r="G909" s="24">
        <v>2</v>
      </c>
      <c r="H909" s="10">
        <f t="shared" si="414"/>
        <v>182</v>
      </c>
      <c r="I909" s="5">
        <v>0</v>
      </c>
      <c r="J909" s="17">
        <f t="shared" si="415"/>
        <v>0</v>
      </c>
      <c r="K909" s="7">
        <v>0</v>
      </c>
      <c r="L909" s="7">
        <v>0</v>
      </c>
      <c r="M909" s="17">
        <f t="shared" si="416"/>
        <v>0</v>
      </c>
      <c r="N909" s="17">
        <f t="shared" si="417"/>
        <v>0</v>
      </c>
      <c r="O909" s="14" t="e">
        <f t="shared" si="418"/>
        <v>#DIV/0!</v>
      </c>
      <c r="P909" s="12">
        <v>0</v>
      </c>
      <c r="Q909" s="12">
        <v>0</v>
      </c>
      <c r="R909" s="17">
        <f t="shared" si="419"/>
        <v>0</v>
      </c>
      <c r="S909" s="17">
        <f t="shared" si="420"/>
        <v>0</v>
      </c>
      <c r="T909" s="14" t="e">
        <f t="shared" si="421"/>
        <v>#DIV/0!</v>
      </c>
      <c r="U909" s="12">
        <v>0</v>
      </c>
      <c r="V909" s="12">
        <v>0</v>
      </c>
      <c r="W909" s="17">
        <f t="shared" si="422"/>
        <v>0</v>
      </c>
      <c r="X909" s="17">
        <f t="shared" si="423"/>
        <v>0</v>
      </c>
      <c r="Y909" s="14" t="e">
        <f t="shared" si="424"/>
        <v>#DIV/0!</v>
      </c>
      <c r="Z909" s="12">
        <v>0</v>
      </c>
      <c r="AA909" s="12">
        <v>0</v>
      </c>
      <c r="AB909" s="17">
        <f t="shared" si="425"/>
        <v>0</v>
      </c>
      <c r="AC909" s="17">
        <f t="shared" si="426"/>
        <v>0</v>
      </c>
      <c r="AD909" s="14" t="e">
        <f t="shared" si="427"/>
        <v>#DIV/0!</v>
      </c>
      <c r="AE909" s="12">
        <v>0</v>
      </c>
      <c r="AF909" s="17">
        <f t="shared" si="428"/>
        <v>0</v>
      </c>
      <c r="AG909" s="12">
        <v>0</v>
      </c>
      <c r="AH909" s="17">
        <f t="shared" si="429"/>
        <v>0</v>
      </c>
      <c r="AI909" s="12">
        <v>0</v>
      </c>
      <c r="AJ909" s="17">
        <f t="shared" si="430"/>
        <v>0</v>
      </c>
      <c r="AK909" s="12">
        <v>0</v>
      </c>
      <c r="AL909" s="17">
        <f t="shared" si="431"/>
        <v>0</v>
      </c>
      <c r="AM909" s="12">
        <v>0</v>
      </c>
      <c r="AN909" s="17">
        <f t="shared" si="432"/>
        <v>0</v>
      </c>
      <c r="AO909" s="12">
        <v>0</v>
      </c>
      <c r="AP909" s="17">
        <f t="shared" si="433"/>
        <v>0</v>
      </c>
      <c r="AQ909" s="12">
        <v>0</v>
      </c>
      <c r="AR909" s="17">
        <f t="shared" si="434"/>
        <v>0</v>
      </c>
      <c r="AS909" s="12">
        <v>2</v>
      </c>
      <c r="AT909" s="17">
        <f t="shared" si="435"/>
        <v>2</v>
      </c>
      <c r="AU909" s="13"/>
      <c r="AV909" s="13"/>
      <c r="AW909" s="13"/>
      <c r="AX909" s="13"/>
      <c r="AY909" s="13"/>
      <c r="AZ909" s="13"/>
      <c r="BA909" s="13"/>
      <c r="BB909" s="13"/>
      <c r="BC909" s="13"/>
      <c r="BD909" s="35" t="str">
        <f t="shared" si="436"/>
        <v/>
      </c>
      <c r="BE909" s="35" t="str">
        <f t="shared" si="437"/>
        <v/>
      </c>
      <c r="BF909" s="37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0</v>
      </c>
      <c r="BG909" s="14" t="str">
        <f t="shared" si="438"/>
        <v/>
      </c>
      <c r="BH909" s="14" t="str">
        <f t="shared" si="439"/>
        <v/>
      </c>
      <c r="BI909" s="13">
        <f>IFERROR(((AG909*(12000/5))/((F909*60+G909)*(SUMIFS(팀공격력!X:X,팀공격력!A:A,B909,팀공격력!B:B,D909)+SUMIFS(팀수비력!X:X,팀수비력!A:A,B909,팀수비력!B:B,D909))))*100,"")</f>
        <v>0</v>
      </c>
      <c r="BJ909" s="13">
        <f>IFERROR(((AI909*(12000/5))/((F909*60+G909)*(SUMIFS(팀공격력!V:V,팀공격력!A:A,B909,팀공격력!B:B,D909)+SUMIFS(팀수비력!W:W,팀수비력!A:A,B909,팀수비력!B:B,D909))))*100,"")</f>
        <v>0</v>
      </c>
      <c r="BK909" s="13">
        <f>IFERROR(((AE909*(12000/5))/((F909*60+G909)*(SUMIFS(팀공격력!X:X,팀공격력!A:A,B909,팀공격력!B:B,D909)+SUMIFS(팀수비력!X:X,팀수비력!A:A,B909,팀수비력!B:B,D909))))*100,"")</f>
        <v>0</v>
      </c>
      <c r="BL909" s="13">
        <f>IFERROR(100*AK909/(((((F909*60+G909)/(12000/5))*SUMIFS(팀공격력!P:P,팀공격력!A:A,B909,팀공격력!B:B,D909))-K909)),"")</f>
        <v>0</v>
      </c>
      <c r="BM909" s="13">
        <f>IFERROR(100*((AM909/E909*(2400))/((F909*60+G909)*SUMIFS(팀공격력!AR:AR,팀공격력!A:A,B909,팀공격력!B:B,D909))),"")</f>
        <v>0</v>
      </c>
      <c r="BN909" s="13">
        <f>IFERROR((AO909*40)/(((F909*60+G909)/60)*(SUMIFS(팀수비력!Q:Q,팀수비력!A:A,B909,팀수비력!B:B,D909)-SUMIFS(팀수비력!N:N,팀수비력!A:A,B909,팀수비력!B:B,D909)))*100,"")</f>
        <v>0</v>
      </c>
      <c r="BO909" s="13" t="str">
        <f t="shared" si="440"/>
        <v/>
      </c>
      <c r="BP909" s="13">
        <v>0</v>
      </c>
      <c r="BQ909" s="13">
        <v>0</v>
      </c>
      <c r="BR909" s="13">
        <v>0</v>
      </c>
      <c r="BS909" s="13">
        <v>0</v>
      </c>
      <c r="BT909" s="15" t="s">
        <v>88</v>
      </c>
      <c r="BU909" s="15"/>
      <c r="BV909" s="12" t="s">
        <v>96</v>
      </c>
      <c r="BW909" s="26"/>
      <c r="BX909" s="28"/>
      <c r="BY909" s="28"/>
      <c r="BZ909" s="26"/>
      <c r="CA909" s="26"/>
      <c r="CB909" s="26"/>
      <c r="CC909" s="31"/>
      <c r="CD909" s="31"/>
      <c r="CE909" s="31"/>
      <c r="CF909" s="33">
        <v>1</v>
      </c>
      <c r="CG909" s="33">
        <v>0</v>
      </c>
    </row>
    <row r="910" spans="1:85" ht="18" customHeight="1" thickBot="1" x14ac:dyDescent="0.45">
      <c r="A910" s="12" t="s">
        <v>84</v>
      </c>
      <c r="B910" s="12" t="s">
        <v>256</v>
      </c>
      <c r="C910" s="4" t="s">
        <v>270</v>
      </c>
      <c r="D910" s="4" t="s">
        <v>299</v>
      </c>
      <c r="E910" s="23">
        <v>9</v>
      </c>
      <c r="F910" s="24">
        <v>10</v>
      </c>
      <c r="G910" s="24">
        <v>46</v>
      </c>
      <c r="H910" s="10">
        <f t="shared" si="414"/>
        <v>5814</v>
      </c>
      <c r="I910" s="5">
        <v>36</v>
      </c>
      <c r="J910" s="17">
        <f t="shared" si="415"/>
        <v>4</v>
      </c>
      <c r="K910" s="7">
        <v>15</v>
      </c>
      <c r="L910" s="7">
        <v>28</v>
      </c>
      <c r="M910" s="17">
        <f t="shared" si="416"/>
        <v>1.6666666666666667</v>
      </c>
      <c r="N910" s="17">
        <f t="shared" si="417"/>
        <v>3.1111111111111112</v>
      </c>
      <c r="O910" s="14">
        <f t="shared" si="418"/>
        <v>0.5357142857142857</v>
      </c>
      <c r="P910" s="12">
        <v>13</v>
      </c>
      <c r="Q910" s="12">
        <v>20</v>
      </c>
      <c r="R910" s="17">
        <f t="shared" si="419"/>
        <v>1.4444444444444444</v>
      </c>
      <c r="S910" s="17">
        <f t="shared" si="420"/>
        <v>2.2222222222222223</v>
      </c>
      <c r="T910" s="14">
        <f t="shared" si="421"/>
        <v>0.65</v>
      </c>
      <c r="U910" s="12">
        <v>2</v>
      </c>
      <c r="V910" s="12">
        <v>8</v>
      </c>
      <c r="W910" s="17">
        <f t="shared" si="422"/>
        <v>0.22222222222222221</v>
      </c>
      <c r="X910" s="17">
        <f t="shared" si="423"/>
        <v>0.88888888888888884</v>
      </c>
      <c r="Y910" s="14">
        <f t="shared" si="424"/>
        <v>0.25</v>
      </c>
      <c r="Z910" s="12">
        <v>4</v>
      </c>
      <c r="AA910" s="12">
        <v>5</v>
      </c>
      <c r="AB910" s="17">
        <f t="shared" si="425"/>
        <v>0.44444444444444442</v>
      </c>
      <c r="AC910" s="17">
        <f t="shared" si="426"/>
        <v>0.55555555555555558</v>
      </c>
      <c r="AD910" s="14">
        <f t="shared" si="427"/>
        <v>0.8</v>
      </c>
      <c r="AE910" s="12">
        <v>12</v>
      </c>
      <c r="AF910" s="17">
        <f t="shared" si="428"/>
        <v>1.3333333333333333</v>
      </c>
      <c r="AG910" s="12">
        <v>4</v>
      </c>
      <c r="AH910" s="17">
        <f t="shared" si="429"/>
        <v>0.44444444444444442</v>
      </c>
      <c r="AI910" s="12">
        <v>8</v>
      </c>
      <c r="AJ910" s="17">
        <f t="shared" si="430"/>
        <v>0.88888888888888884</v>
      </c>
      <c r="AK910" s="12">
        <v>6</v>
      </c>
      <c r="AL910" s="17">
        <f t="shared" si="431"/>
        <v>0.66666666666666663</v>
      </c>
      <c r="AM910" s="12">
        <v>4</v>
      </c>
      <c r="AN910" s="17">
        <f t="shared" si="432"/>
        <v>0.44444444444444442</v>
      </c>
      <c r="AO910" s="12">
        <v>1</v>
      </c>
      <c r="AP910" s="17">
        <f t="shared" si="433"/>
        <v>0.1111111111111111</v>
      </c>
      <c r="AQ910" s="12">
        <v>8</v>
      </c>
      <c r="AR910" s="17">
        <f t="shared" si="434"/>
        <v>0.88888888888888884</v>
      </c>
      <c r="AS910" s="12">
        <v>11</v>
      </c>
      <c r="AT910" s="17">
        <f t="shared" si="435"/>
        <v>1.2222222222222223</v>
      </c>
      <c r="AU910" s="13"/>
      <c r="AV910" s="13"/>
      <c r="AW910" s="13"/>
      <c r="AX910" s="13"/>
      <c r="AY910" s="13"/>
      <c r="AZ910" s="13"/>
      <c r="BA910" s="13"/>
      <c r="BB910" s="13"/>
      <c r="BC910" s="13"/>
      <c r="BD910" s="35">
        <f t="shared" si="436"/>
        <v>59.602649006622521</v>
      </c>
      <c r="BE910" s="35">
        <f t="shared" si="437"/>
        <v>57.142857142857139</v>
      </c>
      <c r="BF910" s="37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18.24251949251412</v>
      </c>
      <c r="BG910" s="14">
        <f t="shared" si="438"/>
        <v>0.2857142857142857</v>
      </c>
      <c r="BH910" s="14">
        <f t="shared" si="439"/>
        <v>0.17857142857142858</v>
      </c>
      <c r="BI910" s="13">
        <f>IFERROR(((AG910*(12000/5))/((F910*60+G910)*(SUMIFS(팀공격력!X:X,팀공격력!A:A,B910,팀공격력!B:B,D910)+SUMIFS(팀수비력!X:X,팀수비력!A:A,B910,팀수비력!B:B,D910))))*100,"")</f>
        <v>2.3183589882294982</v>
      </c>
      <c r="BJ910" s="13">
        <f>IFERROR(((AI910*(12000/5))/((F910*60+G910)*(SUMIFS(팀공격력!V:V,팀공격력!A:A,B910,팀공격력!B:B,D910)+SUMIFS(팀수비력!W:W,팀수비력!A:A,B910,팀수비력!B:B,D910))))*100,"")</f>
        <v>8.979263513323918</v>
      </c>
      <c r="BK910" s="13">
        <f>IFERROR(((AE910*(12000/5))/((F910*60+G910)*(SUMIFS(팀공격력!X:X,팀공격력!A:A,B910,팀공격력!B:B,D910)+SUMIFS(팀수비력!X:X,팀수비력!A:A,B910,팀수비력!B:B,D910))))*100,"")</f>
        <v>6.9550769646884945</v>
      </c>
      <c r="BL910" s="13">
        <f>IFERROR(100*AK910/(((((F910*60+G910)/(12000/5))*SUMIFS(팀공격력!P:P,팀공격력!A:A,B910,팀공격력!B:B,D910))-K910)),"")</f>
        <v>10.912397696271597</v>
      </c>
      <c r="BM910" s="13">
        <f>IFERROR(100*((AM910/E910*(2400))/((F910*60+G910)*SUMIFS(팀공격력!AR:AR,팀공격력!A:A,B910,팀공격력!B:B,D910))),"")</f>
        <v>2.2192851703162986</v>
      </c>
      <c r="BN910" s="13">
        <f>IFERROR((AO910*40)/(((F910*60+G910)/60)*(SUMIFS(팀수비력!Q:Q,팀수비력!A:A,B910,팀수비력!B:B,D910)-SUMIFS(팀수비력!N:N,팀수비력!A:A,B910,팀수비력!B:B,D910)))*100,"")</f>
        <v>0.99336103706892265</v>
      </c>
      <c r="BO910" s="13">
        <f t="shared" si="440"/>
        <v>20.94240837696335</v>
      </c>
      <c r="BP910" s="13">
        <v>100</v>
      </c>
      <c r="BQ910" s="13">
        <v>0</v>
      </c>
      <c r="BR910" s="13">
        <v>0.44444444444444398</v>
      </c>
      <c r="BS910" s="13">
        <v>0.11111111111111099</v>
      </c>
      <c r="BT910" s="15" t="s">
        <v>88</v>
      </c>
      <c r="BU910" s="15"/>
      <c r="BV910" s="12" t="s">
        <v>91</v>
      </c>
      <c r="BW910" s="26"/>
      <c r="BX910" s="28"/>
      <c r="BY910" s="28"/>
      <c r="BZ910" s="26"/>
      <c r="CA910" s="26"/>
      <c r="CB910" s="26"/>
      <c r="CC910" s="31"/>
      <c r="CD910" s="31"/>
      <c r="CE910" s="31"/>
      <c r="CF910" s="33">
        <v>4</v>
      </c>
      <c r="CG910" s="33">
        <v>5</v>
      </c>
    </row>
    <row r="911" spans="1:85" ht="18" customHeight="1" thickBot="1" x14ac:dyDescent="0.45">
      <c r="A911" s="12" t="s">
        <v>84</v>
      </c>
      <c r="B911" s="12" t="s">
        <v>256</v>
      </c>
      <c r="C911" s="4" t="s">
        <v>271</v>
      </c>
      <c r="D911" s="4" t="s">
        <v>299</v>
      </c>
      <c r="E911" s="23">
        <v>7</v>
      </c>
      <c r="F911" s="24">
        <v>21</v>
      </c>
      <c r="G911" s="24">
        <v>4</v>
      </c>
      <c r="H911" s="10">
        <f t="shared" si="414"/>
        <v>8848</v>
      </c>
      <c r="I911" s="5">
        <v>52</v>
      </c>
      <c r="J911" s="17">
        <f t="shared" si="415"/>
        <v>7.4285714285714288</v>
      </c>
      <c r="K911" s="7">
        <v>19</v>
      </c>
      <c r="L911" s="7">
        <v>45</v>
      </c>
      <c r="M911" s="17">
        <f t="shared" si="416"/>
        <v>2.7142857142857144</v>
      </c>
      <c r="N911" s="17">
        <f t="shared" si="417"/>
        <v>6.4285714285714288</v>
      </c>
      <c r="O911" s="14">
        <f t="shared" si="418"/>
        <v>0.42222222222222222</v>
      </c>
      <c r="P911" s="12">
        <v>12</v>
      </c>
      <c r="Q911" s="12">
        <v>22</v>
      </c>
      <c r="R911" s="17">
        <f t="shared" si="419"/>
        <v>1.7142857142857142</v>
      </c>
      <c r="S911" s="17">
        <f t="shared" si="420"/>
        <v>3.1428571428571428</v>
      </c>
      <c r="T911" s="14">
        <f t="shared" si="421"/>
        <v>0.54545454545454541</v>
      </c>
      <c r="U911" s="12">
        <v>7</v>
      </c>
      <c r="V911" s="12">
        <v>23</v>
      </c>
      <c r="W911" s="17">
        <f t="shared" si="422"/>
        <v>1</v>
      </c>
      <c r="X911" s="17">
        <f t="shared" si="423"/>
        <v>3.2857142857142856</v>
      </c>
      <c r="Y911" s="14">
        <f t="shared" si="424"/>
        <v>0.30434782608695654</v>
      </c>
      <c r="Z911" s="12">
        <v>7</v>
      </c>
      <c r="AA911" s="12">
        <v>17</v>
      </c>
      <c r="AB911" s="17">
        <f t="shared" si="425"/>
        <v>1</v>
      </c>
      <c r="AC911" s="17">
        <f t="shared" si="426"/>
        <v>2.4285714285714284</v>
      </c>
      <c r="AD911" s="14">
        <f t="shared" si="427"/>
        <v>0.41176470588235292</v>
      </c>
      <c r="AE911" s="12">
        <v>27</v>
      </c>
      <c r="AF911" s="17">
        <f t="shared" si="428"/>
        <v>3.8571428571428572</v>
      </c>
      <c r="AG911" s="12">
        <v>13</v>
      </c>
      <c r="AH911" s="17">
        <f t="shared" si="429"/>
        <v>1.8571428571428572</v>
      </c>
      <c r="AI911" s="12">
        <v>14</v>
      </c>
      <c r="AJ911" s="17">
        <f t="shared" si="430"/>
        <v>2</v>
      </c>
      <c r="AK911" s="12">
        <v>17</v>
      </c>
      <c r="AL911" s="17">
        <f t="shared" si="431"/>
        <v>2.4285714285714284</v>
      </c>
      <c r="AM911" s="12">
        <v>0</v>
      </c>
      <c r="AN911" s="17">
        <f t="shared" si="432"/>
        <v>0</v>
      </c>
      <c r="AO911" s="12">
        <v>3</v>
      </c>
      <c r="AP911" s="17">
        <f t="shared" si="433"/>
        <v>0.42857142857142855</v>
      </c>
      <c r="AQ911" s="12">
        <v>10</v>
      </c>
      <c r="AR911" s="17">
        <f t="shared" si="434"/>
        <v>1.4285714285714286</v>
      </c>
      <c r="AS911" s="12">
        <v>17</v>
      </c>
      <c r="AT911" s="17">
        <f t="shared" si="435"/>
        <v>2.4285714285714284</v>
      </c>
      <c r="AU911" s="13"/>
      <c r="AV911" s="13"/>
      <c r="AW911" s="13"/>
      <c r="AX911" s="13"/>
      <c r="AY911" s="13"/>
      <c r="AZ911" s="13"/>
      <c r="BA911" s="13"/>
      <c r="BB911" s="13"/>
      <c r="BC911" s="13"/>
      <c r="BD911" s="35">
        <f t="shared" si="436"/>
        <v>49.542682926829265</v>
      </c>
      <c r="BE911" s="35">
        <f t="shared" si="437"/>
        <v>50</v>
      </c>
      <c r="BF911" s="37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15.249230216515638</v>
      </c>
      <c r="BG911" s="14">
        <f t="shared" si="438"/>
        <v>0.51111111111111107</v>
      </c>
      <c r="BH911" s="14">
        <f t="shared" si="439"/>
        <v>0.37777777777777777</v>
      </c>
      <c r="BI911" s="13">
        <f>IFERROR(((AG911*(12000/5))/((F911*60+G911)*(SUMIFS(팀공격력!X:X,팀공격력!A:A,B911,팀공격력!B:B,D911)+SUMIFS(팀수비력!X:X,팀수비력!A:A,B911,팀수비력!B:B,D911))))*100,"")</f>
        <v>3.85078694287012</v>
      </c>
      <c r="BJ911" s="13">
        <f>IFERROR(((AI911*(12000/5))/((F911*60+G911)*(SUMIFS(팀공격력!V:V,팀공격력!A:A,B911,팀공격력!B:B,D911)+SUMIFS(팀수비력!W:W,팀수비력!A:A,B911,팀수비력!B:B,D911))))*100,"")</f>
        <v>8.0308998432062406</v>
      </c>
      <c r="BK911" s="13">
        <f>IFERROR(((AE911*(12000/5))/((F911*60+G911)*(SUMIFS(팀공격력!X:X,팀공격력!A:A,B911,팀공격력!B:B,D911)+SUMIFS(팀수비력!X:X,팀수비력!A:A,B911,팀수비력!B:B,D911))))*100,"")</f>
        <v>7.9977882659610184</v>
      </c>
      <c r="BL911" s="13">
        <f>IFERROR(100*AK911/(((((F911*60+G911)/(12000/5))*SUMIFS(팀공격력!P:P,팀공격력!A:A,B911,팀공격력!B:B,D911))-K911)),"")</f>
        <v>14.414923685698138</v>
      </c>
      <c r="BM911" s="13">
        <f>IFERROR(100*((AM911/E911*(2400))/((F911*60+G911)*SUMIFS(팀공격력!AR:AR,팀공격력!A:A,B911,팀공격력!B:B,D911))),"")</f>
        <v>0</v>
      </c>
      <c r="BN911" s="13">
        <f>IFERROR((AO911*40)/(((F911*60+G911)/60)*(SUMIFS(팀수비력!Q:Q,팀수비력!A:A,B911,팀수비력!B:B,D911)-SUMIFS(팀수비력!N:N,팀수비력!A:A,B911,팀수비력!B:B,D911)))*100,"")</f>
        <v>1.5230488052528262</v>
      </c>
      <c r="BO911" s="13">
        <f t="shared" si="440"/>
        <v>16.005121638924454</v>
      </c>
      <c r="BP911" s="13">
        <v>0</v>
      </c>
      <c r="BQ911" s="13">
        <v>0</v>
      </c>
      <c r="BR911" s="13">
        <v>0</v>
      </c>
      <c r="BS911" s="13">
        <v>0.28571428571428498</v>
      </c>
      <c r="BT911" s="15" t="s">
        <v>88</v>
      </c>
      <c r="BU911" s="15"/>
      <c r="BV911" s="12" t="s">
        <v>96</v>
      </c>
      <c r="BW911" s="26"/>
      <c r="BX911" s="28"/>
      <c r="BY911" s="28"/>
      <c r="BZ911" s="26"/>
      <c r="CA911" s="26"/>
      <c r="CB911" s="26"/>
      <c r="CC911" s="31"/>
      <c r="CD911" s="31"/>
      <c r="CE911" s="31"/>
      <c r="CF911" s="33">
        <v>3</v>
      </c>
      <c r="CG911" s="33">
        <v>4</v>
      </c>
    </row>
    <row r="912" spans="1:85" ht="18" customHeight="1" thickBot="1" x14ac:dyDescent="0.45">
      <c r="A912" s="12" t="s">
        <v>84</v>
      </c>
      <c r="B912" s="12" t="s">
        <v>256</v>
      </c>
      <c r="C912" s="4" t="s">
        <v>272</v>
      </c>
      <c r="D912" s="4" t="s">
        <v>299</v>
      </c>
      <c r="E912" s="23">
        <v>3</v>
      </c>
      <c r="F912" s="24">
        <v>22</v>
      </c>
      <c r="G912" s="24">
        <v>28</v>
      </c>
      <c r="H912" s="10">
        <f t="shared" si="414"/>
        <v>4044</v>
      </c>
      <c r="I912" s="5">
        <v>19</v>
      </c>
      <c r="J912" s="17">
        <f t="shared" si="415"/>
        <v>6.333333333333333</v>
      </c>
      <c r="K912" s="7">
        <v>7</v>
      </c>
      <c r="L912" s="7">
        <v>13</v>
      </c>
      <c r="M912" s="17">
        <f t="shared" si="416"/>
        <v>2.3333333333333335</v>
      </c>
      <c r="N912" s="17">
        <f t="shared" si="417"/>
        <v>4.333333333333333</v>
      </c>
      <c r="O912" s="14">
        <f t="shared" si="418"/>
        <v>0.53846153846153844</v>
      </c>
      <c r="P912" s="12">
        <v>2</v>
      </c>
      <c r="Q912" s="12">
        <v>3</v>
      </c>
      <c r="R912" s="17">
        <f t="shared" si="419"/>
        <v>0.66666666666666663</v>
      </c>
      <c r="S912" s="17">
        <f t="shared" si="420"/>
        <v>1</v>
      </c>
      <c r="T912" s="14">
        <f t="shared" si="421"/>
        <v>0.66666666666666663</v>
      </c>
      <c r="U912" s="12">
        <v>5</v>
      </c>
      <c r="V912" s="12">
        <v>10</v>
      </c>
      <c r="W912" s="17">
        <f t="shared" si="422"/>
        <v>1.6666666666666667</v>
      </c>
      <c r="X912" s="17">
        <f t="shared" si="423"/>
        <v>3.3333333333333335</v>
      </c>
      <c r="Y912" s="14">
        <f t="shared" si="424"/>
        <v>0.5</v>
      </c>
      <c r="Z912" s="12">
        <v>0</v>
      </c>
      <c r="AA912" s="12">
        <v>0</v>
      </c>
      <c r="AB912" s="17">
        <f t="shared" si="425"/>
        <v>0</v>
      </c>
      <c r="AC912" s="17">
        <f t="shared" si="426"/>
        <v>0</v>
      </c>
      <c r="AD912" s="14" t="e">
        <f t="shared" si="427"/>
        <v>#DIV/0!</v>
      </c>
      <c r="AE912" s="12">
        <v>3</v>
      </c>
      <c r="AF912" s="17">
        <f t="shared" si="428"/>
        <v>1</v>
      </c>
      <c r="AG912" s="12">
        <v>1</v>
      </c>
      <c r="AH912" s="17">
        <f t="shared" si="429"/>
        <v>0.33333333333333331</v>
      </c>
      <c r="AI912" s="12">
        <v>2</v>
      </c>
      <c r="AJ912" s="17">
        <f t="shared" si="430"/>
        <v>0.66666666666666663</v>
      </c>
      <c r="AK912" s="12">
        <v>3</v>
      </c>
      <c r="AL912" s="17">
        <f t="shared" si="431"/>
        <v>1</v>
      </c>
      <c r="AM912" s="12">
        <v>2</v>
      </c>
      <c r="AN912" s="17">
        <f t="shared" si="432"/>
        <v>0.66666666666666663</v>
      </c>
      <c r="AO912" s="12">
        <v>0</v>
      </c>
      <c r="AP912" s="17">
        <f t="shared" si="433"/>
        <v>0</v>
      </c>
      <c r="AQ912" s="12">
        <v>2</v>
      </c>
      <c r="AR912" s="17">
        <f t="shared" si="434"/>
        <v>0.66666666666666663</v>
      </c>
      <c r="AS912" s="12">
        <v>6</v>
      </c>
      <c r="AT912" s="17">
        <f t="shared" si="435"/>
        <v>2</v>
      </c>
      <c r="AU912" s="13"/>
      <c r="AV912" s="13"/>
      <c r="AW912" s="13"/>
      <c r="AX912" s="13"/>
      <c r="AY912" s="13"/>
      <c r="AZ912" s="13"/>
      <c r="BA912" s="13"/>
      <c r="BB912" s="13"/>
      <c r="BC912" s="13"/>
      <c r="BD912" s="35">
        <f t="shared" si="436"/>
        <v>73.076923076923066</v>
      </c>
      <c r="BE912" s="35">
        <f t="shared" si="437"/>
        <v>73.076923076923066</v>
      </c>
      <c r="BF912" s="37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3.4328540611350111</v>
      </c>
      <c r="BG912" s="14">
        <f t="shared" si="438"/>
        <v>0.76923076923076927</v>
      </c>
      <c r="BH912" s="14">
        <f t="shared" si="439"/>
        <v>0</v>
      </c>
      <c r="BI912" s="13">
        <f>IFERROR(((AG912*(12000/5))/((F912*60+G912)*(SUMIFS(팀공격력!X:X,팀공격력!A:A,B912,팀공격력!B:B,D912)+SUMIFS(팀수비력!X:X,팀수비력!A:A,B912,팀수비력!B:B,D912))))*100,"")</f>
        <v>0.27775591735835603</v>
      </c>
      <c r="BJ912" s="13">
        <f>IFERROR(((AI912*(12000/5))/((F912*60+G912)*(SUMIFS(팀공격력!V:V,팀공격력!A:A,B912,팀공격력!B:B,D912)+SUMIFS(팀수비력!W:W,팀수비력!A:A,B912,팀수비력!B:B,D912))))*100,"")</f>
        <v>1.0757797161734517</v>
      </c>
      <c r="BK912" s="13">
        <f>IFERROR(((AE912*(12000/5))/((F912*60+G912)*(SUMIFS(팀공격력!X:X,팀공격력!A:A,B912,팀공격력!B:B,D912)+SUMIFS(팀수비력!X:X,팀수비력!A:A,B912,팀수비력!B:B,D912))))*100,"")</f>
        <v>0.8332677520750682</v>
      </c>
      <c r="BL912" s="13">
        <f>IFERROR(100*AK912/(((((F912*60+G912)/(12000/5))*SUMIFS(팀공격력!P:P,팀공격력!A:A,B912,팀공격력!B:B,D912))-K912)),"")</f>
        <v>2.1577559338288181</v>
      </c>
      <c r="BM912" s="13">
        <f>IFERROR(100*((AM912/E912*(2400))/((F912*60+G912)*SUMIFS(팀공격력!AR:AR,팀공격력!A:A,B912,팀공격력!B:B,D912))),"")</f>
        <v>1.5953170104128289</v>
      </c>
      <c r="BN912" s="13">
        <f>IFERROR((AO912*40)/(((F912*60+G912)/60)*(SUMIFS(팀수비력!Q:Q,팀수비력!A:A,B912,팀수비력!B:B,D912)-SUMIFS(팀수비력!N:N,팀수비력!A:A,B912,팀수비력!B:B,D912)))*100,"")</f>
        <v>0</v>
      </c>
      <c r="BO912" s="13">
        <f t="shared" si="440"/>
        <v>13.333333333333334</v>
      </c>
      <c r="BP912" s="13">
        <v>0</v>
      </c>
      <c r="BQ912" s="13">
        <v>0</v>
      </c>
      <c r="BR912" s="13">
        <v>1</v>
      </c>
      <c r="BS912" s="13">
        <v>0.33333333333333298</v>
      </c>
      <c r="BT912" s="15" t="s">
        <v>88</v>
      </c>
      <c r="BU912" s="15"/>
      <c r="BV912" s="12" t="s">
        <v>91</v>
      </c>
      <c r="BW912" s="26"/>
      <c r="BX912" s="28"/>
      <c r="BY912" s="28"/>
      <c r="BZ912" s="26"/>
      <c r="CA912" s="26"/>
      <c r="CB912" s="26"/>
      <c r="CC912" s="31"/>
      <c r="CD912" s="31"/>
      <c r="CE912" s="31"/>
      <c r="CF912" s="33">
        <v>1</v>
      </c>
      <c r="CG912" s="33">
        <v>2</v>
      </c>
    </row>
    <row r="913" spans="1:85" ht="18" customHeight="1" thickBot="1" x14ac:dyDescent="0.45">
      <c r="A913" s="12" t="s">
        <v>84</v>
      </c>
      <c r="B913" s="12" t="s">
        <v>256</v>
      </c>
      <c r="C913" s="4" t="s">
        <v>274</v>
      </c>
      <c r="D913" s="4" t="s">
        <v>299</v>
      </c>
      <c r="E913" s="23">
        <v>9</v>
      </c>
      <c r="F913" s="24">
        <v>28</v>
      </c>
      <c r="G913" s="24">
        <v>8</v>
      </c>
      <c r="H913" s="10">
        <f t="shared" si="414"/>
        <v>15192</v>
      </c>
      <c r="I913" s="5">
        <v>185</v>
      </c>
      <c r="J913" s="17">
        <f t="shared" si="415"/>
        <v>20.555555555555557</v>
      </c>
      <c r="K913" s="7">
        <v>64</v>
      </c>
      <c r="L913" s="7">
        <v>144</v>
      </c>
      <c r="M913" s="17">
        <f t="shared" si="416"/>
        <v>7.1111111111111107</v>
      </c>
      <c r="N913" s="17">
        <f t="shared" si="417"/>
        <v>16</v>
      </c>
      <c r="O913" s="14">
        <f t="shared" si="418"/>
        <v>0.44444444444444442</v>
      </c>
      <c r="P913" s="12">
        <v>42</v>
      </c>
      <c r="Q913" s="12">
        <v>86</v>
      </c>
      <c r="R913" s="17">
        <f t="shared" si="419"/>
        <v>4.666666666666667</v>
      </c>
      <c r="S913" s="17">
        <f t="shared" si="420"/>
        <v>9.5555555555555554</v>
      </c>
      <c r="T913" s="14">
        <f t="shared" si="421"/>
        <v>0.48837209302325579</v>
      </c>
      <c r="U913" s="12">
        <v>22</v>
      </c>
      <c r="V913" s="12">
        <v>58</v>
      </c>
      <c r="W913" s="17">
        <f t="shared" si="422"/>
        <v>2.4444444444444446</v>
      </c>
      <c r="X913" s="17">
        <f t="shared" si="423"/>
        <v>6.4444444444444446</v>
      </c>
      <c r="Y913" s="14">
        <f t="shared" si="424"/>
        <v>0.37931034482758619</v>
      </c>
      <c r="Z913" s="12">
        <v>35</v>
      </c>
      <c r="AA913" s="12">
        <v>44</v>
      </c>
      <c r="AB913" s="17">
        <f t="shared" si="425"/>
        <v>3.8888888888888888</v>
      </c>
      <c r="AC913" s="17">
        <f t="shared" si="426"/>
        <v>4.8888888888888893</v>
      </c>
      <c r="AD913" s="14">
        <f t="shared" si="427"/>
        <v>0.79545454545454541</v>
      </c>
      <c r="AE913" s="12">
        <v>81</v>
      </c>
      <c r="AF913" s="17">
        <f t="shared" si="428"/>
        <v>9</v>
      </c>
      <c r="AG913" s="12">
        <v>15</v>
      </c>
      <c r="AH913" s="17">
        <f t="shared" si="429"/>
        <v>1.6666666666666667</v>
      </c>
      <c r="AI913" s="12">
        <v>66</v>
      </c>
      <c r="AJ913" s="17">
        <f t="shared" si="430"/>
        <v>7.333333333333333</v>
      </c>
      <c r="AK913" s="12">
        <v>26</v>
      </c>
      <c r="AL913" s="17">
        <f t="shared" si="431"/>
        <v>2.8888888888888888</v>
      </c>
      <c r="AM913" s="12">
        <v>6</v>
      </c>
      <c r="AN913" s="17">
        <f t="shared" si="432"/>
        <v>0.66666666666666663</v>
      </c>
      <c r="AO913" s="12">
        <v>5</v>
      </c>
      <c r="AP913" s="17">
        <f t="shared" si="433"/>
        <v>0.55555555555555558</v>
      </c>
      <c r="AQ913" s="12">
        <v>21</v>
      </c>
      <c r="AR913" s="17">
        <f t="shared" si="434"/>
        <v>2.3333333333333335</v>
      </c>
      <c r="AS913" s="12">
        <v>14</v>
      </c>
      <c r="AT913" s="17">
        <f t="shared" si="435"/>
        <v>1.5555555555555556</v>
      </c>
      <c r="AU913" s="13"/>
      <c r="AV913" s="13"/>
      <c r="AW913" s="13"/>
      <c r="AX913" s="13"/>
      <c r="AY913" s="13"/>
      <c r="AZ913" s="13"/>
      <c r="BA913" s="13"/>
      <c r="BB913" s="13"/>
      <c r="BC913" s="13"/>
      <c r="BD913" s="35">
        <f t="shared" si="436"/>
        <v>56.623408423114583</v>
      </c>
      <c r="BE913" s="35">
        <f t="shared" si="437"/>
        <v>52.083333333333336</v>
      </c>
      <c r="BF913" s="37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33.693663266596637</v>
      </c>
      <c r="BG913" s="14">
        <f t="shared" si="438"/>
        <v>0.40277777777777779</v>
      </c>
      <c r="BH913" s="14">
        <f t="shared" si="439"/>
        <v>0.30555555555555558</v>
      </c>
      <c r="BI913" s="13">
        <f>IFERROR(((AG913*(12000/5))/((F913*60+G913)*(SUMIFS(팀공격력!X:X,팀공격력!A:A,B913,팀공격력!B:B,D913)+SUMIFS(팀수비력!X:X,팀수비력!A:A,B913,팀수비력!B:B,D913))))*100,"")</f>
        <v>3.327147303901635</v>
      </c>
      <c r="BJ913" s="13">
        <f>IFERROR(((AI913*(12000/5))/((F913*60+G913)*(SUMIFS(팀공격력!V:V,팀공격력!A:A,B913,팀공격력!B:B,D913)+SUMIFS(팀수비력!W:W,팀수비력!A:A,B913,팀수비력!B:B,D913))))*100,"")</f>
        <v>28.350109534514111</v>
      </c>
      <c r="BK913" s="13">
        <f>IFERROR(((AE913*(12000/5))/((F913*60+G913)*(SUMIFS(팀공격력!X:X,팀공격력!A:A,B913,팀공격력!B:B,D913)+SUMIFS(팀수비력!X:X,팀수비력!A:A,B913,팀수비력!B:B,D913))))*100,"")</f>
        <v>17.966595441068829</v>
      </c>
      <c r="BL913" s="13">
        <f>IFERROR(100*AK913/(((((F913*60+G913)/(12000/5))*SUMIFS(팀공격력!P:P,팀공격력!A:A,B913,팀공격력!B:B,D913))-K913)),"")</f>
        <v>21.873247335950644</v>
      </c>
      <c r="BM913" s="13">
        <f>IFERROR(100*((AM913/E913*(2400))/((F913*60+G913)*SUMIFS(팀공격력!AR:AR,팀공격력!A:A,B913,팀공격력!B:B,D913))),"")</f>
        <v>1.2739853850927094</v>
      </c>
      <c r="BN913" s="13">
        <f>IFERROR((AO913*40)/(((F913*60+G913)/60)*(SUMIFS(팀수비력!Q:Q,팀수비력!A:A,B913,팀수비력!B:B,D913)-SUMIFS(팀수비력!N:N,팀수비력!A:A,B913,팀수비력!B:B,D913)))*100,"")</f>
        <v>1.9008034062397039</v>
      </c>
      <c r="BO913" s="13">
        <f t="shared" si="440"/>
        <v>11.390757214146236</v>
      </c>
      <c r="BP913" s="13">
        <v>0</v>
      </c>
      <c r="BQ913" s="13">
        <v>0.33333333333333298</v>
      </c>
      <c r="BR913" s="13">
        <v>0</v>
      </c>
      <c r="BS913" s="13">
        <v>0.33333333333333298</v>
      </c>
      <c r="BT913" s="15" t="s">
        <v>93</v>
      </c>
      <c r="BU913" s="15"/>
      <c r="BV913" s="12" t="s">
        <v>96</v>
      </c>
      <c r="BW913" s="26"/>
      <c r="BX913" s="28"/>
      <c r="BY913" s="28"/>
      <c r="BZ913" s="26"/>
      <c r="CA913" s="26"/>
      <c r="CB913" s="26"/>
      <c r="CC913" s="31"/>
      <c r="CD913" s="31"/>
      <c r="CE913" s="31"/>
      <c r="CF913" s="33">
        <v>4</v>
      </c>
      <c r="CG913" s="33">
        <v>5</v>
      </c>
    </row>
    <row r="914" spans="1:85" ht="18" customHeight="1" thickBot="1" x14ac:dyDescent="0.45">
      <c r="A914" s="12" t="s">
        <v>84</v>
      </c>
      <c r="B914" s="12" t="s">
        <v>275</v>
      </c>
      <c r="C914" s="4" t="s">
        <v>279</v>
      </c>
      <c r="D914" s="4" t="s">
        <v>299</v>
      </c>
      <c r="E914" s="23">
        <v>9</v>
      </c>
      <c r="F914" s="24">
        <v>11</v>
      </c>
      <c r="G914" s="24">
        <v>56</v>
      </c>
      <c r="H914" s="10">
        <f t="shared" si="414"/>
        <v>6444</v>
      </c>
      <c r="I914" s="5">
        <v>59</v>
      </c>
      <c r="J914" s="17">
        <f t="shared" si="415"/>
        <v>6.5555555555555554</v>
      </c>
      <c r="K914" s="7">
        <v>29</v>
      </c>
      <c r="L914" s="7">
        <v>39</v>
      </c>
      <c r="M914" s="17">
        <f t="shared" si="416"/>
        <v>3.2222222222222223</v>
      </c>
      <c r="N914" s="17">
        <f t="shared" si="417"/>
        <v>4.333333333333333</v>
      </c>
      <c r="O914" s="14">
        <f t="shared" si="418"/>
        <v>0.74358974358974361</v>
      </c>
      <c r="P914" s="12">
        <v>29</v>
      </c>
      <c r="Q914" s="12">
        <v>39</v>
      </c>
      <c r="R914" s="17">
        <f t="shared" si="419"/>
        <v>3.2222222222222223</v>
      </c>
      <c r="S914" s="17">
        <f t="shared" si="420"/>
        <v>4.333333333333333</v>
      </c>
      <c r="T914" s="14">
        <f t="shared" si="421"/>
        <v>0.74358974358974361</v>
      </c>
      <c r="U914" s="12">
        <v>0</v>
      </c>
      <c r="V914" s="12">
        <v>0</v>
      </c>
      <c r="W914" s="17">
        <f t="shared" si="422"/>
        <v>0</v>
      </c>
      <c r="X914" s="17">
        <f t="shared" si="423"/>
        <v>0</v>
      </c>
      <c r="Y914" s="14" t="e">
        <f t="shared" si="424"/>
        <v>#DIV/0!</v>
      </c>
      <c r="Z914" s="12">
        <v>1</v>
      </c>
      <c r="AA914" s="12">
        <v>7</v>
      </c>
      <c r="AB914" s="17">
        <f t="shared" si="425"/>
        <v>0.1111111111111111</v>
      </c>
      <c r="AC914" s="17">
        <f t="shared" si="426"/>
        <v>0.77777777777777779</v>
      </c>
      <c r="AD914" s="14">
        <f t="shared" si="427"/>
        <v>0.14285714285714285</v>
      </c>
      <c r="AE914" s="12">
        <v>49</v>
      </c>
      <c r="AF914" s="17">
        <f t="shared" si="428"/>
        <v>5.4444444444444446</v>
      </c>
      <c r="AG914" s="12">
        <v>10</v>
      </c>
      <c r="AH914" s="17">
        <f t="shared" si="429"/>
        <v>1.1111111111111112</v>
      </c>
      <c r="AI914" s="12">
        <v>39</v>
      </c>
      <c r="AJ914" s="17">
        <f t="shared" si="430"/>
        <v>4.333333333333333</v>
      </c>
      <c r="AK914" s="12">
        <v>7</v>
      </c>
      <c r="AL914" s="17">
        <f t="shared" si="431"/>
        <v>0.77777777777777779</v>
      </c>
      <c r="AM914" s="12">
        <v>2</v>
      </c>
      <c r="AN914" s="17">
        <f t="shared" si="432"/>
        <v>0.22222222222222221</v>
      </c>
      <c r="AO914" s="12">
        <v>3</v>
      </c>
      <c r="AP914" s="17">
        <f t="shared" si="433"/>
        <v>0.33333333333333331</v>
      </c>
      <c r="AQ914" s="12">
        <v>16</v>
      </c>
      <c r="AR914" s="17">
        <f t="shared" si="434"/>
        <v>1.7777777777777777</v>
      </c>
      <c r="AS914" s="12">
        <v>15</v>
      </c>
      <c r="AT914" s="17">
        <f t="shared" si="435"/>
        <v>1.6666666666666667</v>
      </c>
      <c r="AU914" s="13"/>
      <c r="AV914" s="13"/>
      <c r="AW914" s="13"/>
      <c r="AX914" s="13"/>
      <c r="AY914" s="13"/>
      <c r="AZ914" s="13"/>
      <c r="BA914" s="13"/>
      <c r="BB914" s="13"/>
      <c r="BC914" s="13"/>
      <c r="BD914" s="35">
        <f t="shared" si="436"/>
        <v>70.104562737642581</v>
      </c>
      <c r="BE914" s="35">
        <f t="shared" si="437"/>
        <v>74.358974358974365</v>
      </c>
      <c r="BF914" s="37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26.238822072053757</v>
      </c>
      <c r="BG914" s="14">
        <f t="shared" si="438"/>
        <v>0</v>
      </c>
      <c r="BH914" s="14">
        <f t="shared" si="439"/>
        <v>0.17948717948717949</v>
      </c>
      <c r="BI914" s="13">
        <f>IFERROR(((AG914*(12000/5))/((F914*60+G914)*(SUMIFS(팀공격력!X:X,팀공격력!A:A,B914,팀공격력!B:B,D914)+SUMIFS(팀수비력!X:X,팀수비력!A:A,B914,팀수비력!B:B,D914))))*100,"")</f>
        <v>5.2703699799725934</v>
      </c>
      <c r="BJ914" s="13">
        <f>IFERROR(((AI914*(12000/5))/((F914*60+G914)*(SUMIFS(팀공격력!V:V,팀공격력!A:A,B914,팀공격력!B:B,D914)+SUMIFS(팀수비력!W:W,팀수비력!A:A,B914,팀수비력!B:B,D914))))*100,"")</f>
        <v>44.015574741831728</v>
      </c>
      <c r="BK914" s="13">
        <f>IFERROR(((AE914*(12000/5))/((F914*60+G914)*(SUMIFS(팀공격력!X:X,팀공격력!A:A,B914,팀공격력!B:B,D914)+SUMIFS(팀수비력!X:X,팀수비력!A:A,B914,팀수비력!B:B,D914))))*100,"")</f>
        <v>25.824812901865712</v>
      </c>
      <c r="BL914" s="13">
        <f>IFERROR(100*AK914/(((((F914*60+G914)/(12000/5))*SUMIFS(팀공격력!P:P,팀공격력!A:A,B914,팀공격력!B:B,D914))-K914)),"")</f>
        <v>13.579049466537343</v>
      </c>
      <c r="BM914" s="13">
        <f>IFERROR(100*((AM914/E914*(2400))/((F914*60+G914)*SUMIFS(팀공격력!AR:AR,팀공격력!A:A,B914,팀공격력!B:B,D914))),"")</f>
        <v>1.0550274231822587</v>
      </c>
      <c r="BN914" s="13">
        <f>IFERROR((AO914*40)/(((F914*60+G914)/60)*(SUMIFS(팀수비력!Q:Q,팀수비력!A:A,B914,팀수비력!B:B,D914)-SUMIFS(팀수비력!N:N,팀수비력!A:A,B914,팀수비력!B:B,D914)))*100,"")</f>
        <v>2.785558427088008</v>
      </c>
      <c r="BO914" s="13">
        <f t="shared" si="440"/>
        <v>27.548209366391184</v>
      </c>
      <c r="BP914" s="13">
        <v>0</v>
      </c>
      <c r="BQ914" s="13">
        <v>0.44444444444444398</v>
      </c>
      <c r="BR914" s="13">
        <v>0</v>
      </c>
      <c r="BS914" s="13">
        <v>0</v>
      </c>
      <c r="BT914" s="15" t="s">
        <v>93</v>
      </c>
      <c r="BU914" s="15"/>
      <c r="BV914" s="12" t="s">
        <v>89</v>
      </c>
      <c r="BW914" s="26"/>
      <c r="BX914" s="28"/>
      <c r="BY914" s="28"/>
      <c r="BZ914" s="26"/>
      <c r="CA914" s="26"/>
      <c r="CB914" s="26"/>
      <c r="CC914" s="31"/>
      <c r="CD914" s="31"/>
      <c r="CE914" s="31"/>
      <c r="CF914" s="33">
        <v>6</v>
      </c>
      <c r="CG914" s="33">
        <v>3</v>
      </c>
    </row>
    <row r="915" spans="1:85" ht="18" customHeight="1" thickBot="1" x14ac:dyDescent="0.45">
      <c r="A915" s="12" t="s">
        <v>84</v>
      </c>
      <c r="B915" s="12" t="s">
        <v>275</v>
      </c>
      <c r="C915" s="4" t="s">
        <v>280</v>
      </c>
      <c r="D915" s="4" t="s">
        <v>299</v>
      </c>
      <c r="E915" s="23">
        <v>4</v>
      </c>
      <c r="F915" s="24">
        <v>5</v>
      </c>
      <c r="G915" s="24">
        <v>43</v>
      </c>
      <c r="H915" s="10">
        <f t="shared" si="414"/>
        <v>1372</v>
      </c>
      <c r="I915" s="5">
        <v>2</v>
      </c>
      <c r="J915" s="17">
        <f t="shared" si="415"/>
        <v>0.5</v>
      </c>
      <c r="K915" s="7">
        <v>1</v>
      </c>
      <c r="L915" s="7">
        <v>7</v>
      </c>
      <c r="M915" s="17">
        <f t="shared" si="416"/>
        <v>0.25</v>
      </c>
      <c r="N915" s="17">
        <f t="shared" si="417"/>
        <v>1.75</v>
      </c>
      <c r="O915" s="14">
        <f t="shared" si="418"/>
        <v>0.14285714285714285</v>
      </c>
      <c r="P915" s="12">
        <v>1</v>
      </c>
      <c r="Q915" s="12">
        <v>7</v>
      </c>
      <c r="R915" s="17">
        <f t="shared" si="419"/>
        <v>0.25</v>
      </c>
      <c r="S915" s="17">
        <f t="shared" si="420"/>
        <v>1.75</v>
      </c>
      <c r="T915" s="14">
        <f t="shared" si="421"/>
        <v>0.14285714285714285</v>
      </c>
      <c r="U915" s="12">
        <v>0</v>
      </c>
      <c r="V915" s="12">
        <v>0</v>
      </c>
      <c r="W915" s="17">
        <f t="shared" si="422"/>
        <v>0</v>
      </c>
      <c r="X915" s="17">
        <f t="shared" si="423"/>
        <v>0</v>
      </c>
      <c r="Y915" s="14" t="e">
        <f t="shared" si="424"/>
        <v>#DIV/0!</v>
      </c>
      <c r="Z915" s="12">
        <v>0</v>
      </c>
      <c r="AA915" s="12">
        <v>0</v>
      </c>
      <c r="AB915" s="17">
        <f t="shared" si="425"/>
        <v>0</v>
      </c>
      <c r="AC915" s="17">
        <f t="shared" si="426"/>
        <v>0</v>
      </c>
      <c r="AD915" s="14" t="e">
        <f t="shared" si="427"/>
        <v>#DIV/0!</v>
      </c>
      <c r="AE915" s="12">
        <v>12</v>
      </c>
      <c r="AF915" s="17">
        <f t="shared" si="428"/>
        <v>3</v>
      </c>
      <c r="AG915" s="12">
        <v>3</v>
      </c>
      <c r="AH915" s="17">
        <f t="shared" si="429"/>
        <v>0.75</v>
      </c>
      <c r="AI915" s="12">
        <v>9</v>
      </c>
      <c r="AJ915" s="17">
        <f t="shared" si="430"/>
        <v>2.25</v>
      </c>
      <c r="AK915" s="12">
        <v>1</v>
      </c>
      <c r="AL915" s="17">
        <f t="shared" si="431"/>
        <v>0.25</v>
      </c>
      <c r="AM915" s="12">
        <v>2</v>
      </c>
      <c r="AN915" s="17">
        <f t="shared" si="432"/>
        <v>0.5</v>
      </c>
      <c r="AO915" s="12">
        <v>1</v>
      </c>
      <c r="AP915" s="17">
        <f t="shared" si="433"/>
        <v>0.25</v>
      </c>
      <c r="AQ915" s="12">
        <v>2</v>
      </c>
      <c r="AR915" s="17">
        <f t="shared" si="434"/>
        <v>0.5</v>
      </c>
      <c r="AS915" s="12">
        <v>4</v>
      </c>
      <c r="AT915" s="17">
        <f t="shared" si="435"/>
        <v>1</v>
      </c>
      <c r="AU915" s="13"/>
      <c r="AV915" s="13"/>
      <c r="AW915" s="13"/>
      <c r="AX915" s="13"/>
      <c r="AY915" s="13"/>
      <c r="AZ915" s="13"/>
      <c r="BA915" s="13"/>
      <c r="BB915" s="13"/>
      <c r="BC915" s="13"/>
      <c r="BD915" s="35">
        <f t="shared" si="436"/>
        <v>14.285714285714285</v>
      </c>
      <c r="BE915" s="35">
        <f t="shared" si="437"/>
        <v>14.285714285714285</v>
      </c>
      <c r="BF915" s="37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8.4874873218158129</v>
      </c>
      <c r="BG915" s="14">
        <f t="shared" si="438"/>
        <v>0</v>
      </c>
      <c r="BH915" s="14">
        <f t="shared" si="439"/>
        <v>0</v>
      </c>
      <c r="BI915" s="13">
        <f>IFERROR(((AG915*(12000/5))/((F915*60+G915)*(SUMIFS(팀공격력!X:X,팀공격력!A:A,B915,팀공격력!B:B,D915)+SUMIFS(팀수비력!X:X,팀수비력!A:A,B915,팀수비력!B:B,D915))))*100,"")</f>
        <v>3.300511579294791</v>
      </c>
      <c r="BJ915" s="13">
        <f>IFERROR(((AI915*(12000/5))/((F915*60+G915)*(SUMIFS(팀공격력!V:V,팀공격력!A:A,B915,팀공격력!B:B,D915)+SUMIFS(팀수비력!W:W,팀수비력!A:A,B915,팀수비력!B:B,D915))))*100,"")</f>
        <v>21.203286509408958</v>
      </c>
      <c r="BK915" s="13">
        <f>IFERROR(((AE915*(12000/5))/((F915*60+G915)*(SUMIFS(팀공격력!X:X,팀공격력!A:A,B915,팀공격력!B:B,D915)+SUMIFS(팀수비력!X:X,팀수비력!A:A,B915,팀수비력!B:B,D915))))*100,"")</f>
        <v>13.202046317179164</v>
      </c>
      <c r="BL915" s="13">
        <f>IFERROR(100*AK915/(((((F915*60+G915)/(12000/5))*SUMIFS(팀공격력!P:P,팀공격력!A:A,B915,팀공격력!B:B,D915))-K915)),"")</f>
        <v>2.6604589291652809</v>
      </c>
      <c r="BM915" s="13">
        <f>IFERROR(100*((AM915/E915*(2400))/((F915*60+G915)*SUMIFS(팀공격력!AR:AR,팀공격력!A:A,B915,팀공격력!B:B,D915))),"")</f>
        <v>4.9552454190863529</v>
      </c>
      <c r="BN915" s="13">
        <f>IFERROR((AO915*40)/(((F915*60+G915)/60)*(SUMIFS(팀수비력!Q:Q,팀수비력!A:A,B915,팀수비력!B:B,D915)-SUMIFS(팀수비력!N:N,팀수비력!A:A,B915,팀수비력!B:B,D915)))*100,"")</f>
        <v>1.9382505673420931</v>
      </c>
      <c r="BO915" s="13">
        <f t="shared" si="440"/>
        <v>22.222222222222221</v>
      </c>
      <c r="BP915" s="13">
        <v>0</v>
      </c>
      <c r="BQ915" s="13">
        <v>0.5</v>
      </c>
      <c r="BR915" s="13">
        <v>0</v>
      </c>
      <c r="BS915" s="13">
        <v>0</v>
      </c>
      <c r="BT915" s="15" t="s">
        <v>88</v>
      </c>
      <c r="BU915" s="15"/>
      <c r="BV915" s="12" t="s">
        <v>89</v>
      </c>
      <c r="BW915" s="26"/>
      <c r="BX915" s="28"/>
      <c r="BY915" s="28"/>
      <c r="BZ915" s="26"/>
      <c r="CA915" s="26"/>
      <c r="CB915" s="26"/>
      <c r="CC915" s="31"/>
      <c r="CD915" s="31"/>
      <c r="CE915" s="31"/>
      <c r="CF915" s="33">
        <v>3</v>
      </c>
      <c r="CG915" s="33">
        <v>1</v>
      </c>
    </row>
    <row r="916" spans="1:85" ht="18" customHeight="1" thickBot="1" x14ac:dyDescent="0.45">
      <c r="A916" s="12" t="s">
        <v>84</v>
      </c>
      <c r="B916" s="12" t="s">
        <v>275</v>
      </c>
      <c r="C916" s="4" t="s">
        <v>282</v>
      </c>
      <c r="D916" s="4" t="s">
        <v>299</v>
      </c>
      <c r="E916" s="23">
        <v>8</v>
      </c>
      <c r="F916" s="24">
        <v>29</v>
      </c>
      <c r="G916" s="24">
        <v>40</v>
      </c>
      <c r="H916" s="10">
        <f t="shared" si="414"/>
        <v>14240</v>
      </c>
      <c r="I916" s="5">
        <v>150</v>
      </c>
      <c r="J916" s="17">
        <f t="shared" si="415"/>
        <v>18.75</v>
      </c>
      <c r="K916" s="7">
        <v>61</v>
      </c>
      <c r="L916" s="7">
        <v>118</v>
      </c>
      <c r="M916" s="17">
        <f t="shared" si="416"/>
        <v>7.625</v>
      </c>
      <c r="N916" s="17">
        <f t="shared" si="417"/>
        <v>14.75</v>
      </c>
      <c r="O916" s="14">
        <f t="shared" si="418"/>
        <v>0.51694915254237284</v>
      </c>
      <c r="P916" s="12">
        <v>61</v>
      </c>
      <c r="Q916" s="12">
        <v>118</v>
      </c>
      <c r="R916" s="17">
        <f t="shared" si="419"/>
        <v>7.625</v>
      </c>
      <c r="S916" s="17">
        <f t="shared" si="420"/>
        <v>14.75</v>
      </c>
      <c r="T916" s="14">
        <f t="shared" si="421"/>
        <v>0.51694915254237284</v>
      </c>
      <c r="U916" s="12">
        <v>0</v>
      </c>
      <c r="V916" s="12">
        <v>0</v>
      </c>
      <c r="W916" s="17">
        <f t="shared" si="422"/>
        <v>0</v>
      </c>
      <c r="X916" s="17">
        <f t="shared" si="423"/>
        <v>0</v>
      </c>
      <c r="Y916" s="14" t="e">
        <f t="shared" si="424"/>
        <v>#DIV/0!</v>
      </c>
      <c r="Z916" s="12">
        <v>28</v>
      </c>
      <c r="AA916" s="12">
        <v>46</v>
      </c>
      <c r="AB916" s="17">
        <f t="shared" si="425"/>
        <v>3.5</v>
      </c>
      <c r="AC916" s="17">
        <f t="shared" si="426"/>
        <v>5.75</v>
      </c>
      <c r="AD916" s="14">
        <f t="shared" si="427"/>
        <v>0.60869565217391308</v>
      </c>
      <c r="AE916" s="12">
        <v>127</v>
      </c>
      <c r="AF916" s="17">
        <f t="shared" si="428"/>
        <v>15.875</v>
      </c>
      <c r="AG916" s="12">
        <v>40</v>
      </c>
      <c r="AH916" s="17">
        <f t="shared" si="429"/>
        <v>5</v>
      </c>
      <c r="AI916" s="12">
        <v>87</v>
      </c>
      <c r="AJ916" s="17">
        <f t="shared" si="430"/>
        <v>10.875</v>
      </c>
      <c r="AK916" s="12">
        <v>47</v>
      </c>
      <c r="AL916" s="17">
        <f t="shared" si="431"/>
        <v>5.875</v>
      </c>
      <c r="AM916" s="12">
        <v>18</v>
      </c>
      <c r="AN916" s="17">
        <f t="shared" si="432"/>
        <v>2.25</v>
      </c>
      <c r="AO916" s="12">
        <v>3</v>
      </c>
      <c r="AP916" s="17">
        <f t="shared" si="433"/>
        <v>0.375</v>
      </c>
      <c r="AQ916" s="12">
        <v>22</v>
      </c>
      <c r="AR916" s="17">
        <f t="shared" si="434"/>
        <v>2.75</v>
      </c>
      <c r="AS916" s="12">
        <v>23</v>
      </c>
      <c r="AT916" s="17">
        <f t="shared" si="435"/>
        <v>2.875</v>
      </c>
      <c r="AU916" s="13"/>
      <c r="AV916" s="13"/>
      <c r="AW916" s="13"/>
      <c r="AX916" s="13"/>
      <c r="AY916" s="13"/>
      <c r="AZ916" s="13"/>
      <c r="BA916" s="13"/>
      <c r="BB916" s="13"/>
      <c r="BC916" s="13"/>
      <c r="BD916" s="35">
        <f t="shared" si="436"/>
        <v>54.253472222222221</v>
      </c>
      <c r="BE916" s="35">
        <f t="shared" si="437"/>
        <v>51.694915254237287</v>
      </c>
      <c r="BF916" s="37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29.119350448038933</v>
      </c>
      <c r="BG916" s="14">
        <f t="shared" si="438"/>
        <v>0</v>
      </c>
      <c r="BH916" s="14">
        <f t="shared" si="439"/>
        <v>0.38983050847457629</v>
      </c>
      <c r="BI916" s="13">
        <f>IFERROR(((AG916*(12000/5))/((F916*60+G916)*(SUMIFS(팀공격력!X:X,팀공격력!A:A,B916,팀공격력!B:B,D916)+SUMIFS(팀수비력!X:X,팀수비력!A:A,B916,팀수비력!B:B,D916))))*100,"")</f>
        <v>8.4799660801356804</v>
      </c>
      <c r="BJ916" s="13">
        <f>IFERROR(((AI916*(12000/5))/((F916*60+G916)*(SUMIFS(팀공격력!V:V,팀공격력!A:A,B916,팀공격력!B:B,D916)+SUMIFS(팀수비력!W:W,팀수비력!A:A,B916,팀수비력!B:B,D916))))*100,"")</f>
        <v>39.496084439904664</v>
      </c>
      <c r="BK916" s="13">
        <f>IFERROR(((AE916*(12000/5))/((F916*60+G916)*(SUMIFS(팀공격력!X:X,팀공격력!A:A,B916,팀공격력!B:B,D916)+SUMIFS(팀수비력!X:X,팀수비력!A:A,B916,팀수비력!B:B,D916))))*100,"")</f>
        <v>26.92389230443078</v>
      </c>
      <c r="BL916" s="13">
        <f>IFERROR(100*AK916/(((((F916*60+G916)/(12000/5))*SUMIFS(팀공격력!P:P,팀공격력!A:A,B916,팀공격력!B:B,D916))-K916)),"")</f>
        <v>33.752244165170559</v>
      </c>
      <c r="BM916" s="13">
        <f>IFERROR(100*((AM916/E916*(2400))/((F916*60+G916)*SUMIFS(팀공격력!AR:AR,팀공격력!A:A,B916,팀공격력!B:B,D916))),"")</f>
        <v>4.296865901325722</v>
      </c>
      <c r="BN916" s="13">
        <f>IFERROR((AO916*40)/(((F916*60+G916)/60)*(SUMIFS(팀수비력!Q:Q,팀수비력!A:A,B916,팀수비력!B:B,D916)-SUMIFS(팀수비력!N:N,팀수비력!A:A,B916,팀수비력!B:B,D916)))*100,"")</f>
        <v>1.1204830526938279</v>
      </c>
      <c r="BO916" s="13">
        <f t="shared" si="440"/>
        <v>13.729405891163255</v>
      </c>
      <c r="BP916" s="13">
        <v>0</v>
      </c>
      <c r="BQ916" s="13">
        <v>1.5</v>
      </c>
      <c r="BR916" s="13">
        <v>1</v>
      </c>
      <c r="BS916" s="13">
        <v>0.5</v>
      </c>
      <c r="BT916" s="15" t="s">
        <v>93</v>
      </c>
      <c r="BU916" s="15"/>
      <c r="BV916" s="12" t="s">
        <v>89</v>
      </c>
      <c r="BW916" s="26"/>
      <c r="BX916" s="28"/>
      <c r="BY916" s="28"/>
      <c r="BZ916" s="26"/>
      <c r="CA916" s="26"/>
      <c r="CB916" s="26"/>
      <c r="CC916" s="31"/>
      <c r="CD916" s="31"/>
      <c r="CE916" s="31"/>
      <c r="CF916" s="33">
        <v>5</v>
      </c>
      <c r="CG916" s="33">
        <v>3</v>
      </c>
    </row>
    <row r="917" spans="1:85" ht="18" customHeight="1" thickBot="1" x14ac:dyDescent="0.45">
      <c r="A917" s="12" t="s">
        <v>84</v>
      </c>
      <c r="B917" s="12" t="s">
        <v>275</v>
      </c>
      <c r="C917" s="4" t="s">
        <v>283</v>
      </c>
      <c r="D917" s="4" t="s">
        <v>299</v>
      </c>
      <c r="E917" s="23">
        <v>9</v>
      </c>
      <c r="F917" s="24">
        <v>29</v>
      </c>
      <c r="G917" s="24">
        <v>17</v>
      </c>
      <c r="H917" s="10">
        <f t="shared" si="414"/>
        <v>15813</v>
      </c>
      <c r="I917" s="5">
        <v>86</v>
      </c>
      <c r="J917" s="17">
        <f t="shared" si="415"/>
        <v>9.5555555555555554</v>
      </c>
      <c r="K917" s="7">
        <v>30</v>
      </c>
      <c r="L917" s="7">
        <v>68</v>
      </c>
      <c r="M917" s="17">
        <f t="shared" si="416"/>
        <v>3.3333333333333335</v>
      </c>
      <c r="N917" s="17">
        <f t="shared" si="417"/>
        <v>7.5555555555555554</v>
      </c>
      <c r="O917" s="14">
        <f t="shared" si="418"/>
        <v>0.44117647058823528</v>
      </c>
      <c r="P917" s="12">
        <v>21</v>
      </c>
      <c r="Q917" s="12">
        <v>39</v>
      </c>
      <c r="R917" s="17">
        <f t="shared" si="419"/>
        <v>2.3333333333333335</v>
      </c>
      <c r="S917" s="17">
        <f t="shared" si="420"/>
        <v>4.333333333333333</v>
      </c>
      <c r="T917" s="14">
        <f t="shared" si="421"/>
        <v>0.53846153846153844</v>
      </c>
      <c r="U917" s="12">
        <v>9</v>
      </c>
      <c r="V917" s="12">
        <v>29</v>
      </c>
      <c r="W917" s="17">
        <f t="shared" si="422"/>
        <v>1</v>
      </c>
      <c r="X917" s="17">
        <f t="shared" si="423"/>
        <v>3.2222222222222223</v>
      </c>
      <c r="Y917" s="14">
        <f t="shared" si="424"/>
        <v>0.31034482758620691</v>
      </c>
      <c r="Z917" s="12">
        <v>17</v>
      </c>
      <c r="AA917" s="12">
        <v>19</v>
      </c>
      <c r="AB917" s="17">
        <f t="shared" si="425"/>
        <v>1.8888888888888888</v>
      </c>
      <c r="AC917" s="17">
        <f t="shared" si="426"/>
        <v>2.1111111111111112</v>
      </c>
      <c r="AD917" s="14">
        <f t="shared" si="427"/>
        <v>0.89473684210526316</v>
      </c>
      <c r="AE917" s="12">
        <v>28</v>
      </c>
      <c r="AF917" s="17">
        <f t="shared" si="428"/>
        <v>3.1111111111111112</v>
      </c>
      <c r="AG917" s="12">
        <v>4</v>
      </c>
      <c r="AH917" s="17">
        <f t="shared" si="429"/>
        <v>0.44444444444444442</v>
      </c>
      <c r="AI917" s="12">
        <v>24</v>
      </c>
      <c r="AJ917" s="17">
        <f t="shared" si="430"/>
        <v>2.6666666666666665</v>
      </c>
      <c r="AK917" s="12">
        <v>76</v>
      </c>
      <c r="AL917" s="17">
        <f t="shared" si="431"/>
        <v>8.4444444444444446</v>
      </c>
      <c r="AM917" s="12">
        <v>8</v>
      </c>
      <c r="AN917" s="17">
        <f t="shared" si="432"/>
        <v>0.88888888888888884</v>
      </c>
      <c r="AO917" s="12">
        <v>0</v>
      </c>
      <c r="AP917" s="17">
        <f t="shared" si="433"/>
        <v>0</v>
      </c>
      <c r="AQ917" s="12">
        <v>9</v>
      </c>
      <c r="AR917" s="17">
        <f t="shared" si="434"/>
        <v>1</v>
      </c>
      <c r="AS917" s="12">
        <v>20</v>
      </c>
      <c r="AT917" s="17">
        <f t="shared" si="435"/>
        <v>2.2222222222222223</v>
      </c>
      <c r="AU917" s="13"/>
      <c r="AV917" s="13"/>
      <c r="AW917" s="13"/>
      <c r="AX917" s="13"/>
      <c r="AY917" s="13"/>
      <c r="AZ917" s="13"/>
      <c r="BA917" s="13"/>
      <c r="BB917" s="13"/>
      <c r="BC917" s="13"/>
      <c r="BD917" s="35">
        <f t="shared" si="436"/>
        <v>56.312205343111579</v>
      </c>
      <c r="BE917" s="35">
        <f t="shared" si="437"/>
        <v>50.735294117647058</v>
      </c>
      <c r="BF917" s="37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15.714964130907346</v>
      </c>
      <c r="BG917" s="14">
        <f t="shared" si="438"/>
        <v>0.4264705882352941</v>
      </c>
      <c r="BH917" s="14">
        <f t="shared" si="439"/>
        <v>0.27941176470588236</v>
      </c>
      <c r="BI917" s="13">
        <f>IFERROR(((AG917*(12000/5))/((F917*60+G917)*(SUMIFS(팀공격력!X:X,팀공격력!A:A,B917,팀공격력!B:B,D917)+SUMIFS(팀수비력!X:X,팀수비력!A:A,B917,팀수비력!B:B,D917))))*100,"")</f>
        <v>0.85909730350833857</v>
      </c>
      <c r="BJ917" s="13">
        <f>IFERROR(((AI917*(12000/5))/((F917*60+G917)*(SUMIFS(팀공격력!V:V,팀공격력!A:A,B917,팀공격력!B:B,D917)+SUMIFS(팀수비력!W:W,팀수비력!A:A,B917,팀수비력!B:B,D917))))*100,"")</f>
        <v>11.038098687501078</v>
      </c>
      <c r="BK917" s="13">
        <f>IFERROR(((AE917*(12000/5))/((F917*60+G917)*(SUMIFS(팀공격력!X:X,팀공격력!A:A,B917,팀공격력!B:B,D917)+SUMIFS(팀수비력!X:X,팀수비력!A:A,B917,팀수비력!B:B,D917))))*100,"")</f>
        <v>6.0136811245583708</v>
      </c>
      <c r="BL917" s="13">
        <f>IFERROR(100*AK917/(((((F917*60+G917)/(12000/5))*SUMIFS(팀공격력!P:P,팀공격력!A:A,B917,팀공격력!B:B,D917))-K917)),"")</f>
        <v>45.329158279281295</v>
      </c>
      <c r="BM917" s="13">
        <f>IFERROR(100*((AM917/E917*(2400))/((F917*60+G917)*SUMIFS(팀공격력!AR:AR,팀공격력!A:A,B917,팀공격력!B:B,D917))),"")</f>
        <v>1.7197487421707391</v>
      </c>
      <c r="BN917" s="13">
        <f>IFERROR((AO917*40)/(((F917*60+G917)/60)*(SUMIFS(팀수비력!Q:Q,팀수비력!A:A,B917,팀수비력!B:B,D917)-SUMIFS(팀수비력!N:N,팀수비력!A:A,B917,팀수비력!B:B,D917)))*100,"")</f>
        <v>0</v>
      </c>
      <c r="BO917" s="13">
        <f t="shared" si="440"/>
        <v>10.543580131208998</v>
      </c>
      <c r="BP917" s="13">
        <v>0</v>
      </c>
      <c r="BQ917" s="13">
        <v>0.22222222222222199</v>
      </c>
      <c r="BR917" s="13">
        <v>1.7777777777777699</v>
      </c>
      <c r="BS917" s="13">
        <v>0.55555555555555503</v>
      </c>
      <c r="BT917" s="15" t="s">
        <v>88</v>
      </c>
      <c r="BU917" s="15"/>
      <c r="BV917" s="12" t="s">
        <v>91</v>
      </c>
      <c r="BW917" s="26"/>
      <c r="BX917" s="28"/>
      <c r="BY917" s="28"/>
      <c r="BZ917" s="26"/>
      <c r="CA917" s="26"/>
      <c r="CB917" s="26"/>
      <c r="CC917" s="31"/>
      <c r="CD917" s="31"/>
      <c r="CE917" s="31"/>
      <c r="CF917" s="33">
        <v>6</v>
      </c>
      <c r="CG917" s="33">
        <v>3</v>
      </c>
    </row>
    <row r="918" spans="1:85" ht="18" customHeight="1" thickBot="1" x14ac:dyDescent="0.45">
      <c r="A918" s="12" t="s">
        <v>84</v>
      </c>
      <c r="B918" s="12" t="s">
        <v>275</v>
      </c>
      <c r="C918" s="4" t="s">
        <v>284</v>
      </c>
      <c r="D918" s="4" t="s">
        <v>299</v>
      </c>
      <c r="E918" s="23">
        <v>5</v>
      </c>
      <c r="F918" s="24">
        <v>18</v>
      </c>
      <c r="G918" s="24">
        <v>43</v>
      </c>
      <c r="H918" s="10">
        <f t="shared" si="414"/>
        <v>5615</v>
      </c>
      <c r="I918" s="5">
        <v>37</v>
      </c>
      <c r="J918" s="17">
        <f t="shared" si="415"/>
        <v>7.4</v>
      </c>
      <c r="K918" s="7">
        <v>14</v>
      </c>
      <c r="L918" s="7">
        <v>32</v>
      </c>
      <c r="M918" s="17">
        <f t="shared" si="416"/>
        <v>2.8</v>
      </c>
      <c r="N918" s="17">
        <f t="shared" si="417"/>
        <v>6.4</v>
      </c>
      <c r="O918" s="14">
        <f t="shared" si="418"/>
        <v>0.4375</v>
      </c>
      <c r="P918" s="12">
        <v>7</v>
      </c>
      <c r="Q918" s="12">
        <v>12</v>
      </c>
      <c r="R918" s="17">
        <f t="shared" si="419"/>
        <v>1.4</v>
      </c>
      <c r="S918" s="17">
        <f t="shared" si="420"/>
        <v>2.4</v>
      </c>
      <c r="T918" s="14">
        <f t="shared" si="421"/>
        <v>0.58333333333333337</v>
      </c>
      <c r="U918" s="12">
        <v>7</v>
      </c>
      <c r="V918" s="12">
        <v>20</v>
      </c>
      <c r="W918" s="17">
        <f t="shared" si="422"/>
        <v>1.4</v>
      </c>
      <c r="X918" s="17">
        <f t="shared" si="423"/>
        <v>4</v>
      </c>
      <c r="Y918" s="14">
        <f t="shared" si="424"/>
        <v>0.35</v>
      </c>
      <c r="Z918" s="12">
        <v>2</v>
      </c>
      <c r="AA918" s="12">
        <v>4</v>
      </c>
      <c r="AB918" s="17">
        <f t="shared" si="425"/>
        <v>0.4</v>
      </c>
      <c r="AC918" s="17">
        <f t="shared" si="426"/>
        <v>0.8</v>
      </c>
      <c r="AD918" s="14">
        <f t="shared" si="427"/>
        <v>0.5</v>
      </c>
      <c r="AE918" s="12">
        <v>11</v>
      </c>
      <c r="AF918" s="17">
        <f t="shared" si="428"/>
        <v>2.2000000000000002</v>
      </c>
      <c r="AG918" s="12">
        <v>0</v>
      </c>
      <c r="AH918" s="17">
        <f t="shared" si="429"/>
        <v>0</v>
      </c>
      <c r="AI918" s="12">
        <v>11</v>
      </c>
      <c r="AJ918" s="17">
        <f t="shared" si="430"/>
        <v>2.2000000000000002</v>
      </c>
      <c r="AK918" s="12">
        <v>10</v>
      </c>
      <c r="AL918" s="17">
        <f t="shared" si="431"/>
        <v>2</v>
      </c>
      <c r="AM918" s="12">
        <v>0</v>
      </c>
      <c r="AN918" s="17">
        <f t="shared" si="432"/>
        <v>0</v>
      </c>
      <c r="AO918" s="12">
        <v>1</v>
      </c>
      <c r="AP918" s="17">
        <f t="shared" si="433"/>
        <v>0.2</v>
      </c>
      <c r="AQ918" s="12">
        <v>5</v>
      </c>
      <c r="AR918" s="17">
        <f t="shared" si="434"/>
        <v>1</v>
      </c>
      <c r="AS918" s="12">
        <v>7</v>
      </c>
      <c r="AT918" s="17">
        <f t="shared" si="435"/>
        <v>1.4</v>
      </c>
      <c r="AU918" s="13"/>
      <c r="AV918" s="13"/>
      <c r="AW918" s="13"/>
      <c r="AX918" s="13"/>
      <c r="AY918" s="13"/>
      <c r="AZ918" s="13"/>
      <c r="BA918" s="13"/>
      <c r="BB918" s="13"/>
      <c r="BC918" s="13"/>
      <c r="BD918" s="35">
        <f t="shared" si="436"/>
        <v>54.798578199052137</v>
      </c>
      <c r="BE918" s="35">
        <f t="shared" si="437"/>
        <v>54.6875</v>
      </c>
      <c r="BF918" s="37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11.164383887167135</v>
      </c>
      <c r="BG918" s="14">
        <f t="shared" si="438"/>
        <v>0.625</v>
      </c>
      <c r="BH918" s="14">
        <f t="shared" si="439"/>
        <v>0.125</v>
      </c>
      <c r="BI918" s="13">
        <f>IFERROR(((AG918*(12000/5))/((F918*60+G918)*(SUMIFS(팀공격력!X:X,팀공격력!A:A,B918,팀공격력!B:B,D918)+SUMIFS(팀수비력!X:X,팀수비력!A:A,B918,팀수비력!B:B,D918))))*100,"")</f>
        <v>0</v>
      </c>
      <c r="BJ918" s="13">
        <f>IFERROR(((AI918*(12000/5))/((F918*60+G918)*(SUMIFS(팀공격력!V:V,팀공격력!A:A,B918,팀공격력!B:B,D918)+SUMIFS(팀수비력!W:W,팀수비력!A:A,B918,팀수비력!B:B,D918))))*100,"")</f>
        <v>7.9153062234095186</v>
      </c>
      <c r="BK918" s="13">
        <f>IFERROR(((AE918*(12000/5))/((F918*60+G918)*(SUMIFS(팀공격력!X:X,팀공격력!A:A,B918,팀공격력!B:B,D918)+SUMIFS(팀수비력!X:X,팀수비력!A:A,B918,팀수비력!B:B,D918))))*100,"")</f>
        <v>3.6962986609318031</v>
      </c>
      <c r="BL918" s="13">
        <f>IFERROR(100*AK918/(((((F918*60+G918)/(12000/5))*SUMIFS(팀공격력!P:P,팀공격력!A:A,B918,팀공격력!B:B,D918))-K918)),"")</f>
        <v>8.9017469678424401</v>
      </c>
      <c r="BM918" s="13">
        <f>IFERROR(100*((AM918/E918*(2400))/((F918*60+G918)*SUMIFS(팀공격력!AR:AR,팀공격력!A:A,B918,팀공격력!B:B,D918))),"")</f>
        <v>0</v>
      </c>
      <c r="BN918" s="13">
        <f>IFERROR((AO918*40)/(((F918*60+G918)/60)*(SUMIFS(팀수비력!Q:Q,팀수비력!A:A,B918,팀수비력!B:B,D918)-SUMIFS(팀수비력!N:N,팀수비력!A:A,B918,팀수비력!B:B,D918)))*100,"")</f>
        <v>0.59200351255417449</v>
      </c>
      <c r="BO918" s="13">
        <f t="shared" si="440"/>
        <v>12.899896800825594</v>
      </c>
      <c r="BP918" s="13">
        <v>0</v>
      </c>
      <c r="BQ918" s="13">
        <v>0</v>
      </c>
      <c r="BR918" s="13">
        <v>1.6</v>
      </c>
      <c r="BS918" s="13">
        <v>0.2</v>
      </c>
      <c r="BT918" s="15" t="s">
        <v>88</v>
      </c>
      <c r="BU918" s="15"/>
      <c r="BV918" s="12" t="s">
        <v>96</v>
      </c>
      <c r="BW918" s="26"/>
      <c r="BX918" s="28"/>
      <c r="BY918" s="28"/>
      <c r="BZ918" s="26"/>
      <c r="CA918" s="26"/>
      <c r="CB918" s="26"/>
      <c r="CC918" s="31"/>
      <c r="CD918" s="31"/>
      <c r="CE918" s="31"/>
      <c r="CF918" s="33">
        <v>3</v>
      </c>
      <c r="CG918" s="33">
        <v>2</v>
      </c>
    </row>
    <row r="919" spans="1:85" ht="18" customHeight="1" thickBot="1" x14ac:dyDescent="0.45">
      <c r="A919" s="12" t="s">
        <v>84</v>
      </c>
      <c r="B919" s="12" t="s">
        <v>275</v>
      </c>
      <c r="C919" s="4" t="s">
        <v>285</v>
      </c>
      <c r="D919" s="4" t="s">
        <v>299</v>
      </c>
      <c r="E919" s="23">
        <v>9</v>
      </c>
      <c r="F919" s="24">
        <v>29</v>
      </c>
      <c r="G919" s="24">
        <v>37</v>
      </c>
      <c r="H919" s="10">
        <f t="shared" si="414"/>
        <v>15993</v>
      </c>
      <c r="I919" s="5">
        <v>137</v>
      </c>
      <c r="J919" s="17">
        <f t="shared" si="415"/>
        <v>15.222222222222221</v>
      </c>
      <c r="K919" s="7">
        <v>45</v>
      </c>
      <c r="L919" s="7">
        <v>99</v>
      </c>
      <c r="M919" s="17">
        <f t="shared" si="416"/>
        <v>5</v>
      </c>
      <c r="N919" s="17">
        <f t="shared" si="417"/>
        <v>11</v>
      </c>
      <c r="O919" s="14">
        <f t="shared" si="418"/>
        <v>0.45454545454545453</v>
      </c>
      <c r="P919" s="12">
        <v>19</v>
      </c>
      <c r="Q919" s="12">
        <v>32</v>
      </c>
      <c r="R919" s="17">
        <f t="shared" si="419"/>
        <v>2.1111111111111112</v>
      </c>
      <c r="S919" s="17">
        <f t="shared" si="420"/>
        <v>3.5555555555555554</v>
      </c>
      <c r="T919" s="14">
        <f t="shared" si="421"/>
        <v>0.59375</v>
      </c>
      <c r="U919" s="12">
        <v>26</v>
      </c>
      <c r="V919" s="12">
        <v>67</v>
      </c>
      <c r="W919" s="17">
        <f t="shared" si="422"/>
        <v>2.8888888888888888</v>
      </c>
      <c r="X919" s="17">
        <f t="shared" si="423"/>
        <v>7.4444444444444446</v>
      </c>
      <c r="Y919" s="14">
        <f t="shared" si="424"/>
        <v>0.38805970149253732</v>
      </c>
      <c r="Z919" s="12">
        <v>21</v>
      </c>
      <c r="AA919" s="12">
        <v>23</v>
      </c>
      <c r="AB919" s="17">
        <f t="shared" si="425"/>
        <v>2.3333333333333335</v>
      </c>
      <c r="AC919" s="17">
        <f t="shared" si="426"/>
        <v>2.5555555555555554</v>
      </c>
      <c r="AD919" s="14">
        <f t="shared" si="427"/>
        <v>0.91304347826086951</v>
      </c>
      <c r="AE919" s="12">
        <v>9</v>
      </c>
      <c r="AF919" s="17">
        <f t="shared" si="428"/>
        <v>1</v>
      </c>
      <c r="AG919" s="12">
        <v>5</v>
      </c>
      <c r="AH919" s="17">
        <f t="shared" si="429"/>
        <v>0.55555555555555558</v>
      </c>
      <c r="AI919" s="12">
        <v>4</v>
      </c>
      <c r="AJ919" s="17">
        <f t="shared" si="430"/>
        <v>0.44444444444444442</v>
      </c>
      <c r="AK919" s="12">
        <v>12</v>
      </c>
      <c r="AL919" s="17">
        <f t="shared" si="431"/>
        <v>1.3333333333333333</v>
      </c>
      <c r="AM919" s="12">
        <v>7</v>
      </c>
      <c r="AN919" s="17">
        <f t="shared" si="432"/>
        <v>0.77777777777777779</v>
      </c>
      <c r="AO919" s="12">
        <v>3</v>
      </c>
      <c r="AP919" s="17">
        <f t="shared" si="433"/>
        <v>0.33333333333333331</v>
      </c>
      <c r="AQ919" s="12">
        <v>7</v>
      </c>
      <c r="AR919" s="17">
        <f t="shared" si="434"/>
        <v>0.77777777777777779</v>
      </c>
      <c r="AS919" s="12">
        <v>15</v>
      </c>
      <c r="AT919" s="17">
        <f t="shared" si="435"/>
        <v>1.6666666666666667</v>
      </c>
      <c r="AU919" s="13"/>
      <c r="AV919" s="13"/>
      <c r="AW919" s="13"/>
      <c r="AX919" s="13"/>
      <c r="AY919" s="13"/>
      <c r="AZ919" s="13"/>
      <c r="BA919" s="13"/>
      <c r="BB919" s="13"/>
      <c r="BC919" s="13"/>
      <c r="BD919" s="35">
        <f t="shared" si="436"/>
        <v>62.774926686217</v>
      </c>
      <c r="BE919" s="35">
        <f t="shared" si="437"/>
        <v>58.585858585858588</v>
      </c>
      <c r="BF919" s="37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21.137340745236884</v>
      </c>
      <c r="BG919" s="14">
        <f t="shared" si="438"/>
        <v>0.6767676767676768</v>
      </c>
      <c r="BH919" s="14">
        <f t="shared" si="439"/>
        <v>0.23232323232323232</v>
      </c>
      <c r="BI919" s="13">
        <f>IFERROR(((AG919*(12000/5))/((F919*60+G919)*(SUMIFS(팀공격력!X:X,팀공격력!A:A,B919,팀공격력!B:B,D919)+SUMIFS(팀수비력!X:X,팀수비력!A:A,B919,팀수비력!B:B,D919))))*100,"")</f>
        <v>1.0617852857795096</v>
      </c>
      <c r="BJ919" s="13">
        <f>IFERROR(((AI919*(12000/5))/((F919*60+G919)*(SUMIFS(팀공격력!V:V,팀공격력!A:A,B919,팀공격력!B:B,D919)+SUMIFS(팀수비력!W:W,팀수비력!A:A,B919,팀수비력!B:B,D919))))*100,"")</f>
        <v>1.8189776208909578</v>
      </c>
      <c r="BK919" s="13">
        <f>IFERROR(((AE919*(12000/5))/((F919*60+G919)*(SUMIFS(팀공격력!X:X,팀공격력!A:A,B919,팀공격력!B:B,D919)+SUMIFS(팀수비력!X:X,팀수비력!A:A,B919,팀수비력!B:B,D919))))*100,"")</f>
        <v>1.9112135144031175</v>
      </c>
      <c r="BL919" s="13">
        <f>IFERROR(100*AK919/(((((F919*60+G919)/(12000/5))*SUMIFS(팀공격력!P:P,팀공격력!A:A,B919,팀공격력!B:B,D919))-K919)),"")</f>
        <v>7.746308399903171</v>
      </c>
      <c r="BM919" s="13">
        <f>IFERROR(100*((AM919/E919*(2400))/((F919*60+G919)*SUMIFS(팀공격력!AR:AR,팀공격력!A:A,B919,팀공격력!B:B,D919))),"")</f>
        <v>1.487843963137164</v>
      </c>
      <c r="BN919" s="13">
        <f>IFERROR((AO919*40)/(((F919*60+G919)/60)*(SUMIFS(팀수비력!Q:Q,팀수비력!A:A,B919,팀수비력!B:B,D919)-SUMIFS(팀수비력!N:N,팀수비력!A:A,B919,팀수비력!B:B,D919)))*100,"")</f>
        <v>1.1223746954389497</v>
      </c>
      <c r="BO919" s="13">
        <f t="shared" si="440"/>
        <v>6.0282466414054428</v>
      </c>
      <c r="BP919" s="13">
        <v>0</v>
      </c>
      <c r="BQ919" s="13">
        <v>0.33333333333333298</v>
      </c>
      <c r="BR919" s="13">
        <v>1.2222222222222201</v>
      </c>
      <c r="BS919" s="13">
        <v>0.33333333333333298</v>
      </c>
      <c r="BT919" s="15" t="s">
        <v>88</v>
      </c>
      <c r="BU919" s="15"/>
      <c r="BV919" s="12" t="s">
        <v>91</v>
      </c>
      <c r="BW919" s="26"/>
      <c r="BX919" s="28"/>
      <c r="BY919" s="28"/>
      <c r="BZ919" s="26"/>
      <c r="CA919" s="26"/>
      <c r="CB919" s="26"/>
      <c r="CC919" s="31"/>
      <c r="CD919" s="31"/>
      <c r="CE919" s="31"/>
      <c r="CF919" s="33">
        <v>6</v>
      </c>
      <c r="CG919" s="33">
        <v>3</v>
      </c>
    </row>
    <row r="920" spans="1:85" ht="18" customHeight="1" thickBot="1" x14ac:dyDescent="0.45">
      <c r="A920" s="12" t="s">
        <v>84</v>
      </c>
      <c r="B920" s="12" t="s">
        <v>275</v>
      </c>
      <c r="C920" s="4" t="s">
        <v>286</v>
      </c>
      <c r="D920" s="4" t="s">
        <v>299</v>
      </c>
      <c r="E920" s="23">
        <v>9</v>
      </c>
      <c r="F920" s="24">
        <v>9</v>
      </c>
      <c r="G920" s="24">
        <v>34</v>
      </c>
      <c r="H920" s="10">
        <f t="shared" si="414"/>
        <v>5166</v>
      </c>
      <c r="I920" s="5">
        <v>35</v>
      </c>
      <c r="J920" s="17">
        <f t="shared" si="415"/>
        <v>3.8888888888888888</v>
      </c>
      <c r="K920" s="7">
        <v>14</v>
      </c>
      <c r="L920" s="7">
        <v>31</v>
      </c>
      <c r="M920" s="17">
        <f t="shared" si="416"/>
        <v>1.5555555555555556</v>
      </c>
      <c r="N920" s="17">
        <f t="shared" si="417"/>
        <v>3.4444444444444446</v>
      </c>
      <c r="O920" s="14">
        <f t="shared" si="418"/>
        <v>0.45161290322580644</v>
      </c>
      <c r="P920" s="12">
        <v>8</v>
      </c>
      <c r="Q920" s="12">
        <v>15</v>
      </c>
      <c r="R920" s="17">
        <f t="shared" si="419"/>
        <v>0.88888888888888884</v>
      </c>
      <c r="S920" s="17">
        <f t="shared" si="420"/>
        <v>1.6666666666666667</v>
      </c>
      <c r="T920" s="14">
        <f t="shared" si="421"/>
        <v>0.53333333333333333</v>
      </c>
      <c r="U920" s="12">
        <v>6</v>
      </c>
      <c r="V920" s="12">
        <v>16</v>
      </c>
      <c r="W920" s="17">
        <f t="shared" si="422"/>
        <v>0.66666666666666663</v>
      </c>
      <c r="X920" s="17">
        <f t="shared" si="423"/>
        <v>1.7777777777777777</v>
      </c>
      <c r="Y920" s="14">
        <f t="shared" si="424"/>
        <v>0.375</v>
      </c>
      <c r="Z920" s="12">
        <v>1</v>
      </c>
      <c r="AA920" s="12">
        <v>2</v>
      </c>
      <c r="AB920" s="17">
        <f t="shared" si="425"/>
        <v>0.1111111111111111</v>
      </c>
      <c r="AC920" s="17">
        <f t="shared" si="426"/>
        <v>0.22222222222222221</v>
      </c>
      <c r="AD920" s="14">
        <f t="shared" si="427"/>
        <v>0.5</v>
      </c>
      <c r="AE920" s="12">
        <v>12</v>
      </c>
      <c r="AF920" s="17">
        <f t="shared" si="428"/>
        <v>1.3333333333333333</v>
      </c>
      <c r="AG920" s="12">
        <v>3</v>
      </c>
      <c r="AH920" s="17">
        <f t="shared" si="429"/>
        <v>0.33333333333333331</v>
      </c>
      <c r="AI920" s="12">
        <v>9</v>
      </c>
      <c r="AJ920" s="17">
        <f t="shared" si="430"/>
        <v>1</v>
      </c>
      <c r="AK920" s="12">
        <v>9</v>
      </c>
      <c r="AL920" s="17">
        <f t="shared" si="431"/>
        <v>1</v>
      </c>
      <c r="AM920" s="12">
        <v>4</v>
      </c>
      <c r="AN920" s="17">
        <f t="shared" si="432"/>
        <v>0.44444444444444442</v>
      </c>
      <c r="AO920" s="12">
        <v>0</v>
      </c>
      <c r="AP920" s="17">
        <f t="shared" si="433"/>
        <v>0</v>
      </c>
      <c r="AQ920" s="12">
        <v>8</v>
      </c>
      <c r="AR920" s="17">
        <f t="shared" si="434"/>
        <v>0.88888888888888884</v>
      </c>
      <c r="AS920" s="12">
        <v>13</v>
      </c>
      <c r="AT920" s="17">
        <f t="shared" si="435"/>
        <v>1.4444444444444444</v>
      </c>
      <c r="AU920" s="13"/>
      <c r="AV920" s="13"/>
      <c r="AW920" s="13"/>
      <c r="AX920" s="13"/>
      <c r="AY920" s="13"/>
      <c r="AZ920" s="13"/>
      <c r="BA920" s="13"/>
      <c r="BB920" s="13"/>
      <c r="BC920" s="13"/>
      <c r="BD920" s="35">
        <f t="shared" si="436"/>
        <v>54.893350062735259</v>
      </c>
      <c r="BE920" s="35">
        <f t="shared" si="437"/>
        <v>54.838709677419352</v>
      </c>
      <c r="BF920" s="37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22.473670359494189</v>
      </c>
      <c r="BG920" s="14">
        <f t="shared" si="438"/>
        <v>0.5161290322580645</v>
      </c>
      <c r="BH920" s="14">
        <f t="shared" si="439"/>
        <v>6.4516129032258063E-2</v>
      </c>
      <c r="BI920" s="13">
        <f>IFERROR(((AG920*(12000/5))/((F920*60+G920)*(SUMIFS(팀공격력!X:X,팀공격력!A:A,B920,팀공격력!B:B,D920)+SUMIFS(팀수비력!X:X,팀수비력!A:A,B920,팀수비력!B:B,D920))))*100,"")</f>
        <v>1.9722569193346922</v>
      </c>
      <c r="BJ920" s="13">
        <f>IFERROR(((AI920*(12000/5))/((F920*60+G920)*(SUMIFS(팀공격력!V:V,팀공격력!A:A,B920,팀공격력!B:B,D920)+SUMIFS(팀수비력!W:W,팀수비력!A:A,B920,팀수비력!B:B,D920))))*100,"")</f>
        <v>12.670256572695598</v>
      </c>
      <c r="BK920" s="13">
        <f>IFERROR(((AE920*(12000/5))/((F920*60+G920)*(SUMIFS(팀공격력!X:X,팀공격력!A:A,B920,팀공격력!B:B,D920)+SUMIFS(팀수비력!X:X,팀수비력!A:A,B920,팀수비력!B:B,D920))))*100,"")</f>
        <v>7.8890276773387686</v>
      </c>
      <c r="BL920" s="13">
        <f>IFERROR(100*AK920/(((((F920*60+G920)/(12000/5))*SUMIFS(팀공격력!P:P,팀공격력!A:A,B920,팀공격력!B:B,D920))-K920)),"")</f>
        <v>17.795353435491844</v>
      </c>
      <c r="BM920" s="13">
        <f>IFERROR(100*((AM920/E920*(2400))/((F920*60+G920)*SUMIFS(팀공격력!AR:AR,팀공격력!A:A,B920,팀공격력!B:B,D920))),"")</f>
        <v>2.6320544773466801</v>
      </c>
      <c r="BN920" s="13">
        <f>IFERROR((AO920*40)/(((F920*60+G920)/60)*(SUMIFS(팀수비력!Q:Q,팀수비력!A:A,B920,팀수비력!B:B,D920)-SUMIFS(팀수비력!N:N,팀수비력!A:A,B920,팀수비력!B:B,D920)))*100,"")</f>
        <v>0</v>
      </c>
      <c r="BO920" s="13">
        <f t="shared" si="440"/>
        <v>20.060180541624877</v>
      </c>
      <c r="BP920" s="13">
        <v>0</v>
      </c>
      <c r="BQ920" s="13">
        <v>0</v>
      </c>
      <c r="BR920" s="13">
        <v>0</v>
      </c>
      <c r="BS920" s="13">
        <v>0</v>
      </c>
      <c r="BT920" s="15" t="s">
        <v>88</v>
      </c>
      <c r="BU920" s="15"/>
      <c r="BV920" s="12" t="s">
        <v>91</v>
      </c>
      <c r="BW920" s="26"/>
      <c r="BX920" s="28"/>
      <c r="BY920" s="28"/>
      <c r="BZ920" s="26"/>
      <c r="CA920" s="26"/>
      <c r="CB920" s="26"/>
      <c r="CC920" s="31"/>
      <c r="CD920" s="31"/>
      <c r="CE920" s="31"/>
      <c r="CF920" s="33">
        <v>6</v>
      </c>
      <c r="CG920" s="33">
        <v>3</v>
      </c>
    </row>
    <row r="921" spans="1:85" ht="18" customHeight="1" thickBot="1" x14ac:dyDescent="0.45">
      <c r="A921" s="12" t="s">
        <v>84</v>
      </c>
      <c r="B921" s="12" t="s">
        <v>275</v>
      </c>
      <c r="C921" s="4" t="s">
        <v>287</v>
      </c>
      <c r="D921" s="4" t="s">
        <v>299</v>
      </c>
      <c r="E921" s="23">
        <v>2</v>
      </c>
      <c r="F921" s="24">
        <v>3</v>
      </c>
      <c r="G921" s="24">
        <v>36</v>
      </c>
      <c r="H921" s="10">
        <f t="shared" si="414"/>
        <v>432</v>
      </c>
      <c r="I921" s="5">
        <v>3</v>
      </c>
      <c r="J921" s="17">
        <f t="shared" si="415"/>
        <v>1.5</v>
      </c>
      <c r="K921" s="7">
        <v>1</v>
      </c>
      <c r="L921" s="7">
        <v>5</v>
      </c>
      <c r="M921" s="17">
        <f t="shared" si="416"/>
        <v>0.5</v>
      </c>
      <c r="N921" s="17">
        <f t="shared" si="417"/>
        <v>2.5</v>
      </c>
      <c r="O921" s="14">
        <f t="shared" si="418"/>
        <v>0.2</v>
      </c>
      <c r="P921" s="12">
        <v>0</v>
      </c>
      <c r="Q921" s="12">
        <v>0</v>
      </c>
      <c r="R921" s="17">
        <f t="shared" si="419"/>
        <v>0</v>
      </c>
      <c r="S921" s="17">
        <f t="shared" si="420"/>
        <v>0</v>
      </c>
      <c r="T921" s="14" t="e">
        <f t="shared" si="421"/>
        <v>#DIV/0!</v>
      </c>
      <c r="U921" s="12">
        <v>1</v>
      </c>
      <c r="V921" s="12">
        <v>5</v>
      </c>
      <c r="W921" s="17">
        <f t="shared" si="422"/>
        <v>0.5</v>
      </c>
      <c r="X921" s="17">
        <f t="shared" si="423"/>
        <v>2.5</v>
      </c>
      <c r="Y921" s="14">
        <f t="shared" si="424"/>
        <v>0.2</v>
      </c>
      <c r="Z921" s="12">
        <v>0</v>
      </c>
      <c r="AA921" s="12">
        <v>0</v>
      </c>
      <c r="AB921" s="17">
        <f t="shared" si="425"/>
        <v>0</v>
      </c>
      <c r="AC921" s="17">
        <f t="shared" si="426"/>
        <v>0</v>
      </c>
      <c r="AD921" s="14" t="e">
        <f t="shared" si="427"/>
        <v>#DIV/0!</v>
      </c>
      <c r="AE921" s="12">
        <v>0</v>
      </c>
      <c r="AF921" s="17">
        <f t="shared" si="428"/>
        <v>0</v>
      </c>
      <c r="AG921" s="12">
        <v>0</v>
      </c>
      <c r="AH921" s="17">
        <f t="shared" si="429"/>
        <v>0</v>
      </c>
      <c r="AI921" s="12">
        <v>0</v>
      </c>
      <c r="AJ921" s="17">
        <f t="shared" si="430"/>
        <v>0</v>
      </c>
      <c r="AK921" s="12">
        <v>0</v>
      </c>
      <c r="AL921" s="17">
        <f t="shared" si="431"/>
        <v>0</v>
      </c>
      <c r="AM921" s="12">
        <v>0</v>
      </c>
      <c r="AN921" s="17">
        <f t="shared" si="432"/>
        <v>0</v>
      </c>
      <c r="AO921" s="12">
        <v>0</v>
      </c>
      <c r="AP921" s="17">
        <f t="shared" si="433"/>
        <v>0</v>
      </c>
      <c r="AQ921" s="12">
        <v>0</v>
      </c>
      <c r="AR921" s="17">
        <f t="shared" si="434"/>
        <v>0</v>
      </c>
      <c r="AS921" s="12">
        <v>1</v>
      </c>
      <c r="AT921" s="17">
        <f t="shared" si="435"/>
        <v>0.5</v>
      </c>
      <c r="AU921" s="13"/>
      <c r="AV921" s="13"/>
      <c r="AW921" s="13"/>
      <c r="AX921" s="13"/>
      <c r="AY921" s="13"/>
      <c r="AZ921" s="13"/>
      <c r="BA921" s="13"/>
      <c r="BB921" s="13"/>
      <c r="BC921" s="13"/>
      <c r="BD921" s="35">
        <f t="shared" si="436"/>
        <v>30</v>
      </c>
      <c r="BE921" s="35">
        <f t="shared" si="437"/>
        <v>30</v>
      </c>
      <c r="BF921" s="37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7.4876752864784555</v>
      </c>
      <c r="BG921" s="14">
        <f t="shared" si="438"/>
        <v>1</v>
      </c>
      <c r="BH921" s="14">
        <f t="shared" si="439"/>
        <v>0</v>
      </c>
      <c r="BI921" s="13">
        <f>IFERROR(((AG921*(12000/5))/((F921*60+G921)*(SUMIFS(팀공격력!X:X,팀공격력!A:A,B921,팀공격력!B:B,D921)+SUMIFS(팀수비력!X:X,팀수비력!A:A,B921,팀수비력!B:B,D921))))*100,"")</f>
        <v>0</v>
      </c>
      <c r="BJ921" s="13">
        <f>IFERROR(((AI921*(12000/5))/((F921*60+G921)*(SUMIFS(팀공격력!V:V,팀공격력!A:A,B921,팀공격력!B:B,D921)+SUMIFS(팀수비력!W:W,팀수비력!A:A,B921,팀수비력!B:B,D921))))*100,"")</f>
        <v>0</v>
      </c>
      <c r="BK921" s="13">
        <f>IFERROR(((AE921*(12000/5))/((F921*60+G921)*(SUMIFS(팀공격력!X:X,팀공격력!A:A,B921,팀공격력!B:B,D921)+SUMIFS(팀수비력!X:X,팀수비력!A:A,B921,팀수비력!B:B,D921))))*100,"")</f>
        <v>0</v>
      </c>
      <c r="BL921" s="13">
        <f>IFERROR(100*AK921/(((((F921*60+G921)/(12000/5))*SUMIFS(팀공격력!P:P,팀공격력!A:A,B921,팀공격력!B:B,D921))-K921)),"")</f>
        <v>0</v>
      </c>
      <c r="BM921" s="13">
        <f>IFERROR(100*((AM921/E921*(2400))/((F921*60+G921)*SUMIFS(팀공격력!AR:AR,팀공격력!A:A,B921,팀공격력!B:B,D921))),"")</f>
        <v>0</v>
      </c>
      <c r="BN921" s="13">
        <f>IFERROR((AO921*40)/(((F921*60+G921)/60)*(SUMIFS(팀수비력!Q:Q,팀수비력!A:A,B921,팀수비력!B:B,D921)-SUMIFS(팀수비력!N:N,팀수비력!A:A,B921,팀수비력!B:B,D921)))*100,"")</f>
        <v>0</v>
      </c>
      <c r="BO921" s="13">
        <f t="shared" si="440"/>
        <v>0</v>
      </c>
      <c r="BP921" s="13">
        <v>0</v>
      </c>
      <c r="BQ921" s="13">
        <v>0</v>
      </c>
      <c r="BR921" s="13">
        <v>0</v>
      </c>
      <c r="BS921" s="13">
        <v>0</v>
      </c>
      <c r="BT921" s="15" t="s">
        <v>88</v>
      </c>
      <c r="BU921" s="15"/>
      <c r="BV921" s="12" t="s">
        <v>96</v>
      </c>
      <c r="BW921" s="26"/>
      <c r="BX921" s="28"/>
      <c r="BY921" s="28"/>
      <c r="BZ921" s="26"/>
      <c r="CA921" s="26"/>
      <c r="CB921" s="26"/>
      <c r="CC921" s="31"/>
      <c r="CD921" s="31"/>
      <c r="CE921" s="31"/>
      <c r="CF921" s="33">
        <v>2</v>
      </c>
      <c r="CG921" s="33">
        <v>0</v>
      </c>
    </row>
    <row r="922" spans="1:85" ht="18" customHeight="1" thickBot="1" x14ac:dyDescent="0.45">
      <c r="A922" s="12" t="s">
        <v>84</v>
      </c>
      <c r="B922" s="12" t="s">
        <v>275</v>
      </c>
      <c r="C922" s="4" t="s">
        <v>288</v>
      </c>
      <c r="D922" s="4" t="s">
        <v>299</v>
      </c>
      <c r="E922" s="23">
        <v>6</v>
      </c>
      <c r="F922" s="24">
        <v>15</v>
      </c>
      <c r="G922" s="24">
        <v>26</v>
      </c>
      <c r="H922" s="10">
        <f t="shared" si="414"/>
        <v>5556</v>
      </c>
      <c r="I922" s="5">
        <v>37</v>
      </c>
      <c r="J922" s="17">
        <f t="shared" si="415"/>
        <v>6.166666666666667</v>
      </c>
      <c r="K922" s="7">
        <v>11</v>
      </c>
      <c r="L922" s="7">
        <v>33</v>
      </c>
      <c r="M922" s="17">
        <f t="shared" si="416"/>
        <v>1.8333333333333333</v>
      </c>
      <c r="N922" s="17">
        <f t="shared" si="417"/>
        <v>5.5</v>
      </c>
      <c r="O922" s="14">
        <f t="shared" si="418"/>
        <v>0.33333333333333331</v>
      </c>
      <c r="P922" s="12">
        <v>0</v>
      </c>
      <c r="Q922" s="12">
        <v>5</v>
      </c>
      <c r="R922" s="17">
        <f t="shared" si="419"/>
        <v>0</v>
      </c>
      <c r="S922" s="17">
        <f t="shared" si="420"/>
        <v>0.83333333333333337</v>
      </c>
      <c r="T922" s="14">
        <f t="shared" si="421"/>
        <v>0</v>
      </c>
      <c r="U922" s="12">
        <v>11</v>
      </c>
      <c r="V922" s="12">
        <v>28</v>
      </c>
      <c r="W922" s="17">
        <f t="shared" si="422"/>
        <v>1.8333333333333333</v>
      </c>
      <c r="X922" s="17">
        <f t="shared" si="423"/>
        <v>4.666666666666667</v>
      </c>
      <c r="Y922" s="14">
        <f t="shared" si="424"/>
        <v>0.39285714285714285</v>
      </c>
      <c r="Z922" s="12">
        <v>4</v>
      </c>
      <c r="AA922" s="12">
        <v>6</v>
      </c>
      <c r="AB922" s="17">
        <f t="shared" si="425"/>
        <v>0.66666666666666663</v>
      </c>
      <c r="AC922" s="17">
        <f t="shared" si="426"/>
        <v>1</v>
      </c>
      <c r="AD922" s="14">
        <f t="shared" si="427"/>
        <v>0.66666666666666663</v>
      </c>
      <c r="AE922" s="12">
        <v>17</v>
      </c>
      <c r="AF922" s="17">
        <f t="shared" si="428"/>
        <v>2.8333333333333335</v>
      </c>
      <c r="AG922" s="12">
        <v>1</v>
      </c>
      <c r="AH922" s="17">
        <f t="shared" si="429"/>
        <v>0.16666666666666666</v>
      </c>
      <c r="AI922" s="12">
        <v>16</v>
      </c>
      <c r="AJ922" s="17">
        <f t="shared" si="430"/>
        <v>2.6666666666666665</v>
      </c>
      <c r="AK922" s="12">
        <v>3</v>
      </c>
      <c r="AL922" s="17">
        <f t="shared" si="431"/>
        <v>0.5</v>
      </c>
      <c r="AM922" s="12">
        <v>1</v>
      </c>
      <c r="AN922" s="17">
        <f t="shared" si="432"/>
        <v>0.16666666666666666</v>
      </c>
      <c r="AO922" s="12">
        <v>3</v>
      </c>
      <c r="AP922" s="17">
        <f t="shared" si="433"/>
        <v>0.5</v>
      </c>
      <c r="AQ922" s="12">
        <v>2</v>
      </c>
      <c r="AR922" s="17">
        <f t="shared" si="434"/>
        <v>0.33333333333333331</v>
      </c>
      <c r="AS922" s="12">
        <v>15</v>
      </c>
      <c r="AT922" s="17">
        <f t="shared" si="435"/>
        <v>2.5</v>
      </c>
      <c r="AU922" s="13"/>
      <c r="AV922" s="13"/>
      <c r="AW922" s="13"/>
      <c r="AX922" s="13"/>
      <c r="AY922" s="13"/>
      <c r="AZ922" s="13"/>
      <c r="BA922" s="13"/>
      <c r="BB922" s="13"/>
      <c r="BC922" s="13"/>
      <c r="BD922" s="35">
        <f t="shared" si="436"/>
        <v>51.907968574635241</v>
      </c>
      <c r="BE922" s="35">
        <f t="shared" si="437"/>
        <v>50</v>
      </c>
      <c r="BF922" s="37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13.148293114716759</v>
      </c>
      <c r="BG922" s="14">
        <f t="shared" si="438"/>
        <v>0.84848484848484851</v>
      </c>
      <c r="BH922" s="14">
        <f t="shared" si="439"/>
        <v>0.18181818181818182</v>
      </c>
      <c r="BI922" s="13">
        <f>IFERROR(((AG922*(12000/5))/((F922*60+G922)*(SUMIFS(팀공격력!X:X,팀공격력!A:A,B922,팀공격력!B:B,D922)+SUMIFS(팀수비력!X:X,팀수비력!A:A,B922,팀수비력!B:B,D922))))*100,"")</f>
        <v>0.40751456864582908</v>
      </c>
      <c r="BJ922" s="13">
        <f>IFERROR(((AI922*(12000/5))/((F922*60+G922)*(SUMIFS(팀공격력!V:V,팀공격력!A:A,B922,팀공격력!B:B,D922)+SUMIFS(팀수비력!W:W,팀수비력!A:A,B922,팀수비력!B:B,D922))))*100,"")</f>
        <v>13.962519362087397</v>
      </c>
      <c r="BK922" s="13">
        <f>IFERROR(((AE922*(12000/5))/((F922*60+G922)*(SUMIFS(팀공격력!X:X,팀공격력!A:A,B922,팀공격력!B:B,D922)+SUMIFS(팀수비력!X:X,팀수비력!A:A,B922,팀수비력!B:B,D922))))*100,"")</f>
        <v>6.9277476669790952</v>
      </c>
      <c r="BL922" s="13">
        <f>IFERROR(100*AK922/(((((F922*60+G922)/(12000/5))*SUMIFS(팀공격력!P:P,팀공격력!A:A,B922,팀공격력!B:B,D922))-K922)),"")</f>
        <v>3.219747786423397</v>
      </c>
      <c r="BM922" s="13">
        <f>IFERROR(100*((AM922/E922*(2400))/((F922*60+G922)*SUMIFS(팀공격력!AR:AR,팀공격력!A:A,B922,팀공격력!B:B,D922))),"")</f>
        <v>0.61182475836811334</v>
      </c>
      <c r="BN922" s="13">
        <f>IFERROR((AO922*40)/(((F922*60+G922)/60)*(SUMIFS(팀수비력!Q:Q,팀수비력!A:A,B922,팀수비력!B:B,D922)-SUMIFS(팀수비력!N:N,팀수비력!A:A,B922,팀수비력!B:B,D922)))*100,"")</f>
        <v>2.1538443129535785</v>
      </c>
      <c r="BO922" s="13">
        <f t="shared" si="440"/>
        <v>5.3134962805526031</v>
      </c>
      <c r="BP922" s="13">
        <v>0</v>
      </c>
      <c r="BQ922" s="13">
        <v>0</v>
      </c>
      <c r="BR922" s="13">
        <v>0</v>
      </c>
      <c r="BS922" s="13">
        <v>0.16666666666666599</v>
      </c>
      <c r="BT922" s="15" t="s">
        <v>88</v>
      </c>
      <c r="BU922" s="15"/>
      <c r="BV922" s="12" t="s">
        <v>96</v>
      </c>
      <c r="BW922" s="26"/>
      <c r="BX922" s="28"/>
      <c r="BY922" s="28"/>
      <c r="BZ922" s="26"/>
      <c r="CA922" s="26"/>
      <c r="CB922" s="26"/>
      <c r="CC922" s="31"/>
      <c r="CD922" s="31"/>
      <c r="CE922" s="31"/>
      <c r="CF922" s="33">
        <v>4</v>
      </c>
      <c r="CG922" s="33">
        <v>2</v>
      </c>
    </row>
    <row r="923" spans="1:85" ht="18" customHeight="1" thickBot="1" x14ac:dyDescent="0.45">
      <c r="A923" s="12" t="s">
        <v>84</v>
      </c>
      <c r="B923" s="12" t="s">
        <v>275</v>
      </c>
      <c r="C923" s="4" t="s">
        <v>289</v>
      </c>
      <c r="D923" s="4" t="s">
        <v>299</v>
      </c>
      <c r="E923" s="23">
        <v>9</v>
      </c>
      <c r="F923" s="24">
        <v>26</v>
      </c>
      <c r="G923" s="24">
        <v>48</v>
      </c>
      <c r="H923" s="10">
        <f t="shared" si="414"/>
        <v>14472</v>
      </c>
      <c r="I923" s="5">
        <v>54</v>
      </c>
      <c r="J923" s="17">
        <f t="shared" si="415"/>
        <v>6</v>
      </c>
      <c r="K923" s="7">
        <v>18</v>
      </c>
      <c r="L923" s="7">
        <v>44</v>
      </c>
      <c r="M923" s="17">
        <f t="shared" si="416"/>
        <v>2</v>
      </c>
      <c r="N923" s="17">
        <f t="shared" si="417"/>
        <v>4.8888888888888893</v>
      </c>
      <c r="O923" s="14">
        <f t="shared" si="418"/>
        <v>0.40909090909090912</v>
      </c>
      <c r="P923" s="12">
        <v>10</v>
      </c>
      <c r="Q923" s="12">
        <v>21</v>
      </c>
      <c r="R923" s="17">
        <f t="shared" si="419"/>
        <v>1.1111111111111112</v>
      </c>
      <c r="S923" s="17">
        <f t="shared" si="420"/>
        <v>2.3333333333333335</v>
      </c>
      <c r="T923" s="14">
        <f t="shared" si="421"/>
        <v>0.47619047619047616</v>
      </c>
      <c r="U923" s="12">
        <v>8</v>
      </c>
      <c r="V923" s="12">
        <v>23</v>
      </c>
      <c r="W923" s="17">
        <f t="shared" si="422"/>
        <v>0.88888888888888884</v>
      </c>
      <c r="X923" s="17">
        <f t="shared" si="423"/>
        <v>2.5555555555555554</v>
      </c>
      <c r="Y923" s="14">
        <f t="shared" si="424"/>
        <v>0.34782608695652173</v>
      </c>
      <c r="Z923" s="12">
        <v>10</v>
      </c>
      <c r="AA923" s="12">
        <v>10</v>
      </c>
      <c r="AB923" s="17">
        <f t="shared" si="425"/>
        <v>1.1111111111111112</v>
      </c>
      <c r="AC923" s="17">
        <f t="shared" si="426"/>
        <v>1.1111111111111112</v>
      </c>
      <c r="AD923" s="14">
        <f t="shared" si="427"/>
        <v>1</v>
      </c>
      <c r="AE923" s="12">
        <v>25</v>
      </c>
      <c r="AF923" s="17">
        <f t="shared" si="428"/>
        <v>2.7777777777777777</v>
      </c>
      <c r="AG923" s="12">
        <v>9</v>
      </c>
      <c r="AH923" s="17">
        <f t="shared" si="429"/>
        <v>1</v>
      </c>
      <c r="AI923" s="12">
        <v>16</v>
      </c>
      <c r="AJ923" s="17">
        <f t="shared" si="430"/>
        <v>1.7777777777777777</v>
      </c>
      <c r="AK923" s="12">
        <v>7</v>
      </c>
      <c r="AL923" s="17">
        <f t="shared" si="431"/>
        <v>0.77777777777777779</v>
      </c>
      <c r="AM923" s="12">
        <v>4</v>
      </c>
      <c r="AN923" s="17">
        <f t="shared" si="432"/>
        <v>0.44444444444444442</v>
      </c>
      <c r="AO923" s="12">
        <v>1</v>
      </c>
      <c r="AP923" s="17">
        <f t="shared" si="433"/>
        <v>0.1111111111111111</v>
      </c>
      <c r="AQ923" s="12">
        <v>11</v>
      </c>
      <c r="AR923" s="17">
        <f t="shared" si="434"/>
        <v>1.2222222222222223</v>
      </c>
      <c r="AS923" s="12">
        <v>20</v>
      </c>
      <c r="AT923" s="17">
        <f t="shared" si="435"/>
        <v>2.2222222222222223</v>
      </c>
      <c r="AU923" s="13"/>
      <c r="AV923" s="13"/>
      <c r="AW923" s="13"/>
      <c r="AX923" s="13"/>
      <c r="AY923" s="13"/>
      <c r="AZ923" s="13"/>
      <c r="BA923" s="13"/>
      <c r="BB923" s="13"/>
      <c r="BC923" s="13"/>
      <c r="BD923" s="35">
        <f t="shared" si="436"/>
        <v>55.785123966942152</v>
      </c>
      <c r="BE923" s="35">
        <f t="shared" si="437"/>
        <v>50</v>
      </c>
      <c r="BF923" s="37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11.948988681048903</v>
      </c>
      <c r="BG923" s="14">
        <f t="shared" si="438"/>
        <v>0.52272727272727271</v>
      </c>
      <c r="BH923" s="14">
        <f t="shared" si="439"/>
        <v>0.22727272727272727</v>
      </c>
      <c r="BI923" s="13">
        <f>IFERROR(((AG923*(12000/5))/((F923*60+G923)*(SUMIFS(팀공격력!X:X,팀공격력!A:A,B923,팀공격력!B:B,D923)+SUMIFS(팀수비력!X:X,팀수비력!A:A,B923,팀수비력!B:B,D923))))*100,"")</f>
        <v>2.1120811039143903</v>
      </c>
      <c r="BJ923" s="13">
        <f>IFERROR(((AI923*(12000/5))/((F923*60+G923)*(SUMIFS(팀공격력!V:V,팀공격력!A:A,B923,팀공격력!B:B,D923)+SUMIFS(팀수비력!W:W,팀수비력!A:A,B923,팀수비력!B:B,D923))))*100,"")</f>
        <v>8.0406050555304276</v>
      </c>
      <c r="BK923" s="13">
        <f>IFERROR(((AE923*(12000/5))/((F923*60+G923)*(SUMIFS(팀공격력!X:X,팀공격력!A:A,B923,팀공격력!B:B,D923)+SUMIFS(팀수비력!X:X,팀수비력!A:A,B923,팀수비력!B:B,D923))))*100,"")</f>
        <v>5.866891955317751</v>
      </c>
      <c r="BL923" s="13">
        <f>IFERROR(100*AK923/(((((F923*60+G923)/(12000/5))*SUMIFS(팀공격력!P:P,팀공격력!A:A,B923,팀공격력!B:B,D923))-K923)),"")</f>
        <v>4.2971147943523631</v>
      </c>
      <c r="BM923" s="13">
        <f>IFERROR(100*((AM923/E923*(2400))/((F923*60+G923)*SUMIFS(팀공격력!AR:AR,팀공격력!A:A,B923,팀공격력!B:B,D923))),"")</f>
        <v>0.93955178482400159</v>
      </c>
      <c r="BN923" s="13">
        <f>IFERROR((AO923*40)/(((F923*60+G923)/60)*(SUMIFS(팀수비력!Q:Q,팀수비력!A:A,B923,팀수비력!B:B,D923)-SUMIFS(팀수비력!N:N,팀수비력!A:A,B923,팀수비력!B:B,D923)))*100,"")</f>
        <v>0.4134452391780708</v>
      </c>
      <c r="BO923" s="13">
        <f t="shared" si="440"/>
        <v>18.518518518518519</v>
      </c>
      <c r="BP923" s="13">
        <v>0</v>
      </c>
      <c r="BQ923" s="13">
        <v>0.22222222222222199</v>
      </c>
      <c r="BR923" s="13">
        <v>0.33333333333333298</v>
      </c>
      <c r="BS923" s="13">
        <v>0.33333333333333298</v>
      </c>
      <c r="BT923" s="15" t="s">
        <v>88</v>
      </c>
      <c r="BU923" s="15"/>
      <c r="BV923" s="12" t="s">
        <v>96</v>
      </c>
      <c r="BW923" s="26"/>
      <c r="BX923" s="28"/>
      <c r="BY923" s="28"/>
      <c r="BZ923" s="26"/>
      <c r="CA923" s="26"/>
      <c r="CB923" s="26"/>
      <c r="CC923" s="31"/>
      <c r="CD923" s="31"/>
      <c r="CE923" s="31"/>
      <c r="CF923" s="33">
        <v>6</v>
      </c>
      <c r="CG923" s="33">
        <v>3</v>
      </c>
    </row>
    <row r="924" spans="1:85" ht="18" customHeight="1" thickBot="1" x14ac:dyDescent="0.45">
      <c r="A924" s="12" t="s">
        <v>84</v>
      </c>
      <c r="B924" s="12" t="s">
        <v>275</v>
      </c>
      <c r="C924" s="4" t="s">
        <v>290</v>
      </c>
      <c r="D924" s="4" t="s">
        <v>299</v>
      </c>
      <c r="E924" s="23">
        <v>9</v>
      </c>
      <c r="F924" s="24">
        <v>12</v>
      </c>
      <c r="G924" s="24">
        <v>3</v>
      </c>
      <c r="H924" s="10">
        <f t="shared" si="414"/>
        <v>6507</v>
      </c>
      <c r="I924" s="5">
        <v>27</v>
      </c>
      <c r="J924" s="17">
        <f t="shared" si="415"/>
        <v>3</v>
      </c>
      <c r="K924" s="7">
        <v>9</v>
      </c>
      <c r="L924" s="7">
        <v>20</v>
      </c>
      <c r="M924" s="17">
        <f t="shared" si="416"/>
        <v>1</v>
      </c>
      <c r="N924" s="17">
        <f t="shared" si="417"/>
        <v>2.2222222222222223</v>
      </c>
      <c r="O924" s="14">
        <f t="shared" si="418"/>
        <v>0.45</v>
      </c>
      <c r="P924" s="12">
        <v>4</v>
      </c>
      <c r="Q924" s="12">
        <v>5</v>
      </c>
      <c r="R924" s="17">
        <f t="shared" si="419"/>
        <v>0.44444444444444442</v>
      </c>
      <c r="S924" s="17">
        <f t="shared" si="420"/>
        <v>0.55555555555555558</v>
      </c>
      <c r="T924" s="14">
        <f t="shared" si="421"/>
        <v>0.8</v>
      </c>
      <c r="U924" s="12">
        <v>5</v>
      </c>
      <c r="V924" s="12">
        <v>15</v>
      </c>
      <c r="W924" s="17">
        <f t="shared" si="422"/>
        <v>0.55555555555555558</v>
      </c>
      <c r="X924" s="17">
        <f t="shared" si="423"/>
        <v>1.6666666666666667</v>
      </c>
      <c r="Y924" s="14">
        <f t="shared" si="424"/>
        <v>0.33333333333333331</v>
      </c>
      <c r="Z924" s="12">
        <v>4</v>
      </c>
      <c r="AA924" s="12">
        <v>5</v>
      </c>
      <c r="AB924" s="17">
        <f t="shared" si="425"/>
        <v>0.44444444444444442</v>
      </c>
      <c r="AC924" s="17">
        <f t="shared" si="426"/>
        <v>0.55555555555555558</v>
      </c>
      <c r="AD924" s="14">
        <f t="shared" si="427"/>
        <v>0.8</v>
      </c>
      <c r="AE924" s="12">
        <v>9</v>
      </c>
      <c r="AF924" s="17">
        <f t="shared" si="428"/>
        <v>1</v>
      </c>
      <c r="AG924" s="12">
        <v>1</v>
      </c>
      <c r="AH924" s="17">
        <f t="shared" si="429"/>
        <v>0.1111111111111111</v>
      </c>
      <c r="AI924" s="12">
        <v>8</v>
      </c>
      <c r="AJ924" s="17">
        <f t="shared" si="430"/>
        <v>0.88888888888888884</v>
      </c>
      <c r="AK924" s="12">
        <v>8</v>
      </c>
      <c r="AL924" s="17">
        <f t="shared" si="431"/>
        <v>0.88888888888888884</v>
      </c>
      <c r="AM924" s="12">
        <v>1</v>
      </c>
      <c r="AN924" s="17">
        <f t="shared" si="432"/>
        <v>0.1111111111111111</v>
      </c>
      <c r="AO924" s="12">
        <v>2</v>
      </c>
      <c r="AP924" s="17">
        <f t="shared" si="433"/>
        <v>0.22222222222222221</v>
      </c>
      <c r="AQ924" s="12">
        <v>4</v>
      </c>
      <c r="AR924" s="17">
        <f t="shared" si="434"/>
        <v>0.44444444444444442</v>
      </c>
      <c r="AS924" s="12">
        <v>22</v>
      </c>
      <c r="AT924" s="17">
        <f t="shared" si="435"/>
        <v>2.4444444444444446</v>
      </c>
      <c r="AU924" s="13"/>
      <c r="AV924" s="13"/>
      <c r="AW924" s="13"/>
      <c r="AX924" s="13"/>
      <c r="AY924" s="13"/>
      <c r="AZ924" s="13"/>
      <c r="BA924" s="13"/>
      <c r="BB924" s="13"/>
      <c r="BC924" s="13"/>
      <c r="BD924" s="35">
        <f t="shared" si="436"/>
        <v>60.810810810810814</v>
      </c>
      <c r="BE924" s="35">
        <f t="shared" si="437"/>
        <v>57.499999999999993</v>
      </c>
      <c r="BF924" s="37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11.721784780425692</v>
      </c>
      <c r="BG924" s="14">
        <f t="shared" si="438"/>
        <v>0.75</v>
      </c>
      <c r="BH924" s="14">
        <f t="shared" si="439"/>
        <v>0.25</v>
      </c>
      <c r="BI924" s="13">
        <f>IFERROR(((AG924*(12000/5))/((F924*60+G924)*(SUMIFS(팀공격력!X:X,팀공격력!A:A,B924,팀공격력!B:B,D924)+SUMIFS(팀수비력!X:X,팀수비력!A:A,B924,팀수비력!B:B,D924))))*100,"")</f>
        <v>0.52193428847308121</v>
      </c>
      <c r="BJ924" s="13">
        <f>IFERROR(((AI924*(12000/5))/((F924*60+G924)*(SUMIFS(팀공격력!V:V,팀공격력!A:A,B924,팀공격력!B:B,D924)+SUMIFS(팀수비력!W:W,팀수비력!A:A,B924,팀수비력!B:B,D924))))*100,"")</f>
        <v>8.9414197298014724</v>
      </c>
      <c r="BK924" s="13">
        <f>IFERROR(((AE924*(12000/5))/((F924*60+G924)*(SUMIFS(팀공격력!X:X,팀공격력!A:A,B924,팀공격력!B:B,D924)+SUMIFS(팀수비력!X:X,팀수비력!A:A,B924,팀수비력!B:B,D924))))*100,"")</f>
        <v>4.6974085962577306</v>
      </c>
      <c r="BL924" s="13">
        <f>IFERROR(100*AK924/(((((F924*60+G924)/(12000/5))*SUMIFS(팀공격력!P:P,팀공격력!A:A,B924,팀공격력!B:B,D924))-K924)),"")</f>
        <v>11.059270779332987</v>
      </c>
      <c r="BM924" s="13">
        <f>IFERROR(100*((AM924/E924*(2400))/((F924*60+G924)*SUMIFS(팀공격력!AR:AR,팀공격력!A:A,B924,팀공격력!B:B,D924))),"")</f>
        <v>0.52240638658263983</v>
      </c>
      <c r="BN924" s="13">
        <f>IFERROR((AO924*40)/(((F924*60+G924)/60)*(SUMIFS(팀수비력!Q:Q,팀수비력!A:A,B924,팀수비력!B:B,D924)-SUMIFS(팀수비력!N:N,팀수비력!A:A,B924,팀수비력!B:B,D924)))*100,"")</f>
        <v>1.8390593211572281</v>
      </c>
      <c r="BO924" s="13">
        <f t="shared" si="440"/>
        <v>15.267175572519085</v>
      </c>
      <c r="BP924" s="13">
        <v>0</v>
      </c>
      <c r="BQ924" s="13">
        <v>0</v>
      </c>
      <c r="BR924" s="13">
        <v>0</v>
      </c>
      <c r="BS924" s="13">
        <v>0.44444444444444398</v>
      </c>
      <c r="BT924" s="15" t="s">
        <v>88</v>
      </c>
      <c r="BU924" s="15"/>
      <c r="BV924" s="12" t="s">
        <v>91</v>
      </c>
      <c r="BW924" s="26"/>
      <c r="BX924" s="28"/>
      <c r="BY924" s="28"/>
      <c r="BZ924" s="26"/>
      <c r="CA924" s="26"/>
      <c r="CB924" s="26"/>
      <c r="CC924" s="31"/>
      <c r="CD924" s="31"/>
      <c r="CE924" s="31"/>
      <c r="CF924" s="33">
        <v>6</v>
      </c>
      <c r="CG924" s="33">
        <v>3</v>
      </c>
    </row>
    <row r="925" spans="1:85" ht="18" customHeight="1" thickBot="1" x14ac:dyDescent="0.45">
      <c r="A925" s="12" t="s">
        <v>84</v>
      </c>
      <c r="B925" s="12" t="s">
        <v>275</v>
      </c>
      <c r="C925" s="4" t="s">
        <v>292</v>
      </c>
      <c r="D925" s="4" t="s">
        <v>299</v>
      </c>
      <c r="E925" s="23">
        <v>5</v>
      </c>
      <c r="F925" s="24">
        <v>21</v>
      </c>
      <c r="G925" s="24">
        <v>23</v>
      </c>
      <c r="H925" s="10">
        <f t="shared" si="414"/>
        <v>6415</v>
      </c>
      <c r="I925" s="5">
        <v>38</v>
      </c>
      <c r="J925" s="17">
        <f t="shared" si="415"/>
        <v>7.6</v>
      </c>
      <c r="K925" s="7">
        <v>16</v>
      </c>
      <c r="L925" s="7">
        <v>48</v>
      </c>
      <c r="M925" s="17">
        <f t="shared" si="416"/>
        <v>3.2</v>
      </c>
      <c r="N925" s="17">
        <f t="shared" si="417"/>
        <v>9.6</v>
      </c>
      <c r="O925" s="14">
        <f t="shared" si="418"/>
        <v>0.33333333333333331</v>
      </c>
      <c r="P925" s="12">
        <v>12</v>
      </c>
      <c r="Q925" s="12">
        <v>34</v>
      </c>
      <c r="R925" s="17">
        <f t="shared" si="419"/>
        <v>2.4</v>
      </c>
      <c r="S925" s="17">
        <f t="shared" si="420"/>
        <v>6.8</v>
      </c>
      <c r="T925" s="14">
        <f t="shared" si="421"/>
        <v>0.35294117647058826</v>
      </c>
      <c r="U925" s="12">
        <v>4</v>
      </c>
      <c r="V925" s="12">
        <v>14</v>
      </c>
      <c r="W925" s="17">
        <f t="shared" si="422"/>
        <v>0.8</v>
      </c>
      <c r="X925" s="17">
        <f t="shared" si="423"/>
        <v>2.8</v>
      </c>
      <c r="Y925" s="14">
        <f t="shared" si="424"/>
        <v>0.2857142857142857</v>
      </c>
      <c r="Z925" s="12">
        <v>2</v>
      </c>
      <c r="AA925" s="12">
        <v>6</v>
      </c>
      <c r="AB925" s="17">
        <f t="shared" si="425"/>
        <v>0.4</v>
      </c>
      <c r="AC925" s="17">
        <f t="shared" si="426"/>
        <v>1.2</v>
      </c>
      <c r="AD925" s="14">
        <f t="shared" si="427"/>
        <v>0.33333333333333331</v>
      </c>
      <c r="AE925" s="12">
        <v>21</v>
      </c>
      <c r="AF925" s="17">
        <f t="shared" si="428"/>
        <v>4.2</v>
      </c>
      <c r="AG925" s="12">
        <v>3</v>
      </c>
      <c r="AH925" s="17">
        <f t="shared" si="429"/>
        <v>0.6</v>
      </c>
      <c r="AI925" s="12">
        <v>18</v>
      </c>
      <c r="AJ925" s="17">
        <f t="shared" si="430"/>
        <v>3.6</v>
      </c>
      <c r="AK925" s="12">
        <v>7</v>
      </c>
      <c r="AL925" s="17">
        <f t="shared" si="431"/>
        <v>1.4</v>
      </c>
      <c r="AM925" s="12">
        <v>1</v>
      </c>
      <c r="AN925" s="17">
        <f t="shared" si="432"/>
        <v>0.2</v>
      </c>
      <c r="AO925" s="12">
        <v>1</v>
      </c>
      <c r="AP925" s="17">
        <f t="shared" si="433"/>
        <v>0.2</v>
      </c>
      <c r="AQ925" s="12">
        <v>4</v>
      </c>
      <c r="AR925" s="17">
        <f t="shared" si="434"/>
        <v>0.8</v>
      </c>
      <c r="AS925" s="12">
        <v>7</v>
      </c>
      <c r="AT925" s="17">
        <f t="shared" si="435"/>
        <v>1.4</v>
      </c>
      <c r="AU925" s="13"/>
      <c r="AV925" s="13"/>
      <c r="AW925" s="13"/>
      <c r="AX925" s="13"/>
      <c r="AY925" s="13"/>
      <c r="AZ925" s="13"/>
      <c r="BA925" s="13"/>
      <c r="BB925" s="13"/>
      <c r="BC925" s="13"/>
      <c r="BD925" s="35">
        <f t="shared" si="436"/>
        <v>37.519747235387044</v>
      </c>
      <c r="BE925" s="35">
        <f t="shared" si="437"/>
        <v>37.5</v>
      </c>
      <c r="BF925" s="37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13.775735116615353</v>
      </c>
      <c r="BG925" s="14">
        <f t="shared" si="438"/>
        <v>0.29166666666666669</v>
      </c>
      <c r="BH925" s="14">
        <f t="shared" si="439"/>
        <v>0.125</v>
      </c>
      <c r="BI925" s="13">
        <f>IFERROR(((AG925*(12000/5))/((F925*60+G925)*(SUMIFS(팀공격력!X:X,팀공격력!A:A,B925,팀공격력!B:B,D925)+SUMIFS(팀수비력!X:X,팀수비력!A:A,B925,팀수비력!B:B,D925))))*100,"")</f>
        <v>0.88236591714584045</v>
      </c>
      <c r="BJ925" s="13">
        <f>IFERROR(((AI925*(12000/5))/((F925*60+G925)*(SUMIFS(팀공격력!V:V,팀공격력!A:A,B925,팀공격력!B:B,D925)+SUMIFS(팀수비력!W:W,팀수비력!A:A,B925,팀수비력!B:B,D925))))*100,"")</f>
        <v>11.337065117267766</v>
      </c>
      <c r="BK925" s="13">
        <f>IFERROR(((AE925*(12000/5))/((F925*60+G925)*(SUMIFS(팀공격력!X:X,팀공격력!A:A,B925,팀공격력!B:B,D925)+SUMIFS(팀수비력!X:X,팀수비력!A:A,B925,팀수비력!B:B,D925))))*100,"")</f>
        <v>6.1765614200208825</v>
      </c>
      <c r="BL925" s="13">
        <f>IFERROR(100*AK925/(((((F925*60+G925)/(12000/5))*SUMIFS(팀공격력!P:P,팀공격력!A:A,B925,팀공격력!B:B,D925))-K925)),"")</f>
        <v>5.4543683646634857</v>
      </c>
      <c r="BM925" s="13">
        <f>IFERROR(100*((AM925/E925*(2400))/((F925*60+G925)*SUMIFS(팀공격력!AR:AR,팀공격력!A:A,B925,팀공격력!B:B,D925))),"")</f>
        <v>0.52989841893893019</v>
      </c>
      <c r="BN925" s="13">
        <f>IFERROR((AO925*40)/(((F925*60+G925)/60)*(SUMIFS(팀수비력!Q:Q,팀수비력!A:A,B925,팀수비력!B:B,D925)-SUMIFS(팀수비력!N:N,팀수비력!A:A,B925,팀수비력!B:B,D925)))*100,"")</f>
        <v>0.51817610646791734</v>
      </c>
      <c r="BO925" s="13">
        <f t="shared" si="440"/>
        <v>7.3206442166910684</v>
      </c>
      <c r="BP925" s="13">
        <v>0</v>
      </c>
      <c r="BQ925" s="13">
        <v>0</v>
      </c>
      <c r="BR925" s="13">
        <v>0.4</v>
      </c>
      <c r="BS925" s="13">
        <v>0.2</v>
      </c>
      <c r="BT925" s="15" t="s">
        <v>110</v>
      </c>
      <c r="BU925" s="15"/>
      <c r="BV925" s="12" t="s">
        <v>96</v>
      </c>
      <c r="BW925" s="26"/>
      <c r="BX925" s="28"/>
      <c r="BY925" s="28"/>
      <c r="BZ925" s="26"/>
      <c r="CA925" s="26"/>
      <c r="CB925" s="26"/>
      <c r="CC925" s="31"/>
      <c r="CD925" s="31"/>
      <c r="CE925" s="31"/>
      <c r="CF925" s="33">
        <v>3</v>
      </c>
      <c r="CG925" s="33">
        <v>2</v>
      </c>
    </row>
    <row r="926" spans="1:85" ht="18" customHeight="1" thickBot="1" x14ac:dyDescent="0.45">
      <c r="A926" s="12" t="s">
        <v>84</v>
      </c>
      <c r="B926" s="12" t="s">
        <v>275</v>
      </c>
      <c r="C926" s="4" t="s">
        <v>293</v>
      </c>
      <c r="D926" s="4" t="s">
        <v>299</v>
      </c>
      <c r="E926" s="23">
        <v>8</v>
      </c>
      <c r="F926" s="24">
        <v>4</v>
      </c>
      <c r="G926" s="24">
        <v>49</v>
      </c>
      <c r="H926" s="10">
        <f t="shared" si="414"/>
        <v>2312</v>
      </c>
      <c r="I926" s="5">
        <v>13</v>
      </c>
      <c r="J926" s="17">
        <f t="shared" si="415"/>
        <v>1.625</v>
      </c>
      <c r="K926" s="7">
        <v>4</v>
      </c>
      <c r="L926" s="7">
        <v>7</v>
      </c>
      <c r="M926" s="17">
        <f t="shared" si="416"/>
        <v>0.5</v>
      </c>
      <c r="N926" s="17">
        <f t="shared" si="417"/>
        <v>0.875</v>
      </c>
      <c r="O926" s="14">
        <f t="shared" si="418"/>
        <v>0.5714285714285714</v>
      </c>
      <c r="P926" s="12">
        <v>1</v>
      </c>
      <c r="Q926" s="12">
        <v>4</v>
      </c>
      <c r="R926" s="17">
        <f t="shared" si="419"/>
        <v>0.125</v>
      </c>
      <c r="S926" s="17">
        <f t="shared" si="420"/>
        <v>0.5</v>
      </c>
      <c r="T926" s="14">
        <f t="shared" si="421"/>
        <v>0.25</v>
      </c>
      <c r="U926" s="12">
        <v>3</v>
      </c>
      <c r="V926" s="12">
        <v>3</v>
      </c>
      <c r="W926" s="17">
        <f t="shared" si="422"/>
        <v>0.375</v>
      </c>
      <c r="X926" s="17">
        <f t="shared" si="423"/>
        <v>0.375</v>
      </c>
      <c r="Y926" s="14">
        <f t="shared" si="424"/>
        <v>1</v>
      </c>
      <c r="Z926" s="12">
        <v>2</v>
      </c>
      <c r="AA926" s="12">
        <v>4</v>
      </c>
      <c r="AB926" s="17">
        <f t="shared" si="425"/>
        <v>0.25</v>
      </c>
      <c r="AC926" s="17">
        <f t="shared" si="426"/>
        <v>0.5</v>
      </c>
      <c r="AD926" s="14">
        <f t="shared" si="427"/>
        <v>0.5</v>
      </c>
      <c r="AE926" s="12">
        <v>4</v>
      </c>
      <c r="AF926" s="17">
        <f t="shared" si="428"/>
        <v>0.5</v>
      </c>
      <c r="AG926" s="12">
        <v>1</v>
      </c>
      <c r="AH926" s="17">
        <f t="shared" si="429"/>
        <v>0.125</v>
      </c>
      <c r="AI926" s="12">
        <v>3</v>
      </c>
      <c r="AJ926" s="17">
        <f t="shared" si="430"/>
        <v>0.375</v>
      </c>
      <c r="AK926" s="12">
        <v>3</v>
      </c>
      <c r="AL926" s="17">
        <f t="shared" si="431"/>
        <v>0.375</v>
      </c>
      <c r="AM926" s="12">
        <v>2</v>
      </c>
      <c r="AN926" s="17">
        <f t="shared" si="432"/>
        <v>0.25</v>
      </c>
      <c r="AO926" s="12">
        <v>0</v>
      </c>
      <c r="AP926" s="17">
        <f t="shared" si="433"/>
        <v>0</v>
      </c>
      <c r="AQ926" s="12">
        <v>3</v>
      </c>
      <c r="AR926" s="17">
        <f t="shared" si="434"/>
        <v>0.375</v>
      </c>
      <c r="AS926" s="12">
        <v>2</v>
      </c>
      <c r="AT926" s="17">
        <f t="shared" si="435"/>
        <v>0.25</v>
      </c>
      <c r="AU926" s="13"/>
      <c r="AV926" s="13"/>
      <c r="AW926" s="13"/>
      <c r="AX926" s="13"/>
      <c r="AY926" s="13"/>
      <c r="AZ926" s="13"/>
      <c r="BA926" s="13"/>
      <c r="BB926" s="13"/>
      <c r="BC926" s="13"/>
      <c r="BD926" s="35">
        <f t="shared" si="436"/>
        <v>74.200913242009136</v>
      </c>
      <c r="BE926" s="35">
        <f t="shared" si="437"/>
        <v>78.571428571428569</v>
      </c>
      <c r="BF926" s="37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13.16255588629835</v>
      </c>
      <c r="BG926" s="14">
        <f t="shared" si="438"/>
        <v>0.42857142857142855</v>
      </c>
      <c r="BH926" s="14">
        <f t="shared" si="439"/>
        <v>0.5714285714285714</v>
      </c>
      <c r="BI926" s="13">
        <f>IFERROR(((AG926*(12000/5))/((F926*60+G926)*(SUMIFS(팀공격력!X:X,팀공격력!A:A,B926,팀공격력!B:B,D926)+SUMIFS(팀수비력!X:X,팀수비력!A:A,B926,팀수비력!B:B,D926))))*100,"")</f>
        <v>1.3057387216817915</v>
      </c>
      <c r="BJ926" s="13">
        <f>IFERROR(((AI926*(12000/5))/((F926*60+G926)*(SUMIFS(팀공격력!V:V,팀공격력!A:A,B926,팀공격력!B:B,D926)+SUMIFS(팀수비력!W:W,팀수비력!A:A,B926,팀수비력!B:B,D926))))*100,"")</f>
        <v>8.3883820908042352</v>
      </c>
      <c r="BK926" s="13">
        <f>IFERROR(((AE926*(12000/5))/((F926*60+G926)*(SUMIFS(팀공격력!X:X,팀공격력!A:A,B926,팀공격력!B:B,D926)+SUMIFS(팀수비력!X:X,팀수비력!A:A,B926,팀수비력!B:B,D926))))*100,"")</f>
        <v>5.222954886727166</v>
      </c>
      <c r="BL926" s="13">
        <f>IFERROR(100*AK926/(((((F926*60+G926)/(12000/5))*SUMIFS(팀공격력!P:P,팀공격력!A:A,B926,팀공격력!B:B,D926))-K926)),"")</f>
        <v>10.521701008329678</v>
      </c>
      <c r="BM926" s="13">
        <f>IFERROR(100*((AM926/E926*(2400))/((F926*60+G926)*SUMIFS(팀공격력!AR:AR,팀공격력!A:A,B926,팀공격력!B:B,D926))),"")</f>
        <v>2.9405695134024552</v>
      </c>
      <c r="BN926" s="13">
        <f>IFERROR((AO926*40)/(((F926*60+G926)/60)*(SUMIFS(팀수비력!Q:Q,팀수비력!A:A,B926,팀수비력!B:B,D926)-SUMIFS(팀수비력!N:N,팀수비력!A:A,B926,팀수비력!B:B,D926)))*100,"")</f>
        <v>0</v>
      </c>
      <c r="BO926" s="13">
        <f t="shared" si="440"/>
        <v>25.510204081632654</v>
      </c>
      <c r="BP926" s="13">
        <v>0</v>
      </c>
      <c r="BQ926" s="13">
        <v>0</v>
      </c>
      <c r="BR926" s="13">
        <v>0.5</v>
      </c>
      <c r="BS926" s="13">
        <v>0</v>
      </c>
      <c r="BT926" s="15" t="s">
        <v>88</v>
      </c>
      <c r="BU926" s="15"/>
      <c r="BV926" s="12" t="s">
        <v>91</v>
      </c>
      <c r="BW926" s="26"/>
      <c r="BX926" s="28"/>
      <c r="BY926" s="28"/>
      <c r="BZ926" s="26"/>
      <c r="CA926" s="26"/>
      <c r="CB926" s="26"/>
      <c r="CC926" s="31"/>
      <c r="CD926" s="31"/>
      <c r="CE926" s="31"/>
      <c r="CF926" s="33">
        <v>6</v>
      </c>
      <c r="CG926" s="33">
        <v>2</v>
      </c>
    </row>
    <row r="927" spans="1:85" ht="18" customHeight="1" thickBot="1" x14ac:dyDescent="0.45">
      <c r="A927" s="12" t="s">
        <v>84</v>
      </c>
      <c r="B927" s="12" t="s">
        <v>275</v>
      </c>
      <c r="C927" s="4" t="s">
        <v>294</v>
      </c>
      <c r="D927" s="4" t="s">
        <v>299</v>
      </c>
      <c r="E927" s="23">
        <v>8</v>
      </c>
      <c r="F927" s="24">
        <v>15</v>
      </c>
      <c r="G927" s="24">
        <v>58</v>
      </c>
      <c r="H927" s="10">
        <f t="shared" si="414"/>
        <v>7664</v>
      </c>
      <c r="I927" s="5">
        <v>47</v>
      </c>
      <c r="J927" s="17">
        <f t="shared" si="415"/>
        <v>5.875</v>
      </c>
      <c r="K927" s="7">
        <v>17</v>
      </c>
      <c r="L927" s="7">
        <v>38</v>
      </c>
      <c r="M927" s="17">
        <f t="shared" si="416"/>
        <v>2.125</v>
      </c>
      <c r="N927" s="17">
        <f t="shared" si="417"/>
        <v>4.75</v>
      </c>
      <c r="O927" s="14">
        <f t="shared" si="418"/>
        <v>0.44736842105263158</v>
      </c>
      <c r="P927" s="12">
        <v>6</v>
      </c>
      <c r="Q927" s="12">
        <v>18</v>
      </c>
      <c r="R927" s="17">
        <f t="shared" si="419"/>
        <v>0.75</v>
      </c>
      <c r="S927" s="17">
        <f t="shared" si="420"/>
        <v>2.25</v>
      </c>
      <c r="T927" s="14">
        <f t="shared" si="421"/>
        <v>0.33333333333333331</v>
      </c>
      <c r="U927" s="12">
        <v>11</v>
      </c>
      <c r="V927" s="12">
        <v>20</v>
      </c>
      <c r="W927" s="17">
        <f t="shared" si="422"/>
        <v>1.375</v>
      </c>
      <c r="X927" s="17">
        <f t="shared" si="423"/>
        <v>2.5</v>
      </c>
      <c r="Y927" s="14">
        <f t="shared" si="424"/>
        <v>0.55000000000000004</v>
      </c>
      <c r="Z927" s="12">
        <v>2</v>
      </c>
      <c r="AA927" s="12">
        <v>2</v>
      </c>
      <c r="AB927" s="17">
        <f t="shared" si="425"/>
        <v>0.25</v>
      </c>
      <c r="AC927" s="17">
        <f t="shared" si="426"/>
        <v>0.25</v>
      </c>
      <c r="AD927" s="14">
        <f t="shared" si="427"/>
        <v>1</v>
      </c>
      <c r="AE927" s="12">
        <v>14</v>
      </c>
      <c r="AF927" s="17">
        <f t="shared" si="428"/>
        <v>1.75</v>
      </c>
      <c r="AG927" s="12">
        <v>8</v>
      </c>
      <c r="AH927" s="17">
        <f t="shared" si="429"/>
        <v>1</v>
      </c>
      <c r="AI927" s="12">
        <v>6</v>
      </c>
      <c r="AJ927" s="17">
        <f t="shared" si="430"/>
        <v>0.75</v>
      </c>
      <c r="AK927" s="12">
        <v>2</v>
      </c>
      <c r="AL927" s="17">
        <f t="shared" si="431"/>
        <v>0.25</v>
      </c>
      <c r="AM927" s="12">
        <v>4</v>
      </c>
      <c r="AN927" s="17">
        <f t="shared" si="432"/>
        <v>0.5</v>
      </c>
      <c r="AO927" s="12">
        <v>1</v>
      </c>
      <c r="AP927" s="17">
        <f t="shared" si="433"/>
        <v>0.125</v>
      </c>
      <c r="AQ927" s="12">
        <v>1</v>
      </c>
      <c r="AR927" s="17">
        <f t="shared" si="434"/>
        <v>0.125</v>
      </c>
      <c r="AS927" s="12">
        <v>9</v>
      </c>
      <c r="AT927" s="17">
        <f t="shared" si="435"/>
        <v>1.125</v>
      </c>
      <c r="AU927" s="13"/>
      <c r="AV927" s="13"/>
      <c r="AW927" s="13"/>
      <c r="AX927" s="13"/>
      <c r="AY927" s="13"/>
      <c r="AZ927" s="13"/>
      <c r="BA927" s="13"/>
      <c r="BB927" s="13"/>
      <c r="BC927" s="13"/>
      <c r="BD927" s="35">
        <f t="shared" si="436"/>
        <v>60.442386831275719</v>
      </c>
      <c r="BE927" s="35">
        <f t="shared" si="437"/>
        <v>59.210526315789465</v>
      </c>
      <c r="BF927" s="37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13.465435058820113</v>
      </c>
      <c r="BG927" s="14">
        <f t="shared" si="438"/>
        <v>0.52631578947368418</v>
      </c>
      <c r="BH927" s="14">
        <f t="shared" si="439"/>
        <v>5.2631578947368418E-2</v>
      </c>
      <c r="BI927" s="13">
        <f>IFERROR(((AG927*(12000/5))/((F927*60+G927)*(SUMIFS(팀공격력!X:X,팀공격력!A:A,B927,팀공격력!B:B,D927)+SUMIFS(팀수비력!X:X,팀수비력!A:A,B927,팀수비력!B:B,D927))))*100,"")</f>
        <v>3.1512191279001058</v>
      </c>
      <c r="BJ927" s="13">
        <f>IFERROR(((AI927*(12000/5))/((F927*60+G927)*(SUMIFS(팀공격력!V:V,팀공격력!A:A,B927,팀공격력!B:B,D927)+SUMIFS(팀수비력!W:W,팀수비력!A:A,B927,팀수비력!B:B,D927))))*100,"")</f>
        <v>5.0610489023850196</v>
      </c>
      <c r="BK927" s="13">
        <f>IFERROR(((AE927*(12000/5))/((F927*60+G927)*(SUMIFS(팀공격력!X:X,팀공격력!A:A,B927,팀공격력!B:B,D927)+SUMIFS(팀수비력!X:X,팀수비력!A:A,B927,팀수비력!B:B,D927))))*100,"")</f>
        <v>5.5146334738251861</v>
      </c>
      <c r="BL927" s="13">
        <f>IFERROR(100*AK927/(((((F927*60+G927)/(12000/5))*SUMIFS(팀공격력!P:P,팀공격력!A:A,B927,팀공격력!B:B,D927))-K927)),"")</f>
        <v>2.2032497934453317</v>
      </c>
      <c r="BM927" s="13">
        <f>IFERROR(100*((AM927/E927*(2400))/((F927*60+G927)*SUMIFS(팀공격력!AR:AR,팀공격력!A:A,B927,팀공격력!B:B,D927))),"")</f>
        <v>1.77416406967288</v>
      </c>
      <c r="BN927" s="13">
        <f>IFERROR((AO927*40)/(((F927*60+G927)/60)*(SUMIFS(팀수비력!Q:Q,팀수비력!A:A,B927,팀수비력!B:B,D927)-SUMIFS(팀수비력!N:N,팀수비력!A:A,B927,팀수비력!B:B,D927)))*100,"")</f>
        <v>0.69396653924669927</v>
      </c>
      <c r="BO927" s="13">
        <f t="shared" si="440"/>
        <v>2.5075225677031092</v>
      </c>
      <c r="BP927" s="13">
        <v>0</v>
      </c>
      <c r="BQ927" s="13">
        <v>0</v>
      </c>
      <c r="BR927" s="13">
        <v>0.75</v>
      </c>
      <c r="BS927" s="13">
        <v>0</v>
      </c>
      <c r="BT927" s="15" t="s">
        <v>88</v>
      </c>
      <c r="BU927" s="15"/>
      <c r="BV927" s="12" t="s">
        <v>96</v>
      </c>
      <c r="BW927" s="26"/>
      <c r="BX927" s="28"/>
      <c r="BY927" s="28"/>
      <c r="BZ927" s="26"/>
      <c r="CA927" s="26"/>
      <c r="CB927" s="26"/>
      <c r="CC927" s="31"/>
      <c r="CD927" s="31"/>
      <c r="CE927" s="31"/>
      <c r="CF927" s="33">
        <v>5</v>
      </c>
      <c r="CG927" s="33">
        <v>3</v>
      </c>
    </row>
    <row r="928" spans="1:85" ht="18" customHeight="1" thickBot="1" x14ac:dyDescent="0.45">
      <c r="A928" s="12" t="s">
        <v>84</v>
      </c>
      <c r="B928" s="12" t="s">
        <v>85</v>
      </c>
      <c r="C928" s="4" t="s">
        <v>86</v>
      </c>
      <c r="D928" s="4" t="s">
        <v>300</v>
      </c>
      <c r="E928" s="23">
        <v>9</v>
      </c>
      <c r="F928" s="24">
        <v>15</v>
      </c>
      <c r="G928" s="24">
        <v>45</v>
      </c>
      <c r="H928" s="10">
        <f t="shared" si="414"/>
        <v>8505</v>
      </c>
      <c r="I928" s="5">
        <v>60</v>
      </c>
      <c r="J928" s="17">
        <f t="shared" si="415"/>
        <v>6.666666666666667</v>
      </c>
      <c r="K928" s="7">
        <v>25</v>
      </c>
      <c r="L928" s="7">
        <v>55</v>
      </c>
      <c r="M928" s="17">
        <f t="shared" si="416"/>
        <v>2.7777777777777777</v>
      </c>
      <c r="N928" s="17">
        <f t="shared" si="417"/>
        <v>6.1111111111111107</v>
      </c>
      <c r="O928" s="14">
        <f t="shared" si="418"/>
        <v>0.45454545454545453</v>
      </c>
      <c r="P928" s="12">
        <v>17</v>
      </c>
      <c r="Q928" s="12">
        <v>28</v>
      </c>
      <c r="R928" s="17">
        <f t="shared" si="419"/>
        <v>1.8888888888888888</v>
      </c>
      <c r="S928" s="17">
        <f t="shared" si="420"/>
        <v>3.1111111111111112</v>
      </c>
      <c r="T928" s="14">
        <f t="shared" si="421"/>
        <v>0.6071428571428571</v>
      </c>
      <c r="U928" s="12">
        <v>8</v>
      </c>
      <c r="V928" s="12">
        <v>27</v>
      </c>
      <c r="W928" s="17">
        <f t="shared" si="422"/>
        <v>0.88888888888888884</v>
      </c>
      <c r="X928" s="17">
        <f t="shared" si="423"/>
        <v>3</v>
      </c>
      <c r="Y928" s="14">
        <f t="shared" si="424"/>
        <v>0.29629629629629628</v>
      </c>
      <c r="Z928" s="12">
        <v>2</v>
      </c>
      <c r="AA928" s="12">
        <v>3</v>
      </c>
      <c r="AB928" s="17">
        <f t="shared" si="425"/>
        <v>0.22222222222222221</v>
      </c>
      <c r="AC928" s="17">
        <f t="shared" si="426"/>
        <v>0.33333333333333331</v>
      </c>
      <c r="AD928" s="14">
        <f t="shared" si="427"/>
        <v>0.66666666666666663</v>
      </c>
      <c r="AE928" s="12">
        <v>10</v>
      </c>
      <c r="AF928" s="17">
        <f t="shared" si="428"/>
        <v>1.1111111111111112</v>
      </c>
      <c r="AG928" s="12">
        <v>1</v>
      </c>
      <c r="AH928" s="17">
        <f t="shared" si="429"/>
        <v>0.1111111111111111</v>
      </c>
      <c r="AI928" s="12">
        <v>9</v>
      </c>
      <c r="AJ928" s="17">
        <f t="shared" si="430"/>
        <v>1</v>
      </c>
      <c r="AK928" s="12">
        <v>1</v>
      </c>
      <c r="AL928" s="17">
        <f t="shared" si="431"/>
        <v>0.1111111111111111</v>
      </c>
      <c r="AM928" s="12">
        <v>5</v>
      </c>
      <c r="AN928" s="17">
        <f t="shared" si="432"/>
        <v>0.55555555555555558</v>
      </c>
      <c r="AO928" s="12">
        <v>0</v>
      </c>
      <c r="AP928" s="17">
        <f t="shared" si="433"/>
        <v>0</v>
      </c>
      <c r="AQ928" s="12">
        <v>4</v>
      </c>
      <c r="AR928" s="17">
        <f t="shared" si="434"/>
        <v>0.44444444444444442</v>
      </c>
      <c r="AS928" s="12">
        <v>14</v>
      </c>
      <c r="AT928" s="17">
        <f t="shared" si="435"/>
        <v>1.5555555555555556</v>
      </c>
      <c r="AU928" s="13"/>
      <c r="AV928" s="13"/>
      <c r="AW928" s="13"/>
      <c r="AX928" s="13"/>
      <c r="AY928" s="13"/>
      <c r="AZ928" s="13"/>
      <c r="BA928" s="13"/>
      <c r="BB928" s="13"/>
      <c r="BC928" s="13"/>
      <c r="BD928" s="35">
        <f t="shared" si="436"/>
        <v>53.26704545454546</v>
      </c>
      <c r="BE928" s="35">
        <f t="shared" si="437"/>
        <v>52.72727272727272</v>
      </c>
      <c r="BF928" s="37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19.353384556275053</v>
      </c>
      <c r="BG928" s="14">
        <f t="shared" si="438"/>
        <v>0.49090909090909091</v>
      </c>
      <c r="BH928" s="14">
        <f t="shared" si="439"/>
        <v>5.4545454545454543E-2</v>
      </c>
      <c r="BI928" s="13">
        <f>IFERROR(((AG928*(12000/5))/((F928*60+G928)*(SUMIFS(팀공격력!X:X,팀공격력!A:A,B928,팀공격력!B:B,D928)+SUMIFS(팀수비력!X:X,팀수비력!A:A,B928,팀수비력!B:B,D928))))*100,"")</f>
        <v>0.38773779231794497</v>
      </c>
      <c r="BJ928" s="13">
        <f>IFERROR(((AI928*(12000/5))/((F928*60+G928)*(SUMIFS(팀공격력!V:V,팀공격력!A:A,B928,팀공격력!B:B,D928)+SUMIFS(팀수비력!W:W,팀수비력!A:A,B928,팀수비력!B:B,D928))))*100,"")</f>
        <v>6.6061106523534265</v>
      </c>
      <c r="BK928" s="13">
        <f>IFERROR(((AE928*(12000/5))/((F928*60+G928)*(SUMIFS(팀공격력!X:X,팀공격력!A:A,B928,팀공격력!B:B,D928)+SUMIFS(팀수비력!X:X,팀수비력!A:A,B928,팀수비력!B:B,D928))))*100,"")</f>
        <v>3.8773779231794503</v>
      </c>
      <c r="BL928" s="13">
        <f>IFERROR(100*AK928/(((((F928*60+G928)/(12000/5))*SUMIFS(팀공격력!P:P,팀공격력!A:A,B928,팀공격력!B:B,D928))-K928)),"")</f>
        <v>1.2180267965895251</v>
      </c>
      <c r="BM928" s="13">
        <f>IFERROR(100*((AM928/E928*(2400))/((F928*60+G928)*SUMIFS(팀공격력!AR:AR,팀공격력!A:A,B928,팀공격력!B:B,D928))),"")</f>
        <v>1.9250839103466328</v>
      </c>
      <c r="BN928" s="13">
        <f>IFERROR((AO928*40)/(((F928*60+G928)/60)*(SUMIFS(팀수비력!Q:Q,팀수비력!A:A,B928,팀수비력!B:B,D928)-SUMIFS(팀수비력!N:N,팀수비력!A:A,B928,팀수비력!B:B,D928)))*100,"")</f>
        <v>0</v>
      </c>
      <c r="BO928" s="13">
        <f t="shared" si="440"/>
        <v>6.6312997347480103</v>
      </c>
      <c r="BP928" s="13">
        <v>12.5</v>
      </c>
      <c r="BQ928" s="13">
        <v>0.11111111111111099</v>
      </c>
      <c r="BR928" s="13">
        <v>0</v>
      </c>
      <c r="BS928" s="13">
        <v>0.11111111111111099</v>
      </c>
      <c r="BT928" s="15" t="s">
        <v>88</v>
      </c>
      <c r="BU928" s="15"/>
      <c r="BV928" s="12" t="s">
        <v>89</v>
      </c>
      <c r="BW928" s="26"/>
      <c r="BX928" s="28"/>
      <c r="BY928" s="28"/>
      <c r="BZ928" s="26"/>
      <c r="CA928" s="26"/>
      <c r="CB928" s="26"/>
      <c r="CC928" s="31"/>
      <c r="CD928" s="31"/>
      <c r="CE928" s="31"/>
      <c r="CF928" s="33"/>
      <c r="CG928" s="33"/>
    </row>
    <row r="929" spans="1:85" ht="18" customHeight="1" thickBot="1" x14ac:dyDescent="0.45">
      <c r="A929" s="12" t="s">
        <v>84</v>
      </c>
      <c r="B929" s="12" t="s">
        <v>85</v>
      </c>
      <c r="C929" s="4" t="s">
        <v>90</v>
      </c>
      <c r="D929" s="4" t="s">
        <v>300</v>
      </c>
      <c r="E929" s="23">
        <v>9</v>
      </c>
      <c r="F929" s="24">
        <v>13</v>
      </c>
      <c r="G929" s="24">
        <v>4</v>
      </c>
      <c r="H929" s="10">
        <f t="shared" si="414"/>
        <v>7056</v>
      </c>
      <c r="I929" s="5">
        <v>13</v>
      </c>
      <c r="J929" s="17">
        <f t="shared" si="415"/>
        <v>1.4444444444444444</v>
      </c>
      <c r="K929" s="7">
        <v>5</v>
      </c>
      <c r="L929" s="7">
        <v>18</v>
      </c>
      <c r="M929" s="17">
        <f t="shared" si="416"/>
        <v>0.55555555555555558</v>
      </c>
      <c r="N929" s="17">
        <f t="shared" si="417"/>
        <v>2</v>
      </c>
      <c r="O929" s="14">
        <f t="shared" si="418"/>
        <v>0.27777777777777779</v>
      </c>
      <c r="P929" s="12">
        <v>4</v>
      </c>
      <c r="Q929" s="12">
        <v>7</v>
      </c>
      <c r="R929" s="17">
        <f t="shared" si="419"/>
        <v>0.44444444444444442</v>
      </c>
      <c r="S929" s="17">
        <f t="shared" si="420"/>
        <v>0.77777777777777779</v>
      </c>
      <c r="T929" s="14">
        <f t="shared" si="421"/>
        <v>0.5714285714285714</v>
      </c>
      <c r="U929" s="12">
        <v>1</v>
      </c>
      <c r="V929" s="12">
        <v>11</v>
      </c>
      <c r="W929" s="17">
        <f t="shared" si="422"/>
        <v>0.1111111111111111</v>
      </c>
      <c r="X929" s="17">
        <f t="shared" si="423"/>
        <v>1.2222222222222223</v>
      </c>
      <c r="Y929" s="14">
        <f t="shared" si="424"/>
        <v>9.0909090909090912E-2</v>
      </c>
      <c r="Z929" s="12">
        <v>2</v>
      </c>
      <c r="AA929" s="12">
        <v>4</v>
      </c>
      <c r="AB929" s="17">
        <f t="shared" si="425"/>
        <v>0.22222222222222221</v>
      </c>
      <c r="AC929" s="17">
        <f t="shared" si="426"/>
        <v>0.44444444444444442</v>
      </c>
      <c r="AD929" s="14">
        <f t="shared" si="427"/>
        <v>0.5</v>
      </c>
      <c r="AE929" s="12">
        <v>27</v>
      </c>
      <c r="AF929" s="17">
        <f t="shared" si="428"/>
        <v>3</v>
      </c>
      <c r="AG929" s="12">
        <v>13</v>
      </c>
      <c r="AH929" s="17">
        <f t="shared" si="429"/>
        <v>1.4444444444444444</v>
      </c>
      <c r="AI929" s="12">
        <v>14</v>
      </c>
      <c r="AJ929" s="17">
        <f t="shared" si="430"/>
        <v>1.5555555555555556</v>
      </c>
      <c r="AK929" s="12">
        <v>7</v>
      </c>
      <c r="AL929" s="17">
        <f t="shared" si="431"/>
        <v>0.77777777777777779</v>
      </c>
      <c r="AM929" s="12">
        <v>10</v>
      </c>
      <c r="AN929" s="17">
        <f t="shared" si="432"/>
        <v>1.1111111111111112</v>
      </c>
      <c r="AO929" s="12">
        <v>5</v>
      </c>
      <c r="AP929" s="17">
        <f t="shared" si="433"/>
        <v>0.55555555555555558</v>
      </c>
      <c r="AQ929" s="12">
        <v>0</v>
      </c>
      <c r="AR929" s="17">
        <f t="shared" si="434"/>
        <v>0</v>
      </c>
      <c r="AS929" s="12">
        <v>22</v>
      </c>
      <c r="AT929" s="17">
        <f t="shared" si="435"/>
        <v>2.4444444444444446</v>
      </c>
      <c r="AU929" s="13"/>
      <c r="AV929" s="13"/>
      <c r="AW929" s="13"/>
      <c r="AX929" s="13"/>
      <c r="AY929" s="13"/>
      <c r="AZ929" s="13"/>
      <c r="BA929" s="13"/>
      <c r="BB929" s="13"/>
      <c r="BC929" s="13"/>
      <c r="BD929" s="35">
        <f t="shared" si="436"/>
        <v>32.89473684210526</v>
      </c>
      <c r="BE929" s="35">
        <f t="shared" si="437"/>
        <v>30.555555555555557</v>
      </c>
      <c r="BF929" s="37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7.6418459647237569</v>
      </c>
      <c r="BG929" s="14">
        <f t="shared" si="438"/>
        <v>0.61111111111111116</v>
      </c>
      <c r="BH929" s="14">
        <f t="shared" si="439"/>
        <v>0.22222222222222221</v>
      </c>
      <c r="BI929" s="13">
        <f>IFERROR(((AG929*(12000/5))/((F929*60+G929)*(SUMIFS(팀공격력!X:X,팀공격력!A:A,B929,팀공격력!B:B,D929)+SUMIFS(팀수비력!X:X,팀수비력!A:A,B929,팀수비력!B:B,D929))))*100,"")</f>
        <v>6.0757127278392273</v>
      </c>
      <c r="BJ929" s="13">
        <f>IFERROR(((AI929*(12000/5))/((F929*60+G929)*(SUMIFS(팀공격력!V:V,팀공격력!A:A,B929,팀공격력!B:B,D929)+SUMIFS(팀수비력!W:W,팀수비력!A:A,B929,팀수비력!B:B,D929))))*100,"")</f>
        <v>12.386457473162675</v>
      </c>
      <c r="BK929" s="13">
        <f>IFERROR(((AE929*(12000/5))/((F929*60+G929)*(SUMIFS(팀공격력!X:X,팀공격력!A:A,B929,팀공격력!B:B,D929)+SUMIFS(팀수비력!X:X,팀수비력!A:A,B929,팀수비력!B:B,D929))))*100,"")</f>
        <v>12.618787973204547</v>
      </c>
      <c r="BL929" s="13">
        <f>IFERROR(100*AK929/(((((F929*60+G929)/(12000/5))*SUMIFS(팀공격력!P:P,팀공격력!A:A,B929,팀공격력!B:B,D929))-K929)),"")</f>
        <v>8.3479090475433306</v>
      </c>
      <c r="BM929" s="13">
        <f>IFERROR(100*((AM929/E929*(2400))/((F929*60+G929)*SUMIFS(팀공격력!AR:AR,팀공격력!A:A,B929,팀공격력!B:B,D929))),"")</f>
        <v>4.6408272838713467</v>
      </c>
      <c r="BN929" s="13">
        <f>IFERROR((AO929*40)/(((F929*60+G929)/60)*(SUMIFS(팀수비력!Q:Q,팀수비력!A:A,B929,팀수비력!B:B,D929)-SUMIFS(팀수비력!N:N,팀수비력!A:A,B929,팀수비력!B:B,D929)))*100,"")</f>
        <v>4.8284297946307859</v>
      </c>
      <c r="BO929" s="13">
        <f t="shared" si="440"/>
        <v>0</v>
      </c>
      <c r="BP929" s="13">
        <v>0</v>
      </c>
      <c r="BQ929" s="13">
        <v>0</v>
      </c>
      <c r="BR929" s="13">
        <v>0</v>
      </c>
      <c r="BS929" s="13">
        <v>0.11111111111111099</v>
      </c>
      <c r="BT929" s="15" t="s">
        <v>88</v>
      </c>
      <c r="BU929" s="15"/>
      <c r="BV929" s="12" t="s">
        <v>91</v>
      </c>
      <c r="BW929" s="26"/>
      <c r="BX929" s="28"/>
      <c r="BY929" s="28"/>
      <c r="BZ929" s="26"/>
      <c r="CA929" s="26"/>
      <c r="CB929" s="26"/>
      <c r="CC929" s="31"/>
      <c r="CD929" s="31"/>
      <c r="CE929" s="31"/>
      <c r="CF929" s="33"/>
      <c r="CG929" s="33"/>
    </row>
    <row r="930" spans="1:85" ht="18" customHeight="1" thickBot="1" x14ac:dyDescent="0.45">
      <c r="A930" s="12" t="s">
        <v>84</v>
      </c>
      <c r="B930" s="12" t="s">
        <v>85</v>
      </c>
      <c r="C930" s="4" t="s">
        <v>92</v>
      </c>
      <c r="D930" s="4" t="s">
        <v>300</v>
      </c>
      <c r="E930" s="23">
        <v>9</v>
      </c>
      <c r="F930" s="24">
        <v>29</v>
      </c>
      <c r="G930" s="24">
        <v>37</v>
      </c>
      <c r="H930" s="10">
        <f t="shared" si="414"/>
        <v>15993</v>
      </c>
      <c r="I930" s="5">
        <v>162</v>
      </c>
      <c r="J930" s="17">
        <f t="shared" si="415"/>
        <v>18</v>
      </c>
      <c r="K930" s="7">
        <v>56</v>
      </c>
      <c r="L930" s="7">
        <v>106</v>
      </c>
      <c r="M930" s="17">
        <f t="shared" si="416"/>
        <v>6.2222222222222223</v>
      </c>
      <c r="N930" s="17">
        <f t="shared" si="417"/>
        <v>11.777777777777779</v>
      </c>
      <c r="O930" s="14">
        <f t="shared" si="418"/>
        <v>0.52830188679245282</v>
      </c>
      <c r="P930" s="12">
        <v>43</v>
      </c>
      <c r="Q930" s="12">
        <v>71</v>
      </c>
      <c r="R930" s="17">
        <f t="shared" si="419"/>
        <v>4.7777777777777777</v>
      </c>
      <c r="S930" s="17">
        <f t="shared" si="420"/>
        <v>7.8888888888888893</v>
      </c>
      <c r="T930" s="14">
        <f t="shared" si="421"/>
        <v>0.60563380281690138</v>
      </c>
      <c r="U930" s="12">
        <v>13</v>
      </c>
      <c r="V930" s="12">
        <v>35</v>
      </c>
      <c r="W930" s="17">
        <f t="shared" si="422"/>
        <v>1.4444444444444444</v>
      </c>
      <c r="X930" s="17">
        <f t="shared" si="423"/>
        <v>3.8888888888888888</v>
      </c>
      <c r="Y930" s="14">
        <f t="shared" si="424"/>
        <v>0.37142857142857144</v>
      </c>
      <c r="Z930" s="12">
        <v>37</v>
      </c>
      <c r="AA930" s="12">
        <v>56</v>
      </c>
      <c r="AB930" s="17">
        <f t="shared" si="425"/>
        <v>4.1111111111111107</v>
      </c>
      <c r="AC930" s="17">
        <f t="shared" si="426"/>
        <v>6.2222222222222223</v>
      </c>
      <c r="AD930" s="14">
        <f t="shared" si="427"/>
        <v>0.6607142857142857</v>
      </c>
      <c r="AE930" s="12">
        <v>99</v>
      </c>
      <c r="AF930" s="17">
        <f t="shared" si="428"/>
        <v>11</v>
      </c>
      <c r="AG930" s="12">
        <v>22</v>
      </c>
      <c r="AH930" s="17">
        <f t="shared" si="429"/>
        <v>2.4444444444444446</v>
      </c>
      <c r="AI930" s="12">
        <v>77</v>
      </c>
      <c r="AJ930" s="17">
        <f t="shared" si="430"/>
        <v>8.5555555555555554</v>
      </c>
      <c r="AK930" s="12">
        <v>18</v>
      </c>
      <c r="AL930" s="17">
        <f t="shared" si="431"/>
        <v>2</v>
      </c>
      <c r="AM930" s="12">
        <v>12</v>
      </c>
      <c r="AN930" s="17">
        <f t="shared" si="432"/>
        <v>1.3333333333333333</v>
      </c>
      <c r="AO930" s="12">
        <v>2</v>
      </c>
      <c r="AP930" s="17">
        <f t="shared" si="433"/>
        <v>0.22222222222222221</v>
      </c>
      <c r="AQ930" s="12">
        <v>15</v>
      </c>
      <c r="AR930" s="17">
        <f t="shared" si="434"/>
        <v>1.6666666666666667</v>
      </c>
      <c r="AS930" s="12">
        <v>27</v>
      </c>
      <c r="AT930" s="17">
        <f t="shared" si="435"/>
        <v>3</v>
      </c>
      <c r="AU930" s="13"/>
      <c r="AV930" s="13"/>
      <c r="AW930" s="13"/>
      <c r="AX930" s="13"/>
      <c r="AY930" s="13"/>
      <c r="AZ930" s="13"/>
      <c r="BA930" s="13"/>
      <c r="BB930" s="13"/>
      <c r="BC930" s="13"/>
      <c r="BD930" s="35">
        <f t="shared" si="436"/>
        <v>62.002449479485612</v>
      </c>
      <c r="BE930" s="35">
        <f t="shared" si="437"/>
        <v>58.962264150943398</v>
      </c>
      <c r="BF930" s="37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24.849671064053279</v>
      </c>
      <c r="BG930" s="14">
        <f t="shared" si="438"/>
        <v>0.330188679245283</v>
      </c>
      <c r="BH930" s="14">
        <f t="shared" si="439"/>
        <v>0.52830188679245282</v>
      </c>
      <c r="BI930" s="13">
        <f>IFERROR(((AG930*(12000/5))/((F930*60+G930)*(SUMIFS(팀공격력!X:X,팀공격력!A:A,B930,팀공격력!B:B,D930)+SUMIFS(팀수비력!X:X,팀수비력!A:A,B930,팀수비력!B:B,D930))))*100,"")</f>
        <v>4.5363357919471454</v>
      </c>
      <c r="BJ930" s="13">
        <f>IFERROR(((AI930*(12000/5))/((F930*60+G930)*(SUMIFS(팀공격력!V:V,팀공격력!A:A,B930,팀공격력!B:B,D930)+SUMIFS(팀수비력!W:W,팀수비력!A:A,B930,팀수비력!B:B,D930))))*100,"")</f>
        <v>30.056502320921474</v>
      </c>
      <c r="BK930" s="13">
        <f>IFERROR(((AE930*(12000/5))/((F930*60+G930)*(SUMIFS(팀공격력!X:X,팀공격력!A:A,B930,팀공격력!B:B,D930)+SUMIFS(팀수비력!X:X,팀수비력!A:A,B930,팀수비력!B:B,D930))))*100,"")</f>
        <v>20.413511063762151</v>
      </c>
      <c r="BL930" s="13">
        <f>IFERROR(100*AK930/(((((F930*60+G930)/(12000/5))*SUMIFS(팀공격력!P:P,팀공격력!A:A,B930,팀공격력!B:B,D930))-K930)),"")</f>
        <v>12.380210005043791</v>
      </c>
      <c r="BM930" s="13">
        <f>IFERROR(100*((AM930/E930*(2400))/((F930*60+G930)*SUMIFS(팀공격력!AR:AR,팀공격력!A:A,B930,팀공격력!B:B,D930))),"")</f>
        <v>2.4570007364469117</v>
      </c>
      <c r="BN930" s="13">
        <f>IFERROR((AO930*40)/(((F930*60+G930)/60)*(SUMIFS(팀수비력!Q:Q,팀수비력!A:A,B930,팀수비력!B:B,D930)-SUMIFS(팀수비력!N:N,팀수비력!A:A,B930,팀수비력!B:B,D930)))*100,"")</f>
        <v>0.85210781294103244</v>
      </c>
      <c r="BO930" s="13">
        <f t="shared" si="440"/>
        <v>10.299368305410603</v>
      </c>
      <c r="BP930" s="13">
        <v>63.157894736842103</v>
      </c>
      <c r="BQ930" s="13">
        <v>1.3333333333333299</v>
      </c>
      <c r="BR930" s="13">
        <v>0.66666666666666596</v>
      </c>
      <c r="BS930" s="13">
        <v>0.88888888888888795</v>
      </c>
      <c r="BT930" s="15" t="s">
        <v>93</v>
      </c>
      <c r="BU930" s="15"/>
      <c r="BV930" s="12" t="s">
        <v>89</v>
      </c>
      <c r="BW930" s="26"/>
      <c r="BX930" s="28"/>
      <c r="BY930" s="28"/>
      <c r="BZ930" s="26"/>
      <c r="CA930" s="26"/>
      <c r="CB930" s="26"/>
      <c r="CC930" s="31"/>
      <c r="CD930" s="31"/>
      <c r="CE930" s="31"/>
      <c r="CF930" s="33"/>
      <c r="CG930" s="33"/>
    </row>
    <row r="931" spans="1:85" ht="18" customHeight="1" thickBot="1" x14ac:dyDescent="0.45">
      <c r="A931" s="12" t="s">
        <v>84</v>
      </c>
      <c r="B931" s="12" t="s">
        <v>85</v>
      </c>
      <c r="C931" s="4" t="s">
        <v>94</v>
      </c>
      <c r="D931" s="4" t="s">
        <v>300</v>
      </c>
      <c r="E931" s="23">
        <v>1</v>
      </c>
      <c r="F931" s="24">
        <v>3</v>
      </c>
      <c r="G931" s="24">
        <v>4</v>
      </c>
      <c r="H931" s="10">
        <f t="shared" si="414"/>
        <v>184</v>
      </c>
      <c r="I931" s="5">
        <v>0</v>
      </c>
      <c r="J931" s="17">
        <f t="shared" si="415"/>
        <v>0</v>
      </c>
      <c r="K931" s="7">
        <v>0</v>
      </c>
      <c r="L931" s="7">
        <v>2</v>
      </c>
      <c r="M931" s="17">
        <f t="shared" si="416"/>
        <v>0</v>
      </c>
      <c r="N931" s="17">
        <f t="shared" si="417"/>
        <v>2</v>
      </c>
      <c r="O931" s="14">
        <f t="shared" si="418"/>
        <v>0</v>
      </c>
      <c r="P931" s="12">
        <v>0</v>
      </c>
      <c r="Q931" s="12">
        <v>1</v>
      </c>
      <c r="R931" s="17">
        <f t="shared" si="419"/>
        <v>0</v>
      </c>
      <c r="S931" s="17">
        <f t="shared" si="420"/>
        <v>1</v>
      </c>
      <c r="T931" s="14">
        <f t="shared" si="421"/>
        <v>0</v>
      </c>
      <c r="U931" s="12">
        <v>0</v>
      </c>
      <c r="V931" s="12">
        <v>1</v>
      </c>
      <c r="W931" s="17">
        <f t="shared" si="422"/>
        <v>0</v>
      </c>
      <c r="X931" s="17">
        <f t="shared" si="423"/>
        <v>1</v>
      </c>
      <c r="Y931" s="14">
        <f t="shared" si="424"/>
        <v>0</v>
      </c>
      <c r="Z931" s="12">
        <v>0</v>
      </c>
      <c r="AA931" s="12">
        <v>0</v>
      </c>
      <c r="AB931" s="17">
        <f t="shared" si="425"/>
        <v>0</v>
      </c>
      <c r="AC931" s="17">
        <f t="shared" si="426"/>
        <v>0</v>
      </c>
      <c r="AD931" s="14" t="e">
        <f t="shared" si="427"/>
        <v>#DIV/0!</v>
      </c>
      <c r="AE931" s="12">
        <v>1</v>
      </c>
      <c r="AF931" s="17">
        <f t="shared" si="428"/>
        <v>1</v>
      </c>
      <c r="AG931" s="12">
        <v>1</v>
      </c>
      <c r="AH931" s="17">
        <f t="shared" si="429"/>
        <v>1</v>
      </c>
      <c r="AI931" s="12">
        <v>0</v>
      </c>
      <c r="AJ931" s="17">
        <f t="shared" si="430"/>
        <v>0</v>
      </c>
      <c r="AK931" s="12">
        <v>0</v>
      </c>
      <c r="AL931" s="17">
        <f t="shared" si="431"/>
        <v>0</v>
      </c>
      <c r="AM931" s="12">
        <v>0</v>
      </c>
      <c r="AN931" s="17">
        <f t="shared" si="432"/>
        <v>0</v>
      </c>
      <c r="AO931" s="12">
        <v>0</v>
      </c>
      <c r="AP931" s="17">
        <f t="shared" si="433"/>
        <v>0</v>
      </c>
      <c r="AQ931" s="12">
        <v>0</v>
      </c>
      <c r="AR931" s="17">
        <f t="shared" si="434"/>
        <v>0</v>
      </c>
      <c r="AS931" s="12">
        <v>1</v>
      </c>
      <c r="AT931" s="17">
        <f t="shared" si="435"/>
        <v>1</v>
      </c>
      <c r="AU931" s="13"/>
      <c r="AV931" s="13"/>
      <c r="AW931" s="13"/>
      <c r="AX931" s="13"/>
      <c r="AY931" s="13"/>
      <c r="AZ931" s="13"/>
      <c r="BA931" s="13"/>
      <c r="BB931" s="13"/>
      <c r="BC931" s="13"/>
      <c r="BD931" s="35">
        <f t="shared" si="436"/>
        <v>0</v>
      </c>
      <c r="BE931" s="35">
        <f t="shared" si="437"/>
        <v>0</v>
      </c>
      <c r="BF931" s="37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3.2956385519403626</v>
      </c>
      <c r="BG931" s="14">
        <f t="shared" si="438"/>
        <v>0.5</v>
      </c>
      <c r="BH931" s="14">
        <f t="shared" si="439"/>
        <v>0</v>
      </c>
      <c r="BI931" s="13">
        <f>IFERROR(((AG931*(12000/5))/((F931*60+G931)*(SUMIFS(팀공격력!X:X,팀공격력!A:A,B931,팀공격력!B:B,D931)+SUMIFS(팀수비력!X:X,팀수비력!A:A,B931,팀수비력!B:B,D931))))*100,"")</f>
        <v>1.9913707268503154</v>
      </c>
      <c r="BJ931" s="13">
        <f>IFERROR(((AI931*(12000/5))/((F931*60+G931)*(SUMIFS(팀공격력!V:V,팀공격력!A:A,B931,팀공격력!B:B,D931)+SUMIFS(팀수비력!W:W,팀수비력!A:A,B931,팀수비력!B:B,D931))))*100,"")</f>
        <v>0</v>
      </c>
      <c r="BK931" s="13">
        <f>IFERROR(((AE931*(12000/5))/((F931*60+G931)*(SUMIFS(팀공격력!X:X,팀공격력!A:A,B931,팀공격력!B:B,D931)+SUMIFS(팀수비력!X:X,팀수비력!A:A,B931,팀수비력!B:B,D931))))*100,"")</f>
        <v>1.9913707268503154</v>
      </c>
      <c r="BL931" s="13">
        <f>IFERROR(100*AK931/(((((F931*60+G931)/(12000/5))*SUMIFS(팀공격력!P:P,팀공격력!A:A,B931,팀공격력!B:B,D931))-K931)),"")</f>
        <v>0</v>
      </c>
      <c r="BM931" s="13">
        <f>IFERROR(100*((AM931/E931*(2400))/((F931*60+G931)*SUMIFS(팀공격력!AR:AR,팀공격력!A:A,B931,팀공격력!B:B,D931))),"")</f>
        <v>0</v>
      </c>
      <c r="BN931" s="13">
        <f>IFERROR((AO931*40)/(((F931*60+G931)/60)*(SUMIFS(팀수비력!Q:Q,팀수비력!A:A,B931,팀수비력!B:B,D931)-SUMIFS(팀수비력!N:N,팀수비력!A:A,B931,팀수비력!B:B,D931)))*100,"")</f>
        <v>0</v>
      </c>
      <c r="BO931" s="13">
        <f t="shared" si="440"/>
        <v>0</v>
      </c>
      <c r="BP931" s="13">
        <v>0</v>
      </c>
      <c r="BQ931" s="13">
        <v>0</v>
      </c>
      <c r="BR931" s="13">
        <v>0</v>
      </c>
      <c r="BS931" s="13">
        <v>0</v>
      </c>
      <c r="BT931" s="15" t="s">
        <v>88</v>
      </c>
      <c r="BU931" s="15"/>
      <c r="BV931" s="12" t="s">
        <v>91</v>
      </c>
      <c r="BW931" s="26"/>
      <c r="BX931" s="28"/>
      <c r="BY931" s="28"/>
      <c r="BZ931" s="26"/>
      <c r="CA931" s="26"/>
      <c r="CB931" s="26"/>
      <c r="CC931" s="31"/>
      <c r="CD931" s="31"/>
      <c r="CE931" s="31"/>
      <c r="CF931" s="33"/>
      <c r="CG931" s="33"/>
    </row>
    <row r="932" spans="1:85" ht="18" customHeight="1" thickBot="1" x14ac:dyDescent="0.45">
      <c r="A932" s="12" t="s">
        <v>84</v>
      </c>
      <c r="B932" s="12" t="s">
        <v>85</v>
      </c>
      <c r="C932" s="4" t="s">
        <v>95</v>
      </c>
      <c r="D932" s="4" t="s">
        <v>300</v>
      </c>
      <c r="E932" s="23">
        <v>1</v>
      </c>
      <c r="F932" s="24">
        <v>0</v>
      </c>
      <c r="G932" s="24">
        <v>41</v>
      </c>
      <c r="H932" s="10">
        <f t="shared" si="414"/>
        <v>41</v>
      </c>
      <c r="I932" s="5">
        <v>0</v>
      </c>
      <c r="J932" s="17">
        <f t="shared" si="415"/>
        <v>0</v>
      </c>
      <c r="K932" s="7">
        <v>0</v>
      </c>
      <c r="L932" s="7">
        <v>1</v>
      </c>
      <c r="M932" s="17">
        <f t="shared" si="416"/>
        <v>0</v>
      </c>
      <c r="N932" s="17">
        <f t="shared" si="417"/>
        <v>1</v>
      </c>
      <c r="O932" s="14">
        <f t="shared" si="418"/>
        <v>0</v>
      </c>
      <c r="P932" s="12">
        <v>0</v>
      </c>
      <c r="Q932" s="12">
        <v>0</v>
      </c>
      <c r="R932" s="17">
        <f t="shared" si="419"/>
        <v>0</v>
      </c>
      <c r="S932" s="17">
        <f t="shared" si="420"/>
        <v>0</v>
      </c>
      <c r="T932" s="14" t="e">
        <f t="shared" si="421"/>
        <v>#DIV/0!</v>
      </c>
      <c r="U932" s="12">
        <v>0</v>
      </c>
      <c r="V932" s="12">
        <v>1</v>
      </c>
      <c r="W932" s="17">
        <f t="shared" si="422"/>
        <v>0</v>
      </c>
      <c r="X932" s="17">
        <f t="shared" si="423"/>
        <v>1</v>
      </c>
      <c r="Y932" s="14">
        <f t="shared" si="424"/>
        <v>0</v>
      </c>
      <c r="Z932" s="12">
        <v>0</v>
      </c>
      <c r="AA932" s="12">
        <v>0</v>
      </c>
      <c r="AB932" s="17">
        <f t="shared" si="425"/>
        <v>0</v>
      </c>
      <c r="AC932" s="17">
        <f t="shared" si="426"/>
        <v>0</v>
      </c>
      <c r="AD932" s="14" t="e">
        <f t="shared" si="427"/>
        <v>#DIV/0!</v>
      </c>
      <c r="AE932" s="12">
        <v>0</v>
      </c>
      <c r="AF932" s="17">
        <f t="shared" si="428"/>
        <v>0</v>
      </c>
      <c r="AG932" s="12">
        <v>0</v>
      </c>
      <c r="AH932" s="17">
        <f t="shared" si="429"/>
        <v>0</v>
      </c>
      <c r="AI932" s="12">
        <v>0</v>
      </c>
      <c r="AJ932" s="17">
        <f t="shared" si="430"/>
        <v>0</v>
      </c>
      <c r="AK932" s="12">
        <v>0</v>
      </c>
      <c r="AL932" s="17">
        <f t="shared" si="431"/>
        <v>0</v>
      </c>
      <c r="AM932" s="12">
        <v>0</v>
      </c>
      <c r="AN932" s="17">
        <f t="shared" si="432"/>
        <v>0</v>
      </c>
      <c r="AO932" s="12">
        <v>0</v>
      </c>
      <c r="AP932" s="17">
        <f t="shared" si="433"/>
        <v>0</v>
      </c>
      <c r="AQ932" s="12">
        <v>0</v>
      </c>
      <c r="AR932" s="17">
        <f t="shared" si="434"/>
        <v>0</v>
      </c>
      <c r="AS932" s="12">
        <v>0</v>
      </c>
      <c r="AT932" s="17">
        <f t="shared" si="435"/>
        <v>0</v>
      </c>
      <c r="AU932" s="13"/>
      <c r="AV932" s="13"/>
      <c r="AW932" s="13"/>
      <c r="AX932" s="13"/>
      <c r="AY932" s="13"/>
      <c r="AZ932" s="13"/>
      <c r="BA932" s="13"/>
      <c r="BB932" s="13"/>
      <c r="BC932" s="13"/>
      <c r="BD932" s="35">
        <f t="shared" si="436"/>
        <v>0</v>
      </c>
      <c r="BE932" s="35">
        <f t="shared" si="437"/>
        <v>0</v>
      </c>
      <c r="BF932" s="37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7.3950913848417885</v>
      </c>
      <c r="BG932" s="14">
        <f t="shared" si="438"/>
        <v>1</v>
      </c>
      <c r="BH932" s="14">
        <f t="shared" si="439"/>
        <v>0</v>
      </c>
      <c r="BI932" s="13">
        <f>IFERROR(((AG932*(12000/5))/((F932*60+G932)*(SUMIFS(팀공격력!X:X,팀공격력!A:A,B932,팀공격력!B:B,D932)+SUMIFS(팀수비력!X:X,팀수비력!A:A,B932,팀수비력!B:B,D932))))*100,"")</f>
        <v>0</v>
      </c>
      <c r="BJ932" s="13">
        <f>IFERROR(((AI932*(12000/5))/((F932*60+G932)*(SUMIFS(팀공격력!V:V,팀공격력!A:A,B932,팀공격력!B:B,D932)+SUMIFS(팀수비력!W:W,팀수비력!A:A,B932,팀수비력!B:B,D932))))*100,"")</f>
        <v>0</v>
      </c>
      <c r="BK932" s="13">
        <f>IFERROR(((AE932*(12000/5))/((F932*60+G932)*(SUMIFS(팀공격력!X:X,팀공격력!A:A,B932,팀공격력!B:B,D932)+SUMIFS(팀수비력!X:X,팀수비력!A:A,B932,팀수비력!B:B,D932))))*100,"")</f>
        <v>0</v>
      </c>
      <c r="BL932" s="13">
        <f>IFERROR(100*AK932/(((((F932*60+G932)/(12000/5))*SUMIFS(팀공격력!P:P,팀공격력!A:A,B932,팀공격력!B:B,D932))-K932)),"")</f>
        <v>0</v>
      </c>
      <c r="BM932" s="13">
        <f>IFERROR(100*((AM932/E932*(2400))/((F932*60+G932)*SUMIFS(팀공격력!AR:AR,팀공격력!A:A,B932,팀공격력!B:B,D932))),"")</f>
        <v>0</v>
      </c>
      <c r="BN932" s="13">
        <f>IFERROR((AO932*40)/(((F932*60+G932)/60)*(SUMIFS(팀수비력!Q:Q,팀수비력!A:A,B932,팀수비력!B:B,D932)-SUMIFS(팀수비력!N:N,팀수비력!A:A,B932,팀수비력!B:B,D932)))*100,"")</f>
        <v>0</v>
      </c>
      <c r="BO932" s="13">
        <f t="shared" si="440"/>
        <v>0</v>
      </c>
      <c r="BP932" s="13">
        <v>0</v>
      </c>
      <c r="BQ932" s="13">
        <v>0</v>
      </c>
      <c r="BR932" s="13">
        <v>0</v>
      </c>
      <c r="BS932" s="13">
        <v>0</v>
      </c>
      <c r="BT932" s="15" t="s">
        <v>88</v>
      </c>
      <c r="BU932" s="15"/>
      <c r="BV932" s="12" t="s">
        <v>96</v>
      </c>
      <c r="BW932" s="26"/>
      <c r="BX932" s="28"/>
      <c r="BY932" s="28"/>
      <c r="BZ932" s="26"/>
      <c r="CA932" s="26"/>
      <c r="CB932" s="26"/>
      <c r="CC932" s="31"/>
      <c r="CD932" s="31"/>
      <c r="CE932" s="31"/>
      <c r="CF932" s="33"/>
      <c r="CG932" s="33"/>
    </row>
    <row r="933" spans="1:85" ht="18" customHeight="1" thickBot="1" x14ac:dyDescent="0.45">
      <c r="A933" s="12" t="s">
        <v>84</v>
      </c>
      <c r="B933" s="12" t="s">
        <v>85</v>
      </c>
      <c r="C933" s="4" t="s">
        <v>98</v>
      </c>
      <c r="D933" s="4" t="s">
        <v>300</v>
      </c>
      <c r="E933" s="23">
        <v>4</v>
      </c>
      <c r="F933" s="24">
        <v>10</v>
      </c>
      <c r="G933" s="24">
        <v>49</v>
      </c>
      <c r="H933" s="10">
        <f t="shared" si="414"/>
        <v>2596</v>
      </c>
      <c r="I933" s="5">
        <v>11</v>
      </c>
      <c r="J933" s="17">
        <f t="shared" si="415"/>
        <v>2.75</v>
      </c>
      <c r="K933" s="7">
        <v>4</v>
      </c>
      <c r="L933" s="7">
        <v>23</v>
      </c>
      <c r="M933" s="17">
        <f t="shared" si="416"/>
        <v>1</v>
      </c>
      <c r="N933" s="17">
        <f t="shared" si="417"/>
        <v>5.75</v>
      </c>
      <c r="O933" s="14">
        <f t="shared" si="418"/>
        <v>0.17391304347826086</v>
      </c>
      <c r="P933" s="12">
        <v>2</v>
      </c>
      <c r="Q933" s="12">
        <v>8</v>
      </c>
      <c r="R933" s="17">
        <f t="shared" si="419"/>
        <v>0.5</v>
      </c>
      <c r="S933" s="17">
        <f t="shared" si="420"/>
        <v>2</v>
      </c>
      <c r="T933" s="14">
        <f t="shared" si="421"/>
        <v>0.25</v>
      </c>
      <c r="U933" s="12">
        <v>2</v>
      </c>
      <c r="V933" s="12">
        <v>15</v>
      </c>
      <c r="W933" s="17">
        <f t="shared" si="422"/>
        <v>0.5</v>
      </c>
      <c r="X933" s="17">
        <f t="shared" si="423"/>
        <v>3.75</v>
      </c>
      <c r="Y933" s="14">
        <f t="shared" si="424"/>
        <v>0.13333333333333333</v>
      </c>
      <c r="Z933" s="12">
        <v>1</v>
      </c>
      <c r="AA933" s="12">
        <v>2</v>
      </c>
      <c r="AB933" s="17">
        <f t="shared" si="425"/>
        <v>0.25</v>
      </c>
      <c r="AC933" s="17">
        <f t="shared" si="426"/>
        <v>0.5</v>
      </c>
      <c r="AD933" s="14">
        <f t="shared" si="427"/>
        <v>0.5</v>
      </c>
      <c r="AE933" s="12">
        <v>13</v>
      </c>
      <c r="AF933" s="17">
        <f t="shared" si="428"/>
        <v>3.25</v>
      </c>
      <c r="AG933" s="12">
        <v>9</v>
      </c>
      <c r="AH933" s="17">
        <f t="shared" si="429"/>
        <v>2.25</v>
      </c>
      <c r="AI933" s="12">
        <v>4</v>
      </c>
      <c r="AJ933" s="17">
        <f t="shared" si="430"/>
        <v>1</v>
      </c>
      <c r="AK933" s="12">
        <v>1</v>
      </c>
      <c r="AL933" s="17">
        <f t="shared" si="431"/>
        <v>0.25</v>
      </c>
      <c r="AM933" s="12">
        <v>1</v>
      </c>
      <c r="AN933" s="17">
        <f t="shared" si="432"/>
        <v>0.25</v>
      </c>
      <c r="AO933" s="12">
        <v>0</v>
      </c>
      <c r="AP933" s="17">
        <f t="shared" si="433"/>
        <v>0</v>
      </c>
      <c r="AQ933" s="12">
        <v>2</v>
      </c>
      <c r="AR933" s="17">
        <f t="shared" si="434"/>
        <v>0.5</v>
      </c>
      <c r="AS933" s="12">
        <v>5</v>
      </c>
      <c r="AT933" s="17">
        <f t="shared" si="435"/>
        <v>1.25</v>
      </c>
      <c r="AU933" s="13"/>
      <c r="AV933" s="13"/>
      <c r="AW933" s="13"/>
      <c r="AX933" s="13"/>
      <c r="AY933" s="13"/>
      <c r="AZ933" s="13"/>
      <c r="BA933" s="13"/>
      <c r="BB933" s="13"/>
      <c r="BC933" s="13"/>
      <c r="BD933" s="35">
        <f t="shared" si="436"/>
        <v>23.031825795644892</v>
      </c>
      <c r="BE933" s="35">
        <f t="shared" si="437"/>
        <v>21.739130434782609</v>
      </c>
      <c r="BF933" s="37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12.090575603432859</v>
      </c>
      <c r="BG933" s="14">
        <f t="shared" si="438"/>
        <v>0.65217391304347827</v>
      </c>
      <c r="BH933" s="14">
        <f t="shared" si="439"/>
        <v>8.6956521739130432E-2</v>
      </c>
      <c r="BI933" s="13">
        <f>IFERROR(((AG933*(12000/5))/((F933*60+G933)*(SUMIFS(팀공격력!X:X,팀공격력!A:A,B933,팀공격력!B:B,D933)+SUMIFS(팀수비력!X:X,팀수비력!A:A,B933,팀수비력!B:B,D933))))*100,"")</f>
        <v>5.0812171396981851</v>
      </c>
      <c r="BJ933" s="13">
        <f>IFERROR(((AI933*(12000/5))/((F933*60+G933)*(SUMIFS(팀공격력!V:V,팀공격력!A:A,B933,팀공격력!B:B,D933)+SUMIFS(팀수비력!W:W,팀수비력!A:A,B933,팀수비력!B:B,D933))))*100,"")</f>
        <v>4.2751409460530656</v>
      </c>
      <c r="BK933" s="13">
        <f>IFERROR(((AE933*(12000/5))/((F933*60+G933)*(SUMIFS(팀공격력!X:X,팀공격력!A:A,B933,팀공격력!B:B,D933)+SUMIFS(팀수비력!X:X,팀수비력!A:A,B933,팀수비력!B:B,D933))))*100,"")</f>
        <v>7.3395358684529342</v>
      </c>
      <c r="BL933" s="13">
        <f>IFERROR(100*AK933/(((((F933*60+G933)/(12000/5))*SUMIFS(팀공격력!P:P,팀공격력!A:A,B933,팀공격력!B:B,D933))-K933)),"")</f>
        <v>1.4377456148758745</v>
      </c>
      <c r="BM933" s="13">
        <f>IFERROR(100*((AM933/E933*(2400))/((F933*60+G933)*SUMIFS(팀공격력!AR:AR,팀공격력!A:A,B933,팀공격력!B:B,D933))),"")</f>
        <v>1.2613897270799777</v>
      </c>
      <c r="BN933" s="13">
        <f>IFERROR((AO933*40)/(((F933*60+G933)/60)*(SUMIFS(팀수비력!Q:Q,팀수비력!A:A,B933,팀수비력!B:B,D933)-SUMIFS(팀수비력!N:N,팀수비력!A:A,B933,팀수비력!B:B,D933)))*100,"")</f>
        <v>0</v>
      </c>
      <c r="BO933" s="13">
        <f t="shared" si="440"/>
        <v>7.7279752704791349</v>
      </c>
      <c r="BP933" s="13">
        <v>0</v>
      </c>
      <c r="BQ933" s="13">
        <v>0</v>
      </c>
      <c r="BR933" s="13">
        <v>0</v>
      </c>
      <c r="BS933" s="13">
        <v>0.25</v>
      </c>
      <c r="BT933" s="15" t="s">
        <v>88</v>
      </c>
      <c r="BU933" s="15"/>
      <c r="BV933" s="12" t="s">
        <v>96</v>
      </c>
      <c r="BW933" s="26"/>
      <c r="BX933" s="28"/>
      <c r="BY933" s="28"/>
      <c r="BZ933" s="26"/>
      <c r="CA933" s="26"/>
      <c r="CB933" s="26"/>
      <c r="CC933" s="31"/>
      <c r="CD933" s="31"/>
      <c r="CE933" s="31"/>
      <c r="CF933" s="33"/>
      <c r="CG933" s="33"/>
    </row>
    <row r="934" spans="1:85" ht="18" customHeight="1" thickBot="1" x14ac:dyDescent="0.45">
      <c r="A934" s="12" t="s">
        <v>84</v>
      </c>
      <c r="B934" s="12" t="s">
        <v>85</v>
      </c>
      <c r="C934" s="4" t="s">
        <v>99</v>
      </c>
      <c r="D934" s="4" t="s">
        <v>300</v>
      </c>
      <c r="E934" s="23">
        <v>9</v>
      </c>
      <c r="F934" s="24">
        <v>10</v>
      </c>
      <c r="G934" s="24">
        <v>56</v>
      </c>
      <c r="H934" s="10">
        <f t="shared" si="414"/>
        <v>5904</v>
      </c>
      <c r="I934" s="5">
        <v>54</v>
      </c>
      <c r="J934" s="17">
        <f t="shared" si="415"/>
        <v>6</v>
      </c>
      <c r="K934" s="7">
        <v>24</v>
      </c>
      <c r="L934" s="7">
        <v>34</v>
      </c>
      <c r="M934" s="17">
        <f t="shared" si="416"/>
        <v>2.6666666666666665</v>
      </c>
      <c r="N934" s="17">
        <f t="shared" si="417"/>
        <v>3.7777777777777777</v>
      </c>
      <c r="O934" s="14">
        <f t="shared" si="418"/>
        <v>0.70588235294117652</v>
      </c>
      <c r="P934" s="12">
        <v>22</v>
      </c>
      <c r="Q934" s="12">
        <v>30</v>
      </c>
      <c r="R934" s="17">
        <f t="shared" si="419"/>
        <v>2.4444444444444446</v>
      </c>
      <c r="S934" s="17">
        <f t="shared" si="420"/>
        <v>3.3333333333333335</v>
      </c>
      <c r="T934" s="14">
        <f t="shared" si="421"/>
        <v>0.73333333333333328</v>
      </c>
      <c r="U934" s="12">
        <v>2</v>
      </c>
      <c r="V934" s="12">
        <v>4</v>
      </c>
      <c r="W934" s="17">
        <f t="shared" si="422"/>
        <v>0.22222222222222221</v>
      </c>
      <c r="X934" s="17">
        <f t="shared" si="423"/>
        <v>0.44444444444444442</v>
      </c>
      <c r="Y934" s="14">
        <f t="shared" si="424"/>
        <v>0.5</v>
      </c>
      <c r="Z934" s="12">
        <v>4</v>
      </c>
      <c r="AA934" s="12">
        <v>8</v>
      </c>
      <c r="AB934" s="17">
        <f t="shared" si="425"/>
        <v>0.44444444444444442</v>
      </c>
      <c r="AC934" s="17">
        <f t="shared" si="426"/>
        <v>0.88888888888888884</v>
      </c>
      <c r="AD934" s="14">
        <f t="shared" si="427"/>
        <v>0.5</v>
      </c>
      <c r="AE934" s="12">
        <v>48</v>
      </c>
      <c r="AF934" s="17">
        <f t="shared" si="428"/>
        <v>5.333333333333333</v>
      </c>
      <c r="AG934" s="12">
        <v>17</v>
      </c>
      <c r="AH934" s="17">
        <f t="shared" si="429"/>
        <v>1.8888888888888888</v>
      </c>
      <c r="AI934" s="12">
        <v>31</v>
      </c>
      <c r="AJ934" s="17">
        <f t="shared" si="430"/>
        <v>3.4444444444444446</v>
      </c>
      <c r="AK934" s="12">
        <v>9</v>
      </c>
      <c r="AL934" s="17">
        <f t="shared" si="431"/>
        <v>1</v>
      </c>
      <c r="AM934" s="12">
        <v>5</v>
      </c>
      <c r="AN934" s="17">
        <f t="shared" si="432"/>
        <v>0.55555555555555558</v>
      </c>
      <c r="AO934" s="12">
        <v>2</v>
      </c>
      <c r="AP934" s="17">
        <f t="shared" si="433"/>
        <v>0.22222222222222221</v>
      </c>
      <c r="AQ934" s="12">
        <v>9</v>
      </c>
      <c r="AR934" s="17">
        <f t="shared" si="434"/>
        <v>1</v>
      </c>
      <c r="AS934" s="12">
        <v>16</v>
      </c>
      <c r="AT934" s="17">
        <f t="shared" si="435"/>
        <v>1.7777777777777777</v>
      </c>
      <c r="AU934" s="13"/>
      <c r="AV934" s="13"/>
      <c r="AW934" s="13"/>
      <c r="AX934" s="13"/>
      <c r="AY934" s="13"/>
      <c r="AZ934" s="13"/>
      <c r="BA934" s="13"/>
      <c r="BB934" s="13"/>
      <c r="BC934" s="13"/>
      <c r="BD934" s="35">
        <f t="shared" si="436"/>
        <v>71.961620469083158</v>
      </c>
      <c r="BE934" s="35">
        <f t="shared" si="437"/>
        <v>73.529411764705884</v>
      </c>
      <c r="BF934" s="37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21.501228201427502</v>
      </c>
      <c r="BG934" s="14">
        <f t="shared" si="438"/>
        <v>0.11764705882352941</v>
      </c>
      <c r="BH934" s="14">
        <f t="shared" si="439"/>
        <v>0.23529411764705882</v>
      </c>
      <c r="BI934" s="13">
        <f>IFERROR(((AG934*(12000/5))/((F934*60+G934)*(SUMIFS(팀공격력!X:X,팀공격력!A:A,B934,팀공격력!B:B,D934)+SUMIFS(팀수비력!X:X,팀수비력!A:A,B934,팀수비력!B:B,D934))))*100,"")</f>
        <v>9.4954384658350399</v>
      </c>
      <c r="BJ934" s="13">
        <f>IFERROR(((AI934*(12000/5))/((F934*60+G934)*(SUMIFS(팀공격력!V:V,팀공격력!A:A,B934,팀공격력!B:B,D934)+SUMIFS(팀수비력!W:W,팀수비력!A:A,B934,팀수비력!B:B,D934))))*100,"")</f>
        <v>32.778795996052445</v>
      </c>
      <c r="BK934" s="13">
        <f>IFERROR(((AE934*(12000/5))/((F934*60+G934)*(SUMIFS(팀공격력!X:X,팀공격력!A:A,B934,팀공격력!B:B,D934)+SUMIFS(팀수비력!X:X,팀수비력!A:A,B934,팀수비력!B:B,D934))))*100,"")</f>
        <v>26.810649785887168</v>
      </c>
      <c r="BL934" s="13">
        <f>IFERROR(100*AK934/(((((F934*60+G934)/(12000/5))*SUMIFS(팀공격력!P:P,팀공격력!A:A,B934,팀공격력!B:B,D934))-K934)),"")</f>
        <v>17.8760593220339</v>
      </c>
      <c r="BM934" s="13">
        <f>IFERROR(100*((AM934/E934*(2400))/((F934*60+G934)*SUMIFS(팀공격력!AR:AR,팀공격력!A:A,B934,팀공격력!B:B,D934))),"")</f>
        <v>2.7731772793865366</v>
      </c>
      <c r="BN934" s="13">
        <f>IFERROR((AO934*40)/(((F934*60+G934)/60)*(SUMIFS(팀수비력!Q:Q,팀수비력!A:A,B934,팀수비력!B:B,D934)-SUMIFS(팀수비력!N:N,팀수비력!A:A,B934,팀수비력!B:B,D934)))*100,"")</f>
        <v>2.3082249749942294</v>
      </c>
      <c r="BO934" s="13">
        <f t="shared" si="440"/>
        <v>19.346517626827168</v>
      </c>
      <c r="BP934" s="13">
        <v>75</v>
      </c>
      <c r="BQ934" s="13">
        <v>0.33333333333333298</v>
      </c>
      <c r="BR934" s="13">
        <v>0</v>
      </c>
      <c r="BS934" s="13">
        <v>0.33333333333333298</v>
      </c>
      <c r="BT934" s="15" t="s">
        <v>93</v>
      </c>
      <c r="BU934" s="15"/>
      <c r="BV934" s="12" t="s">
        <v>89</v>
      </c>
      <c r="BW934" s="26"/>
      <c r="BX934" s="28"/>
      <c r="BY934" s="28"/>
      <c r="BZ934" s="26"/>
      <c r="CA934" s="26"/>
      <c r="CB934" s="26"/>
      <c r="CC934" s="31"/>
      <c r="CD934" s="31"/>
      <c r="CE934" s="31"/>
      <c r="CF934" s="33"/>
      <c r="CG934" s="33"/>
    </row>
    <row r="935" spans="1:85" ht="18" customHeight="1" thickBot="1" x14ac:dyDescent="0.45">
      <c r="A935" s="12" t="s">
        <v>84</v>
      </c>
      <c r="B935" s="12" t="s">
        <v>85</v>
      </c>
      <c r="C935" s="4" t="s">
        <v>101</v>
      </c>
      <c r="D935" s="4" t="s">
        <v>300</v>
      </c>
      <c r="E935" s="23">
        <v>8</v>
      </c>
      <c r="F935" s="24">
        <v>15</v>
      </c>
      <c r="G935" s="24">
        <v>49</v>
      </c>
      <c r="H935" s="10">
        <f t="shared" si="414"/>
        <v>7592</v>
      </c>
      <c r="I935" s="5">
        <v>44</v>
      </c>
      <c r="J935" s="17">
        <f t="shared" si="415"/>
        <v>5.5</v>
      </c>
      <c r="K935" s="7">
        <v>19</v>
      </c>
      <c r="L935" s="7">
        <v>37</v>
      </c>
      <c r="M935" s="17">
        <f t="shared" si="416"/>
        <v>2.375</v>
      </c>
      <c r="N935" s="17">
        <f t="shared" si="417"/>
        <v>4.625</v>
      </c>
      <c r="O935" s="14">
        <f t="shared" si="418"/>
        <v>0.51351351351351349</v>
      </c>
      <c r="P935" s="12">
        <v>13</v>
      </c>
      <c r="Q935" s="12">
        <v>18</v>
      </c>
      <c r="R935" s="17">
        <f t="shared" si="419"/>
        <v>1.625</v>
      </c>
      <c r="S935" s="17">
        <f t="shared" si="420"/>
        <v>2.25</v>
      </c>
      <c r="T935" s="14">
        <f t="shared" si="421"/>
        <v>0.72222222222222221</v>
      </c>
      <c r="U935" s="12">
        <v>6</v>
      </c>
      <c r="V935" s="12">
        <v>19</v>
      </c>
      <c r="W935" s="17">
        <f t="shared" si="422"/>
        <v>0.75</v>
      </c>
      <c r="X935" s="17">
        <f t="shared" si="423"/>
        <v>2.375</v>
      </c>
      <c r="Y935" s="14">
        <f t="shared" si="424"/>
        <v>0.31578947368421051</v>
      </c>
      <c r="Z935" s="12">
        <v>0</v>
      </c>
      <c r="AA935" s="12">
        <v>0</v>
      </c>
      <c r="AB935" s="17">
        <f t="shared" si="425"/>
        <v>0</v>
      </c>
      <c r="AC935" s="17">
        <f t="shared" si="426"/>
        <v>0</v>
      </c>
      <c r="AD935" s="14" t="e">
        <f t="shared" si="427"/>
        <v>#DIV/0!</v>
      </c>
      <c r="AE935" s="12">
        <v>17</v>
      </c>
      <c r="AF935" s="17">
        <f t="shared" si="428"/>
        <v>2.125</v>
      </c>
      <c r="AG935" s="12">
        <v>7</v>
      </c>
      <c r="AH935" s="17">
        <f t="shared" si="429"/>
        <v>0.875</v>
      </c>
      <c r="AI935" s="12">
        <v>10</v>
      </c>
      <c r="AJ935" s="17">
        <f t="shared" si="430"/>
        <v>1.25</v>
      </c>
      <c r="AK935" s="12">
        <v>27</v>
      </c>
      <c r="AL935" s="17">
        <f t="shared" si="431"/>
        <v>3.375</v>
      </c>
      <c r="AM935" s="12">
        <v>5</v>
      </c>
      <c r="AN935" s="17">
        <f t="shared" si="432"/>
        <v>0.625</v>
      </c>
      <c r="AO935" s="12">
        <v>3</v>
      </c>
      <c r="AP935" s="17">
        <f t="shared" si="433"/>
        <v>0.375</v>
      </c>
      <c r="AQ935" s="12">
        <v>5</v>
      </c>
      <c r="AR935" s="17">
        <f t="shared" si="434"/>
        <v>0.625</v>
      </c>
      <c r="AS935" s="12">
        <v>7</v>
      </c>
      <c r="AT935" s="17">
        <f t="shared" si="435"/>
        <v>0.875</v>
      </c>
      <c r="AU935" s="13"/>
      <c r="AV935" s="13"/>
      <c r="AW935" s="13"/>
      <c r="AX935" s="13"/>
      <c r="AY935" s="13"/>
      <c r="AZ935" s="13"/>
      <c r="BA935" s="13"/>
      <c r="BB935" s="13"/>
      <c r="BC935" s="13"/>
      <c r="BD935" s="35">
        <f t="shared" si="436"/>
        <v>59.45945945945946</v>
      </c>
      <c r="BE935" s="35">
        <f t="shared" si="437"/>
        <v>59.45945945945946</v>
      </c>
      <c r="BF935" s="37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13.418701121915237</v>
      </c>
      <c r="BG935" s="14">
        <f t="shared" si="438"/>
        <v>0.51351351351351349</v>
      </c>
      <c r="BH935" s="14">
        <f t="shared" si="439"/>
        <v>0</v>
      </c>
      <c r="BI935" s="13">
        <f>IFERROR(((AG935*(12000/5))/((F935*60+G935)*(SUMIFS(팀공격력!X:X,팀공격력!A:A,B935,팀공격력!B:B,D935)+SUMIFS(팀수비력!X:X,팀수비력!A:A,B935,팀수비력!B:B,D935))))*100,"")</f>
        <v>2.7027244427641794</v>
      </c>
      <c r="BJ935" s="13">
        <f>IFERROR(((AI935*(12000/5))/((F935*60+G935)*(SUMIFS(팀공격력!V:V,팀공격력!A:A,B935,팀공격력!B:B,D935)+SUMIFS(팀수비력!W:W,팀수비력!A:A,B935,팀수비력!B:B,D935))))*100,"")</f>
        <v>7.3091845995480496</v>
      </c>
      <c r="BK935" s="13">
        <f>IFERROR(((AE935*(12000/5))/((F935*60+G935)*(SUMIFS(팀공격력!X:X,팀공격력!A:A,B935,팀공격력!B:B,D935)+SUMIFS(팀수비력!X:X,팀수비력!A:A,B935,팀수비력!B:B,D935))))*100,"")</f>
        <v>6.5637593609987208</v>
      </c>
      <c r="BL935" s="13">
        <f>IFERROR(100*AK935/(((((F935*60+G935)/(12000/5))*SUMIFS(팀공격력!P:P,팀공격력!A:A,B935,팀공격력!B:B,D935))-K935)),"")</f>
        <v>30.490100127983133</v>
      </c>
      <c r="BM935" s="13">
        <f>IFERROR(100*((AM935/E935*(2400))/((F935*60+G935)*SUMIFS(팀공격력!AR:AR,팀공격력!A:A,B935,팀공격력!B:B,D935))),"")</f>
        <v>2.1565909717463265</v>
      </c>
      <c r="BN935" s="13">
        <f>IFERROR((AO935*40)/(((F935*60+G935)/60)*(SUMIFS(팀수비력!Q:Q,팀수비력!A:A,B935,팀수비력!B:B,D935)-SUMIFS(팀수비력!N:N,팀수비력!A:A,B935,팀수비력!B:B,D935)))*100,"")</f>
        <v>2.3933544524703074</v>
      </c>
      <c r="BO935" s="13">
        <f t="shared" si="440"/>
        <v>11.904761904761905</v>
      </c>
      <c r="BP935" s="13">
        <v>8.3333333333333304</v>
      </c>
      <c r="BQ935" s="13">
        <v>0.125</v>
      </c>
      <c r="BR935" s="13">
        <v>0.875</v>
      </c>
      <c r="BS935" s="13">
        <v>0.125</v>
      </c>
      <c r="BT935" s="15" t="s">
        <v>88</v>
      </c>
      <c r="BU935" s="15"/>
      <c r="BV935" s="12" t="s">
        <v>91</v>
      </c>
      <c r="BW935" s="26"/>
      <c r="BX935" s="28"/>
      <c r="BY935" s="28"/>
      <c r="BZ935" s="26"/>
      <c r="CA935" s="26"/>
      <c r="CB935" s="26"/>
      <c r="CC935" s="31"/>
      <c r="CD935" s="31"/>
      <c r="CE935" s="31"/>
      <c r="CF935" s="33"/>
      <c r="CG935" s="33"/>
    </row>
    <row r="936" spans="1:85" ht="18" customHeight="1" thickBot="1" x14ac:dyDescent="0.45">
      <c r="A936" s="12" t="s">
        <v>84</v>
      </c>
      <c r="B936" s="12" t="s">
        <v>85</v>
      </c>
      <c r="C936" s="4" t="s">
        <v>102</v>
      </c>
      <c r="D936" s="4" t="s">
        <v>300</v>
      </c>
      <c r="E936" s="23">
        <v>8</v>
      </c>
      <c r="F936" s="24">
        <v>34</v>
      </c>
      <c r="G936" s="24">
        <v>6</v>
      </c>
      <c r="H936" s="10">
        <f t="shared" si="414"/>
        <v>16368</v>
      </c>
      <c r="I936" s="5">
        <v>137</v>
      </c>
      <c r="J936" s="17">
        <f t="shared" si="415"/>
        <v>17.125</v>
      </c>
      <c r="K936" s="7">
        <v>44</v>
      </c>
      <c r="L936" s="7">
        <v>123</v>
      </c>
      <c r="M936" s="17">
        <f t="shared" si="416"/>
        <v>5.5</v>
      </c>
      <c r="N936" s="17">
        <f t="shared" si="417"/>
        <v>15.375</v>
      </c>
      <c r="O936" s="14">
        <f t="shared" si="418"/>
        <v>0.35772357723577236</v>
      </c>
      <c r="P936" s="12">
        <v>27</v>
      </c>
      <c r="Q936" s="12">
        <v>63</v>
      </c>
      <c r="R936" s="17">
        <f t="shared" si="419"/>
        <v>3.375</v>
      </c>
      <c r="S936" s="17">
        <f t="shared" si="420"/>
        <v>7.875</v>
      </c>
      <c r="T936" s="14">
        <f t="shared" si="421"/>
        <v>0.42857142857142855</v>
      </c>
      <c r="U936" s="12">
        <v>17</v>
      </c>
      <c r="V936" s="12">
        <v>60</v>
      </c>
      <c r="W936" s="17">
        <f t="shared" si="422"/>
        <v>2.125</v>
      </c>
      <c r="X936" s="17">
        <f t="shared" si="423"/>
        <v>7.5</v>
      </c>
      <c r="Y936" s="14">
        <f t="shared" si="424"/>
        <v>0.28333333333333333</v>
      </c>
      <c r="Z936" s="12">
        <v>32</v>
      </c>
      <c r="AA936" s="12">
        <v>37</v>
      </c>
      <c r="AB936" s="17">
        <f t="shared" si="425"/>
        <v>4</v>
      </c>
      <c r="AC936" s="17">
        <f t="shared" si="426"/>
        <v>4.625</v>
      </c>
      <c r="AD936" s="14">
        <f t="shared" si="427"/>
        <v>0.86486486486486491</v>
      </c>
      <c r="AE936" s="12">
        <v>18</v>
      </c>
      <c r="AF936" s="17">
        <f t="shared" si="428"/>
        <v>2.25</v>
      </c>
      <c r="AG936" s="12">
        <v>5</v>
      </c>
      <c r="AH936" s="17">
        <f t="shared" si="429"/>
        <v>0.625</v>
      </c>
      <c r="AI936" s="12">
        <v>13</v>
      </c>
      <c r="AJ936" s="17">
        <f t="shared" si="430"/>
        <v>1.625</v>
      </c>
      <c r="AK936" s="12">
        <v>44</v>
      </c>
      <c r="AL936" s="17">
        <f t="shared" si="431"/>
        <v>5.5</v>
      </c>
      <c r="AM936" s="12">
        <v>13</v>
      </c>
      <c r="AN936" s="17">
        <f t="shared" si="432"/>
        <v>1.625</v>
      </c>
      <c r="AO936" s="12">
        <v>2</v>
      </c>
      <c r="AP936" s="17">
        <f t="shared" si="433"/>
        <v>0.25</v>
      </c>
      <c r="AQ936" s="12">
        <v>21</v>
      </c>
      <c r="AR936" s="17">
        <f t="shared" si="434"/>
        <v>2.625</v>
      </c>
      <c r="AS936" s="12">
        <v>20</v>
      </c>
      <c r="AT936" s="17">
        <f t="shared" si="435"/>
        <v>2.5</v>
      </c>
      <c r="AU936" s="13"/>
      <c r="AV936" s="13"/>
      <c r="AW936" s="13"/>
      <c r="AX936" s="13"/>
      <c r="AY936" s="13"/>
      <c r="AZ936" s="13"/>
      <c r="BA936" s="13"/>
      <c r="BB936" s="13"/>
      <c r="BC936" s="13"/>
      <c r="BD936" s="35">
        <f t="shared" si="436"/>
        <v>49.181504882251581</v>
      </c>
      <c r="BE936" s="35">
        <f t="shared" si="437"/>
        <v>42.68292682926829</v>
      </c>
      <c r="BF936" s="37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23.752050407458515</v>
      </c>
      <c r="BG936" s="14">
        <f t="shared" si="438"/>
        <v>0.48780487804878048</v>
      </c>
      <c r="BH936" s="14">
        <f t="shared" si="439"/>
        <v>0.30081300813008133</v>
      </c>
      <c r="BI936" s="13">
        <f>IFERROR(((AG936*(12000/5))/((F936*60+G936)*(SUMIFS(팀공격력!X:X,팀공격력!A:A,B936,팀공격력!B:B,D936)+SUMIFS(팀수비력!X:X,팀수비력!A:A,B936,팀수비력!B:B,D936))))*100,"")</f>
        <v>0.89543551744979966</v>
      </c>
      <c r="BJ936" s="13">
        <f>IFERROR(((AI936*(12000/5))/((F936*60+G936)*(SUMIFS(팀공격력!V:V,팀공격력!A:A,B936,팀공격력!B:B,D936)+SUMIFS(팀수비력!W:W,팀수비력!A:A,B936,팀수비력!B:B,D936))))*100,"")</f>
        <v>4.4073025613208348</v>
      </c>
      <c r="BK936" s="13">
        <f>IFERROR(((AE936*(12000/5))/((F936*60+G936)*(SUMIFS(팀공격력!X:X,팀공격력!A:A,B936,팀공격력!B:B,D936)+SUMIFS(팀수비력!X:X,팀수비력!A:A,B936,팀수비력!B:B,D936))))*100,"")</f>
        <v>3.2235678628192788</v>
      </c>
      <c r="BL936" s="13">
        <f>IFERROR(100*AK936/(((((F936*60+G936)/(12000/5))*SUMIFS(팀공격력!P:P,팀공격력!A:A,B936,팀공격력!B:B,D936))-K936)),"")</f>
        <v>23.419203747072601</v>
      </c>
      <c r="BM936" s="13">
        <f>IFERROR(100*((AM936/E936*(2400))/((F936*60+G936)*SUMIFS(팀공격력!AR:AR,팀공격력!A:A,B936,팀공격력!B:B,D936))),"")</f>
        <v>2.6007686039525346</v>
      </c>
      <c r="BN936" s="13">
        <f>IFERROR((AO936*40)/(((F936*60+G936)/60)*(SUMIFS(팀수비력!Q:Q,팀수비력!A:A,B936,팀수비력!B:B,D936)-SUMIFS(팀수비력!N:N,팀수비력!A:A,B936,팀수비력!B:B,D936)))*100,"")</f>
        <v>0.740076042813399</v>
      </c>
      <c r="BO936" s="13">
        <f t="shared" si="440"/>
        <v>13.102071375093587</v>
      </c>
      <c r="BP936" s="13">
        <v>5</v>
      </c>
      <c r="BQ936" s="13">
        <v>0.125</v>
      </c>
      <c r="BR936" s="13">
        <v>2.5</v>
      </c>
      <c r="BS936" s="13">
        <v>0.375</v>
      </c>
      <c r="BT936" s="15" t="s">
        <v>88</v>
      </c>
      <c r="BU936" s="15"/>
      <c r="BV936" s="12" t="s">
        <v>91</v>
      </c>
      <c r="BW936" s="26"/>
      <c r="BX936" s="28"/>
      <c r="BY936" s="28"/>
      <c r="BZ936" s="26"/>
      <c r="CA936" s="26"/>
      <c r="CB936" s="26"/>
      <c r="CC936" s="31"/>
      <c r="CD936" s="31"/>
      <c r="CE936" s="31"/>
      <c r="CF936" s="33"/>
      <c r="CG936" s="33"/>
    </row>
    <row r="937" spans="1:85" ht="18" customHeight="1" thickBot="1" x14ac:dyDescent="0.45">
      <c r="A937" s="12" t="s">
        <v>84</v>
      </c>
      <c r="B937" s="12" t="s">
        <v>85</v>
      </c>
      <c r="C937" s="4" t="s">
        <v>103</v>
      </c>
      <c r="D937" s="4" t="s">
        <v>300</v>
      </c>
      <c r="E937" s="23">
        <v>9</v>
      </c>
      <c r="F937" s="24">
        <v>19</v>
      </c>
      <c r="G937" s="24">
        <v>21</v>
      </c>
      <c r="H937" s="10">
        <f t="shared" si="414"/>
        <v>10449</v>
      </c>
      <c r="I937" s="5">
        <v>57</v>
      </c>
      <c r="J937" s="17">
        <f t="shared" si="415"/>
        <v>6.333333333333333</v>
      </c>
      <c r="K937" s="7">
        <v>21</v>
      </c>
      <c r="L937" s="7">
        <v>69</v>
      </c>
      <c r="M937" s="17">
        <f t="shared" si="416"/>
        <v>2.3333333333333335</v>
      </c>
      <c r="N937" s="17">
        <f t="shared" si="417"/>
        <v>7.666666666666667</v>
      </c>
      <c r="O937" s="14">
        <f t="shared" si="418"/>
        <v>0.30434782608695654</v>
      </c>
      <c r="P937" s="12">
        <v>9</v>
      </c>
      <c r="Q937" s="12">
        <v>19</v>
      </c>
      <c r="R937" s="17">
        <f t="shared" si="419"/>
        <v>1</v>
      </c>
      <c r="S937" s="17">
        <f t="shared" si="420"/>
        <v>2.1111111111111112</v>
      </c>
      <c r="T937" s="14">
        <f t="shared" si="421"/>
        <v>0.47368421052631576</v>
      </c>
      <c r="U937" s="12">
        <v>12</v>
      </c>
      <c r="V937" s="12">
        <v>50</v>
      </c>
      <c r="W937" s="17">
        <f t="shared" si="422"/>
        <v>1.3333333333333333</v>
      </c>
      <c r="X937" s="17">
        <f t="shared" si="423"/>
        <v>5.5555555555555554</v>
      </c>
      <c r="Y937" s="14">
        <f t="shared" si="424"/>
        <v>0.24</v>
      </c>
      <c r="Z937" s="12">
        <v>3</v>
      </c>
      <c r="AA937" s="12">
        <v>4</v>
      </c>
      <c r="AB937" s="17">
        <f t="shared" si="425"/>
        <v>0.33333333333333331</v>
      </c>
      <c r="AC937" s="17">
        <f t="shared" si="426"/>
        <v>0.44444444444444442</v>
      </c>
      <c r="AD937" s="14">
        <f t="shared" si="427"/>
        <v>0.75</v>
      </c>
      <c r="AE937" s="12">
        <v>20</v>
      </c>
      <c r="AF937" s="17">
        <f t="shared" si="428"/>
        <v>2.2222222222222223</v>
      </c>
      <c r="AG937" s="12">
        <v>10</v>
      </c>
      <c r="AH937" s="17">
        <f t="shared" si="429"/>
        <v>1.1111111111111112</v>
      </c>
      <c r="AI937" s="12">
        <v>10</v>
      </c>
      <c r="AJ937" s="17">
        <f t="shared" si="430"/>
        <v>1.1111111111111112</v>
      </c>
      <c r="AK937" s="12">
        <v>9</v>
      </c>
      <c r="AL937" s="17">
        <f t="shared" si="431"/>
        <v>1</v>
      </c>
      <c r="AM937" s="12">
        <v>5</v>
      </c>
      <c r="AN937" s="17">
        <f t="shared" si="432"/>
        <v>0.55555555555555558</v>
      </c>
      <c r="AO937" s="12">
        <v>1</v>
      </c>
      <c r="AP937" s="17">
        <f t="shared" si="433"/>
        <v>0.1111111111111111</v>
      </c>
      <c r="AQ937" s="12">
        <v>6</v>
      </c>
      <c r="AR937" s="17">
        <f t="shared" si="434"/>
        <v>0.66666666666666663</v>
      </c>
      <c r="AS937" s="12">
        <v>18</v>
      </c>
      <c r="AT937" s="17">
        <f t="shared" si="435"/>
        <v>2</v>
      </c>
      <c r="AU937" s="13"/>
      <c r="AV937" s="13"/>
      <c r="AW937" s="13"/>
      <c r="AX937" s="13"/>
      <c r="AY937" s="13"/>
      <c r="AZ937" s="13"/>
      <c r="BA937" s="13"/>
      <c r="BB937" s="13"/>
      <c r="BC937" s="13"/>
      <c r="BD937" s="35">
        <f t="shared" si="436"/>
        <v>40.276992651215373</v>
      </c>
      <c r="BE937" s="35">
        <f t="shared" si="437"/>
        <v>39.130434782608695</v>
      </c>
      <c r="BF937" s="37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20.046111802513941</v>
      </c>
      <c r="BG937" s="14">
        <f t="shared" si="438"/>
        <v>0.72463768115942029</v>
      </c>
      <c r="BH937" s="14">
        <f t="shared" si="439"/>
        <v>5.7971014492753624E-2</v>
      </c>
      <c r="BI937" s="13">
        <f>IFERROR(((AG937*(12000/5))/((F937*60+G937)*(SUMIFS(팀공격력!X:X,팀공격력!A:A,B937,팀공격력!B:B,D937)+SUMIFS(팀수비력!X:X,팀수비력!A:A,B937,팀수비력!B:B,D937))))*100,"")</f>
        <v>3.1560052863088544</v>
      </c>
      <c r="BJ937" s="13">
        <f>IFERROR(((AI937*(12000/5))/((F937*60+G937)*(SUMIFS(팀공격력!V:V,팀공격력!A:A,B937,팀공격력!B:B,D937)+SUMIFS(팀수비력!W:W,팀수비력!A:A,B937,팀수비력!B:B,D937))))*100,"")</f>
        <v>5.9745186778390167</v>
      </c>
      <c r="BK937" s="13">
        <f>IFERROR(((AE937*(12000/5))/((F937*60+G937)*(SUMIFS(팀공격력!X:X,팀공격력!A:A,B937,팀공격력!B:B,D937)+SUMIFS(팀수비력!X:X,팀수비력!A:A,B937,팀수비력!B:B,D937))))*100,"")</f>
        <v>6.3120105726177087</v>
      </c>
      <c r="BL937" s="13">
        <f>IFERROR(100*AK937/(((((F937*60+G937)/(12000/5))*SUMIFS(팀공격력!P:P,팀공격력!A:A,B937,팀공격력!B:B,D937))-K937)),"")</f>
        <v>8.1389039609332592</v>
      </c>
      <c r="BM937" s="13">
        <f>IFERROR(100*((AM937/E937*(2400))/((F937*60+G937)*SUMIFS(팀공격력!AR:AR,팀공격력!A:A,B937,팀공격력!B:B,D937))),"")</f>
        <v>1.5669287642356311</v>
      </c>
      <c r="BN937" s="13">
        <f>IFERROR((AO937*40)/(((F937*60+G937)/60)*(SUMIFS(팀수비력!Q:Q,팀수비력!A:A,B937,팀수비력!B:B,D937)-SUMIFS(팀수비력!N:N,팀수비력!A:A,B937,팀수비력!B:B,D937)))*100,"")</f>
        <v>0.65210834780198723</v>
      </c>
      <c r="BO937" s="13">
        <f t="shared" si="440"/>
        <v>7.81657113079729</v>
      </c>
      <c r="BP937" s="13">
        <v>0</v>
      </c>
      <c r="BQ937" s="13">
        <v>0</v>
      </c>
      <c r="BR937" s="13">
        <v>0.55555555555555503</v>
      </c>
      <c r="BS937" s="13">
        <v>0.11111111111111099</v>
      </c>
      <c r="BT937" s="15" t="s">
        <v>88</v>
      </c>
      <c r="BU937" s="15"/>
      <c r="BV937" s="12" t="s">
        <v>96</v>
      </c>
      <c r="BW937" s="26"/>
      <c r="BX937" s="28"/>
      <c r="BY937" s="28"/>
      <c r="BZ937" s="26"/>
      <c r="CA937" s="26"/>
      <c r="CB937" s="26"/>
      <c r="CC937" s="31"/>
      <c r="CD937" s="31"/>
      <c r="CE937" s="31"/>
      <c r="CF937" s="33"/>
      <c r="CG937" s="33"/>
    </row>
    <row r="938" spans="1:85" ht="18" customHeight="1" thickBot="1" x14ac:dyDescent="0.45">
      <c r="A938" s="12" t="s">
        <v>84</v>
      </c>
      <c r="B938" s="12" t="s">
        <v>85</v>
      </c>
      <c r="C938" s="4" t="s">
        <v>104</v>
      </c>
      <c r="D938" s="4" t="s">
        <v>300</v>
      </c>
      <c r="E938" s="23">
        <v>9</v>
      </c>
      <c r="F938" s="24">
        <v>9</v>
      </c>
      <c r="G938" s="24">
        <v>6</v>
      </c>
      <c r="H938" s="10">
        <f t="shared" si="414"/>
        <v>4914</v>
      </c>
      <c r="I938" s="5">
        <v>8</v>
      </c>
      <c r="J938" s="17">
        <f t="shared" si="415"/>
        <v>0.88888888888888884</v>
      </c>
      <c r="K938" s="7">
        <v>3</v>
      </c>
      <c r="L938" s="7">
        <v>9</v>
      </c>
      <c r="M938" s="17">
        <f t="shared" si="416"/>
        <v>0.33333333333333331</v>
      </c>
      <c r="N938" s="17">
        <f t="shared" si="417"/>
        <v>1</v>
      </c>
      <c r="O938" s="14">
        <f t="shared" si="418"/>
        <v>0.33333333333333331</v>
      </c>
      <c r="P938" s="12">
        <v>1</v>
      </c>
      <c r="Q938" s="12">
        <v>1</v>
      </c>
      <c r="R938" s="17">
        <f t="shared" si="419"/>
        <v>0.1111111111111111</v>
      </c>
      <c r="S938" s="17">
        <f t="shared" si="420"/>
        <v>0.1111111111111111</v>
      </c>
      <c r="T938" s="14">
        <f t="shared" si="421"/>
        <v>1</v>
      </c>
      <c r="U938" s="12">
        <v>2</v>
      </c>
      <c r="V938" s="12">
        <v>8</v>
      </c>
      <c r="W938" s="17">
        <f t="shared" si="422"/>
        <v>0.22222222222222221</v>
      </c>
      <c r="X938" s="17">
        <f t="shared" si="423"/>
        <v>0.88888888888888884</v>
      </c>
      <c r="Y938" s="14">
        <f t="shared" si="424"/>
        <v>0.25</v>
      </c>
      <c r="Z938" s="12">
        <v>0</v>
      </c>
      <c r="AA938" s="12">
        <v>0</v>
      </c>
      <c r="AB938" s="17">
        <f t="shared" si="425"/>
        <v>0</v>
      </c>
      <c r="AC938" s="17">
        <f t="shared" si="426"/>
        <v>0</v>
      </c>
      <c r="AD938" s="14" t="e">
        <f t="shared" si="427"/>
        <v>#DIV/0!</v>
      </c>
      <c r="AE938" s="12">
        <v>5</v>
      </c>
      <c r="AF938" s="17">
        <f t="shared" si="428"/>
        <v>0.55555555555555558</v>
      </c>
      <c r="AG938" s="12">
        <v>1</v>
      </c>
      <c r="AH938" s="17">
        <f t="shared" si="429"/>
        <v>0.1111111111111111</v>
      </c>
      <c r="AI938" s="12">
        <v>4</v>
      </c>
      <c r="AJ938" s="17">
        <f t="shared" si="430"/>
        <v>0.44444444444444442</v>
      </c>
      <c r="AK938" s="12">
        <v>3</v>
      </c>
      <c r="AL938" s="17">
        <f t="shared" si="431"/>
        <v>0.33333333333333331</v>
      </c>
      <c r="AM938" s="12">
        <v>4</v>
      </c>
      <c r="AN938" s="17">
        <f t="shared" si="432"/>
        <v>0.44444444444444442</v>
      </c>
      <c r="AO938" s="12">
        <v>0</v>
      </c>
      <c r="AP938" s="17">
        <f t="shared" si="433"/>
        <v>0</v>
      </c>
      <c r="AQ938" s="12">
        <v>2</v>
      </c>
      <c r="AR938" s="17">
        <f t="shared" si="434"/>
        <v>0.22222222222222221</v>
      </c>
      <c r="AS938" s="12">
        <v>13</v>
      </c>
      <c r="AT938" s="17">
        <f t="shared" si="435"/>
        <v>1.4444444444444444</v>
      </c>
      <c r="AU938" s="13"/>
      <c r="AV938" s="13"/>
      <c r="AW938" s="13"/>
      <c r="AX938" s="13"/>
      <c r="AY938" s="13"/>
      <c r="AZ938" s="13"/>
      <c r="BA938" s="13"/>
      <c r="BB938" s="13"/>
      <c r="BC938" s="13"/>
      <c r="BD938" s="35">
        <f t="shared" si="436"/>
        <v>44.444444444444443</v>
      </c>
      <c r="BE938" s="35">
        <f t="shared" si="437"/>
        <v>44.444444444444443</v>
      </c>
      <c r="BF938" s="37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6.1083996603729798</v>
      </c>
      <c r="BG938" s="14">
        <f t="shared" si="438"/>
        <v>0.88888888888888884</v>
      </c>
      <c r="BH938" s="14">
        <f t="shared" si="439"/>
        <v>0</v>
      </c>
      <c r="BI938" s="13">
        <f>IFERROR(((AG938*(12000/5))/((F938*60+G938)*(SUMIFS(팀공격력!X:X,팀공격력!A:A,B938,팀공격력!B:B,D938)+SUMIFS(팀수비력!X:X,팀수비력!A:A,B938,팀수비력!B:B,D938))))*100,"")</f>
        <v>0.67108464055028938</v>
      </c>
      <c r="BJ938" s="13">
        <f>IFERROR(((AI938*(12000/5))/((F938*60+G938)*(SUMIFS(팀공격력!V:V,팀공격력!A:A,B938,팀공격력!B:B,D938)+SUMIFS(팀수비력!W:W,팀수비력!A:A,B938,팀수비력!B:B,D938))))*100,"")</f>
        <v>5.0816235787334056</v>
      </c>
      <c r="BK938" s="13">
        <f>IFERROR(((AE938*(12000/5))/((F938*60+G938)*(SUMIFS(팀공격력!X:X,팀공격력!A:A,B938,팀공격력!B:B,D938)+SUMIFS(팀수비력!X:X,팀수비력!A:A,B938,팀수비력!B:B,D938))))*100,"")</f>
        <v>3.3554232027514472</v>
      </c>
      <c r="BL938" s="13">
        <f>IFERROR(100*AK938/(((((F938*60+G938)/(12000/5))*SUMIFS(팀공격력!P:P,팀공격력!A:A,B938,팀공격력!B:B,D938))-K938)),"")</f>
        <v>5.0951086956521738</v>
      </c>
      <c r="BM938" s="13">
        <f>IFERROR(100*((AM938/E938*(2400))/((F938*60+G938)*SUMIFS(팀공격력!AR:AR,팀공격력!A:A,B938,팀공격력!B:B,D938))),"")</f>
        <v>2.6655007989414905</v>
      </c>
      <c r="BN938" s="13">
        <f>IFERROR((AO938*40)/(((F938*60+G938)/60)*(SUMIFS(팀수비력!Q:Q,팀수비력!A:A,B938,팀수비력!B:B,D938)-SUMIFS(팀수비력!N:N,팀수비력!A:A,B938,팀수비력!B:B,D938)))*100,"")</f>
        <v>0</v>
      </c>
      <c r="BO938" s="13">
        <f t="shared" si="440"/>
        <v>18.181818181818183</v>
      </c>
      <c r="BP938" s="13">
        <v>14.285714285714199</v>
      </c>
      <c r="BQ938" s="13">
        <v>0.11111111111111099</v>
      </c>
      <c r="BR938" s="13">
        <v>0.22222222222222199</v>
      </c>
      <c r="BS938" s="13">
        <v>0.11111111111111099</v>
      </c>
      <c r="BT938" s="15" t="s">
        <v>88</v>
      </c>
      <c r="BU938" s="15"/>
      <c r="BV938" s="12" t="s">
        <v>96</v>
      </c>
      <c r="BW938" s="26"/>
      <c r="BX938" s="28"/>
      <c r="BY938" s="28"/>
      <c r="BZ938" s="26"/>
      <c r="CA938" s="26"/>
      <c r="CB938" s="26"/>
      <c r="CC938" s="31"/>
      <c r="CD938" s="31"/>
      <c r="CE938" s="31"/>
      <c r="CF938" s="33"/>
      <c r="CG938" s="33"/>
    </row>
    <row r="939" spans="1:85" ht="18" customHeight="1" thickBot="1" x14ac:dyDescent="0.45">
      <c r="A939" s="12" t="s">
        <v>84</v>
      </c>
      <c r="B939" s="12" t="s">
        <v>85</v>
      </c>
      <c r="C939" s="4" t="s">
        <v>107</v>
      </c>
      <c r="D939" s="4" t="s">
        <v>300</v>
      </c>
      <c r="E939" s="23">
        <v>4</v>
      </c>
      <c r="F939" s="24">
        <v>3</v>
      </c>
      <c r="G939" s="24">
        <v>45</v>
      </c>
      <c r="H939" s="10">
        <f t="shared" si="414"/>
        <v>900</v>
      </c>
      <c r="I939" s="5">
        <v>2</v>
      </c>
      <c r="J939" s="17">
        <f t="shared" si="415"/>
        <v>0.5</v>
      </c>
      <c r="K939" s="7">
        <v>1</v>
      </c>
      <c r="L939" s="7">
        <v>3</v>
      </c>
      <c r="M939" s="17">
        <f t="shared" si="416"/>
        <v>0.25</v>
      </c>
      <c r="N939" s="17">
        <f t="shared" si="417"/>
        <v>0.75</v>
      </c>
      <c r="O939" s="14">
        <f t="shared" si="418"/>
        <v>0.33333333333333331</v>
      </c>
      <c r="P939" s="12">
        <v>1</v>
      </c>
      <c r="Q939" s="12">
        <v>2</v>
      </c>
      <c r="R939" s="17">
        <f t="shared" si="419"/>
        <v>0.25</v>
      </c>
      <c r="S939" s="17">
        <f t="shared" si="420"/>
        <v>0.5</v>
      </c>
      <c r="T939" s="14">
        <f t="shared" si="421"/>
        <v>0.5</v>
      </c>
      <c r="U939" s="12">
        <v>0</v>
      </c>
      <c r="V939" s="12">
        <v>1</v>
      </c>
      <c r="W939" s="17">
        <f t="shared" si="422"/>
        <v>0</v>
      </c>
      <c r="X939" s="17">
        <f t="shared" si="423"/>
        <v>0.25</v>
      </c>
      <c r="Y939" s="14">
        <f t="shared" si="424"/>
        <v>0</v>
      </c>
      <c r="Z939" s="12">
        <v>0</v>
      </c>
      <c r="AA939" s="12">
        <v>0</v>
      </c>
      <c r="AB939" s="17">
        <f t="shared" si="425"/>
        <v>0</v>
      </c>
      <c r="AC939" s="17">
        <f t="shared" si="426"/>
        <v>0</v>
      </c>
      <c r="AD939" s="14" t="e">
        <f t="shared" si="427"/>
        <v>#DIV/0!</v>
      </c>
      <c r="AE939" s="12">
        <v>1</v>
      </c>
      <c r="AF939" s="17">
        <f t="shared" si="428"/>
        <v>0.25</v>
      </c>
      <c r="AG939" s="12">
        <v>0</v>
      </c>
      <c r="AH939" s="17">
        <f t="shared" si="429"/>
        <v>0</v>
      </c>
      <c r="AI939" s="12">
        <v>1</v>
      </c>
      <c r="AJ939" s="17">
        <f t="shared" si="430"/>
        <v>0.25</v>
      </c>
      <c r="AK939" s="12">
        <v>4</v>
      </c>
      <c r="AL939" s="17">
        <f t="shared" si="431"/>
        <v>1</v>
      </c>
      <c r="AM939" s="12">
        <v>1</v>
      </c>
      <c r="AN939" s="17">
        <f t="shared" si="432"/>
        <v>0.25</v>
      </c>
      <c r="AO939" s="12">
        <v>0</v>
      </c>
      <c r="AP939" s="17">
        <f t="shared" si="433"/>
        <v>0</v>
      </c>
      <c r="AQ939" s="12">
        <v>1</v>
      </c>
      <c r="AR939" s="17">
        <f t="shared" si="434"/>
        <v>0.25</v>
      </c>
      <c r="AS939" s="12">
        <v>1</v>
      </c>
      <c r="AT939" s="17">
        <f t="shared" si="435"/>
        <v>0.25</v>
      </c>
      <c r="AU939" s="13"/>
      <c r="AV939" s="13"/>
      <c r="AW939" s="13"/>
      <c r="AX939" s="13"/>
      <c r="AY939" s="13"/>
      <c r="AZ939" s="13"/>
      <c r="BA939" s="13"/>
      <c r="BB939" s="13"/>
      <c r="BC939" s="13"/>
      <c r="BD939" s="35">
        <f t="shared" si="436"/>
        <v>33.333333333333329</v>
      </c>
      <c r="BE939" s="35">
        <f t="shared" si="437"/>
        <v>33.333333333333329</v>
      </c>
      <c r="BF939" s="37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5.3901999427291258</v>
      </c>
      <c r="BG939" s="14">
        <f t="shared" si="438"/>
        <v>0.33333333333333331</v>
      </c>
      <c r="BH939" s="14">
        <f t="shared" si="439"/>
        <v>0</v>
      </c>
      <c r="BI939" s="13">
        <f>IFERROR(((AG939*(12000/5))/((F939*60+G939)*(SUMIFS(팀공격력!X:X,팀공격력!A:A,B939,팀공격력!B:B,D939)+SUMIFS(팀수비력!X:X,팀수비력!A:A,B939,팀수비력!B:B,D939))))*100,"")</f>
        <v>0</v>
      </c>
      <c r="BJ939" s="13">
        <f>IFERROR(((AI939*(12000/5))/((F939*60+G939)*(SUMIFS(팀공격력!V:V,팀공격력!A:A,B939,팀공격력!B:B,D939)+SUMIFS(팀수비력!W:W,팀수비력!A:A,B939,팀수비력!B:B,D939))))*100,"")</f>
        <v>3.0828516377649327</v>
      </c>
      <c r="BK939" s="13">
        <f>IFERROR(((AE939*(12000/5))/((F939*60+G939)*(SUMIFS(팀공격력!X:X,팀공격력!A:A,B939,팀공격력!B:B,D939)+SUMIFS(팀수비력!X:X,팀수비력!A:A,B939,팀수비력!B:B,D939))))*100,"")</f>
        <v>1.6284987277353689</v>
      </c>
      <c r="BL939" s="13">
        <f>IFERROR(100*AK939/(((((F939*60+G939)/(12000/5))*SUMIFS(팀공격력!P:P,팀공격력!A:A,B939,팀공격력!B:B,D939))-K939)),"")</f>
        <v>16.326530612244898</v>
      </c>
      <c r="BM939" s="13">
        <f>IFERROR(100*((AM939/E939*(2400))/((F939*60+G939)*SUMIFS(팀공격력!AR:AR,팀공격력!A:A,B939,팀공격력!B:B,D939))),"")</f>
        <v>3.6384085905551351</v>
      </c>
      <c r="BN939" s="13">
        <f>IFERROR((AO939*40)/(((F939*60+G939)/60)*(SUMIFS(팀수비력!Q:Q,팀수비력!A:A,B939,팀수비력!B:B,D939)-SUMIFS(팀수비력!N:N,팀수비력!A:A,B939,팀수비력!B:B,D939)))*100,"")</f>
        <v>0</v>
      </c>
      <c r="BO939" s="13">
        <f t="shared" si="440"/>
        <v>25</v>
      </c>
      <c r="BP939" s="13">
        <v>0</v>
      </c>
      <c r="BQ939" s="13">
        <v>0</v>
      </c>
      <c r="BR939" s="13">
        <v>0</v>
      </c>
      <c r="BS939" s="13">
        <v>0.25</v>
      </c>
      <c r="BT939" s="15" t="s">
        <v>88</v>
      </c>
      <c r="BU939" s="15"/>
      <c r="BV939" s="12" t="s">
        <v>91</v>
      </c>
      <c r="BW939" s="26"/>
      <c r="BX939" s="28"/>
      <c r="BY939" s="28"/>
      <c r="BZ939" s="26"/>
      <c r="CA939" s="26"/>
      <c r="CB939" s="26"/>
      <c r="CC939" s="31"/>
      <c r="CD939" s="31"/>
      <c r="CE939" s="31"/>
      <c r="CF939" s="33"/>
      <c r="CG939" s="33"/>
    </row>
    <row r="940" spans="1:85" ht="18" customHeight="1" thickBot="1" x14ac:dyDescent="0.45">
      <c r="A940" s="12" t="s">
        <v>84</v>
      </c>
      <c r="B940" s="12" t="s">
        <v>85</v>
      </c>
      <c r="C940" s="4" t="s">
        <v>108</v>
      </c>
      <c r="D940" s="4" t="s">
        <v>300</v>
      </c>
      <c r="E940" s="23">
        <v>7</v>
      </c>
      <c r="F940" s="24">
        <v>21</v>
      </c>
      <c r="G940" s="24">
        <v>40</v>
      </c>
      <c r="H940" s="10">
        <f t="shared" si="414"/>
        <v>9100</v>
      </c>
      <c r="I940" s="5">
        <v>42</v>
      </c>
      <c r="J940" s="17">
        <f t="shared" si="415"/>
        <v>6</v>
      </c>
      <c r="K940" s="7">
        <v>15</v>
      </c>
      <c r="L940" s="7">
        <v>31</v>
      </c>
      <c r="M940" s="17">
        <f t="shared" si="416"/>
        <v>2.1428571428571428</v>
      </c>
      <c r="N940" s="17">
        <f t="shared" si="417"/>
        <v>4.4285714285714288</v>
      </c>
      <c r="O940" s="14">
        <f t="shared" si="418"/>
        <v>0.4838709677419355</v>
      </c>
      <c r="P940" s="12">
        <v>8</v>
      </c>
      <c r="Q940" s="12">
        <v>16</v>
      </c>
      <c r="R940" s="17">
        <f t="shared" si="419"/>
        <v>1.1428571428571428</v>
      </c>
      <c r="S940" s="17">
        <f t="shared" si="420"/>
        <v>2.2857142857142856</v>
      </c>
      <c r="T940" s="14">
        <f t="shared" si="421"/>
        <v>0.5</v>
      </c>
      <c r="U940" s="12">
        <v>7</v>
      </c>
      <c r="V940" s="12">
        <v>15</v>
      </c>
      <c r="W940" s="17">
        <f t="shared" si="422"/>
        <v>1</v>
      </c>
      <c r="X940" s="17">
        <f t="shared" si="423"/>
        <v>2.1428571428571428</v>
      </c>
      <c r="Y940" s="14">
        <f t="shared" si="424"/>
        <v>0.46666666666666667</v>
      </c>
      <c r="Z940" s="12">
        <v>5</v>
      </c>
      <c r="AA940" s="12">
        <v>7</v>
      </c>
      <c r="AB940" s="17">
        <f t="shared" si="425"/>
        <v>0.7142857142857143</v>
      </c>
      <c r="AC940" s="17">
        <f t="shared" si="426"/>
        <v>1</v>
      </c>
      <c r="AD940" s="14">
        <f t="shared" si="427"/>
        <v>0.7142857142857143</v>
      </c>
      <c r="AE940" s="12">
        <v>16</v>
      </c>
      <c r="AF940" s="17">
        <f t="shared" si="428"/>
        <v>2.2857142857142856</v>
      </c>
      <c r="AG940" s="12">
        <v>8</v>
      </c>
      <c r="AH940" s="17">
        <f t="shared" si="429"/>
        <v>1.1428571428571428</v>
      </c>
      <c r="AI940" s="12">
        <v>8</v>
      </c>
      <c r="AJ940" s="17">
        <f t="shared" si="430"/>
        <v>1.1428571428571428</v>
      </c>
      <c r="AK940" s="12">
        <v>1</v>
      </c>
      <c r="AL940" s="17">
        <f t="shared" si="431"/>
        <v>0.14285714285714285</v>
      </c>
      <c r="AM940" s="12">
        <v>7</v>
      </c>
      <c r="AN940" s="17">
        <f t="shared" si="432"/>
        <v>1</v>
      </c>
      <c r="AO940" s="12">
        <v>0</v>
      </c>
      <c r="AP940" s="17">
        <f t="shared" si="433"/>
        <v>0</v>
      </c>
      <c r="AQ940" s="12">
        <v>2</v>
      </c>
      <c r="AR940" s="17">
        <f t="shared" si="434"/>
        <v>0.2857142857142857</v>
      </c>
      <c r="AS940" s="12">
        <v>8</v>
      </c>
      <c r="AT940" s="17">
        <f t="shared" si="435"/>
        <v>1.1428571428571428</v>
      </c>
      <c r="AU940" s="13"/>
      <c r="AV940" s="13"/>
      <c r="AW940" s="13"/>
      <c r="AX940" s="13"/>
      <c r="AY940" s="13"/>
      <c r="AZ940" s="13"/>
      <c r="BA940" s="13"/>
      <c r="BB940" s="13"/>
      <c r="BC940" s="13"/>
      <c r="BD940" s="35">
        <f t="shared" si="436"/>
        <v>61.619718309859159</v>
      </c>
      <c r="BE940" s="35">
        <f t="shared" si="437"/>
        <v>59.677419354838712</v>
      </c>
      <c r="BF940" s="37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8.414931372129816</v>
      </c>
      <c r="BG940" s="14">
        <f t="shared" si="438"/>
        <v>0.4838709677419355</v>
      </c>
      <c r="BH940" s="14">
        <f t="shared" si="439"/>
        <v>0.22580645161290322</v>
      </c>
      <c r="BI940" s="13">
        <f>IFERROR(((AG940*(12000/5))/((F940*60+G940)*(SUMIFS(팀공격력!X:X,팀공격력!A:A,B940,팀공격력!B:B,D940)+SUMIFS(팀수비력!X:X,팀수비력!A:A,B940,팀수비력!B:B,D940))))*100,"")</f>
        <v>2.2548443922489723</v>
      </c>
      <c r="BJ940" s="13">
        <f>IFERROR(((AI940*(12000/5))/((F940*60+G940)*(SUMIFS(팀공격력!V:V,팀공격력!A:A,B940,팀공격력!B:B,D940)+SUMIFS(팀수비력!W:W,팀수비력!A:A,B940,팀수비력!B:B,D940))))*100,"")</f>
        <v>4.2685638061360605</v>
      </c>
      <c r="BK940" s="13">
        <f>IFERROR(((AE940*(12000/5))/((F940*60+G940)*(SUMIFS(팀공격력!X:X,팀공격력!A:A,B940,팀공격력!B:B,D940)+SUMIFS(팀수비력!X:X,팀수비력!A:A,B940,팀수비력!B:B,D940))))*100,"")</f>
        <v>4.5096887844979445</v>
      </c>
      <c r="BL940" s="13">
        <f>IFERROR(100*AK940/(((((F940*60+G940)/(12000/5))*SUMIFS(팀공격력!P:P,팀공격력!A:A,B940,팀공격력!B:B,D940))-K940)),"")</f>
        <v>0.75566750629722934</v>
      </c>
      <c r="BM940" s="13">
        <f>IFERROR(100*((AM940/E940*(2400))/((F940*60+G940)*SUMIFS(팀공격력!AR:AR,팀공격력!A:A,B940,팀공격력!B:B,D940))),"")</f>
        <v>2.518898254999709</v>
      </c>
      <c r="BN940" s="13">
        <f>IFERROR((AO940*40)/(((F940*60+G940)/60)*(SUMIFS(팀수비력!Q:Q,팀수비력!A:A,B940,팀수비력!B:B,D940)-SUMIFS(팀수비력!N:N,팀수비력!A:A,B940,팀수비력!B:B,D940)))*100,"")</f>
        <v>0</v>
      </c>
      <c r="BO940" s="13">
        <f t="shared" si="440"/>
        <v>5.5432372505543244</v>
      </c>
      <c r="BP940" s="13">
        <v>0</v>
      </c>
      <c r="BQ940" s="13">
        <v>0</v>
      </c>
      <c r="BR940" s="13">
        <v>0</v>
      </c>
      <c r="BS940" s="13">
        <v>0.28571428571428498</v>
      </c>
      <c r="BT940" s="15" t="s">
        <v>88</v>
      </c>
      <c r="BU940" s="15"/>
      <c r="BV940" s="12" t="s">
        <v>96</v>
      </c>
      <c r="BW940" s="26"/>
      <c r="BX940" s="28"/>
      <c r="BY940" s="28"/>
      <c r="BZ940" s="26"/>
      <c r="CA940" s="26"/>
      <c r="CB940" s="26"/>
      <c r="CC940" s="31"/>
      <c r="CD940" s="31"/>
      <c r="CE940" s="31"/>
      <c r="CF940" s="33"/>
      <c r="CG940" s="33"/>
    </row>
    <row r="941" spans="1:85" ht="18" customHeight="1" thickBot="1" x14ac:dyDescent="0.45">
      <c r="A941" s="12" t="s">
        <v>84</v>
      </c>
      <c r="B941" s="12" t="s">
        <v>85</v>
      </c>
      <c r="C941" s="4" t="s">
        <v>109</v>
      </c>
      <c r="D941" s="4" t="s">
        <v>300</v>
      </c>
      <c r="E941" s="23">
        <v>9</v>
      </c>
      <c r="F941" s="24">
        <v>36</v>
      </c>
      <c r="G941" s="24">
        <v>52</v>
      </c>
      <c r="H941" s="10">
        <f t="shared" si="414"/>
        <v>19908</v>
      </c>
      <c r="I941" s="5">
        <v>155</v>
      </c>
      <c r="J941" s="17">
        <f t="shared" si="415"/>
        <v>17.222222222222221</v>
      </c>
      <c r="K941" s="7">
        <v>55</v>
      </c>
      <c r="L941" s="7">
        <v>136</v>
      </c>
      <c r="M941" s="17">
        <f t="shared" si="416"/>
        <v>6.1111111111111107</v>
      </c>
      <c r="N941" s="17">
        <f t="shared" si="417"/>
        <v>15.111111111111111</v>
      </c>
      <c r="O941" s="14">
        <f t="shared" si="418"/>
        <v>0.40441176470588236</v>
      </c>
      <c r="P941" s="12">
        <v>33</v>
      </c>
      <c r="Q941" s="12">
        <v>69</v>
      </c>
      <c r="R941" s="17">
        <f t="shared" si="419"/>
        <v>3.6666666666666665</v>
      </c>
      <c r="S941" s="17">
        <f t="shared" si="420"/>
        <v>7.666666666666667</v>
      </c>
      <c r="T941" s="14">
        <f t="shared" si="421"/>
        <v>0.47826086956521741</v>
      </c>
      <c r="U941" s="12">
        <v>22</v>
      </c>
      <c r="V941" s="12">
        <v>67</v>
      </c>
      <c r="W941" s="17">
        <f t="shared" si="422"/>
        <v>2.4444444444444446</v>
      </c>
      <c r="X941" s="17">
        <f t="shared" si="423"/>
        <v>7.4444444444444446</v>
      </c>
      <c r="Y941" s="14">
        <f t="shared" si="424"/>
        <v>0.32835820895522388</v>
      </c>
      <c r="Z941" s="12">
        <v>23</v>
      </c>
      <c r="AA941" s="12">
        <v>28</v>
      </c>
      <c r="AB941" s="17">
        <f t="shared" si="425"/>
        <v>2.5555555555555554</v>
      </c>
      <c r="AC941" s="17">
        <f t="shared" si="426"/>
        <v>3.1111111111111112</v>
      </c>
      <c r="AD941" s="14">
        <f t="shared" si="427"/>
        <v>0.8214285714285714</v>
      </c>
      <c r="AE941" s="12">
        <v>63</v>
      </c>
      <c r="AF941" s="17">
        <f t="shared" si="428"/>
        <v>7</v>
      </c>
      <c r="AG941" s="12">
        <v>18</v>
      </c>
      <c r="AH941" s="17">
        <f t="shared" si="429"/>
        <v>2</v>
      </c>
      <c r="AI941" s="12">
        <v>45</v>
      </c>
      <c r="AJ941" s="17">
        <f t="shared" si="430"/>
        <v>5</v>
      </c>
      <c r="AK941" s="12">
        <v>49</v>
      </c>
      <c r="AL941" s="17">
        <f t="shared" si="431"/>
        <v>5.4444444444444446</v>
      </c>
      <c r="AM941" s="12">
        <v>7</v>
      </c>
      <c r="AN941" s="17">
        <f t="shared" si="432"/>
        <v>0.77777777777777779</v>
      </c>
      <c r="AO941" s="12">
        <v>4</v>
      </c>
      <c r="AP941" s="17">
        <f t="shared" si="433"/>
        <v>0.44444444444444442</v>
      </c>
      <c r="AQ941" s="12">
        <v>12</v>
      </c>
      <c r="AR941" s="17">
        <f t="shared" si="434"/>
        <v>1.3333333333333333</v>
      </c>
      <c r="AS941" s="12">
        <v>12</v>
      </c>
      <c r="AT941" s="17">
        <f t="shared" si="435"/>
        <v>1.3333333333333333</v>
      </c>
      <c r="AU941" s="13"/>
      <c r="AV941" s="13"/>
      <c r="AW941" s="13"/>
      <c r="AX941" s="13"/>
      <c r="AY941" s="13"/>
      <c r="AZ941" s="13"/>
      <c r="BA941" s="13"/>
      <c r="BB941" s="13"/>
      <c r="BC941" s="13"/>
      <c r="BD941" s="35">
        <f t="shared" si="436"/>
        <v>52.251887810140239</v>
      </c>
      <c r="BE941" s="35">
        <f t="shared" si="437"/>
        <v>48.529411764705884</v>
      </c>
      <c r="BF941" s="37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21.975055643549393</v>
      </c>
      <c r="BG941" s="14">
        <f t="shared" si="438"/>
        <v>0.49264705882352944</v>
      </c>
      <c r="BH941" s="14">
        <f t="shared" si="439"/>
        <v>0.20588235294117646</v>
      </c>
      <c r="BI941" s="13">
        <f>IFERROR(((AG941*(12000/5))/((F941*60+G941)*(SUMIFS(팀공격력!X:X,팀공격력!A:A,B941,팀공격력!B:B,D941)+SUMIFS(팀수비력!X:X,팀수비력!A:A,B941,팀수비력!B:B,D941))))*100,"")</f>
        <v>2.9816545421917922</v>
      </c>
      <c r="BJ941" s="13">
        <f>IFERROR(((AI941*(12000/5))/((F941*60+G941)*(SUMIFS(팀공격력!V:V,팀공격력!A:A,B941,팀공격력!B:B,D941)+SUMIFS(팀수비력!W:W,팀수비력!A:A,B941,팀수비력!B:B,D941))))*100,"")</f>
        <v>14.111154083349883</v>
      </c>
      <c r="BK941" s="13">
        <f>IFERROR(((AE941*(12000/5))/((F941*60+G941)*(SUMIFS(팀공격력!X:X,팀공격력!A:A,B941,팀공격력!B:B,D941)+SUMIFS(팀수비력!X:X,팀수비력!A:A,B941,팀수비력!B:B,D941))))*100,"")</f>
        <v>10.435790897671273</v>
      </c>
      <c r="BL941" s="13">
        <f>IFERROR(100*AK941/(((((F941*60+G941)/(12000/5))*SUMIFS(팀공격력!P:P,팀공격력!A:A,B941,팀공격력!B:B,D941))-K941)),"")</f>
        <v>25.039176943517067</v>
      </c>
      <c r="BM941" s="13">
        <f>IFERROR(100*((AM941/E941*(2400))/((F941*60+G941)*SUMIFS(팀공격력!AR:AR,팀공격력!A:A,B941,팀공격력!B:B,D941))),"")</f>
        <v>1.1513951235933972</v>
      </c>
      <c r="BN941" s="13">
        <f>IFERROR((AO941*40)/(((F941*60+G941)/60)*(SUMIFS(팀수비력!Q:Q,팀수비력!A:A,B941,팀수비력!B:B,D941)-SUMIFS(팀수비력!N:N,팀수비력!A:A,B941,팀수비력!B:B,D941)))*100,"")</f>
        <v>1.3690737645535394</v>
      </c>
      <c r="BO941" s="13">
        <f t="shared" si="440"/>
        <v>7.4850299401197606</v>
      </c>
      <c r="BP941" s="13">
        <v>19.047619047619001</v>
      </c>
      <c r="BQ941" s="13">
        <v>0.44444444444444398</v>
      </c>
      <c r="BR941" s="13">
        <v>1.88888888888888</v>
      </c>
      <c r="BS941" s="13">
        <v>0.11111111111111099</v>
      </c>
      <c r="BT941" s="15" t="s">
        <v>110</v>
      </c>
      <c r="BU941" s="15"/>
      <c r="BV941" s="12" t="s">
        <v>96</v>
      </c>
      <c r="BW941" s="26"/>
      <c r="BX941" s="28"/>
      <c r="BY941" s="28"/>
      <c r="BZ941" s="26"/>
      <c r="CA941" s="26"/>
      <c r="CB941" s="26"/>
      <c r="CC941" s="31"/>
      <c r="CD941" s="31"/>
      <c r="CE941" s="31"/>
      <c r="CF941" s="33"/>
      <c r="CG941" s="33"/>
    </row>
    <row r="942" spans="1:85" ht="18" customHeight="1" thickBot="1" x14ac:dyDescent="0.45">
      <c r="A942" s="12" t="s">
        <v>84</v>
      </c>
      <c r="B942" s="12" t="s">
        <v>112</v>
      </c>
      <c r="C942" s="4" t="s">
        <v>113</v>
      </c>
      <c r="D942" s="4" t="s">
        <v>300</v>
      </c>
      <c r="E942" s="23">
        <v>3</v>
      </c>
      <c r="F942" s="24">
        <v>13</v>
      </c>
      <c r="G942" s="24">
        <v>35</v>
      </c>
      <c r="H942" s="10">
        <f t="shared" si="414"/>
        <v>2445</v>
      </c>
      <c r="I942" s="5">
        <v>12</v>
      </c>
      <c r="J942" s="17">
        <f t="shared" si="415"/>
        <v>4</v>
      </c>
      <c r="K942" s="7">
        <v>4</v>
      </c>
      <c r="L942" s="7">
        <v>7</v>
      </c>
      <c r="M942" s="17">
        <f t="shared" si="416"/>
        <v>1.3333333333333333</v>
      </c>
      <c r="N942" s="17">
        <f t="shared" si="417"/>
        <v>2.3333333333333335</v>
      </c>
      <c r="O942" s="14">
        <f t="shared" si="418"/>
        <v>0.5714285714285714</v>
      </c>
      <c r="P942" s="12">
        <v>0</v>
      </c>
      <c r="Q942" s="12">
        <v>0</v>
      </c>
      <c r="R942" s="17">
        <f t="shared" si="419"/>
        <v>0</v>
      </c>
      <c r="S942" s="17">
        <f t="shared" si="420"/>
        <v>0</v>
      </c>
      <c r="T942" s="14" t="e">
        <f t="shared" si="421"/>
        <v>#DIV/0!</v>
      </c>
      <c r="U942" s="12">
        <v>4</v>
      </c>
      <c r="V942" s="12">
        <v>7</v>
      </c>
      <c r="W942" s="17">
        <f t="shared" si="422"/>
        <v>1.3333333333333333</v>
      </c>
      <c r="X942" s="17">
        <f t="shared" si="423"/>
        <v>2.3333333333333335</v>
      </c>
      <c r="Y942" s="14">
        <f t="shared" si="424"/>
        <v>0.5714285714285714</v>
      </c>
      <c r="Z942" s="12">
        <v>0</v>
      </c>
      <c r="AA942" s="12">
        <v>0</v>
      </c>
      <c r="AB942" s="17">
        <f t="shared" si="425"/>
        <v>0</v>
      </c>
      <c r="AC942" s="17">
        <f t="shared" si="426"/>
        <v>0</v>
      </c>
      <c r="AD942" s="14" t="e">
        <f t="shared" si="427"/>
        <v>#DIV/0!</v>
      </c>
      <c r="AE942" s="12">
        <v>4</v>
      </c>
      <c r="AF942" s="17">
        <f t="shared" si="428"/>
        <v>1.3333333333333333</v>
      </c>
      <c r="AG942" s="12">
        <v>1</v>
      </c>
      <c r="AH942" s="17">
        <f t="shared" si="429"/>
        <v>0.33333333333333331</v>
      </c>
      <c r="AI942" s="12">
        <v>3</v>
      </c>
      <c r="AJ942" s="17">
        <f t="shared" si="430"/>
        <v>1</v>
      </c>
      <c r="AK942" s="12">
        <v>1</v>
      </c>
      <c r="AL942" s="17">
        <f t="shared" si="431"/>
        <v>0.33333333333333331</v>
      </c>
      <c r="AM942" s="12">
        <v>1</v>
      </c>
      <c r="AN942" s="17">
        <f t="shared" si="432"/>
        <v>0.33333333333333331</v>
      </c>
      <c r="AO942" s="12">
        <v>0</v>
      </c>
      <c r="AP942" s="17">
        <f t="shared" si="433"/>
        <v>0</v>
      </c>
      <c r="AQ942" s="12">
        <v>0</v>
      </c>
      <c r="AR942" s="17">
        <f t="shared" si="434"/>
        <v>0</v>
      </c>
      <c r="AS942" s="12">
        <v>3</v>
      </c>
      <c r="AT942" s="17">
        <f t="shared" si="435"/>
        <v>1</v>
      </c>
      <c r="AU942" s="13"/>
      <c r="AV942" s="13"/>
      <c r="AW942" s="13"/>
      <c r="AX942" s="13"/>
      <c r="AY942" s="13"/>
      <c r="AZ942" s="13"/>
      <c r="BA942" s="13"/>
      <c r="BB942" s="13"/>
      <c r="BC942" s="13"/>
      <c r="BD942" s="35">
        <f t="shared" si="436"/>
        <v>85.714285714285708</v>
      </c>
      <c r="BE942" s="35">
        <f t="shared" si="437"/>
        <v>85.714285714285708</v>
      </c>
      <c r="BF942" s="37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2.7472940788617306</v>
      </c>
      <c r="BG942" s="14">
        <f t="shared" si="438"/>
        <v>1</v>
      </c>
      <c r="BH942" s="14">
        <f t="shared" si="439"/>
        <v>0</v>
      </c>
      <c r="BI942" s="13">
        <f>IFERROR(((AG942*(12000/5))/((F942*60+G942)*(SUMIFS(팀공격력!X:X,팀공격력!A:A,B942,팀공격력!B:B,D942)+SUMIFS(팀수비력!X:X,팀수비력!A:A,B942,팀수비력!B:B,D942))))*100,"")</f>
        <v>0.46668546372006653</v>
      </c>
      <c r="BJ942" s="13">
        <f>IFERROR(((AI942*(12000/5))/((F942*60+G942)*(SUMIFS(팀공격력!V:V,팀공격력!A:A,B942,팀공격력!B:B,D942)+SUMIFS(팀수비력!W:W,팀수비력!A:A,B942,팀수비력!B:B,D942))))*100,"")</f>
        <v>2.8315243039169418</v>
      </c>
      <c r="BK942" s="13">
        <f>IFERROR(((AE942*(12000/5))/((F942*60+G942)*(SUMIFS(팀공격력!X:X,팀공격력!A:A,B942,팀공격력!B:B,D942)+SUMIFS(팀수비력!X:X,팀수비력!A:A,B942,팀수비력!B:B,D942))))*100,"")</f>
        <v>1.8667418548802661</v>
      </c>
      <c r="BL942" s="13">
        <f>IFERROR(100*AK942/(((((F942*60+G942)/(12000/5))*SUMIFS(팀공격력!P:P,팀공격력!A:A,B942,팀공격력!B:B,D942))-K942)),"")</f>
        <v>1.0897697861326794</v>
      </c>
      <c r="BM942" s="13">
        <f>IFERROR(100*((AM942/E942*(2400))/((F942*60+G942)*SUMIFS(팀공격력!AR:AR,팀공격력!A:A,B942,팀공격력!B:B,D942))),"")</f>
        <v>1.3612308594679412</v>
      </c>
      <c r="BN942" s="13">
        <f>IFERROR((AO942*40)/(((F942*60+G942)/60)*(SUMIFS(팀수비력!Q:Q,팀수비력!A:A,B942,팀수비력!B:B,D942)-SUMIFS(팀수비력!N:N,팀수비력!A:A,B942,팀수비력!B:B,D942)))*100,"")</f>
        <v>0</v>
      </c>
      <c r="BO942" s="13">
        <f t="shared" si="440"/>
        <v>0</v>
      </c>
      <c r="BP942" s="13">
        <v>0</v>
      </c>
      <c r="BQ942" s="13">
        <v>0</v>
      </c>
      <c r="BR942" s="13">
        <v>0</v>
      </c>
      <c r="BS942" s="13">
        <v>0.66666666666666596</v>
      </c>
      <c r="BT942" s="15" t="s">
        <v>88</v>
      </c>
      <c r="BU942" s="15"/>
      <c r="BV942" s="12" t="s">
        <v>96</v>
      </c>
      <c r="BW942" s="26"/>
      <c r="BX942" s="28"/>
      <c r="BY942" s="28"/>
      <c r="BZ942" s="26"/>
      <c r="CA942" s="26"/>
      <c r="CB942" s="26"/>
      <c r="CC942" s="31"/>
      <c r="CD942" s="31"/>
      <c r="CE942" s="31"/>
      <c r="CF942" s="33"/>
      <c r="CG942" s="33"/>
    </row>
    <row r="943" spans="1:85" ht="18" customHeight="1" thickBot="1" x14ac:dyDescent="0.45">
      <c r="A943" s="12" t="s">
        <v>84</v>
      </c>
      <c r="B943" s="12" t="s">
        <v>112</v>
      </c>
      <c r="C943" s="4" t="s">
        <v>114</v>
      </c>
      <c r="D943" s="4" t="s">
        <v>300</v>
      </c>
      <c r="E943" s="23">
        <v>9</v>
      </c>
      <c r="F943" s="24">
        <v>23</v>
      </c>
      <c r="G943" s="24">
        <v>32</v>
      </c>
      <c r="H943" s="10">
        <f t="shared" si="414"/>
        <v>12708</v>
      </c>
      <c r="I943" s="5">
        <v>61</v>
      </c>
      <c r="J943" s="17">
        <f t="shared" si="415"/>
        <v>6.7777777777777777</v>
      </c>
      <c r="K943" s="7">
        <v>22</v>
      </c>
      <c r="L943" s="7">
        <v>43</v>
      </c>
      <c r="M943" s="17">
        <f t="shared" si="416"/>
        <v>2.4444444444444446</v>
      </c>
      <c r="N943" s="17">
        <f t="shared" si="417"/>
        <v>4.7777777777777777</v>
      </c>
      <c r="O943" s="14">
        <f t="shared" si="418"/>
        <v>0.51162790697674421</v>
      </c>
      <c r="P943" s="12">
        <v>10</v>
      </c>
      <c r="Q943" s="12">
        <v>14</v>
      </c>
      <c r="R943" s="17">
        <f t="shared" si="419"/>
        <v>1.1111111111111112</v>
      </c>
      <c r="S943" s="17">
        <f t="shared" si="420"/>
        <v>1.5555555555555556</v>
      </c>
      <c r="T943" s="14">
        <f t="shared" si="421"/>
        <v>0.7142857142857143</v>
      </c>
      <c r="U943" s="12">
        <v>12</v>
      </c>
      <c r="V943" s="12">
        <v>29</v>
      </c>
      <c r="W943" s="17">
        <f t="shared" si="422"/>
        <v>1.3333333333333333</v>
      </c>
      <c r="X943" s="17">
        <f t="shared" si="423"/>
        <v>3.2222222222222223</v>
      </c>
      <c r="Y943" s="14">
        <f t="shared" si="424"/>
        <v>0.41379310344827586</v>
      </c>
      <c r="Z943" s="12">
        <v>5</v>
      </c>
      <c r="AA943" s="12">
        <v>5</v>
      </c>
      <c r="AB943" s="17">
        <f t="shared" si="425"/>
        <v>0.55555555555555558</v>
      </c>
      <c r="AC943" s="17">
        <f t="shared" si="426"/>
        <v>0.55555555555555558</v>
      </c>
      <c r="AD943" s="14">
        <f t="shared" si="427"/>
        <v>1</v>
      </c>
      <c r="AE943" s="12">
        <v>36</v>
      </c>
      <c r="AF943" s="17">
        <f t="shared" si="428"/>
        <v>4</v>
      </c>
      <c r="AG943" s="12">
        <v>7</v>
      </c>
      <c r="AH943" s="17">
        <f t="shared" si="429"/>
        <v>0.77777777777777779</v>
      </c>
      <c r="AI943" s="12">
        <v>29</v>
      </c>
      <c r="AJ943" s="17">
        <f t="shared" si="430"/>
        <v>3.2222222222222223</v>
      </c>
      <c r="AK943" s="12">
        <v>10</v>
      </c>
      <c r="AL943" s="17">
        <f t="shared" si="431"/>
        <v>1.1111111111111112</v>
      </c>
      <c r="AM943" s="12">
        <v>7</v>
      </c>
      <c r="AN943" s="17">
        <f t="shared" si="432"/>
        <v>0.77777777777777779</v>
      </c>
      <c r="AO943" s="12">
        <v>2</v>
      </c>
      <c r="AP943" s="17">
        <f t="shared" si="433"/>
        <v>0.22222222222222221</v>
      </c>
      <c r="AQ943" s="12">
        <v>5</v>
      </c>
      <c r="AR943" s="17">
        <f t="shared" si="434"/>
        <v>0.55555555555555558</v>
      </c>
      <c r="AS943" s="12">
        <v>19</v>
      </c>
      <c r="AT943" s="17">
        <f t="shared" si="435"/>
        <v>2.1111111111111112</v>
      </c>
      <c r="AU943" s="13"/>
      <c r="AV943" s="13"/>
      <c r="AW943" s="13"/>
      <c r="AX943" s="13"/>
      <c r="AY943" s="13"/>
      <c r="AZ943" s="13"/>
      <c r="BA943" s="13"/>
      <c r="BB943" s="13"/>
      <c r="BC943" s="13"/>
      <c r="BD943" s="35">
        <f t="shared" si="436"/>
        <v>67.477876106194685</v>
      </c>
      <c r="BE943" s="35">
        <f t="shared" si="437"/>
        <v>65.116279069767444</v>
      </c>
      <c r="BF943" s="37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11.37191851967523</v>
      </c>
      <c r="BG943" s="14">
        <f t="shared" si="438"/>
        <v>0.67441860465116277</v>
      </c>
      <c r="BH943" s="14">
        <f t="shared" si="439"/>
        <v>0.11627906976744186</v>
      </c>
      <c r="BI943" s="13">
        <f>IFERROR(((AG943*(12000/5))/((F943*60+G943)*(SUMIFS(팀공격력!X:X,팀공격력!A:A,B943,팀공격력!B:B,D943)+SUMIFS(팀수비력!X:X,팀수비력!A:A,B943,팀수비력!B:B,D943))))*100,"")</f>
        <v>1.8855811405970109</v>
      </c>
      <c r="BJ943" s="13">
        <f>IFERROR(((AI943*(12000/5))/((F943*60+G943)*(SUMIFS(팀공격력!V:V,팀공격력!A:A,B943,팀공격력!B:B,D943)+SUMIFS(팀수비력!W:W,팀수비력!A:A,B943,팀수비력!B:B,D943))))*100,"")</f>
        <v>15.798648943124864</v>
      </c>
      <c r="BK943" s="13">
        <f>IFERROR(((AE943*(12000/5))/((F943*60+G943)*(SUMIFS(팀공격력!X:X,팀공격력!A:A,B943,팀공격력!B:B,D943)+SUMIFS(팀수비력!X:X,팀수비력!A:A,B943,팀수비력!B:B,D943))))*100,"")</f>
        <v>9.6972744373560555</v>
      </c>
      <c r="BL943" s="13">
        <f>IFERROR(100*AK943/(((((F943*60+G943)/(12000/5))*SUMIFS(팀공격력!P:P,팀공격력!A:A,B943,팀공격력!B:B,D943))-K943)),"")</f>
        <v>6.9487874365923137</v>
      </c>
      <c r="BM943" s="13">
        <f>IFERROR(100*((AM943/E943*(2400))/((F943*60+G943)*SUMIFS(팀공격력!AR:AR,팀공격력!A:A,B943,팀공격력!B:B,D943))),"")</f>
        <v>1.833291325133287</v>
      </c>
      <c r="BN943" s="13">
        <f>IFERROR((AO943*40)/(((F943*60+G943)/60)*(SUMIFS(팀수비력!Q:Q,팀수비력!A:A,B943,팀수비력!B:B,D943)-SUMIFS(팀수비력!N:N,팀수비력!A:A,B943,팀수비력!B:B,D943)))*100,"")</f>
        <v>1.008733954825531</v>
      </c>
      <c r="BO943" s="13">
        <f t="shared" si="440"/>
        <v>9.9601593625498008</v>
      </c>
      <c r="BP943" s="13">
        <v>0</v>
      </c>
      <c r="BQ943" s="13">
        <v>0</v>
      </c>
      <c r="BR943" s="13">
        <v>0.55555555555555503</v>
      </c>
      <c r="BS943" s="13">
        <v>0.55555555555555503</v>
      </c>
      <c r="BT943" s="15" t="s">
        <v>88</v>
      </c>
      <c r="BU943" s="15"/>
      <c r="BV943" s="12" t="s">
        <v>96</v>
      </c>
      <c r="BW943" s="26"/>
      <c r="BX943" s="28"/>
      <c r="BY943" s="28"/>
      <c r="BZ943" s="26"/>
      <c r="CA943" s="26"/>
      <c r="CB943" s="26"/>
      <c r="CC943" s="31"/>
      <c r="CD943" s="31"/>
      <c r="CE943" s="31"/>
      <c r="CF943" s="33"/>
      <c r="CG943" s="33"/>
    </row>
    <row r="944" spans="1:85" ht="18" customHeight="1" thickBot="1" x14ac:dyDescent="0.45">
      <c r="A944" s="12" t="s">
        <v>84</v>
      </c>
      <c r="B944" s="12" t="s">
        <v>112</v>
      </c>
      <c r="C944" s="4" t="s">
        <v>115</v>
      </c>
      <c r="D944" s="4" t="s">
        <v>300</v>
      </c>
      <c r="E944" s="23">
        <v>9</v>
      </c>
      <c r="F944" s="24">
        <v>21</v>
      </c>
      <c r="G944" s="24">
        <v>42</v>
      </c>
      <c r="H944" s="10">
        <f t="shared" si="414"/>
        <v>11718</v>
      </c>
      <c r="I944" s="5">
        <v>69</v>
      </c>
      <c r="J944" s="17">
        <f t="shared" si="415"/>
        <v>7.666666666666667</v>
      </c>
      <c r="K944" s="7">
        <v>33</v>
      </c>
      <c r="L944" s="7">
        <v>71</v>
      </c>
      <c r="M944" s="17">
        <f t="shared" si="416"/>
        <v>3.6666666666666665</v>
      </c>
      <c r="N944" s="17">
        <f t="shared" si="417"/>
        <v>7.8888888888888893</v>
      </c>
      <c r="O944" s="14">
        <f t="shared" si="418"/>
        <v>0.46478873239436619</v>
      </c>
      <c r="P944" s="12">
        <v>33</v>
      </c>
      <c r="Q944" s="12">
        <v>71</v>
      </c>
      <c r="R944" s="17">
        <f t="shared" si="419"/>
        <v>3.6666666666666665</v>
      </c>
      <c r="S944" s="17">
        <f t="shared" si="420"/>
        <v>7.8888888888888893</v>
      </c>
      <c r="T944" s="14">
        <f t="shared" si="421"/>
        <v>0.46478873239436619</v>
      </c>
      <c r="U944" s="12">
        <v>0</v>
      </c>
      <c r="V944" s="12">
        <v>0</v>
      </c>
      <c r="W944" s="17">
        <f t="shared" si="422"/>
        <v>0</v>
      </c>
      <c r="X944" s="17">
        <f t="shared" si="423"/>
        <v>0</v>
      </c>
      <c r="Y944" s="14" t="e">
        <f t="shared" si="424"/>
        <v>#DIV/0!</v>
      </c>
      <c r="Z944" s="12">
        <v>3</v>
      </c>
      <c r="AA944" s="12">
        <v>4</v>
      </c>
      <c r="AB944" s="17">
        <f t="shared" si="425"/>
        <v>0.33333333333333331</v>
      </c>
      <c r="AC944" s="17">
        <f t="shared" si="426"/>
        <v>0.44444444444444442</v>
      </c>
      <c r="AD944" s="14">
        <f t="shared" si="427"/>
        <v>0.75</v>
      </c>
      <c r="AE944" s="12">
        <v>34</v>
      </c>
      <c r="AF944" s="17">
        <f t="shared" si="428"/>
        <v>3.7777777777777777</v>
      </c>
      <c r="AG944" s="12">
        <v>8</v>
      </c>
      <c r="AH944" s="17">
        <f t="shared" si="429"/>
        <v>0.88888888888888884</v>
      </c>
      <c r="AI944" s="12">
        <v>26</v>
      </c>
      <c r="AJ944" s="17">
        <f t="shared" si="430"/>
        <v>2.8888888888888888</v>
      </c>
      <c r="AK944" s="12">
        <v>13</v>
      </c>
      <c r="AL944" s="17">
        <f t="shared" si="431"/>
        <v>1.4444444444444444</v>
      </c>
      <c r="AM944" s="12">
        <v>3</v>
      </c>
      <c r="AN944" s="17">
        <f t="shared" si="432"/>
        <v>0.33333333333333331</v>
      </c>
      <c r="AO944" s="12">
        <v>0</v>
      </c>
      <c r="AP944" s="17">
        <f t="shared" si="433"/>
        <v>0</v>
      </c>
      <c r="AQ944" s="12">
        <v>8</v>
      </c>
      <c r="AR944" s="17">
        <f t="shared" si="434"/>
        <v>0.88888888888888884</v>
      </c>
      <c r="AS944" s="12">
        <v>24</v>
      </c>
      <c r="AT944" s="17">
        <f t="shared" si="435"/>
        <v>2.6666666666666665</v>
      </c>
      <c r="AU944" s="13"/>
      <c r="AV944" s="13"/>
      <c r="AW944" s="13"/>
      <c r="AX944" s="13"/>
      <c r="AY944" s="13"/>
      <c r="AZ944" s="13"/>
      <c r="BA944" s="13"/>
      <c r="BB944" s="13"/>
      <c r="BC944" s="13"/>
      <c r="BD944" s="35">
        <f t="shared" si="436"/>
        <v>47.416162726772946</v>
      </c>
      <c r="BE944" s="35">
        <f t="shared" si="437"/>
        <v>46.478873239436616</v>
      </c>
      <c r="BF944" s="37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19.840382696316851</v>
      </c>
      <c r="BG944" s="14">
        <f t="shared" si="438"/>
        <v>0</v>
      </c>
      <c r="BH944" s="14">
        <f t="shared" si="439"/>
        <v>5.6338028169014086E-2</v>
      </c>
      <c r="BI944" s="13">
        <f>IFERROR(((AG944*(12000/5))/((F944*60+G944)*(SUMIFS(팀공격력!X:X,팀공격력!A:A,B944,팀공격력!B:B,D944)+SUMIFS(팀수비력!X:X,팀수비력!A:A,B944,팀수비력!B:B,D944))))*100,"")</f>
        <v>2.3370116923616231</v>
      </c>
      <c r="BJ944" s="13">
        <f>IFERROR(((AI944*(12000/5))/((F944*60+G944)*(SUMIFS(팀공격력!V:V,팀공격력!A:A,B944,팀공격력!B:B,D944)+SUMIFS(팀수비력!W:W,팀수비력!A:A,B944,팀수비력!B:B,D944))))*100,"")</f>
        <v>15.360983102918588</v>
      </c>
      <c r="BK944" s="13">
        <f>IFERROR(((AE944*(12000/5))/((F944*60+G944)*(SUMIFS(팀공격력!X:X,팀공격력!A:A,B944,팀공격력!B:B,D944)+SUMIFS(팀수비력!X:X,팀수비력!A:A,B944,팀수비력!B:B,D944))))*100,"")</f>
        <v>9.9322996925368994</v>
      </c>
      <c r="BL944" s="13">
        <f>IFERROR(100*AK944/(((((F944*60+G944)/(12000/5))*SUMIFS(팀공격력!P:P,팀공격력!A:A,B944,팀공격력!B:B,D944))-K944)),"")</f>
        <v>10.834687669291997</v>
      </c>
      <c r="BM944" s="13">
        <f>IFERROR(100*((AM944/E944*(2400))/((F944*60+G944)*SUMIFS(팀공격력!AR:AR,팀공격력!A:A,B944,팀공격력!B:B,D944))),"")</f>
        <v>0.85207615243192925</v>
      </c>
      <c r="BN944" s="13">
        <f>IFERROR((AO944*40)/(((F944*60+G944)/60)*(SUMIFS(팀수비력!Q:Q,팀수비력!A:A,B944,팀수비력!B:B,D944)-SUMIFS(팀수비력!N:N,팀수비력!A:A,B944,팀수비력!B:B,D944)))*100,"")</f>
        <v>0</v>
      </c>
      <c r="BO944" s="13">
        <f t="shared" si="440"/>
        <v>9.9058940069341244</v>
      </c>
      <c r="BP944" s="13">
        <v>57.142857142857103</v>
      </c>
      <c r="BQ944" s="13">
        <v>0.88888888888888795</v>
      </c>
      <c r="BR944" s="13">
        <v>0</v>
      </c>
      <c r="BS944" s="13">
        <v>0.11111111111111099</v>
      </c>
      <c r="BT944" s="15" t="s">
        <v>88</v>
      </c>
      <c r="BU944" s="15"/>
      <c r="BV944" s="12" t="s">
        <v>89</v>
      </c>
      <c r="BW944" s="26"/>
      <c r="BX944" s="28"/>
      <c r="BY944" s="28"/>
      <c r="BZ944" s="26"/>
      <c r="CA944" s="26"/>
      <c r="CB944" s="26"/>
      <c r="CC944" s="31"/>
      <c r="CD944" s="31"/>
      <c r="CE944" s="31"/>
      <c r="CF944" s="33"/>
      <c r="CG944" s="33"/>
    </row>
    <row r="945" spans="1:85" ht="18" customHeight="1" thickBot="1" x14ac:dyDescent="0.45">
      <c r="A945" s="12" t="s">
        <v>84</v>
      </c>
      <c r="B945" s="12" t="s">
        <v>112</v>
      </c>
      <c r="C945" s="4" t="s">
        <v>117</v>
      </c>
      <c r="D945" s="4" t="s">
        <v>300</v>
      </c>
      <c r="E945" s="23">
        <v>9</v>
      </c>
      <c r="F945" s="24">
        <v>36</v>
      </c>
      <c r="G945" s="24">
        <v>10</v>
      </c>
      <c r="H945" s="10">
        <f t="shared" si="414"/>
        <v>19530</v>
      </c>
      <c r="I945" s="5">
        <v>213</v>
      </c>
      <c r="J945" s="17">
        <f t="shared" si="415"/>
        <v>23.666666666666668</v>
      </c>
      <c r="K945" s="7">
        <v>88</v>
      </c>
      <c r="L945" s="7">
        <v>149</v>
      </c>
      <c r="M945" s="17">
        <f t="shared" si="416"/>
        <v>9.7777777777777786</v>
      </c>
      <c r="N945" s="17">
        <f t="shared" si="417"/>
        <v>16.555555555555557</v>
      </c>
      <c r="O945" s="14">
        <f t="shared" si="418"/>
        <v>0.59060402684563762</v>
      </c>
      <c r="P945" s="12">
        <v>73</v>
      </c>
      <c r="Q945" s="12">
        <v>113</v>
      </c>
      <c r="R945" s="17">
        <f t="shared" si="419"/>
        <v>8.1111111111111107</v>
      </c>
      <c r="S945" s="17">
        <f t="shared" si="420"/>
        <v>12.555555555555555</v>
      </c>
      <c r="T945" s="14">
        <f t="shared" si="421"/>
        <v>0.64601769911504425</v>
      </c>
      <c r="U945" s="12">
        <v>15</v>
      </c>
      <c r="V945" s="12">
        <v>36</v>
      </c>
      <c r="W945" s="17">
        <f t="shared" si="422"/>
        <v>1.6666666666666667</v>
      </c>
      <c r="X945" s="17">
        <f t="shared" si="423"/>
        <v>4</v>
      </c>
      <c r="Y945" s="14">
        <f t="shared" si="424"/>
        <v>0.41666666666666669</v>
      </c>
      <c r="Z945" s="12">
        <v>22</v>
      </c>
      <c r="AA945" s="12">
        <v>28</v>
      </c>
      <c r="AB945" s="17">
        <f t="shared" si="425"/>
        <v>2.4444444444444446</v>
      </c>
      <c r="AC945" s="17">
        <f t="shared" si="426"/>
        <v>3.1111111111111112</v>
      </c>
      <c r="AD945" s="14">
        <f t="shared" si="427"/>
        <v>0.7857142857142857</v>
      </c>
      <c r="AE945" s="12">
        <v>109</v>
      </c>
      <c r="AF945" s="17">
        <f t="shared" si="428"/>
        <v>12.111111111111111</v>
      </c>
      <c r="AG945" s="12">
        <v>34</v>
      </c>
      <c r="AH945" s="17">
        <f t="shared" si="429"/>
        <v>3.7777777777777777</v>
      </c>
      <c r="AI945" s="12">
        <v>75</v>
      </c>
      <c r="AJ945" s="17">
        <f t="shared" si="430"/>
        <v>8.3333333333333339</v>
      </c>
      <c r="AK945" s="12">
        <v>28</v>
      </c>
      <c r="AL945" s="17">
        <f t="shared" si="431"/>
        <v>3.1111111111111112</v>
      </c>
      <c r="AM945" s="12">
        <v>3</v>
      </c>
      <c r="AN945" s="17">
        <f t="shared" si="432"/>
        <v>0.33333333333333331</v>
      </c>
      <c r="AO945" s="12">
        <v>7</v>
      </c>
      <c r="AP945" s="17">
        <f t="shared" si="433"/>
        <v>0.77777777777777779</v>
      </c>
      <c r="AQ945" s="12">
        <v>17</v>
      </c>
      <c r="AR945" s="17">
        <f t="shared" si="434"/>
        <v>1.8888888888888888</v>
      </c>
      <c r="AS945" s="12">
        <v>19</v>
      </c>
      <c r="AT945" s="17">
        <f t="shared" si="435"/>
        <v>2.1111111111111112</v>
      </c>
      <c r="AU945" s="13"/>
      <c r="AV945" s="13"/>
      <c r="AW945" s="13"/>
      <c r="AX945" s="13"/>
      <c r="AY945" s="13"/>
      <c r="AZ945" s="13"/>
      <c r="BA945" s="13"/>
      <c r="BB945" s="13"/>
      <c r="BC945" s="13"/>
      <c r="BD945" s="35">
        <f t="shared" si="436"/>
        <v>66.017852715100418</v>
      </c>
      <c r="BE945" s="35">
        <f t="shared" si="437"/>
        <v>64.09395973154362</v>
      </c>
      <c r="BF945" s="37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26.284822008968952</v>
      </c>
      <c r="BG945" s="14">
        <f t="shared" si="438"/>
        <v>0.24161073825503357</v>
      </c>
      <c r="BH945" s="14">
        <f t="shared" si="439"/>
        <v>0.18791946308724833</v>
      </c>
      <c r="BI945" s="13">
        <f>IFERROR(((AG945*(12000/5))/((F945*60+G945)*(SUMIFS(팀공격력!X:X,팀공격력!A:A,B945,팀공격력!B:B,D945)+SUMIFS(팀수비력!X:X,팀수비력!A:A,B945,팀수비력!B:B,D945))))*100,"")</f>
        <v>5.9593798155221398</v>
      </c>
      <c r="BJ945" s="13">
        <f>IFERROR(((AI945*(12000/5))/((F945*60+G945)*(SUMIFS(팀공격력!V:V,팀공격력!A:A,B945,팀공격력!B:B,D945)+SUMIFS(팀수비력!W:W,팀수비력!A:A,B945,팀수비력!B:B,D945))))*100,"")</f>
        <v>26.586316908897555</v>
      </c>
      <c r="BK945" s="13">
        <f>IFERROR(((AE945*(12000/5))/((F945*60+G945)*(SUMIFS(팀공격력!X:X,팀공격력!A:A,B945,팀공격력!B:B,D945)+SUMIFS(팀수비력!X:X,팀수비력!A:A,B945,팀수비력!B:B,D945))))*100,"")</f>
        <v>19.105070585056271</v>
      </c>
      <c r="BL945" s="13">
        <f>IFERROR(100*AK945/(((((F945*60+G945)/(12000/5))*SUMIFS(팀공격력!P:P,팀공격력!A:A,B945,팀공격력!B:B,D945))-K945)),"")</f>
        <v>16.768977391825125</v>
      </c>
      <c r="BM945" s="13">
        <f>IFERROR(100*((AM945/E945*(2400))/((F945*60+G945)*SUMIFS(팀공격력!AR:AR,팀공격력!A:A,B945,팀공격력!B:B,D945))),"")</f>
        <v>0.51124569145915766</v>
      </c>
      <c r="BN945" s="13">
        <f>IFERROR((AO945*40)/(((F945*60+G945)/60)*(SUMIFS(팀수비력!Q:Q,팀수비력!A:A,B945,팀수비력!B:B,D945)-SUMIFS(팀수비력!N:N,팀수비력!A:A,B945,팀수비력!B:B,D945)))*100,"")</f>
        <v>2.2973102326026611</v>
      </c>
      <c r="BO945" s="13">
        <f t="shared" si="440"/>
        <v>9.5334230596680136</v>
      </c>
      <c r="BP945" s="13">
        <v>38.095238095238003</v>
      </c>
      <c r="BQ945" s="13">
        <v>0.88888888888888795</v>
      </c>
      <c r="BR945" s="13">
        <v>1</v>
      </c>
      <c r="BS945" s="13">
        <v>0</v>
      </c>
      <c r="BT945" s="15" t="s">
        <v>93</v>
      </c>
      <c r="BU945" s="15"/>
      <c r="BV945" s="12" t="s">
        <v>89</v>
      </c>
      <c r="BW945" s="26"/>
      <c r="BX945" s="28"/>
      <c r="BY945" s="28"/>
      <c r="BZ945" s="26"/>
      <c r="CA945" s="26"/>
      <c r="CB945" s="26"/>
      <c r="CC945" s="31"/>
      <c r="CD945" s="31"/>
      <c r="CE945" s="31"/>
      <c r="CF945" s="33"/>
      <c r="CG945" s="33"/>
    </row>
    <row r="946" spans="1:85" ht="18" customHeight="1" thickBot="1" x14ac:dyDescent="0.45">
      <c r="A946" s="12" t="s">
        <v>84</v>
      </c>
      <c r="B946" s="12" t="s">
        <v>112</v>
      </c>
      <c r="C946" s="4" t="s">
        <v>119</v>
      </c>
      <c r="D946" s="4" t="s">
        <v>300</v>
      </c>
      <c r="E946" s="23">
        <v>4</v>
      </c>
      <c r="F946" s="24">
        <v>5</v>
      </c>
      <c r="G946" s="24">
        <v>1</v>
      </c>
      <c r="H946" s="10">
        <f t="shared" si="414"/>
        <v>1204</v>
      </c>
      <c r="I946" s="5">
        <v>0</v>
      </c>
      <c r="J946" s="17">
        <f t="shared" si="415"/>
        <v>0</v>
      </c>
      <c r="K946" s="7">
        <v>0</v>
      </c>
      <c r="L946" s="7">
        <v>2</v>
      </c>
      <c r="M946" s="17">
        <f t="shared" si="416"/>
        <v>0</v>
      </c>
      <c r="N946" s="17">
        <f t="shared" si="417"/>
        <v>0.5</v>
      </c>
      <c r="O946" s="14">
        <f t="shared" si="418"/>
        <v>0</v>
      </c>
      <c r="P946" s="12">
        <v>0</v>
      </c>
      <c r="Q946" s="12">
        <v>2</v>
      </c>
      <c r="R946" s="17">
        <f t="shared" si="419"/>
        <v>0</v>
      </c>
      <c r="S946" s="17">
        <f t="shared" si="420"/>
        <v>0.5</v>
      </c>
      <c r="T946" s="14">
        <f t="shared" si="421"/>
        <v>0</v>
      </c>
      <c r="U946" s="12">
        <v>0</v>
      </c>
      <c r="V946" s="12">
        <v>0</v>
      </c>
      <c r="W946" s="17">
        <f t="shared" si="422"/>
        <v>0</v>
      </c>
      <c r="X946" s="17">
        <f t="shared" si="423"/>
        <v>0</v>
      </c>
      <c r="Y946" s="14" t="e">
        <f t="shared" si="424"/>
        <v>#DIV/0!</v>
      </c>
      <c r="Z946" s="12">
        <v>0</v>
      </c>
      <c r="AA946" s="12">
        <v>0</v>
      </c>
      <c r="AB946" s="17">
        <f t="shared" si="425"/>
        <v>0</v>
      </c>
      <c r="AC946" s="17">
        <f t="shared" si="426"/>
        <v>0</v>
      </c>
      <c r="AD946" s="14" t="e">
        <f t="shared" si="427"/>
        <v>#DIV/0!</v>
      </c>
      <c r="AE946" s="12">
        <v>3</v>
      </c>
      <c r="AF946" s="17">
        <f t="shared" si="428"/>
        <v>0.75</v>
      </c>
      <c r="AG946" s="12">
        <v>1</v>
      </c>
      <c r="AH946" s="17">
        <f t="shared" si="429"/>
        <v>0.25</v>
      </c>
      <c r="AI946" s="12">
        <v>2</v>
      </c>
      <c r="AJ946" s="17">
        <f t="shared" si="430"/>
        <v>0.5</v>
      </c>
      <c r="AK946" s="12">
        <v>0</v>
      </c>
      <c r="AL946" s="17">
        <f t="shared" si="431"/>
        <v>0</v>
      </c>
      <c r="AM946" s="12">
        <v>0</v>
      </c>
      <c r="AN946" s="17">
        <f t="shared" si="432"/>
        <v>0</v>
      </c>
      <c r="AO946" s="12">
        <v>0</v>
      </c>
      <c r="AP946" s="17">
        <f t="shared" si="433"/>
        <v>0</v>
      </c>
      <c r="AQ946" s="12">
        <v>0</v>
      </c>
      <c r="AR946" s="17">
        <f t="shared" si="434"/>
        <v>0</v>
      </c>
      <c r="AS946" s="12">
        <v>3</v>
      </c>
      <c r="AT946" s="17">
        <f t="shared" si="435"/>
        <v>0.75</v>
      </c>
      <c r="AU946" s="13"/>
      <c r="AV946" s="13"/>
      <c r="AW946" s="13"/>
      <c r="AX946" s="13"/>
      <c r="AY946" s="13"/>
      <c r="AZ946" s="13"/>
      <c r="BA946" s="13"/>
      <c r="BB946" s="13"/>
      <c r="BC946" s="13"/>
      <c r="BD946" s="35">
        <f t="shared" si="436"/>
        <v>0</v>
      </c>
      <c r="BE946" s="35">
        <f t="shared" si="437"/>
        <v>0</v>
      </c>
      <c r="BF946" s="37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2.1253390358541151</v>
      </c>
      <c r="BG946" s="14">
        <f t="shared" si="438"/>
        <v>0</v>
      </c>
      <c r="BH946" s="14">
        <f t="shared" si="439"/>
        <v>0</v>
      </c>
      <c r="BI946" s="13">
        <f>IFERROR(((AG946*(12000/5))/((F946*60+G946)*(SUMIFS(팀공격력!X:X,팀공격력!A:A,B946,팀공격력!B:B,D946)+SUMIFS(팀수비력!X:X,팀수비력!A:A,B946,팀수비력!B:B,D946))))*100,"")</f>
        <v>1.2636167871490172</v>
      </c>
      <c r="BJ946" s="13">
        <f>IFERROR(((AI946*(12000/5))/((F946*60+G946)*(SUMIFS(팀공격력!V:V,팀공격력!A:A,B946,팀공격력!B:B,D946)+SUMIFS(팀수비력!W:W,팀수비력!A:A,B946,팀수비력!B:B,D946))))*100,"")</f>
        <v>5.111167901865576</v>
      </c>
      <c r="BK946" s="13">
        <f>IFERROR(((AE946*(12000/5))/((F946*60+G946)*(SUMIFS(팀공격력!X:X,팀공격력!A:A,B946,팀공격력!B:B,D946)+SUMIFS(팀수비력!X:X,팀수비력!A:A,B946,팀수비력!B:B,D946))))*100,"")</f>
        <v>3.7908503614470521</v>
      </c>
      <c r="BL946" s="13">
        <f>IFERROR(100*AK946/(((((F946*60+G946)/(12000/5))*SUMIFS(팀공격력!P:P,팀공격력!A:A,B946,팀공격력!B:B,D946))-K946)),"")</f>
        <v>0</v>
      </c>
      <c r="BM946" s="13">
        <f>IFERROR(100*((AM946/E946*(2400))/((F946*60+G946)*SUMIFS(팀공격력!AR:AR,팀공격력!A:A,B946,팀공격력!B:B,D946))),"")</f>
        <v>0</v>
      </c>
      <c r="BN946" s="13">
        <f>IFERROR((AO946*40)/(((F946*60+G946)/60)*(SUMIFS(팀수비력!Q:Q,팀수비력!A:A,B946,팀수비력!B:B,D946)-SUMIFS(팀수비력!N:N,팀수비력!A:A,B946,팀수비력!B:B,D946)))*100,"")</f>
        <v>0</v>
      </c>
      <c r="BO946" s="13">
        <f t="shared" si="440"/>
        <v>0</v>
      </c>
      <c r="BP946" s="13">
        <v>0</v>
      </c>
      <c r="BQ946" s="13">
        <v>0</v>
      </c>
      <c r="BR946" s="13">
        <v>0</v>
      </c>
      <c r="BS946" s="13">
        <v>0</v>
      </c>
      <c r="BT946" s="15" t="s">
        <v>88</v>
      </c>
      <c r="BU946" s="15"/>
      <c r="BV946" s="12" t="s">
        <v>96</v>
      </c>
      <c r="BW946" s="26"/>
      <c r="BX946" s="28"/>
      <c r="BY946" s="28"/>
      <c r="BZ946" s="26"/>
      <c r="CA946" s="26"/>
      <c r="CB946" s="26"/>
      <c r="CC946" s="31"/>
      <c r="CD946" s="31"/>
      <c r="CE946" s="31"/>
      <c r="CF946" s="33"/>
      <c r="CG946" s="33"/>
    </row>
    <row r="947" spans="1:85" ht="18" customHeight="1" thickBot="1" x14ac:dyDescent="0.45">
      <c r="A947" s="12" t="s">
        <v>84</v>
      </c>
      <c r="B947" s="12" t="s">
        <v>112</v>
      </c>
      <c r="C947" s="4" t="s">
        <v>120</v>
      </c>
      <c r="D947" s="4" t="s">
        <v>300</v>
      </c>
      <c r="E947" s="23">
        <v>4</v>
      </c>
      <c r="F947" s="24">
        <v>8</v>
      </c>
      <c r="G947" s="24">
        <v>27</v>
      </c>
      <c r="H947" s="10">
        <f t="shared" si="414"/>
        <v>2028</v>
      </c>
      <c r="I947" s="5">
        <v>24</v>
      </c>
      <c r="J947" s="17">
        <f t="shared" si="415"/>
        <v>6</v>
      </c>
      <c r="K947" s="7">
        <v>9</v>
      </c>
      <c r="L947" s="7">
        <v>23</v>
      </c>
      <c r="M947" s="17">
        <f t="shared" si="416"/>
        <v>2.25</v>
      </c>
      <c r="N947" s="17">
        <f t="shared" si="417"/>
        <v>5.75</v>
      </c>
      <c r="O947" s="14">
        <f t="shared" si="418"/>
        <v>0.39130434782608697</v>
      </c>
      <c r="P947" s="12">
        <v>5</v>
      </c>
      <c r="Q947" s="12">
        <v>12</v>
      </c>
      <c r="R947" s="17">
        <f t="shared" si="419"/>
        <v>1.25</v>
      </c>
      <c r="S947" s="17">
        <f t="shared" si="420"/>
        <v>3</v>
      </c>
      <c r="T947" s="14">
        <f t="shared" si="421"/>
        <v>0.41666666666666669</v>
      </c>
      <c r="U947" s="12">
        <v>4</v>
      </c>
      <c r="V947" s="12">
        <v>11</v>
      </c>
      <c r="W947" s="17">
        <f t="shared" si="422"/>
        <v>1</v>
      </c>
      <c r="X947" s="17">
        <f t="shared" si="423"/>
        <v>2.75</v>
      </c>
      <c r="Y947" s="14">
        <f t="shared" si="424"/>
        <v>0.36363636363636365</v>
      </c>
      <c r="Z947" s="12">
        <v>2</v>
      </c>
      <c r="AA947" s="12">
        <v>6</v>
      </c>
      <c r="AB947" s="17">
        <f t="shared" si="425"/>
        <v>0.5</v>
      </c>
      <c r="AC947" s="17">
        <f t="shared" si="426"/>
        <v>1.5</v>
      </c>
      <c r="AD947" s="14">
        <f t="shared" si="427"/>
        <v>0.33333333333333331</v>
      </c>
      <c r="AE947" s="12">
        <v>12</v>
      </c>
      <c r="AF947" s="17">
        <f t="shared" si="428"/>
        <v>3</v>
      </c>
      <c r="AG947" s="12">
        <v>2</v>
      </c>
      <c r="AH947" s="17">
        <f t="shared" si="429"/>
        <v>0.5</v>
      </c>
      <c r="AI947" s="12">
        <v>10</v>
      </c>
      <c r="AJ947" s="17">
        <f t="shared" si="430"/>
        <v>2.5</v>
      </c>
      <c r="AK947" s="12">
        <v>2</v>
      </c>
      <c r="AL947" s="17">
        <f t="shared" si="431"/>
        <v>0.5</v>
      </c>
      <c r="AM947" s="12">
        <v>0</v>
      </c>
      <c r="AN947" s="17">
        <f t="shared" si="432"/>
        <v>0</v>
      </c>
      <c r="AO947" s="12">
        <v>3</v>
      </c>
      <c r="AP947" s="17">
        <f t="shared" si="433"/>
        <v>0.75</v>
      </c>
      <c r="AQ947" s="12">
        <v>3</v>
      </c>
      <c r="AR947" s="17">
        <f t="shared" si="434"/>
        <v>0.75</v>
      </c>
      <c r="AS947" s="12">
        <v>6</v>
      </c>
      <c r="AT947" s="17">
        <f t="shared" si="435"/>
        <v>1.5</v>
      </c>
      <c r="AU947" s="13"/>
      <c r="AV947" s="13"/>
      <c r="AW947" s="13"/>
      <c r="AX947" s="13"/>
      <c r="AY947" s="13"/>
      <c r="AZ947" s="13"/>
      <c r="BA947" s="13"/>
      <c r="BB947" s="13"/>
      <c r="BC947" s="13"/>
      <c r="BD947" s="35">
        <f t="shared" si="436"/>
        <v>46.801872074882994</v>
      </c>
      <c r="BE947" s="35">
        <f t="shared" si="437"/>
        <v>47.826086956521742</v>
      </c>
      <c r="BF947" s="37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18.06881923673118</v>
      </c>
      <c r="BG947" s="14">
        <f t="shared" si="438"/>
        <v>0.47826086956521741</v>
      </c>
      <c r="BH947" s="14">
        <f t="shared" si="439"/>
        <v>0.2608695652173913</v>
      </c>
      <c r="BI947" s="13">
        <f>IFERROR(((AG947*(12000/5))/((F947*60+G947)*(SUMIFS(팀공격력!X:X,팀공격력!A:A,B947,팀공격력!B:B,D947)+SUMIFS(팀수비력!X:X,팀수비력!A:A,B947,팀수비력!B:B,D947))))*100,"")</f>
        <v>1.500389163439267</v>
      </c>
      <c r="BJ947" s="13">
        <f>IFERROR(((AI947*(12000/5))/((F947*60+G947)*(SUMIFS(팀공격력!V:V,팀공격력!A:A,B947,팀공격력!B:B,D947)+SUMIFS(팀수비력!W:W,팀수비력!A:A,B947,팀수비력!B:B,D947))))*100,"")</f>
        <v>15.172204521316948</v>
      </c>
      <c r="BK947" s="13">
        <f>IFERROR(((AE947*(12000/5))/((F947*60+G947)*(SUMIFS(팀공격력!X:X,팀공격력!A:A,B947,팀공격력!B:B,D947)+SUMIFS(팀수비력!X:X,팀수비력!A:A,B947,팀수비력!B:B,D947))))*100,"")</f>
        <v>9.0023349806356023</v>
      </c>
      <c r="BL947" s="13">
        <f>IFERROR(100*AK947/(((((F947*60+G947)/(12000/5))*SUMIFS(팀공격력!P:P,팀공격력!A:A,B947,팀공격력!B:B,D947))-K947)),"")</f>
        <v>3.9547184734786693</v>
      </c>
      <c r="BM947" s="13">
        <f>IFERROR(100*((AM947/E947*(2400))/((F947*60+G947)*SUMIFS(팀공격력!AR:AR,팀공격력!A:A,B947,팀공격력!B:B,D947))),"")</f>
        <v>0</v>
      </c>
      <c r="BN947" s="13">
        <f>IFERROR((AO947*40)/(((F947*60+G947)/60)*(SUMIFS(팀수비력!Q:Q,팀수비력!A:A,B947,팀수비력!B:B,D947)-SUMIFS(팀수비력!N:N,팀수비력!A:A,B947,팀수비력!B:B,D947)))*100,"")</f>
        <v>4.2140010183835797</v>
      </c>
      <c r="BO947" s="13">
        <f t="shared" si="440"/>
        <v>10.474860335195531</v>
      </c>
      <c r="BP947" s="13">
        <v>75</v>
      </c>
      <c r="BQ947" s="13">
        <v>0.75</v>
      </c>
      <c r="BR947" s="13">
        <v>0.5</v>
      </c>
      <c r="BS947" s="13">
        <v>0</v>
      </c>
      <c r="BT947" s="15" t="s">
        <v>93</v>
      </c>
      <c r="BU947" s="15"/>
      <c r="BV947" s="12" t="s">
        <v>96</v>
      </c>
      <c r="BW947" s="26"/>
      <c r="BX947" s="28"/>
      <c r="BY947" s="28"/>
      <c r="BZ947" s="26"/>
      <c r="CA947" s="26"/>
      <c r="CB947" s="26"/>
      <c r="CC947" s="31"/>
      <c r="CD947" s="31"/>
      <c r="CE947" s="31"/>
      <c r="CF947" s="33"/>
      <c r="CG947" s="33"/>
    </row>
    <row r="948" spans="1:85" ht="18" customHeight="1" thickBot="1" x14ac:dyDescent="0.45">
      <c r="A948" s="12" t="s">
        <v>84</v>
      </c>
      <c r="B948" s="12" t="s">
        <v>112</v>
      </c>
      <c r="C948" s="4" t="s">
        <v>121</v>
      </c>
      <c r="D948" s="4" t="s">
        <v>300</v>
      </c>
      <c r="E948" s="23">
        <v>9</v>
      </c>
      <c r="F948" s="24">
        <v>34</v>
      </c>
      <c r="G948" s="24">
        <v>44</v>
      </c>
      <c r="H948" s="10">
        <f t="shared" si="414"/>
        <v>18756</v>
      </c>
      <c r="I948" s="5">
        <v>185</v>
      </c>
      <c r="J948" s="17">
        <f t="shared" si="415"/>
        <v>20.555555555555557</v>
      </c>
      <c r="K948" s="7">
        <v>68</v>
      </c>
      <c r="L948" s="7">
        <v>143</v>
      </c>
      <c r="M948" s="17">
        <f t="shared" si="416"/>
        <v>7.5555555555555554</v>
      </c>
      <c r="N948" s="17">
        <f t="shared" si="417"/>
        <v>15.888888888888889</v>
      </c>
      <c r="O948" s="14">
        <f t="shared" si="418"/>
        <v>0.47552447552447552</v>
      </c>
      <c r="P948" s="12">
        <v>48</v>
      </c>
      <c r="Q948" s="12">
        <v>80</v>
      </c>
      <c r="R948" s="17">
        <f t="shared" si="419"/>
        <v>5.333333333333333</v>
      </c>
      <c r="S948" s="17">
        <f t="shared" si="420"/>
        <v>8.8888888888888893</v>
      </c>
      <c r="T948" s="14">
        <f t="shared" si="421"/>
        <v>0.6</v>
      </c>
      <c r="U948" s="12">
        <v>20</v>
      </c>
      <c r="V948" s="12">
        <v>63</v>
      </c>
      <c r="W948" s="17">
        <f t="shared" si="422"/>
        <v>2.2222222222222223</v>
      </c>
      <c r="X948" s="17">
        <f t="shared" si="423"/>
        <v>7</v>
      </c>
      <c r="Y948" s="14">
        <f t="shared" si="424"/>
        <v>0.31746031746031744</v>
      </c>
      <c r="Z948" s="12">
        <v>29</v>
      </c>
      <c r="AA948" s="12">
        <v>40</v>
      </c>
      <c r="AB948" s="17">
        <f t="shared" si="425"/>
        <v>3.2222222222222223</v>
      </c>
      <c r="AC948" s="17">
        <f t="shared" si="426"/>
        <v>4.4444444444444446</v>
      </c>
      <c r="AD948" s="14">
        <f t="shared" si="427"/>
        <v>0.72499999999999998</v>
      </c>
      <c r="AE948" s="12">
        <v>28</v>
      </c>
      <c r="AF948" s="17">
        <f t="shared" si="428"/>
        <v>3.1111111111111112</v>
      </c>
      <c r="AG948" s="12">
        <v>4</v>
      </c>
      <c r="AH948" s="17">
        <f t="shared" si="429"/>
        <v>0.44444444444444442</v>
      </c>
      <c r="AI948" s="12">
        <v>24</v>
      </c>
      <c r="AJ948" s="17">
        <f t="shared" si="430"/>
        <v>2.6666666666666665</v>
      </c>
      <c r="AK948" s="12">
        <v>54</v>
      </c>
      <c r="AL948" s="17">
        <f t="shared" si="431"/>
        <v>6</v>
      </c>
      <c r="AM948" s="12">
        <v>6</v>
      </c>
      <c r="AN948" s="17">
        <f t="shared" si="432"/>
        <v>0.66666666666666663</v>
      </c>
      <c r="AO948" s="12">
        <v>0</v>
      </c>
      <c r="AP948" s="17">
        <f t="shared" si="433"/>
        <v>0</v>
      </c>
      <c r="AQ948" s="12">
        <v>16</v>
      </c>
      <c r="AR948" s="17">
        <f t="shared" si="434"/>
        <v>1.7777777777777777</v>
      </c>
      <c r="AS948" s="12">
        <v>16</v>
      </c>
      <c r="AT948" s="17">
        <f t="shared" si="435"/>
        <v>1.7777777777777777</v>
      </c>
      <c r="AU948" s="13"/>
      <c r="AV948" s="13"/>
      <c r="AW948" s="13"/>
      <c r="AX948" s="13"/>
      <c r="AY948" s="13"/>
      <c r="AZ948" s="13"/>
      <c r="BA948" s="13"/>
      <c r="BB948" s="13"/>
      <c r="BC948" s="13"/>
      <c r="BD948" s="35">
        <f t="shared" si="436"/>
        <v>57.596513075965127</v>
      </c>
      <c r="BE948" s="35">
        <f t="shared" si="437"/>
        <v>54.54545454545454</v>
      </c>
      <c r="BF948" s="37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27.105517512783795</v>
      </c>
      <c r="BG948" s="14">
        <f t="shared" si="438"/>
        <v>0.44055944055944057</v>
      </c>
      <c r="BH948" s="14">
        <f t="shared" si="439"/>
        <v>0.27972027972027974</v>
      </c>
      <c r="BI948" s="13">
        <f>IFERROR(((AG948*(12000/5))/((F948*60+G948)*(SUMIFS(팀공격력!X:X,팀공격력!A:A,B948,팀공격력!B:B,D948)+SUMIFS(팀수비력!X:X,팀수비력!A:A,B948,팀수비력!B:B,D948))))*100,"")</f>
        <v>0.73003580217246489</v>
      </c>
      <c r="BJ948" s="13">
        <f>IFERROR(((AI948*(12000/5))/((F948*60+G948)*(SUMIFS(팀공격력!V:V,팀공격력!A:A,B948,팀공격력!B:B,D948)+SUMIFS(팀수비력!W:W,팀수비력!A:A,B948,팀수비력!B:B,D948))))*100,"")</f>
        <v>8.8587036763620262</v>
      </c>
      <c r="BK948" s="13">
        <f>IFERROR(((AE948*(12000/5))/((F948*60+G948)*(SUMIFS(팀공격력!X:X,팀공격력!A:A,B948,팀공격력!B:B,D948)+SUMIFS(팀수비력!X:X,팀수비력!A:A,B948,팀수비력!B:B,D948))))*100,"")</f>
        <v>5.1102506152072538</v>
      </c>
      <c r="BL948" s="13">
        <f>IFERROR(100*AK948/(((((F948*60+G948)/(12000/5))*SUMIFS(팀공격력!P:P,팀공격력!A:A,B948,팀공격력!B:B,D948))-K948)),"")</f>
        <v>30.530898399954772</v>
      </c>
      <c r="BM948" s="13">
        <f>IFERROR(100*((AM948/E948*(2400))/((F948*60+G948)*SUMIFS(팀공격력!AR:AR,팀공격력!A:A,B948,팀공격력!B:B,D948))),"")</f>
        <v>1.0646863248237735</v>
      </c>
      <c r="BN948" s="13">
        <f>IFERROR((AO948*40)/(((F948*60+G948)/60)*(SUMIFS(팀수비력!Q:Q,팀수비력!A:A,B948,팀수비력!B:B,D948)-SUMIFS(팀수비력!N:N,팀수비력!A:A,B948,팀수비력!B:B,D948)))*100,"")</f>
        <v>0</v>
      </c>
      <c r="BO948" s="13">
        <f t="shared" si="440"/>
        <v>9.0600226500566254</v>
      </c>
      <c r="BP948" s="13">
        <v>8.6956521739130395</v>
      </c>
      <c r="BQ948" s="13">
        <v>0.22222222222222199</v>
      </c>
      <c r="BR948" s="13">
        <v>2.55555555555555</v>
      </c>
      <c r="BS948" s="13">
        <v>0.33333333333333298</v>
      </c>
      <c r="BT948" s="15" t="s">
        <v>110</v>
      </c>
      <c r="BU948" s="15"/>
      <c r="BV948" s="12" t="s">
        <v>91</v>
      </c>
      <c r="BW948" s="26"/>
      <c r="BX948" s="28"/>
      <c r="BY948" s="28"/>
      <c r="BZ948" s="26"/>
      <c r="CA948" s="26"/>
      <c r="CB948" s="26"/>
      <c r="CC948" s="31"/>
      <c r="CD948" s="31"/>
      <c r="CE948" s="31"/>
      <c r="CF948" s="33"/>
      <c r="CG948" s="33"/>
    </row>
    <row r="949" spans="1:85" ht="18" customHeight="1" thickBot="1" x14ac:dyDescent="0.45">
      <c r="A949" s="12" t="s">
        <v>84</v>
      </c>
      <c r="B949" s="12" t="s">
        <v>112</v>
      </c>
      <c r="C949" s="4" t="s">
        <v>123</v>
      </c>
      <c r="D949" s="4" t="s">
        <v>300</v>
      </c>
      <c r="E949" s="23">
        <v>9</v>
      </c>
      <c r="F949" s="24">
        <v>23</v>
      </c>
      <c r="G949" s="24">
        <v>46</v>
      </c>
      <c r="H949" s="10">
        <f t="shared" si="414"/>
        <v>12834</v>
      </c>
      <c r="I949" s="5">
        <v>44</v>
      </c>
      <c r="J949" s="17">
        <f t="shared" si="415"/>
        <v>4.8888888888888893</v>
      </c>
      <c r="K949" s="7">
        <v>15</v>
      </c>
      <c r="L949" s="7">
        <v>41</v>
      </c>
      <c r="M949" s="17">
        <f t="shared" si="416"/>
        <v>1.6666666666666667</v>
      </c>
      <c r="N949" s="17">
        <f t="shared" si="417"/>
        <v>4.5555555555555554</v>
      </c>
      <c r="O949" s="14">
        <f t="shared" si="418"/>
        <v>0.36585365853658536</v>
      </c>
      <c r="P949" s="12">
        <v>7</v>
      </c>
      <c r="Q949" s="12">
        <v>21</v>
      </c>
      <c r="R949" s="17">
        <f t="shared" si="419"/>
        <v>0.77777777777777779</v>
      </c>
      <c r="S949" s="17">
        <f t="shared" si="420"/>
        <v>2.3333333333333335</v>
      </c>
      <c r="T949" s="14">
        <f t="shared" si="421"/>
        <v>0.33333333333333331</v>
      </c>
      <c r="U949" s="12">
        <v>8</v>
      </c>
      <c r="V949" s="12">
        <v>20</v>
      </c>
      <c r="W949" s="17">
        <f t="shared" si="422"/>
        <v>0.88888888888888884</v>
      </c>
      <c r="X949" s="17">
        <f t="shared" si="423"/>
        <v>2.2222222222222223</v>
      </c>
      <c r="Y949" s="14">
        <f t="shared" si="424"/>
        <v>0.4</v>
      </c>
      <c r="Z949" s="12">
        <v>6</v>
      </c>
      <c r="AA949" s="12">
        <v>7</v>
      </c>
      <c r="AB949" s="17">
        <f t="shared" si="425"/>
        <v>0.66666666666666663</v>
      </c>
      <c r="AC949" s="17">
        <f t="shared" si="426"/>
        <v>0.77777777777777779</v>
      </c>
      <c r="AD949" s="14">
        <f t="shared" si="427"/>
        <v>0.8571428571428571</v>
      </c>
      <c r="AE949" s="12">
        <v>36</v>
      </c>
      <c r="AF949" s="17">
        <f t="shared" si="428"/>
        <v>4</v>
      </c>
      <c r="AG949" s="12">
        <v>4</v>
      </c>
      <c r="AH949" s="17">
        <f t="shared" si="429"/>
        <v>0.44444444444444442</v>
      </c>
      <c r="AI949" s="12">
        <v>32</v>
      </c>
      <c r="AJ949" s="17">
        <f t="shared" si="430"/>
        <v>3.5555555555555554</v>
      </c>
      <c r="AK949" s="12">
        <v>11</v>
      </c>
      <c r="AL949" s="17">
        <f t="shared" si="431"/>
        <v>1.2222222222222223</v>
      </c>
      <c r="AM949" s="12">
        <v>6</v>
      </c>
      <c r="AN949" s="17">
        <f t="shared" si="432"/>
        <v>0.66666666666666663</v>
      </c>
      <c r="AO949" s="12">
        <v>1</v>
      </c>
      <c r="AP949" s="17">
        <f t="shared" si="433"/>
        <v>0.1111111111111111</v>
      </c>
      <c r="AQ949" s="12">
        <v>9</v>
      </c>
      <c r="AR949" s="17">
        <f t="shared" si="434"/>
        <v>1</v>
      </c>
      <c r="AS949" s="12">
        <v>19</v>
      </c>
      <c r="AT949" s="17">
        <f t="shared" si="435"/>
        <v>2.1111111111111112</v>
      </c>
      <c r="AU949" s="13"/>
      <c r="AV949" s="13"/>
      <c r="AW949" s="13"/>
      <c r="AX949" s="13"/>
      <c r="AY949" s="13"/>
      <c r="AZ949" s="13"/>
      <c r="BA949" s="13"/>
      <c r="BB949" s="13"/>
      <c r="BC949" s="13"/>
      <c r="BD949" s="35">
        <f t="shared" si="436"/>
        <v>49.909255898366602</v>
      </c>
      <c r="BE949" s="35">
        <f t="shared" si="437"/>
        <v>46.341463414634148</v>
      </c>
      <c r="BF949" s="37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11.906280435821902</v>
      </c>
      <c r="BG949" s="14">
        <f t="shared" si="438"/>
        <v>0.48780487804878048</v>
      </c>
      <c r="BH949" s="14">
        <f t="shared" si="439"/>
        <v>0.17073170731707318</v>
      </c>
      <c r="BI949" s="13">
        <f>IFERROR(((AG949*(12000/5))/((F949*60+G949)*(SUMIFS(팀공격력!X:X,팀공격력!A:A,B949,팀공격력!B:B,D949)+SUMIFS(팀수비력!X:X,팀수비력!A:A,B949,팀수비력!B:B,D949))))*100,"")</f>
        <v>1.0668966421650889</v>
      </c>
      <c r="BJ949" s="13">
        <f>IFERROR(((AI949*(12000/5))/((F949*60+G949)*(SUMIFS(팀공격력!V:V,팀공격력!A:A,B949,팀공격력!B:B,D949)+SUMIFS(팀수비력!W:W,팀수비력!A:A,B949,팀수비력!B:B,D949))))*100,"")</f>
        <v>17.261840543747979</v>
      </c>
      <c r="BK949" s="13">
        <f>IFERROR(((AE949*(12000/5))/((F949*60+G949)*(SUMIFS(팀공격력!X:X,팀공격력!A:A,B949,팀공격력!B:B,D949)+SUMIFS(팀수비력!X:X,팀수비력!A:A,B949,팀수비력!B:B,D949))))*100,"")</f>
        <v>9.6020697794858005</v>
      </c>
      <c r="BL949" s="13">
        <f>IFERROR(100*AK949/(((((F949*60+G949)/(12000/5))*SUMIFS(팀공격력!P:P,팀공격력!A:A,B949,팀공격력!B:B,D949))-K949)),"")</f>
        <v>7.2105142407656269</v>
      </c>
      <c r="BM949" s="13">
        <f>IFERROR(100*((AM949/E949*(2400))/((F949*60+G949)*SUMIFS(팀공격력!AR:AR,팀공격력!A:A,B949,팀공격력!B:B,D949))),"")</f>
        <v>1.5559651479191752</v>
      </c>
      <c r="BN949" s="13">
        <f>IFERROR((AO949*40)/(((F949*60+G949)/60)*(SUMIFS(팀수비력!Q:Q,팀수비력!A:A,B949,팀수비력!B:B,D949)-SUMIFS(팀수비력!N:N,팀수비력!A:A,B949,팀수비력!B:B,D949)))*100,"")</f>
        <v>0.49941526795710017</v>
      </c>
      <c r="BO949" s="13">
        <f t="shared" si="440"/>
        <v>16.955538809344386</v>
      </c>
      <c r="BP949" s="13">
        <v>6.6666666666666599</v>
      </c>
      <c r="BQ949" s="13">
        <v>0.11111111111111099</v>
      </c>
      <c r="BR949" s="13">
        <v>0.22222222222222199</v>
      </c>
      <c r="BS949" s="13">
        <v>0.33333333333333298</v>
      </c>
      <c r="BT949" s="15" t="s">
        <v>88</v>
      </c>
      <c r="BU949" s="15"/>
      <c r="BV949" s="12" t="s">
        <v>96</v>
      </c>
      <c r="BW949" s="26"/>
      <c r="BX949" s="28"/>
      <c r="BY949" s="28"/>
      <c r="BZ949" s="26"/>
      <c r="CA949" s="26"/>
      <c r="CB949" s="26"/>
      <c r="CC949" s="31"/>
      <c r="CD949" s="31"/>
      <c r="CE949" s="31"/>
      <c r="CF949" s="33"/>
      <c r="CG949" s="33"/>
    </row>
    <row r="950" spans="1:85" ht="18" customHeight="1" thickBot="1" x14ac:dyDescent="0.45">
      <c r="A950" s="12" t="s">
        <v>84</v>
      </c>
      <c r="B950" s="12" t="s">
        <v>112</v>
      </c>
      <c r="C950" s="4" t="s">
        <v>124</v>
      </c>
      <c r="D950" s="4" t="s">
        <v>300</v>
      </c>
      <c r="E950" s="23">
        <v>7</v>
      </c>
      <c r="F950" s="24">
        <v>6</v>
      </c>
      <c r="G950" s="24">
        <v>30</v>
      </c>
      <c r="H950" s="10">
        <f t="shared" si="414"/>
        <v>2730</v>
      </c>
      <c r="I950" s="5">
        <v>2</v>
      </c>
      <c r="J950" s="17">
        <f t="shared" si="415"/>
        <v>0.2857142857142857</v>
      </c>
      <c r="K950" s="7">
        <v>1</v>
      </c>
      <c r="L950" s="7">
        <v>15</v>
      </c>
      <c r="M950" s="17">
        <f t="shared" si="416"/>
        <v>0.14285714285714285</v>
      </c>
      <c r="N950" s="17">
        <f t="shared" si="417"/>
        <v>2.1428571428571428</v>
      </c>
      <c r="O950" s="14">
        <f t="shared" si="418"/>
        <v>6.6666666666666666E-2</v>
      </c>
      <c r="P950" s="12">
        <v>1</v>
      </c>
      <c r="Q950" s="12">
        <v>7</v>
      </c>
      <c r="R950" s="17">
        <f t="shared" si="419"/>
        <v>0.14285714285714285</v>
      </c>
      <c r="S950" s="17">
        <f t="shared" si="420"/>
        <v>1</v>
      </c>
      <c r="T950" s="14">
        <f t="shared" si="421"/>
        <v>0.14285714285714285</v>
      </c>
      <c r="U950" s="12">
        <v>0</v>
      </c>
      <c r="V950" s="12">
        <v>8</v>
      </c>
      <c r="W950" s="17">
        <f t="shared" si="422"/>
        <v>0</v>
      </c>
      <c r="X950" s="17">
        <f t="shared" si="423"/>
        <v>1.1428571428571428</v>
      </c>
      <c r="Y950" s="14">
        <f t="shared" si="424"/>
        <v>0</v>
      </c>
      <c r="Z950" s="12">
        <v>0</v>
      </c>
      <c r="AA950" s="12">
        <v>0</v>
      </c>
      <c r="AB950" s="17">
        <f t="shared" si="425"/>
        <v>0</v>
      </c>
      <c r="AC950" s="17">
        <f t="shared" si="426"/>
        <v>0</v>
      </c>
      <c r="AD950" s="14" t="e">
        <f t="shared" si="427"/>
        <v>#DIV/0!</v>
      </c>
      <c r="AE950" s="12">
        <v>6</v>
      </c>
      <c r="AF950" s="17">
        <f t="shared" si="428"/>
        <v>0.8571428571428571</v>
      </c>
      <c r="AG950" s="12">
        <v>1</v>
      </c>
      <c r="AH950" s="17">
        <f t="shared" si="429"/>
        <v>0.14285714285714285</v>
      </c>
      <c r="AI950" s="12">
        <v>5</v>
      </c>
      <c r="AJ950" s="17">
        <f t="shared" si="430"/>
        <v>0.7142857142857143</v>
      </c>
      <c r="AK950" s="12">
        <v>7</v>
      </c>
      <c r="AL950" s="17">
        <f t="shared" si="431"/>
        <v>1</v>
      </c>
      <c r="AM950" s="12">
        <v>0</v>
      </c>
      <c r="AN950" s="17">
        <f t="shared" si="432"/>
        <v>0</v>
      </c>
      <c r="AO950" s="12">
        <v>0</v>
      </c>
      <c r="AP950" s="17">
        <f t="shared" si="433"/>
        <v>0</v>
      </c>
      <c r="AQ950" s="12">
        <v>0</v>
      </c>
      <c r="AR950" s="17">
        <f t="shared" si="434"/>
        <v>0</v>
      </c>
      <c r="AS950" s="12">
        <v>7</v>
      </c>
      <c r="AT950" s="17">
        <f t="shared" si="435"/>
        <v>1</v>
      </c>
      <c r="AU950" s="13"/>
      <c r="AV950" s="13"/>
      <c r="AW950" s="13"/>
      <c r="AX950" s="13"/>
      <c r="AY950" s="13"/>
      <c r="AZ950" s="13"/>
      <c r="BA950" s="13"/>
      <c r="BB950" s="13"/>
      <c r="BC950" s="13"/>
      <c r="BD950" s="35">
        <f t="shared" si="436"/>
        <v>6.666666666666667</v>
      </c>
      <c r="BE950" s="35">
        <f t="shared" si="437"/>
        <v>6.666666666666667</v>
      </c>
      <c r="BF950" s="37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12.302443265232473</v>
      </c>
      <c r="BG950" s="14">
        <f t="shared" si="438"/>
        <v>0.53333333333333333</v>
      </c>
      <c r="BH950" s="14">
        <f t="shared" si="439"/>
        <v>0</v>
      </c>
      <c r="BI950" s="13">
        <f>IFERROR(((AG950*(12000/5))/((F950*60+G950)*(SUMIFS(팀공격력!X:X,팀공격력!A:A,B950,팀공격력!B:B,D950)+SUMIFS(팀수비력!X:X,팀수비력!A:A,B950,팀수비력!B:B,D950))))*100,"")</f>
        <v>0.97525295623552366</v>
      </c>
      <c r="BJ950" s="13">
        <f>IFERROR(((AI950*(12000/5))/((F950*60+G950)*(SUMIFS(팀공격력!V:V,팀공격력!A:A,B950,팀공격력!B:B,D950)+SUMIFS(팀수비력!W:W,팀수비력!A:A,B950,팀수비력!B:B,D950))))*100,"")</f>
        <v>9.8619329388560164</v>
      </c>
      <c r="BK950" s="13">
        <f>IFERROR(((AE950*(12000/5))/((F950*60+G950)*(SUMIFS(팀공격력!X:X,팀공격력!A:A,B950,팀공격력!B:B,D950)+SUMIFS(팀수비력!X:X,팀수비력!A:A,B950,팀수비력!B:B,D950))))*100,"")</f>
        <v>5.8515177374131415</v>
      </c>
      <c r="BL950" s="13">
        <f>IFERROR(100*AK950/(((((F950*60+G950)/(12000/5))*SUMIFS(팀공격력!P:P,팀공격력!A:A,B950,팀공격력!B:B,D950))-K950)),"")</f>
        <v>15.61628555493586</v>
      </c>
      <c r="BM950" s="13">
        <f>IFERROR(100*((AM950/E950*(2400))/((F950*60+G950)*SUMIFS(팀공격력!AR:AR,팀공격력!A:A,B950,팀공격력!B:B,D950))),"")</f>
        <v>0</v>
      </c>
      <c r="BN950" s="13">
        <f>IFERROR((AO950*40)/(((F950*60+G950)/60)*(SUMIFS(팀수비력!Q:Q,팀수비력!A:A,B950,팀수비력!B:B,D950)-SUMIFS(팀수비력!N:N,팀수비력!A:A,B950,팀수비력!B:B,D950)))*100,"")</f>
        <v>0</v>
      </c>
      <c r="BO950" s="13">
        <f t="shared" si="440"/>
        <v>0</v>
      </c>
      <c r="BP950" s="13">
        <v>25</v>
      </c>
      <c r="BQ950" s="13">
        <v>0.14285714285714199</v>
      </c>
      <c r="BR950" s="13">
        <v>0</v>
      </c>
      <c r="BS950" s="13">
        <v>0</v>
      </c>
      <c r="BT950" s="15" t="s">
        <v>88</v>
      </c>
      <c r="BU950" s="15"/>
      <c r="BV950" s="12" t="s">
        <v>96</v>
      </c>
      <c r="BW950" s="26"/>
      <c r="BX950" s="28"/>
      <c r="BY950" s="28"/>
      <c r="BZ950" s="26"/>
      <c r="CA950" s="26"/>
      <c r="CB950" s="26"/>
      <c r="CC950" s="31"/>
      <c r="CD950" s="31"/>
      <c r="CE950" s="31"/>
      <c r="CF950" s="33"/>
      <c r="CG950" s="33"/>
    </row>
    <row r="951" spans="1:85" ht="18" customHeight="1" thickBot="1" x14ac:dyDescent="0.45">
      <c r="A951" s="12" t="s">
        <v>84</v>
      </c>
      <c r="B951" s="12" t="s">
        <v>112</v>
      </c>
      <c r="C951" s="4" t="s">
        <v>125</v>
      </c>
      <c r="D951" s="4" t="s">
        <v>300</v>
      </c>
      <c r="E951" s="23">
        <v>7</v>
      </c>
      <c r="F951" s="24">
        <v>10</v>
      </c>
      <c r="G951" s="24">
        <v>22</v>
      </c>
      <c r="H951" s="10">
        <f t="shared" si="414"/>
        <v>4354</v>
      </c>
      <c r="I951" s="5">
        <v>24</v>
      </c>
      <c r="J951" s="17">
        <f t="shared" si="415"/>
        <v>3.4285714285714284</v>
      </c>
      <c r="K951" s="7">
        <v>9</v>
      </c>
      <c r="L951" s="7">
        <v>31</v>
      </c>
      <c r="M951" s="17">
        <f t="shared" si="416"/>
        <v>1.2857142857142858</v>
      </c>
      <c r="N951" s="17">
        <f t="shared" si="417"/>
        <v>4.4285714285714288</v>
      </c>
      <c r="O951" s="14">
        <f t="shared" si="418"/>
        <v>0.29032258064516131</v>
      </c>
      <c r="P951" s="12">
        <v>7</v>
      </c>
      <c r="Q951" s="12">
        <v>22</v>
      </c>
      <c r="R951" s="17">
        <f t="shared" si="419"/>
        <v>1</v>
      </c>
      <c r="S951" s="17">
        <f t="shared" si="420"/>
        <v>3.1428571428571428</v>
      </c>
      <c r="T951" s="14">
        <f t="shared" si="421"/>
        <v>0.31818181818181818</v>
      </c>
      <c r="U951" s="12">
        <v>2</v>
      </c>
      <c r="V951" s="12">
        <v>9</v>
      </c>
      <c r="W951" s="17">
        <f t="shared" si="422"/>
        <v>0.2857142857142857</v>
      </c>
      <c r="X951" s="17">
        <f t="shared" si="423"/>
        <v>1.2857142857142858</v>
      </c>
      <c r="Y951" s="14">
        <f t="shared" si="424"/>
        <v>0.22222222222222221</v>
      </c>
      <c r="Z951" s="12">
        <v>4</v>
      </c>
      <c r="AA951" s="12">
        <v>5</v>
      </c>
      <c r="AB951" s="17">
        <f t="shared" si="425"/>
        <v>0.5714285714285714</v>
      </c>
      <c r="AC951" s="17">
        <f t="shared" si="426"/>
        <v>0.7142857142857143</v>
      </c>
      <c r="AD951" s="14">
        <f t="shared" si="427"/>
        <v>0.8</v>
      </c>
      <c r="AE951" s="12">
        <v>11</v>
      </c>
      <c r="AF951" s="17">
        <f t="shared" si="428"/>
        <v>1.5714285714285714</v>
      </c>
      <c r="AG951" s="12">
        <v>6</v>
      </c>
      <c r="AH951" s="17">
        <f t="shared" si="429"/>
        <v>0.8571428571428571</v>
      </c>
      <c r="AI951" s="12">
        <v>5</v>
      </c>
      <c r="AJ951" s="17">
        <f t="shared" si="430"/>
        <v>0.7142857142857143</v>
      </c>
      <c r="AK951" s="12">
        <v>11</v>
      </c>
      <c r="AL951" s="17">
        <f t="shared" si="431"/>
        <v>1.5714285714285714</v>
      </c>
      <c r="AM951" s="12">
        <v>0</v>
      </c>
      <c r="AN951" s="17">
        <f t="shared" si="432"/>
        <v>0</v>
      </c>
      <c r="AO951" s="12">
        <v>0</v>
      </c>
      <c r="AP951" s="17">
        <f t="shared" si="433"/>
        <v>0</v>
      </c>
      <c r="AQ951" s="12">
        <v>7</v>
      </c>
      <c r="AR951" s="17">
        <f t="shared" si="434"/>
        <v>1</v>
      </c>
      <c r="AS951" s="12">
        <v>13</v>
      </c>
      <c r="AT951" s="17">
        <f t="shared" si="435"/>
        <v>1.8571428571428572</v>
      </c>
      <c r="AU951" s="13"/>
      <c r="AV951" s="13"/>
      <c r="AW951" s="13"/>
      <c r="AX951" s="13"/>
      <c r="AY951" s="13"/>
      <c r="AZ951" s="13"/>
      <c r="BA951" s="13"/>
      <c r="BB951" s="13"/>
      <c r="BC951" s="13"/>
      <c r="BD951" s="35">
        <f t="shared" si="436"/>
        <v>36.144578313253007</v>
      </c>
      <c r="BE951" s="35">
        <f t="shared" si="437"/>
        <v>32.258064516129032</v>
      </c>
      <c r="BF951" s="37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20.67285160903695</v>
      </c>
      <c r="BG951" s="14">
        <f t="shared" si="438"/>
        <v>0.29032258064516131</v>
      </c>
      <c r="BH951" s="14">
        <f t="shared" si="439"/>
        <v>0.16129032258064516</v>
      </c>
      <c r="BI951" s="13">
        <f>IFERROR(((AG951*(12000/5))/((F951*60+G951)*(SUMIFS(팀공격력!X:X,팀공격력!A:A,B951,팀공격력!B:B,D951)+SUMIFS(팀수비력!X:X,팀수비력!A:A,B951,팀수비력!B:B,D951))))*100,"")</f>
        <v>3.6689580668667605</v>
      </c>
      <c r="BJ951" s="13">
        <f>IFERROR(((AI951*(12000/5))/((F951*60+G951)*(SUMIFS(팀공격력!V:V,팀공격력!A:A,B951,팀공격력!B:B,D951)+SUMIFS(팀수비력!W:W,팀수비력!A:A,B951,팀수비력!B:B,D951))))*100,"")</f>
        <v>6.1835270838486274</v>
      </c>
      <c r="BK951" s="13">
        <f>IFERROR(((AE951*(12000/5))/((F951*60+G951)*(SUMIFS(팀공격력!X:X,팀공격력!A:A,B951,팀공격력!B:B,D951)+SUMIFS(팀수비력!X:X,팀수비력!A:A,B951,팀수비력!B:B,D951))))*100,"")</f>
        <v>6.7264231225890621</v>
      </c>
      <c r="BL951" s="13">
        <f>IFERROR(100*AK951/(((((F951*60+G951)/(12000/5))*SUMIFS(팀공격력!P:P,팀공격력!A:A,B951,팀공격력!B:B,D951))-K951)),"")</f>
        <v>17.164703128657255</v>
      </c>
      <c r="BM951" s="13">
        <f>IFERROR(100*((AM951/E951*(2400))/((F951*60+G951)*SUMIFS(팀공격력!AR:AR,팀공격력!A:A,B951,팀공격력!B:B,D951))),"")</f>
        <v>0</v>
      </c>
      <c r="BN951" s="13">
        <f>IFERROR((AO951*40)/(((F951*60+G951)/60)*(SUMIFS(팀수비력!Q:Q,팀수비력!A:A,B951,팀수비력!B:B,D951)-SUMIFS(팀수비력!N:N,팀수비력!A:A,B951,팀수비력!B:B,D951)))*100,"")</f>
        <v>0</v>
      </c>
      <c r="BO951" s="13">
        <f t="shared" si="440"/>
        <v>17.412935323383085</v>
      </c>
      <c r="BP951" s="13">
        <v>25</v>
      </c>
      <c r="BQ951" s="13">
        <v>0.14285714285714199</v>
      </c>
      <c r="BR951" s="13">
        <v>1</v>
      </c>
      <c r="BS951" s="13">
        <v>0.14285714285714199</v>
      </c>
      <c r="BT951" s="15" t="s">
        <v>88</v>
      </c>
      <c r="BU951" s="15"/>
      <c r="BV951" s="12" t="s">
        <v>91</v>
      </c>
      <c r="BW951" s="26"/>
      <c r="BX951" s="28"/>
      <c r="BY951" s="28"/>
      <c r="BZ951" s="26"/>
      <c r="CA951" s="26"/>
      <c r="CB951" s="26"/>
      <c r="CC951" s="31"/>
      <c r="CD951" s="31"/>
      <c r="CE951" s="31"/>
      <c r="CF951" s="33"/>
      <c r="CG951" s="33"/>
    </row>
    <row r="952" spans="1:85" ht="18" customHeight="1" thickBot="1" x14ac:dyDescent="0.45">
      <c r="A952" s="12" t="s">
        <v>84</v>
      </c>
      <c r="B952" s="12" t="s">
        <v>112</v>
      </c>
      <c r="C952" s="4" t="s">
        <v>126</v>
      </c>
      <c r="D952" s="4" t="s">
        <v>300</v>
      </c>
      <c r="E952" s="23">
        <v>8</v>
      </c>
      <c r="F952" s="24">
        <v>10</v>
      </c>
      <c r="G952" s="24">
        <v>46</v>
      </c>
      <c r="H952" s="10">
        <f t="shared" si="414"/>
        <v>5168</v>
      </c>
      <c r="I952" s="5">
        <v>11</v>
      </c>
      <c r="J952" s="17">
        <f t="shared" si="415"/>
        <v>1.375</v>
      </c>
      <c r="K952" s="7">
        <v>4</v>
      </c>
      <c r="L952" s="7">
        <v>10</v>
      </c>
      <c r="M952" s="17">
        <f t="shared" si="416"/>
        <v>0.5</v>
      </c>
      <c r="N952" s="17">
        <f t="shared" si="417"/>
        <v>1.25</v>
      </c>
      <c r="O952" s="14">
        <f t="shared" si="418"/>
        <v>0.4</v>
      </c>
      <c r="P952" s="12">
        <v>1</v>
      </c>
      <c r="Q952" s="12">
        <v>2</v>
      </c>
      <c r="R952" s="17">
        <f t="shared" si="419"/>
        <v>0.125</v>
      </c>
      <c r="S952" s="17">
        <f t="shared" si="420"/>
        <v>0.25</v>
      </c>
      <c r="T952" s="14">
        <f t="shared" si="421"/>
        <v>0.5</v>
      </c>
      <c r="U952" s="12">
        <v>3</v>
      </c>
      <c r="V952" s="12">
        <v>8</v>
      </c>
      <c r="W952" s="17">
        <f t="shared" si="422"/>
        <v>0.375</v>
      </c>
      <c r="X952" s="17">
        <f t="shared" si="423"/>
        <v>1</v>
      </c>
      <c r="Y952" s="14">
        <f t="shared" si="424"/>
        <v>0.375</v>
      </c>
      <c r="Z952" s="12">
        <v>0</v>
      </c>
      <c r="AA952" s="12">
        <v>0</v>
      </c>
      <c r="AB952" s="17">
        <f t="shared" si="425"/>
        <v>0</v>
      </c>
      <c r="AC952" s="17">
        <f t="shared" si="426"/>
        <v>0</v>
      </c>
      <c r="AD952" s="14" t="e">
        <f t="shared" si="427"/>
        <v>#DIV/0!</v>
      </c>
      <c r="AE952" s="12">
        <v>18</v>
      </c>
      <c r="AF952" s="17">
        <f t="shared" si="428"/>
        <v>2.25</v>
      </c>
      <c r="AG952" s="12">
        <v>7</v>
      </c>
      <c r="AH952" s="17">
        <f t="shared" si="429"/>
        <v>0.875</v>
      </c>
      <c r="AI952" s="12">
        <v>11</v>
      </c>
      <c r="AJ952" s="17">
        <f t="shared" si="430"/>
        <v>1.375</v>
      </c>
      <c r="AK952" s="12">
        <v>7</v>
      </c>
      <c r="AL952" s="17">
        <f t="shared" si="431"/>
        <v>0.875</v>
      </c>
      <c r="AM952" s="12">
        <v>5</v>
      </c>
      <c r="AN952" s="17">
        <f t="shared" si="432"/>
        <v>0.625</v>
      </c>
      <c r="AO952" s="12">
        <v>0</v>
      </c>
      <c r="AP952" s="17">
        <f t="shared" si="433"/>
        <v>0</v>
      </c>
      <c r="AQ952" s="12">
        <v>1</v>
      </c>
      <c r="AR952" s="17">
        <f t="shared" si="434"/>
        <v>0.125</v>
      </c>
      <c r="AS952" s="12">
        <v>14</v>
      </c>
      <c r="AT952" s="17">
        <f t="shared" si="435"/>
        <v>1.75</v>
      </c>
      <c r="AU952" s="13"/>
      <c r="AV952" s="13"/>
      <c r="AW952" s="13"/>
      <c r="AX952" s="13"/>
      <c r="AY952" s="13"/>
      <c r="AZ952" s="13"/>
      <c r="BA952" s="13"/>
      <c r="BB952" s="13"/>
      <c r="BC952" s="13"/>
      <c r="BD952" s="35">
        <f t="shared" si="436"/>
        <v>55.000000000000007</v>
      </c>
      <c r="BE952" s="35">
        <f t="shared" si="437"/>
        <v>55.000000000000007</v>
      </c>
      <c r="BF952" s="37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5.4465925291896093</v>
      </c>
      <c r="BG952" s="14">
        <f t="shared" si="438"/>
        <v>0.8</v>
      </c>
      <c r="BH952" s="14">
        <f t="shared" si="439"/>
        <v>0</v>
      </c>
      <c r="BI952" s="13">
        <f>IFERROR(((AG952*(12000/5))/((F952*60+G952)*(SUMIFS(팀공격력!X:X,팀공격력!A:A,B952,팀공격력!B:B,D952)+SUMIFS(팀수비력!X:X,팀수비력!A:A,B952,팀수비력!B:B,D952))))*100,"")</f>
        <v>4.1214250317693182</v>
      </c>
      <c r="BJ952" s="13">
        <f>IFERROR(((AI952*(12000/5))/((F952*60+G952)*(SUMIFS(팀공격력!V:V,팀공격력!A:A,B952,팀공격력!B:B,D952)+SUMIFS(팀수비력!W:W,팀수비력!A:A,B952,팀수비력!B:B,D952))))*100,"")</f>
        <v>13.098356751607525</v>
      </c>
      <c r="BK952" s="13">
        <f>IFERROR(((AE952*(12000/5))/((F952*60+G952)*(SUMIFS(팀공격력!X:X,팀공격력!A:A,B952,팀공격력!B:B,D952)+SUMIFS(팀수비력!X:X,팀수비력!A:A,B952,팀수비력!B:B,D952))))*100,"")</f>
        <v>10.597950081692533</v>
      </c>
      <c r="BL952" s="13">
        <f>IFERROR(100*AK952/(((((F952*60+G952)/(12000/5))*SUMIFS(팀공격력!P:P,팀공격력!A:A,B952,팀공격력!B:B,D952))-K952)),"")</f>
        <v>9.7350671024268127</v>
      </c>
      <c r="BM952" s="13">
        <f>IFERROR(100*((AM952/E952*(2400))/((F952*60+G952)*SUMIFS(팀공격력!AR:AR,팀공격력!A:A,B952,팀공격력!B:B,D952))),"")</f>
        <v>3.2200168840935719</v>
      </c>
      <c r="BN952" s="13">
        <f>IFERROR((AO952*40)/(((F952*60+G952)/60)*(SUMIFS(팀수비력!Q:Q,팀수비력!A:A,B952,팀수비력!B:B,D952)-SUMIFS(팀수비력!N:N,팀수비력!A:A,B952,팀수비력!B:B,D952)))*100,"")</f>
        <v>0</v>
      </c>
      <c r="BO952" s="13">
        <f t="shared" si="440"/>
        <v>9.0909090909090917</v>
      </c>
      <c r="BP952" s="13">
        <v>16.6666666666666</v>
      </c>
      <c r="BQ952" s="13">
        <v>0.125</v>
      </c>
      <c r="BR952" s="13">
        <v>0</v>
      </c>
      <c r="BS952" s="13">
        <v>0.375</v>
      </c>
      <c r="BT952" s="15" t="s">
        <v>88</v>
      </c>
      <c r="BU952" s="15"/>
      <c r="BV952" s="12" t="s">
        <v>96</v>
      </c>
      <c r="BW952" s="26"/>
      <c r="BX952" s="28"/>
      <c r="BY952" s="28"/>
      <c r="BZ952" s="26"/>
      <c r="CA952" s="26"/>
      <c r="CB952" s="26"/>
      <c r="CC952" s="31"/>
      <c r="CD952" s="31"/>
      <c r="CE952" s="31"/>
      <c r="CF952" s="33"/>
      <c r="CG952" s="33"/>
    </row>
    <row r="953" spans="1:85" ht="18" customHeight="1" thickBot="1" x14ac:dyDescent="0.45">
      <c r="A953" s="12" t="s">
        <v>84</v>
      </c>
      <c r="B953" s="12" t="s">
        <v>112</v>
      </c>
      <c r="C953" s="4" t="s">
        <v>127</v>
      </c>
      <c r="D953" s="4" t="s">
        <v>300</v>
      </c>
      <c r="E953" s="23">
        <v>2</v>
      </c>
      <c r="F953" s="24">
        <v>1</v>
      </c>
      <c r="G953" s="24">
        <v>4</v>
      </c>
      <c r="H953" s="10">
        <f t="shared" si="414"/>
        <v>128</v>
      </c>
      <c r="I953" s="5">
        <v>2</v>
      </c>
      <c r="J953" s="17">
        <f t="shared" si="415"/>
        <v>1</v>
      </c>
      <c r="K953" s="7">
        <v>1</v>
      </c>
      <c r="L953" s="7">
        <v>3</v>
      </c>
      <c r="M953" s="17">
        <f t="shared" si="416"/>
        <v>0.5</v>
      </c>
      <c r="N953" s="17">
        <f t="shared" si="417"/>
        <v>1.5</v>
      </c>
      <c r="O953" s="14">
        <f t="shared" si="418"/>
        <v>0.33333333333333331</v>
      </c>
      <c r="P953" s="12">
        <v>1</v>
      </c>
      <c r="Q953" s="12">
        <v>1</v>
      </c>
      <c r="R953" s="17">
        <f t="shared" si="419"/>
        <v>0.5</v>
      </c>
      <c r="S953" s="17">
        <f t="shared" si="420"/>
        <v>0.5</v>
      </c>
      <c r="T953" s="14">
        <f t="shared" si="421"/>
        <v>1</v>
      </c>
      <c r="U953" s="12">
        <v>0</v>
      </c>
      <c r="V953" s="12">
        <v>2</v>
      </c>
      <c r="W953" s="17">
        <f t="shared" si="422"/>
        <v>0</v>
      </c>
      <c r="X953" s="17">
        <f t="shared" si="423"/>
        <v>1</v>
      </c>
      <c r="Y953" s="14">
        <f t="shared" si="424"/>
        <v>0</v>
      </c>
      <c r="Z953" s="12">
        <v>0</v>
      </c>
      <c r="AA953" s="12">
        <v>0</v>
      </c>
      <c r="AB953" s="17">
        <f t="shared" si="425"/>
        <v>0</v>
      </c>
      <c r="AC953" s="17">
        <f t="shared" si="426"/>
        <v>0</v>
      </c>
      <c r="AD953" s="14" t="e">
        <f t="shared" si="427"/>
        <v>#DIV/0!</v>
      </c>
      <c r="AE953" s="12">
        <v>1</v>
      </c>
      <c r="AF953" s="17">
        <f t="shared" si="428"/>
        <v>0.5</v>
      </c>
      <c r="AG953" s="12">
        <v>0</v>
      </c>
      <c r="AH953" s="17">
        <f t="shared" si="429"/>
        <v>0</v>
      </c>
      <c r="AI953" s="12">
        <v>1</v>
      </c>
      <c r="AJ953" s="17">
        <f t="shared" si="430"/>
        <v>0.5</v>
      </c>
      <c r="AK953" s="12">
        <v>0</v>
      </c>
      <c r="AL953" s="17">
        <f t="shared" si="431"/>
        <v>0</v>
      </c>
      <c r="AM953" s="12">
        <v>1</v>
      </c>
      <c r="AN953" s="17">
        <f t="shared" si="432"/>
        <v>0.5</v>
      </c>
      <c r="AO953" s="12">
        <v>0</v>
      </c>
      <c r="AP953" s="17">
        <f t="shared" si="433"/>
        <v>0</v>
      </c>
      <c r="AQ953" s="12">
        <v>0</v>
      </c>
      <c r="AR953" s="17">
        <f t="shared" si="434"/>
        <v>0</v>
      </c>
      <c r="AS953" s="12">
        <v>1</v>
      </c>
      <c r="AT953" s="17">
        <f t="shared" si="435"/>
        <v>0.5</v>
      </c>
      <c r="AU953" s="13"/>
      <c r="AV953" s="13"/>
      <c r="AW953" s="13"/>
      <c r="AX953" s="13"/>
      <c r="AY953" s="13"/>
      <c r="AZ953" s="13"/>
      <c r="BA953" s="13"/>
      <c r="BB953" s="13"/>
      <c r="BC953" s="13"/>
      <c r="BD953" s="35">
        <f t="shared" si="436"/>
        <v>33.333333333333329</v>
      </c>
      <c r="BE953" s="35">
        <f t="shared" si="437"/>
        <v>33.333333333333329</v>
      </c>
      <c r="BF953" s="37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14.993602729502078</v>
      </c>
      <c r="BG953" s="14">
        <f t="shared" si="438"/>
        <v>0.66666666666666663</v>
      </c>
      <c r="BH953" s="14">
        <f t="shared" si="439"/>
        <v>0</v>
      </c>
      <c r="BI953" s="13">
        <f>IFERROR(((AG953*(12000/5))/((F953*60+G953)*(SUMIFS(팀공격력!X:X,팀공격력!A:A,B953,팀공격력!B:B,D953)+SUMIFS(팀수비력!X:X,팀수비력!A:A,B953,팀수비력!B:B,D953))))*100,"")</f>
        <v>0</v>
      </c>
      <c r="BJ953" s="13">
        <f>IFERROR(((AI953*(12000/5))/((F953*60+G953)*(SUMIFS(팀공격력!V:V,팀공격력!A:A,B953,팀공격력!B:B,D953)+SUMIFS(팀수비력!W:W,팀수비력!A:A,B953,팀수비력!B:B,D953))))*100,"")</f>
        <v>12.01923076923077</v>
      </c>
      <c r="BK953" s="13">
        <f>IFERROR(((AE953*(12000/5))/((F953*60+G953)*(SUMIFS(팀공격력!X:X,팀공격력!A:A,B953,팀공격력!B:B,D953)+SUMIFS(팀수비력!X:X,팀수비력!A:A,B953,팀수비력!B:B,D953))))*100,"")</f>
        <v>5.9429477020602217</v>
      </c>
      <c r="BL953" s="13">
        <f>IFERROR(100*AK953/(((((F953*60+G953)/(12000/5))*SUMIFS(팀공격력!P:P,팀공격력!A:A,B953,팀공격력!B:B,D953))-K953)),"")</f>
        <v>0</v>
      </c>
      <c r="BM953" s="13">
        <f>IFERROR(100*((AM953/E953*(2400))/((F953*60+G953)*SUMIFS(팀공격력!AR:AR,팀공격력!A:A,B953,팀공격력!B:B,D953))),"")</f>
        <v>26.001636339055594</v>
      </c>
      <c r="BN953" s="13">
        <f>IFERROR((AO953*40)/(((F953*60+G953)/60)*(SUMIFS(팀수비력!Q:Q,팀수비력!A:A,B953,팀수비력!B:B,D953)-SUMIFS(팀수비력!N:N,팀수비력!A:A,B953,팀수비력!B:B,D953)))*100,"")</f>
        <v>0</v>
      </c>
      <c r="BO953" s="13">
        <f t="shared" si="440"/>
        <v>0</v>
      </c>
      <c r="BP953" s="13">
        <v>0</v>
      </c>
      <c r="BQ953" s="13">
        <v>0</v>
      </c>
      <c r="BR953" s="13">
        <v>0</v>
      </c>
      <c r="BS953" s="13">
        <v>0</v>
      </c>
      <c r="BT953" s="15" t="s">
        <v>88</v>
      </c>
      <c r="BU953" s="15"/>
      <c r="BV953" s="12" t="s">
        <v>91</v>
      </c>
      <c r="BW953" s="26"/>
      <c r="BX953" s="28"/>
      <c r="BY953" s="28"/>
      <c r="BZ953" s="26"/>
      <c r="CA953" s="26"/>
      <c r="CB953" s="26"/>
      <c r="CC953" s="31"/>
      <c r="CD953" s="31"/>
      <c r="CE953" s="31"/>
      <c r="CF953" s="33"/>
      <c r="CG953" s="33"/>
    </row>
    <row r="954" spans="1:85" ht="18" customHeight="1" thickBot="1" x14ac:dyDescent="0.45">
      <c r="A954" s="12" t="s">
        <v>84</v>
      </c>
      <c r="B954" s="12" t="s">
        <v>112</v>
      </c>
      <c r="C954" s="4" t="s">
        <v>128</v>
      </c>
      <c r="D954" s="4" t="s">
        <v>300</v>
      </c>
      <c r="E954" s="23">
        <v>8</v>
      </c>
      <c r="F954" s="24">
        <v>7</v>
      </c>
      <c r="G954" s="24">
        <v>59</v>
      </c>
      <c r="H954" s="10">
        <f t="shared" si="414"/>
        <v>3832</v>
      </c>
      <c r="I954" s="5">
        <v>8</v>
      </c>
      <c r="J954" s="17">
        <f t="shared" si="415"/>
        <v>1</v>
      </c>
      <c r="K954" s="7">
        <v>2</v>
      </c>
      <c r="L954" s="7">
        <v>17</v>
      </c>
      <c r="M954" s="17">
        <f t="shared" si="416"/>
        <v>0.25</v>
      </c>
      <c r="N954" s="17">
        <f t="shared" si="417"/>
        <v>2.125</v>
      </c>
      <c r="O954" s="14">
        <f t="shared" si="418"/>
        <v>0.11764705882352941</v>
      </c>
      <c r="P954" s="12">
        <v>0</v>
      </c>
      <c r="Q954" s="12">
        <v>2</v>
      </c>
      <c r="R954" s="17">
        <f t="shared" si="419"/>
        <v>0</v>
      </c>
      <c r="S954" s="17">
        <f t="shared" si="420"/>
        <v>0.25</v>
      </c>
      <c r="T954" s="14">
        <f t="shared" si="421"/>
        <v>0</v>
      </c>
      <c r="U954" s="12">
        <v>2</v>
      </c>
      <c r="V954" s="12">
        <v>15</v>
      </c>
      <c r="W954" s="17">
        <f t="shared" si="422"/>
        <v>0.25</v>
      </c>
      <c r="X954" s="17">
        <f t="shared" si="423"/>
        <v>1.875</v>
      </c>
      <c r="Y954" s="14">
        <f t="shared" si="424"/>
        <v>0.13333333333333333</v>
      </c>
      <c r="Z954" s="12">
        <v>2</v>
      </c>
      <c r="AA954" s="12">
        <v>2</v>
      </c>
      <c r="AB954" s="17">
        <f t="shared" si="425"/>
        <v>0.25</v>
      </c>
      <c r="AC954" s="17">
        <f t="shared" si="426"/>
        <v>0.25</v>
      </c>
      <c r="AD954" s="14">
        <f t="shared" si="427"/>
        <v>1</v>
      </c>
      <c r="AE954" s="12">
        <v>9</v>
      </c>
      <c r="AF954" s="17">
        <f t="shared" si="428"/>
        <v>1.125</v>
      </c>
      <c r="AG954" s="12">
        <v>3</v>
      </c>
      <c r="AH954" s="17">
        <f t="shared" si="429"/>
        <v>0.375</v>
      </c>
      <c r="AI954" s="12">
        <v>6</v>
      </c>
      <c r="AJ954" s="17">
        <f t="shared" si="430"/>
        <v>0.75</v>
      </c>
      <c r="AK954" s="12">
        <v>3</v>
      </c>
      <c r="AL954" s="17">
        <f t="shared" si="431"/>
        <v>0.375</v>
      </c>
      <c r="AM954" s="12">
        <v>0</v>
      </c>
      <c r="AN954" s="17">
        <f t="shared" si="432"/>
        <v>0</v>
      </c>
      <c r="AO954" s="12">
        <v>0</v>
      </c>
      <c r="AP954" s="17">
        <f t="shared" si="433"/>
        <v>0</v>
      </c>
      <c r="AQ954" s="12">
        <v>3</v>
      </c>
      <c r="AR954" s="17">
        <f t="shared" si="434"/>
        <v>0.375</v>
      </c>
      <c r="AS954" s="12">
        <v>10</v>
      </c>
      <c r="AT954" s="17">
        <f t="shared" si="435"/>
        <v>1.25</v>
      </c>
      <c r="AU954" s="13"/>
      <c r="AV954" s="13"/>
      <c r="AW954" s="13"/>
      <c r="AX954" s="13"/>
      <c r="AY954" s="13"/>
      <c r="AZ954" s="13"/>
      <c r="BA954" s="13"/>
      <c r="BB954" s="13"/>
      <c r="BC954" s="13"/>
      <c r="BD954" s="35">
        <f t="shared" si="436"/>
        <v>22.371364653243848</v>
      </c>
      <c r="BE954" s="35">
        <f t="shared" si="437"/>
        <v>17.647058823529413</v>
      </c>
      <c r="BF954" s="37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13.94311148189855</v>
      </c>
      <c r="BG954" s="14">
        <f t="shared" si="438"/>
        <v>0.88235294117647056</v>
      </c>
      <c r="BH954" s="14">
        <f t="shared" si="439"/>
        <v>0.11764705882352941</v>
      </c>
      <c r="BI954" s="13">
        <f>IFERROR(((AG954*(12000/5))/((F954*60+G954)*(SUMIFS(팀공격력!X:X,팀공격력!A:A,B954,팀공격력!B:B,D954)+SUMIFS(팀수비력!X:X,팀수비력!A:A,B954,팀수비력!B:B,D954))))*100,"")</f>
        <v>2.3821418763999218</v>
      </c>
      <c r="BJ954" s="13">
        <f>IFERROR(((AI954*(12000/5))/((F954*60+G954)*(SUMIFS(팀공격력!V:V,팀공격력!A:A,B954,팀공격력!B:B,D954)+SUMIFS(팀수비력!W:W,팀수비력!A:A,B954,팀수비력!B:B,D954))))*100,"")</f>
        <v>9.6354584872330165</v>
      </c>
      <c r="BK954" s="13">
        <f>IFERROR(((AE954*(12000/5))/((F954*60+G954)*(SUMIFS(팀공격력!X:X,팀공격력!A:A,B954,팀공격력!B:B,D954)+SUMIFS(팀수비력!X:X,팀수비력!A:A,B954,팀수비력!B:B,D954))))*100,"")</f>
        <v>7.146425629199765</v>
      </c>
      <c r="BL954" s="13">
        <f>IFERROR(100*AK954/(((((F954*60+G954)/(12000/5))*SUMIFS(팀공격력!P:P,팀공격력!A:A,B954,팀공격력!B:B,D954))-K954)),"")</f>
        <v>5.5266430249159493</v>
      </c>
      <c r="BM954" s="13">
        <f>IFERROR(100*((AM954/E954*(2400))/((F954*60+G954)*SUMIFS(팀공격력!AR:AR,팀공격력!A:A,B954,팀공격력!B:B,D954))),"")</f>
        <v>0</v>
      </c>
      <c r="BN954" s="13">
        <f>IFERROR((AO954*40)/(((F954*60+G954)/60)*(SUMIFS(팀수비력!Q:Q,팀수비력!A:A,B954,팀수비력!B:B,D954)-SUMIFS(팀수비력!N:N,팀수비력!A:A,B954,팀수비력!B:B,D954)))*100,"")</f>
        <v>0</v>
      </c>
      <c r="BO954" s="13">
        <f t="shared" si="440"/>
        <v>14.367816091954024</v>
      </c>
      <c r="BP954" s="13">
        <v>0</v>
      </c>
      <c r="BQ954" s="13">
        <v>0</v>
      </c>
      <c r="BR954" s="13">
        <v>0</v>
      </c>
      <c r="BS954" s="13">
        <v>0.125</v>
      </c>
      <c r="BT954" s="15" t="s">
        <v>88</v>
      </c>
      <c r="BU954" s="15"/>
      <c r="BV954" s="12" t="s">
        <v>96</v>
      </c>
      <c r="BW954" s="26"/>
      <c r="BX954" s="28"/>
      <c r="BY954" s="28"/>
      <c r="BZ954" s="26"/>
      <c r="CA954" s="26"/>
      <c r="CB954" s="26"/>
      <c r="CC954" s="31"/>
      <c r="CD954" s="31"/>
      <c r="CE954" s="31"/>
      <c r="CF954" s="33"/>
      <c r="CG954" s="33"/>
    </row>
    <row r="955" spans="1:85" ht="18" customHeight="1" thickBot="1" x14ac:dyDescent="0.45">
      <c r="A955" s="12" t="s">
        <v>84</v>
      </c>
      <c r="B955" s="12" t="s">
        <v>112</v>
      </c>
      <c r="C955" s="4" t="s">
        <v>129</v>
      </c>
      <c r="D955" s="4" t="s">
        <v>300</v>
      </c>
      <c r="E955" s="23">
        <v>9</v>
      </c>
      <c r="F955" s="24">
        <v>27</v>
      </c>
      <c r="G955" s="24">
        <v>55</v>
      </c>
      <c r="H955" s="10">
        <f t="shared" si="414"/>
        <v>15075</v>
      </c>
      <c r="I955" s="5">
        <v>72</v>
      </c>
      <c r="J955" s="17">
        <f t="shared" si="415"/>
        <v>8</v>
      </c>
      <c r="K955" s="7">
        <v>26</v>
      </c>
      <c r="L955" s="7">
        <v>67</v>
      </c>
      <c r="M955" s="17">
        <f t="shared" si="416"/>
        <v>2.8888888888888888</v>
      </c>
      <c r="N955" s="17">
        <f t="shared" si="417"/>
        <v>7.4444444444444446</v>
      </c>
      <c r="O955" s="14">
        <f t="shared" si="418"/>
        <v>0.38805970149253732</v>
      </c>
      <c r="P955" s="12">
        <v>10</v>
      </c>
      <c r="Q955" s="12">
        <v>20</v>
      </c>
      <c r="R955" s="17">
        <f t="shared" si="419"/>
        <v>1.1111111111111112</v>
      </c>
      <c r="S955" s="17">
        <f t="shared" si="420"/>
        <v>2.2222222222222223</v>
      </c>
      <c r="T955" s="14">
        <f t="shared" si="421"/>
        <v>0.5</v>
      </c>
      <c r="U955" s="12">
        <v>16</v>
      </c>
      <c r="V955" s="12">
        <v>47</v>
      </c>
      <c r="W955" s="17">
        <f t="shared" si="422"/>
        <v>1.7777777777777777</v>
      </c>
      <c r="X955" s="17">
        <f t="shared" si="423"/>
        <v>5.2222222222222223</v>
      </c>
      <c r="Y955" s="14">
        <f t="shared" si="424"/>
        <v>0.34042553191489361</v>
      </c>
      <c r="Z955" s="12">
        <v>4</v>
      </c>
      <c r="AA955" s="12">
        <v>6</v>
      </c>
      <c r="AB955" s="17">
        <f t="shared" si="425"/>
        <v>0.44444444444444442</v>
      </c>
      <c r="AC955" s="17">
        <f t="shared" si="426"/>
        <v>0.66666666666666663</v>
      </c>
      <c r="AD955" s="14">
        <f t="shared" si="427"/>
        <v>0.66666666666666663</v>
      </c>
      <c r="AE955" s="12">
        <v>16</v>
      </c>
      <c r="AF955" s="17">
        <f t="shared" si="428"/>
        <v>1.7777777777777777</v>
      </c>
      <c r="AG955" s="12">
        <v>5</v>
      </c>
      <c r="AH955" s="17">
        <f t="shared" si="429"/>
        <v>0.55555555555555558</v>
      </c>
      <c r="AI955" s="12">
        <v>11</v>
      </c>
      <c r="AJ955" s="17">
        <f t="shared" si="430"/>
        <v>1.2222222222222223</v>
      </c>
      <c r="AK955" s="12">
        <v>30</v>
      </c>
      <c r="AL955" s="17">
        <f t="shared" si="431"/>
        <v>3.3333333333333335</v>
      </c>
      <c r="AM955" s="12">
        <v>10</v>
      </c>
      <c r="AN955" s="17">
        <f t="shared" si="432"/>
        <v>1.1111111111111112</v>
      </c>
      <c r="AO955" s="12">
        <v>1</v>
      </c>
      <c r="AP955" s="17">
        <f t="shared" si="433"/>
        <v>0.1111111111111111</v>
      </c>
      <c r="AQ955" s="12">
        <v>14</v>
      </c>
      <c r="AR955" s="17">
        <f t="shared" si="434"/>
        <v>1.5555555555555556</v>
      </c>
      <c r="AS955" s="12">
        <v>26</v>
      </c>
      <c r="AT955" s="17">
        <f t="shared" si="435"/>
        <v>2.8888888888888888</v>
      </c>
      <c r="AU955" s="13"/>
      <c r="AV955" s="13"/>
      <c r="AW955" s="13"/>
      <c r="AX955" s="13"/>
      <c r="AY955" s="13"/>
      <c r="AZ955" s="13"/>
      <c r="BA955" s="13"/>
      <c r="BB955" s="13"/>
      <c r="BC955" s="13"/>
      <c r="BD955" s="35">
        <f t="shared" si="436"/>
        <v>51.694428489373919</v>
      </c>
      <c r="BE955" s="35">
        <f t="shared" si="437"/>
        <v>50.746268656716417</v>
      </c>
      <c r="BF955" s="37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15.972170281973224</v>
      </c>
      <c r="BG955" s="14">
        <f t="shared" si="438"/>
        <v>0.70149253731343286</v>
      </c>
      <c r="BH955" s="14">
        <f t="shared" si="439"/>
        <v>8.9552238805970144E-2</v>
      </c>
      <c r="BI955" s="13">
        <f>IFERROR(((AG955*(12000/5))/((F955*60+G955)*(SUMIFS(팀공격력!X:X,팀공격력!A:A,B955,팀공격력!B:B,D955)+SUMIFS(팀수비력!X:X,팀수비력!A:A,B955,팀수비력!B:B,D955))))*100,"")</f>
        <v>1.1353691132294155</v>
      </c>
      <c r="BJ955" s="13">
        <f>IFERROR(((AI955*(12000/5))/((F955*60+G955)*(SUMIFS(팀공격력!V:V,팀공격력!A:A,B955,팀공격력!B:B,D955)+SUMIFS(팀수비력!W:W,팀수비력!A:A,B955,팀수비력!B:B,D955))))*100,"")</f>
        <v>5.05166475315729</v>
      </c>
      <c r="BK955" s="13">
        <f>IFERROR(((AE955*(12000/5))/((F955*60+G955)*(SUMIFS(팀공격력!X:X,팀공격력!A:A,B955,팀공격력!B:B,D955)+SUMIFS(팀수비력!X:X,팀수비력!A:A,B955,팀수비력!B:B,D955))))*100,"")</f>
        <v>3.6331811623341292</v>
      </c>
      <c r="BL955" s="13">
        <f>IFERROR(100*AK955/(((((F955*60+G955)/(12000/5))*SUMIFS(팀공격력!P:P,팀공격력!A:A,B955,팀공격력!B:B,D955))-K955)),"")</f>
        <v>17.563117453347971</v>
      </c>
      <c r="BM955" s="13">
        <f>IFERROR(100*((AM955/E955*(2400))/((F955*60+G955)*SUMIFS(팀공격력!AR:AR,팀공격력!A:A,B955,팀공격력!B:B,D955))),"")</f>
        <v>2.2077674636146707</v>
      </c>
      <c r="BN955" s="13">
        <f>IFERROR((AO955*40)/(((F955*60+G955)/60)*(SUMIFS(팀수비력!Q:Q,팀수비력!A:A,B955,팀수비력!B:B,D955)-SUMIFS(팀수비력!N:N,팀수비력!A:A,B955,팀수비력!B:B,D955)))*100,"")</f>
        <v>0.42517383409362675</v>
      </c>
      <c r="BO955" s="13">
        <f t="shared" si="440"/>
        <v>16.738402678144428</v>
      </c>
      <c r="BP955" s="13">
        <v>6.25</v>
      </c>
      <c r="BQ955" s="13">
        <v>0.11111111111111099</v>
      </c>
      <c r="BR955" s="13">
        <v>2.1111111111111098</v>
      </c>
      <c r="BS955" s="13">
        <v>0.55555555555555503</v>
      </c>
      <c r="BT955" s="15" t="s">
        <v>88</v>
      </c>
      <c r="BU955" s="15"/>
      <c r="BV955" s="12" t="s">
        <v>91</v>
      </c>
      <c r="BW955" s="26"/>
      <c r="BX955" s="28"/>
      <c r="BY955" s="28"/>
      <c r="BZ955" s="26"/>
      <c r="CA955" s="26"/>
      <c r="CB955" s="26"/>
      <c r="CC955" s="31"/>
      <c r="CD955" s="31"/>
      <c r="CE955" s="31"/>
      <c r="CF955" s="33"/>
      <c r="CG955" s="33"/>
    </row>
    <row r="956" spans="1:85" ht="18" customHeight="1" thickBot="1" x14ac:dyDescent="0.45">
      <c r="A956" s="12" t="s">
        <v>84</v>
      </c>
      <c r="B956" s="12" t="s">
        <v>133</v>
      </c>
      <c r="C956" s="4" t="s">
        <v>135</v>
      </c>
      <c r="D956" s="4" t="s">
        <v>300</v>
      </c>
      <c r="E956" s="23">
        <v>7</v>
      </c>
      <c r="F956" s="24">
        <v>12</v>
      </c>
      <c r="G956" s="24">
        <v>17</v>
      </c>
      <c r="H956" s="10">
        <f t="shared" si="414"/>
        <v>5159</v>
      </c>
      <c r="I956" s="5">
        <v>21</v>
      </c>
      <c r="J956" s="17">
        <f t="shared" si="415"/>
        <v>3</v>
      </c>
      <c r="K956" s="7">
        <v>8</v>
      </c>
      <c r="L956" s="7">
        <v>21</v>
      </c>
      <c r="M956" s="17">
        <f t="shared" si="416"/>
        <v>1.1428571428571428</v>
      </c>
      <c r="N956" s="17">
        <f t="shared" si="417"/>
        <v>3</v>
      </c>
      <c r="O956" s="14">
        <f t="shared" si="418"/>
        <v>0.38095238095238093</v>
      </c>
      <c r="P956" s="12">
        <v>3</v>
      </c>
      <c r="Q956" s="12">
        <v>5</v>
      </c>
      <c r="R956" s="17">
        <f t="shared" si="419"/>
        <v>0.42857142857142855</v>
      </c>
      <c r="S956" s="17">
        <f t="shared" si="420"/>
        <v>0.7142857142857143</v>
      </c>
      <c r="T956" s="14">
        <f t="shared" si="421"/>
        <v>0.6</v>
      </c>
      <c r="U956" s="12">
        <v>5</v>
      </c>
      <c r="V956" s="12">
        <v>16</v>
      </c>
      <c r="W956" s="17">
        <f t="shared" si="422"/>
        <v>0.7142857142857143</v>
      </c>
      <c r="X956" s="17">
        <f t="shared" si="423"/>
        <v>2.2857142857142856</v>
      </c>
      <c r="Y956" s="14">
        <f t="shared" si="424"/>
        <v>0.3125</v>
      </c>
      <c r="Z956" s="12">
        <v>0</v>
      </c>
      <c r="AA956" s="12">
        <v>0</v>
      </c>
      <c r="AB956" s="17">
        <f t="shared" si="425"/>
        <v>0</v>
      </c>
      <c r="AC956" s="17">
        <f t="shared" si="426"/>
        <v>0</v>
      </c>
      <c r="AD956" s="14" t="e">
        <f t="shared" si="427"/>
        <v>#DIV/0!</v>
      </c>
      <c r="AE956" s="12">
        <v>10</v>
      </c>
      <c r="AF956" s="17">
        <f t="shared" si="428"/>
        <v>1.4285714285714286</v>
      </c>
      <c r="AG956" s="12">
        <v>1</v>
      </c>
      <c r="AH956" s="17">
        <f t="shared" si="429"/>
        <v>0.14285714285714285</v>
      </c>
      <c r="AI956" s="12">
        <v>9</v>
      </c>
      <c r="AJ956" s="17">
        <f t="shared" si="430"/>
        <v>1.2857142857142858</v>
      </c>
      <c r="AK956" s="12">
        <v>5</v>
      </c>
      <c r="AL956" s="17">
        <f t="shared" si="431"/>
        <v>0.7142857142857143</v>
      </c>
      <c r="AM956" s="12">
        <v>4</v>
      </c>
      <c r="AN956" s="17">
        <f t="shared" si="432"/>
        <v>0.5714285714285714</v>
      </c>
      <c r="AO956" s="12">
        <v>0</v>
      </c>
      <c r="AP956" s="17">
        <f t="shared" si="433"/>
        <v>0</v>
      </c>
      <c r="AQ956" s="12">
        <v>2</v>
      </c>
      <c r="AR956" s="17">
        <f t="shared" si="434"/>
        <v>0.2857142857142857</v>
      </c>
      <c r="AS956" s="12">
        <v>12</v>
      </c>
      <c r="AT956" s="17">
        <f t="shared" si="435"/>
        <v>1.7142857142857142</v>
      </c>
      <c r="AU956" s="13"/>
      <c r="AV956" s="13"/>
      <c r="AW956" s="13"/>
      <c r="AX956" s="13"/>
      <c r="AY956" s="13"/>
      <c r="AZ956" s="13"/>
      <c r="BA956" s="13"/>
      <c r="BB956" s="13"/>
      <c r="BC956" s="13"/>
      <c r="BD956" s="35">
        <f t="shared" si="436"/>
        <v>50</v>
      </c>
      <c r="BE956" s="35">
        <f t="shared" si="437"/>
        <v>50</v>
      </c>
      <c r="BF956" s="37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9.741719485493201</v>
      </c>
      <c r="BG956" s="14">
        <f t="shared" si="438"/>
        <v>0.76190476190476186</v>
      </c>
      <c r="BH956" s="14">
        <f t="shared" si="439"/>
        <v>0</v>
      </c>
      <c r="BI956" s="13">
        <f>IFERROR(((AG956*(12000/5))/((F956*60+G956)*(SUMIFS(팀공격력!X:X,팀공격력!A:A,B956,팀공격력!B:B,D956)+SUMIFS(팀수비력!X:X,팀수비력!A:A,B956,팀수비력!B:B,D956))))*100,"")</f>
        <v>0.52270385995021251</v>
      </c>
      <c r="BJ956" s="13">
        <f>IFERROR(((AI956*(12000/5))/((F956*60+G956)*(SUMIFS(팀공격력!V:V,팀공격력!A:A,B956,팀공격력!B:B,D956)+SUMIFS(팀수비력!W:W,팀수비력!A:A,B956,팀수비력!B:B,D956))))*100,"")</f>
        <v>9.7046375587445066</v>
      </c>
      <c r="BK956" s="13">
        <f>IFERROR(((AE956*(12000/5))/((F956*60+G956)*(SUMIFS(팀공격력!X:X,팀공격력!A:A,B956,팀공격력!B:B,D956)+SUMIFS(팀수비력!X:X,팀수비력!A:A,B956,팀수비력!B:B,D956))))*100,"")</f>
        <v>5.2270385995021247</v>
      </c>
      <c r="BL956" s="13">
        <f>IFERROR(100*AK956/(((((F956*60+G956)/(12000/5))*SUMIFS(팀공격력!P:P,팀공격력!A:A,B956,팀공격력!B:B,D956))-K956)),"")</f>
        <v>6.145431639754797</v>
      </c>
      <c r="BM956" s="13">
        <f>IFERROR(100*((AM956/E956*(2400))/((F956*60+G956)*SUMIFS(팀공격력!AR:AR,팀공격력!A:A,B956,팀공격력!B:B,D956))),"")</f>
        <v>2.4954119342386369</v>
      </c>
      <c r="BN956" s="13">
        <f>IFERROR((AO956*40)/(((F956*60+G956)/60)*(SUMIFS(팀수비력!Q:Q,팀수비력!A:A,B956,팀수비력!B:B,D956)-SUMIFS(팀수비력!N:N,팀수비력!A:A,B956,팀수비력!B:B,D956)))*100,"")</f>
        <v>0</v>
      </c>
      <c r="BO956" s="13">
        <f t="shared" si="440"/>
        <v>8.695652173913043</v>
      </c>
      <c r="BP956" s="13">
        <v>0</v>
      </c>
      <c r="BQ956" s="13">
        <v>0</v>
      </c>
      <c r="BR956" s="13">
        <v>0</v>
      </c>
      <c r="BS956" s="13">
        <v>0.42857142857142799</v>
      </c>
      <c r="BT956" s="15" t="s">
        <v>88</v>
      </c>
      <c r="BU956" s="15"/>
      <c r="BV956" s="12" t="s">
        <v>91</v>
      </c>
      <c r="BW956" s="26"/>
      <c r="BX956" s="28"/>
      <c r="BY956" s="28"/>
      <c r="BZ956" s="26"/>
      <c r="CA956" s="26"/>
      <c r="CB956" s="26"/>
      <c r="CC956" s="31"/>
      <c r="CD956" s="31"/>
      <c r="CE956" s="31"/>
      <c r="CF956" s="33"/>
      <c r="CG956" s="33"/>
    </row>
    <row r="957" spans="1:85" ht="18" customHeight="1" thickBot="1" x14ac:dyDescent="0.45">
      <c r="A957" s="12" t="s">
        <v>84</v>
      </c>
      <c r="B957" s="12" t="s">
        <v>133</v>
      </c>
      <c r="C957" s="4" t="s">
        <v>137</v>
      </c>
      <c r="D957" s="4" t="s">
        <v>300</v>
      </c>
      <c r="E957" s="23">
        <v>3</v>
      </c>
      <c r="F957" s="24">
        <v>7</v>
      </c>
      <c r="G957" s="24">
        <v>23</v>
      </c>
      <c r="H957" s="10">
        <f t="shared" si="414"/>
        <v>1329</v>
      </c>
      <c r="I957" s="5">
        <v>2</v>
      </c>
      <c r="J957" s="17">
        <f t="shared" si="415"/>
        <v>0.66666666666666663</v>
      </c>
      <c r="K957" s="7">
        <v>1</v>
      </c>
      <c r="L957" s="7">
        <v>2</v>
      </c>
      <c r="M957" s="17">
        <f t="shared" si="416"/>
        <v>0.33333333333333331</v>
      </c>
      <c r="N957" s="17">
        <f t="shared" si="417"/>
        <v>0.66666666666666663</v>
      </c>
      <c r="O957" s="14">
        <f t="shared" si="418"/>
        <v>0.5</v>
      </c>
      <c r="P957" s="12">
        <v>1</v>
      </c>
      <c r="Q957" s="12">
        <v>2</v>
      </c>
      <c r="R957" s="17">
        <f t="shared" si="419"/>
        <v>0.33333333333333331</v>
      </c>
      <c r="S957" s="17">
        <f t="shared" si="420"/>
        <v>0.66666666666666663</v>
      </c>
      <c r="T957" s="14">
        <f t="shared" si="421"/>
        <v>0.5</v>
      </c>
      <c r="U957" s="12">
        <v>0</v>
      </c>
      <c r="V957" s="12">
        <v>0</v>
      </c>
      <c r="W957" s="17">
        <f t="shared" si="422"/>
        <v>0</v>
      </c>
      <c r="X957" s="17">
        <f t="shared" si="423"/>
        <v>0</v>
      </c>
      <c r="Y957" s="14" t="e">
        <f t="shared" si="424"/>
        <v>#DIV/0!</v>
      </c>
      <c r="Z957" s="12">
        <v>0</v>
      </c>
      <c r="AA957" s="12">
        <v>0</v>
      </c>
      <c r="AB957" s="17">
        <f t="shared" si="425"/>
        <v>0</v>
      </c>
      <c r="AC957" s="17">
        <f t="shared" si="426"/>
        <v>0</v>
      </c>
      <c r="AD957" s="14" t="e">
        <f t="shared" si="427"/>
        <v>#DIV/0!</v>
      </c>
      <c r="AE957" s="12">
        <v>3</v>
      </c>
      <c r="AF957" s="17">
        <f t="shared" si="428"/>
        <v>1</v>
      </c>
      <c r="AG957" s="12">
        <v>2</v>
      </c>
      <c r="AH957" s="17">
        <f t="shared" si="429"/>
        <v>0.66666666666666663</v>
      </c>
      <c r="AI957" s="12">
        <v>1</v>
      </c>
      <c r="AJ957" s="17">
        <f t="shared" si="430"/>
        <v>0.33333333333333331</v>
      </c>
      <c r="AK957" s="12">
        <v>0</v>
      </c>
      <c r="AL957" s="17">
        <f t="shared" si="431"/>
        <v>0</v>
      </c>
      <c r="AM957" s="12">
        <v>0</v>
      </c>
      <c r="AN957" s="17">
        <f t="shared" si="432"/>
        <v>0</v>
      </c>
      <c r="AO957" s="12">
        <v>1</v>
      </c>
      <c r="AP957" s="17">
        <f t="shared" si="433"/>
        <v>0.33333333333333331</v>
      </c>
      <c r="AQ957" s="12">
        <v>0</v>
      </c>
      <c r="AR957" s="17">
        <f t="shared" si="434"/>
        <v>0</v>
      </c>
      <c r="AS957" s="12">
        <v>3</v>
      </c>
      <c r="AT957" s="17">
        <f t="shared" si="435"/>
        <v>1</v>
      </c>
      <c r="AU957" s="13"/>
      <c r="AV957" s="13"/>
      <c r="AW957" s="13"/>
      <c r="AX957" s="13"/>
      <c r="AY957" s="13"/>
      <c r="AZ957" s="13"/>
      <c r="BA957" s="13"/>
      <c r="BB957" s="13"/>
      <c r="BC957" s="13"/>
      <c r="BD957" s="35">
        <f t="shared" si="436"/>
        <v>50</v>
      </c>
      <c r="BE957" s="35">
        <f t="shared" si="437"/>
        <v>50</v>
      </c>
      <c r="BF957" s="37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1.4092937993539092</v>
      </c>
      <c r="BG957" s="14">
        <f t="shared" si="438"/>
        <v>0</v>
      </c>
      <c r="BH957" s="14">
        <f t="shared" si="439"/>
        <v>0</v>
      </c>
      <c r="BI957" s="13">
        <f>IFERROR(((AG957*(12000/5))/((F957*60+G957)*(SUMIFS(팀공격력!X:X,팀공격력!A:A,B957,팀공격력!B:B,D957)+SUMIFS(팀수비력!X:X,팀수비력!A:A,B957,팀수비력!B:B,D957))))*100,"")</f>
        <v>1.7391997507147026</v>
      </c>
      <c r="BJ957" s="13">
        <f>IFERROR(((AI957*(12000/5))/((F957*60+G957)*(SUMIFS(팀공격력!V:V,팀공격력!A:A,B957,팀공격력!B:B,D957)+SUMIFS(팀수비력!W:W,팀수비력!A:A,B957,팀수비력!B:B,D957))))*100,"")</f>
        <v>1.7939096766477807</v>
      </c>
      <c r="BK957" s="13">
        <f>IFERROR(((AE957*(12000/5))/((F957*60+G957)*(SUMIFS(팀공격력!X:X,팀공격력!A:A,B957,팀공격력!B:B,D957)+SUMIFS(팀수비력!X:X,팀수비력!A:A,B957,팀수비력!B:B,D957))))*100,"")</f>
        <v>2.6087996260720536</v>
      </c>
      <c r="BL957" s="13">
        <f>IFERROR(100*AK957/(((((F957*60+G957)/(12000/5))*SUMIFS(팀공격력!P:P,팀공격력!A:A,B957,팀공격력!B:B,D957))-K957)),"")</f>
        <v>0</v>
      </c>
      <c r="BM957" s="13">
        <f>IFERROR(100*((AM957/E957*(2400))/((F957*60+G957)*SUMIFS(팀공격력!AR:AR,팀공격력!A:A,B957,팀공격력!B:B,D957))),"")</f>
        <v>0</v>
      </c>
      <c r="BN957" s="13">
        <f>IFERROR((AO957*40)/(((F957*60+G957)/60)*(SUMIFS(팀수비력!Q:Q,팀수비력!A:A,B957,팀수비력!B:B,D957)-SUMIFS(팀수비력!N:N,팀수비력!A:A,B957,팀수비력!B:B,D957)))*100,"")</f>
        <v>1.4642181685071076</v>
      </c>
      <c r="BO957" s="13">
        <f t="shared" si="440"/>
        <v>0</v>
      </c>
      <c r="BP957" s="13">
        <v>0</v>
      </c>
      <c r="BQ957" s="13">
        <v>0</v>
      </c>
      <c r="BR957" s="13">
        <v>0</v>
      </c>
      <c r="BS957" s="13">
        <v>0</v>
      </c>
      <c r="BT957" s="15" t="s">
        <v>88</v>
      </c>
      <c r="BU957" s="15"/>
      <c r="BV957" s="12" t="s">
        <v>96</v>
      </c>
      <c r="BW957" s="26"/>
      <c r="BX957" s="28"/>
      <c r="BY957" s="28"/>
      <c r="BZ957" s="26"/>
      <c r="CA957" s="26"/>
      <c r="CB957" s="26"/>
      <c r="CC957" s="31"/>
      <c r="CD957" s="31"/>
      <c r="CE957" s="31"/>
      <c r="CF957" s="33"/>
      <c r="CG957" s="33"/>
    </row>
    <row r="958" spans="1:85" ht="18" customHeight="1" thickBot="1" x14ac:dyDescent="0.45">
      <c r="A958" s="12" t="s">
        <v>84</v>
      </c>
      <c r="B958" s="12" t="s">
        <v>133</v>
      </c>
      <c r="C958" s="4" t="s">
        <v>138</v>
      </c>
      <c r="D958" s="4" t="s">
        <v>300</v>
      </c>
      <c r="E958" s="23">
        <v>9</v>
      </c>
      <c r="F958" s="24">
        <v>11</v>
      </c>
      <c r="G958" s="24">
        <v>55</v>
      </c>
      <c r="H958" s="10">
        <f t="shared" si="414"/>
        <v>6435</v>
      </c>
      <c r="I958" s="5">
        <v>76</v>
      </c>
      <c r="J958" s="17">
        <f t="shared" si="415"/>
        <v>8.4444444444444446</v>
      </c>
      <c r="K958" s="7">
        <v>32</v>
      </c>
      <c r="L958" s="7">
        <v>59</v>
      </c>
      <c r="M958" s="17">
        <f t="shared" si="416"/>
        <v>3.5555555555555554</v>
      </c>
      <c r="N958" s="17">
        <f t="shared" si="417"/>
        <v>6.5555555555555554</v>
      </c>
      <c r="O958" s="14">
        <f t="shared" si="418"/>
        <v>0.5423728813559322</v>
      </c>
      <c r="P958" s="12">
        <v>31</v>
      </c>
      <c r="Q958" s="12">
        <v>55</v>
      </c>
      <c r="R958" s="17">
        <f t="shared" si="419"/>
        <v>3.4444444444444446</v>
      </c>
      <c r="S958" s="17">
        <f t="shared" si="420"/>
        <v>6.1111111111111107</v>
      </c>
      <c r="T958" s="14">
        <f t="shared" si="421"/>
        <v>0.5636363636363636</v>
      </c>
      <c r="U958" s="12">
        <v>1</v>
      </c>
      <c r="V958" s="12">
        <v>4</v>
      </c>
      <c r="W958" s="17">
        <f t="shared" si="422"/>
        <v>0.1111111111111111</v>
      </c>
      <c r="X958" s="17">
        <f t="shared" si="423"/>
        <v>0.44444444444444442</v>
      </c>
      <c r="Y958" s="14">
        <f t="shared" si="424"/>
        <v>0.25</v>
      </c>
      <c r="Z958" s="12">
        <v>11</v>
      </c>
      <c r="AA958" s="12">
        <v>21</v>
      </c>
      <c r="AB958" s="17">
        <f t="shared" si="425"/>
        <v>1.2222222222222223</v>
      </c>
      <c r="AC958" s="17">
        <f t="shared" si="426"/>
        <v>2.3333333333333335</v>
      </c>
      <c r="AD958" s="14">
        <f t="shared" si="427"/>
        <v>0.52380952380952384</v>
      </c>
      <c r="AE958" s="12">
        <v>39</v>
      </c>
      <c r="AF958" s="17">
        <f t="shared" si="428"/>
        <v>4.333333333333333</v>
      </c>
      <c r="AG958" s="12">
        <v>11</v>
      </c>
      <c r="AH958" s="17">
        <f t="shared" si="429"/>
        <v>1.2222222222222223</v>
      </c>
      <c r="AI958" s="12">
        <v>28</v>
      </c>
      <c r="AJ958" s="17">
        <f t="shared" si="430"/>
        <v>3.1111111111111112</v>
      </c>
      <c r="AK958" s="12">
        <v>3</v>
      </c>
      <c r="AL958" s="17">
        <f t="shared" si="431"/>
        <v>0.33333333333333331</v>
      </c>
      <c r="AM958" s="12">
        <v>10</v>
      </c>
      <c r="AN958" s="17">
        <f t="shared" si="432"/>
        <v>1.1111111111111112</v>
      </c>
      <c r="AO958" s="12">
        <v>4</v>
      </c>
      <c r="AP958" s="17">
        <f t="shared" si="433"/>
        <v>0.44444444444444442</v>
      </c>
      <c r="AQ958" s="12">
        <v>10</v>
      </c>
      <c r="AR958" s="17">
        <f t="shared" si="434"/>
        <v>1.1111111111111112</v>
      </c>
      <c r="AS958" s="12">
        <v>13</v>
      </c>
      <c r="AT958" s="17">
        <f t="shared" si="435"/>
        <v>1.4444444444444444</v>
      </c>
      <c r="AU958" s="13"/>
      <c r="AV958" s="13"/>
      <c r="AW958" s="13"/>
      <c r="AX958" s="13"/>
      <c r="AY958" s="13"/>
      <c r="AZ958" s="13"/>
      <c r="BA958" s="13"/>
      <c r="BB958" s="13"/>
      <c r="BC958" s="13"/>
      <c r="BD958" s="35">
        <f t="shared" si="436"/>
        <v>55.68581477139508</v>
      </c>
      <c r="BE958" s="35">
        <f t="shared" si="437"/>
        <v>55.084745762711862</v>
      </c>
      <c r="BF958" s="37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34.158443398337269</v>
      </c>
      <c r="BG958" s="14">
        <f t="shared" si="438"/>
        <v>6.7796610169491525E-2</v>
      </c>
      <c r="BH958" s="14">
        <f t="shared" si="439"/>
        <v>0.3559322033898305</v>
      </c>
      <c r="BI958" s="13">
        <f>IFERROR(((AG958*(12000/5))/((F958*60+G958)*(SUMIFS(팀공격력!X:X,팀공격력!A:A,B958,팀공격력!B:B,D958)+SUMIFS(팀수비력!X:X,팀수비력!A:A,B958,팀수비력!B:B,D958))))*100,"")</f>
        <v>5.92665761205087</v>
      </c>
      <c r="BJ958" s="13">
        <f>IFERROR(((AI958*(12000/5))/((F958*60+G958)*(SUMIFS(팀공격력!V:V,팀공격력!A:A,B958,팀공격력!B:B,D958)+SUMIFS(팀수비력!W:W,팀수비력!A:A,B958,팀수비력!B:B,D958))))*100,"")</f>
        <v>31.12119668411059</v>
      </c>
      <c r="BK958" s="13">
        <f>IFERROR(((AE958*(12000/5))/((F958*60+G958)*(SUMIFS(팀공격력!X:X,팀공격력!A:A,B958,팀공격력!B:B,D958)+SUMIFS(팀수비력!X:X,팀수비력!A:A,B958,팀수비력!B:B,D958))))*100,"")</f>
        <v>21.01269516999854</v>
      </c>
      <c r="BL958" s="13">
        <f>IFERROR(100*AK958/(((((F958*60+G958)/(12000/5))*SUMIFS(팀공격력!P:P,팀공격력!A:A,B958,팀공격력!B:B,D958))-K958)),"")</f>
        <v>5.4850874185807346</v>
      </c>
      <c r="BM958" s="13">
        <f>IFERROR(100*((AM958/E958*(2400))/((F958*60+G958)*SUMIFS(팀공격력!AR:AR,팀공격력!A:A,B958,팀공격력!B:B,D958))),"")</f>
        <v>5.0014880220423974</v>
      </c>
      <c r="BN958" s="13">
        <f>IFERROR((AO958*40)/(((F958*60+G958)/60)*(SUMIFS(팀수비력!Q:Q,팀수비력!A:A,B958,팀수비력!B:B,D958)-SUMIFS(팀수비력!N:N,팀수비력!A:A,B958,팀수비력!B:B,D958)))*100,"")</f>
        <v>3.6288036288036292</v>
      </c>
      <c r="BO958" s="13">
        <f t="shared" si="440"/>
        <v>12.781186094069531</v>
      </c>
      <c r="BP958" s="13">
        <v>42.857142857142797</v>
      </c>
      <c r="BQ958" s="13">
        <v>0.33333333333333298</v>
      </c>
      <c r="BR958" s="13">
        <v>0</v>
      </c>
      <c r="BS958" s="13">
        <v>0.44444444444444398</v>
      </c>
      <c r="BT958" s="15" t="s">
        <v>93</v>
      </c>
      <c r="BU958" s="15"/>
      <c r="BV958" s="12" t="s">
        <v>89</v>
      </c>
      <c r="BW958" s="26"/>
      <c r="BX958" s="28"/>
      <c r="BY958" s="28"/>
      <c r="BZ958" s="26"/>
      <c r="CA958" s="26"/>
      <c r="CB958" s="26"/>
      <c r="CC958" s="31"/>
      <c r="CD958" s="31"/>
      <c r="CE958" s="31"/>
      <c r="CF958" s="33"/>
      <c r="CG958" s="33"/>
    </row>
    <row r="959" spans="1:85" ht="18" customHeight="1" thickBot="1" x14ac:dyDescent="0.45">
      <c r="A959" s="12" t="s">
        <v>84</v>
      </c>
      <c r="B959" s="12" t="s">
        <v>133</v>
      </c>
      <c r="C959" s="4" t="s">
        <v>139</v>
      </c>
      <c r="D959" s="4" t="s">
        <v>300</v>
      </c>
      <c r="E959" s="23">
        <v>9</v>
      </c>
      <c r="F959" s="24">
        <v>24</v>
      </c>
      <c r="G959" s="24">
        <v>13</v>
      </c>
      <c r="H959" s="10">
        <f t="shared" si="414"/>
        <v>13077</v>
      </c>
      <c r="I959" s="5">
        <v>90</v>
      </c>
      <c r="J959" s="17">
        <f t="shared" si="415"/>
        <v>10</v>
      </c>
      <c r="K959" s="7">
        <v>35</v>
      </c>
      <c r="L959" s="7">
        <v>66</v>
      </c>
      <c r="M959" s="17">
        <f t="shared" si="416"/>
        <v>3.8888888888888888</v>
      </c>
      <c r="N959" s="17">
        <f t="shared" si="417"/>
        <v>7.333333333333333</v>
      </c>
      <c r="O959" s="14">
        <f t="shared" si="418"/>
        <v>0.53030303030303028</v>
      </c>
      <c r="P959" s="12">
        <v>24</v>
      </c>
      <c r="Q959" s="12">
        <v>40</v>
      </c>
      <c r="R959" s="17">
        <f t="shared" si="419"/>
        <v>2.6666666666666665</v>
      </c>
      <c r="S959" s="17">
        <f t="shared" si="420"/>
        <v>4.4444444444444446</v>
      </c>
      <c r="T959" s="14">
        <f t="shared" si="421"/>
        <v>0.6</v>
      </c>
      <c r="U959" s="12">
        <v>11</v>
      </c>
      <c r="V959" s="12">
        <v>26</v>
      </c>
      <c r="W959" s="17">
        <f t="shared" si="422"/>
        <v>1.2222222222222223</v>
      </c>
      <c r="X959" s="17">
        <f t="shared" si="423"/>
        <v>2.8888888888888888</v>
      </c>
      <c r="Y959" s="14">
        <f t="shared" si="424"/>
        <v>0.42307692307692307</v>
      </c>
      <c r="Z959" s="12">
        <v>9</v>
      </c>
      <c r="AA959" s="12">
        <v>14</v>
      </c>
      <c r="AB959" s="17">
        <f t="shared" si="425"/>
        <v>1</v>
      </c>
      <c r="AC959" s="17">
        <f t="shared" si="426"/>
        <v>1.5555555555555556</v>
      </c>
      <c r="AD959" s="14">
        <f t="shared" si="427"/>
        <v>0.6428571428571429</v>
      </c>
      <c r="AE959" s="12">
        <v>24</v>
      </c>
      <c r="AF959" s="17">
        <f t="shared" si="428"/>
        <v>2.6666666666666665</v>
      </c>
      <c r="AG959" s="12">
        <v>4</v>
      </c>
      <c r="AH959" s="17">
        <f t="shared" si="429"/>
        <v>0.44444444444444442</v>
      </c>
      <c r="AI959" s="12">
        <v>20</v>
      </c>
      <c r="AJ959" s="17">
        <f t="shared" si="430"/>
        <v>2.2222222222222223</v>
      </c>
      <c r="AK959" s="12">
        <v>20</v>
      </c>
      <c r="AL959" s="17">
        <f t="shared" si="431"/>
        <v>2.2222222222222223</v>
      </c>
      <c r="AM959" s="12">
        <v>3</v>
      </c>
      <c r="AN959" s="17">
        <f t="shared" si="432"/>
        <v>0.33333333333333331</v>
      </c>
      <c r="AO959" s="12">
        <v>1</v>
      </c>
      <c r="AP959" s="17">
        <f t="shared" si="433"/>
        <v>0.1111111111111111</v>
      </c>
      <c r="AQ959" s="12">
        <v>5</v>
      </c>
      <c r="AR959" s="17">
        <f t="shared" si="434"/>
        <v>0.55555555555555558</v>
      </c>
      <c r="AS959" s="12">
        <v>20</v>
      </c>
      <c r="AT959" s="17">
        <f t="shared" si="435"/>
        <v>2.2222222222222223</v>
      </c>
      <c r="AU959" s="13"/>
      <c r="AV959" s="13"/>
      <c r="AW959" s="13"/>
      <c r="AX959" s="13"/>
      <c r="AY959" s="13"/>
      <c r="AZ959" s="13"/>
      <c r="BA959" s="13"/>
      <c r="BB959" s="13"/>
      <c r="BC959" s="13"/>
      <c r="BD959" s="35">
        <f t="shared" si="436"/>
        <v>62.361419068736147</v>
      </c>
      <c r="BE959" s="35">
        <f t="shared" si="437"/>
        <v>61.363636363636367</v>
      </c>
      <c r="BF959" s="37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16.576844987701101</v>
      </c>
      <c r="BG959" s="14">
        <f t="shared" si="438"/>
        <v>0.39393939393939392</v>
      </c>
      <c r="BH959" s="14">
        <f t="shared" si="439"/>
        <v>0.21212121212121213</v>
      </c>
      <c r="BI959" s="13">
        <f>IFERROR(((AG959*(12000/5))/((F959*60+G959)*(SUMIFS(팀공격력!X:X,팀공격력!A:A,B959,팀공격력!B:B,D959)+SUMIFS(팀수비력!X:X,팀수비력!A:A,B959,팀수비력!B:B,D959))))*100,"")</f>
        <v>1.060516847304354</v>
      </c>
      <c r="BJ959" s="13">
        <f>IFERROR(((AI959*(12000/5))/((F959*60+G959)*(SUMIFS(팀공격력!V:V,팀공격력!A:A,B959,팀공격력!B:B,D959)+SUMIFS(팀수비력!W:W,팀수비력!A:A,B959,팀수비력!B:B,D959))))*100,"")</f>
        <v>10.938774766069743</v>
      </c>
      <c r="BK959" s="13">
        <f>IFERROR(((AE959*(12000/5))/((F959*60+G959)*(SUMIFS(팀공격력!X:X,팀공격력!A:A,B959,팀공격력!B:B,D959)+SUMIFS(팀수비력!X:X,팀수비력!A:A,B959,팀수비력!B:B,D959))))*100,"")</f>
        <v>6.3631010838261242</v>
      </c>
      <c r="BL959" s="13">
        <f>IFERROR(100*AK959/(((((F959*60+G959)/(12000/5))*SUMIFS(팀공격력!P:P,팀공격력!A:A,B959,팀공격력!B:B,D959))-K959)),"")</f>
        <v>14.166688802117919</v>
      </c>
      <c r="BM959" s="13">
        <f>IFERROR(100*((AM959/E959*(2400))/((F959*60+G959)*SUMIFS(팀공격력!AR:AR,팀공격력!A:A,B959,팀공격력!B:B,D959))),"")</f>
        <v>0.73834768116179905</v>
      </c>
      <c r="BN959" s="13">
        <f>IFERROR((AO959*40)/(((F959*60+G959)/60)*(SUMIFS(팀수비력!Q:Q,팀수비력!A:A,B959,팀수비력!B:B,D959)-SUMIFS(팀수비력!N:N,팀수비력!A:A,B959,팀수비력!B:B,D959)))*100,"")</f>
        <v>0.44642026748014363</v>
      </c>
      <c r="BO959" s="13">
        <f t="shared" si="440"/>
        <v>6.4800414722654232</v>
      </c>
      <c r="BP959" s="13">
        <v>7.6923076923076898</v>
      </c>
      <c r="BQ959" s="13">
        <v>0.11111111111111099</v>
      </c>
      <c r="BR959" s="13">
        <v>1.7777777777777699</v>
      </c>
      <c r="BS959" s="13">
        <v>0.11111111111111099</v>
      </c>
      <c r="BT959" s="15" t="s">
        <v>88</v>
      </c>
      <c r="BU959" s="15"/>
      <c r="BV959" s="12" t="s">
        <v>96</v>
      </c>
      <c r="BW959" s="26"/>
      <c r="BX959" s="28"/>
      <c r="BY959" s="28"/>
      <c r="BZ959" s="26"/>
      <c r="CA959" s="26"/>
      <c r="CB959" s="26"/>
      <c r="CC959" s="31"/>
      <c r="CD959" s="31"/>
      <c r="CE959" s="31"/>
      <c r="CF959" s="33"/>
      <c r="CG959" s="33"/>
    </row>
    <row r="960" spans="1:85" ht="18" customHeight="1" thickBot="1" x14ac:dyDescent="0.45">
      <c r="A960" s="12" t="s">
        <v>84</v>
      </c>
      <c r="B960" s="12" t="s">
        <v>133</v>
      </c>
      <c r="C960" s="4" t="s">
        <v>140</v>
      </c>
      <c r="D960" s="4" t="s">
        <v>300</v>
      </c>
      <c r="E960" s="23">
        <v>9</v>
      </c>
      <c r="F960" s="24">
        <v>28</v>
      </c>
      <c r="G960" s="24">
        <v>5</v>
      </c>
      <c r="H960" s="10">
        <f t="shared" si="414"/>
        <v>15165</v>
      </c>
      <c r="I960" s="5">
        <v>161</v>
      </c>
      <c r="J960" s="17">
        <f t="shared" si="415"/>
        <v>17.888888888888889</v>
      </c>
      <c r="K960" s="7">
        <v>67</v>
      </c>
      <c r="L960" s="7">
        <v>108</v>
      </c>
      <c r="M960" s="17">
        <f t="shared" si="416"/>
        <v>7.4444444444444446</v>
      </c>
      <c r="N960" s="17">
        <f t="shared" si="417"/>
        <v>12</v>
      </c>
      <c r="O960" s="14">
        <f t="shared" si="418"/>
        <v>0.62037037037037035</v>
      </c>
      <c r="P960" s="12">
        <v>60</v>
      </c>
      <c r="Q960" s="12">
        <v>95</v>
      </c>
      <c r="R960" s="17">
        <f t="shared" si="419"/>
        <v>6.666666666666667</v>
      </c>
      <c r="S960" s="17">
        <f t="shared" si="420"/>
        <v>10.555555555555555</v>
      </c>
      <c r="T960" s="14">
        <f t="shared" si="421"/>
        <v>0.63157894736842102</v>
      </c>
      <c r="U960" s="12">
        <v>7</v>
      </c>
      <c r="V960" s="12">
        <v>13</v>
      </c>
      <c r="W960" s="17">
        <f t="shared" si="422"/>
        <v>0.77777777777777779</v>
      </c>
      <c r="X960" s="17">
        <f t="shared" si="423"/>
        <v>1.4444444444444444</v>
      </c>
      <c r="Y960" s="14">
        <f t="shared" si="424"/>
        <v>0.53846153846153844</v>
      </c>
      <c r="Z960" s="12">
        <v>20</v>
      </c>
      <c r="AA960" s="12">
        <v>32</v>
      </c>
      <c r="AB960" s="17">
        <f t="shared" si="425"/>
        <v>2.2222222222222223</v>
      </c>
      <c r="AC960" s="17">
        <f t="shared" si="426"/>
        <v>3.5555555555555554</v>
      </c>
      <c r="AD960" s="14">
        <f t="shared" si="427"/>
        <v>0.625</v>
      </c>
      <c r="AE960" s="12">
        <v>91</v>
      </c>
      <c r="AF960" s="17">
        <f t="shared" si="428"/>
        <v>10.111111111111111</v>
      </c>
      <c r="AG960" s="12">
        <v>29</v>
      </c>
      <c r="AH960" s="17">
        <f t="shared" si="429"/>
        <v>3.2222222222222223</v>
      </c>
      <c r="AI960" s="12">
        <v>62</v>
      </c>
      <c r="AJ960" s="17">
        <f t="shared" si="430"/>
        <v>6.8888888888888893</v>
      </c>
      <c r="AK960" s="12">
        <v>20</v>
      </c>
      <c r="AL960" s="17">
        <f t="shared" si="431"/>
        <v>2.2222222222222223</v>
      </c>
      <c r="AM960" s="12">
        <v>1</v>
      </c>
      <c r="AN960" s="17">
        <f t="shared" si="432"/>
        <v>0.1111111111111111</v>
      </c>
      <c r="AO960" s="12">
        <v>3</v>
      </c>
      <c r="AP960" s="17">
        <f t="shared" si="433"/>
        <v>0.33333333333333331</v>
      </c>
      <c r="AQ960" s="12">
        <v>19</v>
      </c>
      <c r="AR960" s="17">
        <f t="shared" si="434"/>
        <v>2.1111111111111112</v>
      </c>
      <c r="AS960" s="12">
        <v>16</v>
      </c>
      <c r="AT960" s="17">
        <f t="shared" si="435"/>
        <v>1.7777777777777777</v>
      </c>
      <c r="AU960" s="13"/>
      <c r="AV960" s="13"/>
      <c r="AW960" s="13"/>
      <c r="AX960" s="13"/>
      <c r="AY960" s="13"/>
      <c r="AZ960" s="13"/>
      <c r="BA960" s="13"/>
      <c r="BB960" s="13"/>
      <c r="BC960" s="13"/>
      <c r="BD960" s="35">
        <f t="shared" si="436"/>
        <v>65.940366972477065</v>
      </c>
      <c r="BE960" s="35">
        <f t="shared" si="437"/>
        <v>65.277777777777786</v>
      </c>
      <c r="BF960" s="37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26.136102065665373</v>
      </c>
      <c r="BG960" s="14">
        <f t="shared" si="438"/>
        <v>0.12037037037037036</v>
      </c>
      <c r="BH960" s="14">
        <f t="shared" si="439"/>
        <v>0.29629629629629628</v>
      </c>
      <c r="BI960" s="13">
        <f>IFERROR(((AG960*(12000/5))/((F960*60+G960)*(SUMIFS(팀공격력!X:X,팀공격력!A:A,B960,팀공격력!B:B,D960)+SUMIFS(팀수비력!X:X,팀수비력!A:A,B960,팀수비력!B:B,D960))))*100,"")</f>
        <v>6.6301184562112105</v>
      </c>
      <c r="BJ960" s="13">
        <f>IFERROR(((AI960*(12000/5))/((F960*60+G960)*(SUMIFS(팀공격력!V:V,팀공격력!A:A,B960,팀공격력!B:B,D960)+SUMIFS(팀수비력!W:W,팀수비력!A:A,B960,팀수비력!B:B,D960))))*100,"")</f>
        <v>29.241260046770297</v>
      </c>
      <c r="BK960" s="13">
        <f>IFERROR(((AE960*(12000/5))/((F960*60+G960)*(SUMIFS(팀공격력!X:X,팀공격력!A:A,B960,팀공격력!B:B,D960)+SUMIFS(팀수비력!X:X,팀수비력!A:A,B960,팀수비력!B:B,D960))))*100,"")</f>
        <v>20.804854466042077</v>
      </c>
      <c r="BL960" s="13">
        <f>IFERROR(100*AK960/(((((F960*60+G960)/(12000/5))*SUMIFS(팀공격력!P:P,팀공격력!A:A,B960,팀공격력!B:B,D960))-K960)),"")</f>
        <v>14.565979334516822</v>
      </c>
      <c r="BM960" s="13">
        <f>IFERROR(100*((AM960/E960*(2400))/((F960*60+G960)*SUMIFS(팀공격력!AR:AR,팀공격력!A:A,B960,팀공격력!B:B,D960))),"")</f>
        <v>0.21222931369497405</v>
      </c>
      <c r="BN960" s="13">
        <f>IFERROR((AO960*40)/(((F960*60+G960)/60)*(SUMIFS(팀수비력!Q:Q,팀수비력!A:A,B960,팀수비력!B:B,D960)-SUMIFS(팀수비력!N:N,팀수비력!A:A,B960,팀수비력!B:B,D960)))*100,"")</f>
        <v>1.1548640628759326</v>
      </c>
      <c r="BO960" s="13">
        <f t="shared" si="440"/>
        <v>13.467536149702298</v>
      </c>
      <c r="BP960" s="13">
        <v>75</v>
      </c>
      <c r="BQ960" s="13">
        <v>1</v>
      </c>
      <c r="BR960" s="13">
        <v>0</v>
      </c>
      <c r="BS960" s="13">
        <v>0.33333333333333298</v>
      </c>
      <c r="BT960" s="15" t="s">
        <v>93</v>
      </c>
      <c r="BU960" s="15"/>
      <c r="BV960" s="12" t="s">
        <v>89</v>
      </c>
      <c r="BW960" s="26"/>
      <c r="BX960" s="28"/>
      <c r="BY960" s="28"/>
      <c r="BZ960" s="26"/>
      <c r="CA960" s="26"/>
      <c r="CB960" s="26"/>
      <c r="CC960" s="31"/>
      <c r="CD960" s="31"/>
      <c r="CE960" s="31"/>
      <c r="CF960" s="33"/>
      <c r="CG960" s="33"/>
    </row>
    <row r="961" spans="1:85" ht="18" customHeight="1" thickBot="1" x14ac:dyDescent="0.45">
      <c r="A961" s="12" t="s">
        <v>84</v>
      </c>
      <c r="B961" s="12" t="s">
        <v>133</v>
      </c>
      <c r="C961" s="4" t="s">
        <v>142</v>
      </c>
      <c r="D961" s="4" t="s">
        <v>300</v>
      </c>
      <c r="E961" s="23">
        <v>2</v>
      </c>
      <c r="F961" s="24">
        <v>6</v>
      </c>
      <c r="G961" s="24">
        <v>39</v>
      </c>
      <c r="H961" s="10">
        <f t="shared" si="414"/>
        <v>798</v>
      </c>
      <c r="I961" s="5">
        <v>6</v>
      </c>
      <c r="J961" s="17">
        <f t="shared" si="415"/>
        <v>3</v>
      </c>
      <c r="K961" s="7">
        <v>2</v>
      </c>
      <c r="L961" s="7">
        <v>4</v>
      </c>
      <c r="M961" s="17">
        <f t="shared" si="416"/>
        <v>1</v>
      </c>
      <c r="N961" s="17">
        <f t="shared" si="417"/>
        <v>2</v>
      </c>
      <c r="O961" s="14">
        <f t="shared" si="418"/>
        <v>0.5</v>
      </c>
      <c r="P961" s="12">
        <v>2</v>
      </c>
      <c r="Q961" s="12">
        <v>3</v>
      </c>
      <c r="R961" s="17">
        <f t="shared" si="419"/>
        <v>1</v>
      </c>
      <c r="S961" s="17">
        <f t="shared" si="420"/>
        <v>1.5</v>
      </c>
      <c r="T961" s="14">
        <f t="shared" si="421"/>
        <v>0.66666666666666663</v>
      </c>
      <c r="U961" s="12">
        <v>0</v>
      </c>
      <c r="V961" s="12">
        <v>1</v>
      </c>
      <c r="W961" s="17">
        <f t="shared" si="422"/>
        <v>0</v>
      </c>
      <c r="X961" s="17">
        <f t="shared" si="423"/>
        <v>0.5</v>
      </c>
      <c r="Y961" s="14">
        <f t="shared" si="424"/>
        <v>0</v>
      </c>
      <c r="Z961" s="12">
        <v>2</v>
      </c>
      <c r="AA961" s="12">
        <v>2</v>
      </c>
      <c r="AB961" s="17">
        <f t="shared" si="425"/>
        <v>1</v>
      </c>
      <c r="AC961" s="17">
        <f t="shared" si="426"/>
        <v>1</v>
      </c>
      <c r="AD961" s="14">
        <f t="shared" si="427"/>
        <v>1</v>
      </c>
      <c r="AE961" s="12">
        <v>3</v>
      </c>
      <c r="AF961" s="17">
        <f t="shared" si="428"/>
        <v>1.5</v>
      </c>
      <c r="AG961" s="12">
        <v>1</v>
      </c>
      <c r="AH961" s="17">
        <f t="shared" si="429"/>
        <v>0.5</v>
      </c>
      <c r="AI961" s="12">
        <v>2</v>
      </c>
      <c r="AJ961" s="17">
        <f t="shared" si="430"/>
        <v>1</v>
      </c>
      <c r="AK961" s="12">
        <v>0</v>
      </c>
      <c r="AL961" s="17">
        <f t="shared" si="431"/>
        <v>0</v>
      </c>
      <c r="AM961" s="12">
        <v>1</v>
      </c>
      <c r="AN961" s="17">
        <f t="shared" si="432"/>
        <v>0.5</v>
      </c>
      <c r="AO961" s="12">
        <v>0</v>
      </c>
      <c r="AP961" s="17">
        <f t="shared" si="433"/>
        <v>0</v>
      </c>
      <c r="AQ961" s="12">
        <v>1</v>
      </c>
      <c r="AR961" s="17">
        <f t="shared" si="434"/>
        <v>0.5</v>
      </c>
      <c r="AS961" s="12">
        <v>3</v>
      </c>
      <c r="AT961" s="17">
        <f t="shared" si="435"/>
        <v>1.5</v>
      </c>
      <c r="AU961" s="13"/>
      <c r="AV961" s="13"/>
      <c r="AW961" s="13"/>
      <c r="AX961" s="13"/>
      <c r="AY961" s="13"/>
      <c r="AZ961" s="13"/>
      <c r="BA961" s="13"/>
      <c r="BB961" s="13"/>
      <c r="BC961" s="13"/>
      <c r="BD961" s="35">
        <f t="shared" si="436"/>
        <v>61.475409836065573</v>
      </c>
      <c r="BE961" s="35">
        <f t="shared" si="437"/>
        <v>50</v>
      </c>
      <c r="BF961" s="37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4.6002316545226023</v>
      </c>
      <c r="BG961" s="14">
        <f t="shared" si="438"/>
        <v>0.25</v>
      </c>
      <c r="BH961" s="14">
        <f t="shared" si="439"/>
        <v>0.5</v>
      </c>
      <c r="BI961" s="13">
        <f>IFERROR(((AG961*(12000/5))/((F961*60+G961)*(SUMIFS(팀공격력!X:X,팀공격력!A:A,B961,팀공격력!B:B,D961)+SUMIFS(팀수비력!X:X,팀수비력!A:A,B961,팀수비력!B:B,D961))))*100,"")</f>
        <v>0.96549560096066811</v>
      </c>
      <c r="BJ961" s="13">
        <f>IFERROR(((AI961*(12000/5))/((F961*60+G961)*(SUMIFS(팀공격력!V:V,팀공격력!A:A,B961,팀공격력!B:B,D961)+SUMIFS(팀수비력!W:W,팀수비력!A:A,B961,팀수비력!B:B,D961))))*100,"")</f>
        <v>3.983468605288055</v>
      </c>
      <c r="BK961" s="13">
        <f>IFERROR(((AE961*(12000/5))/((F961*60+G961)*(SUMIFS(팀공격력!X:X,팀공격력!A:A,B961,팀공격력!B:B,D961)+SUMIFS(팀수비력!X:X,팀수비력!A:A,B961,팀수비력!B:B,D961))))*100,"")</f>
        <v>2.8964868028820043</v>
      </c>
      <c r="BL961" s="13">
        <f>IFERROR(100*AK961/(((((F961*60+G961)/(12000/5))*SUMIFS(팀공격력!P:P,팀공격력!A:A,B961,팀공격력!B:B,D961))-K961)),"")</f>
        <v>0</v>
      </c>
      <c r="BM961" s="13">
        <f>IFERROR(100*((AM961/E961*(2400))/((F961*60+G961)*SUMIFS(팀공격력!AR:AR,팀공격력!A:A,B961,팀공격력!B:B,D961))),"")</f>
        <v>4.0331548147672711</v>
      </c>
      <c r="BN961" s="13">
        <f>IFERROR((AO961*40)/(((F961*60+G961)/60)*(SUMIFS(팀수비력!Q:Q,팀수비력!A:A,B961,팀수비력!B:B,D961)-SUMIFS(팀수비력!N:N,팀수비력!A:A,B961,팀수비력!B:B,D961)))*100,"")</f>
        <v>0</v>
      </c>
      <c r="BO961" s="13">
        <f t="shared" si="440"/>
        <v>17.006802721088437</v>
      </c>
      <c r="BP961" s="13">
        <v>0</v>
      </c>
      <c r="BQ961" s="13">
        <v>0</v>
      </c>
      <c r="BR961" s="13">
        <v>0</v>
      </c>
      <c r="BS961" s="13">
        <v>0</v>
      </c>
      <c r="BT961" s="15" t="s">
        <v>110</v>
      </c>
      <c r="BU961" s="15"/>
      <c r="BV961" s="12" t="s">
        <v>96</v>
      </c>
      <c r="BW961" s="26"/>
      <c r="BX961" s="28"/>
      <c r="BY961" s="28"/>
      <c r="BZ961" s="26"/>
      <c r="CA961" s="26"/>
      <c r="CB961" s="26"/>
      <c r="CC961" s="31"/>
      <c r="CD961" s="31"/>
      <c r="CE961" s="31"/>
      <c r="CF961" s="33"/>
      <c r="CG961" s="33"/>
    </row>
    <row r="962" spans="1:85" ht="18" customHeight="1" thickBot="1" x14ac:dyDescent="0.45">
      <c r="A962" s="12" t="s">
        <v>84</v>
      </c>
      <c r="B962" s="12" t="s">
        <v>133</v>
      </c>
      <c r="C962" s="4" t="s">
        <v>143</v>
      </c>
      <c r="D962" s="4" t="s">
        <v>300</v>
      </c>
      <c r="E962" s="23">
        <v>9</v>
      </c>
      <c r="F962" s="24">
        <v>21</v>
      </c>
      <c r="G962" s="24">
        <v>0</v>
      </c>
      <c r="H962" s="10">
        <f t="shared" ref="H962:H1025" si="441">(F962*60+G962)*E962</f>
        <v>11340</v>
      </c>
      <c r="I962" s="5">
        <v>49</v>
      </c>
      <c r="J962" s="17">
        <f t="shared" ref="J962:J1025" si="442">I962/$E962</f>
        <v>5.4444444444444446</v>
      </c>
      <c r="K962" s="7">
        <v>17</v>
      </c>
      <c r="L962" s="7">
        <v>35</v>
      </c>
      <c r="M962" s="17">
        <f t="shared" ref="M962:M1025" si="443">K962/$E962</f>
        <v>1.8888888888888888</v>
      </c>
      <c r="N962" s="17">
        <f t="shared" ref="N962:N1025" si="444">L962/$E962</f>
        <v>3.8888888888888888</v>
      </c>
      <c r="O962" s="14">
        <f t="shared" ref="O962:O1025" si="445">K962/L962</f>
        <v>0.48571428571428571</v>
      </c>
      <c r="P962" s="12">
        <v>6</v>
      </c>
      <c r="Q962" s="12">
        <v>9</v>
      </c>
      <c r="R962" s="17">
        <f t="shared" ref="R962:R1025" si="446">P962/$E962</f>
        <v>0.66666666666666663</v>
      </c>
      <c r="S962" s="17">
        <f t="shared" ref="S962:S1025" si="447">Q962/$E962</f>
        <v>1</v>
      </c>
      <c r="T962" s="14">
        <f t="shared" ref="T962:T1025" si="448">P962/Q962</f>
        <v>0.66666666666666663</v>
      </c>
      <c r="U962" s="12">
        <v>11</v>
      </c>
      <c r="V962" s="12">
        <v>26</v>
      </c>
      <c r="W962" s="17">
        <f t="shared" ref="W962:W1025" si="449">U962/$E962</f>
        <v>1.2222222222222223</v>
      </c>
      <c r="X962" s="17">
        <f t="shared" ref="X962:X1025" si="450">V962/$E962</f>
        <v>2.8888888888888888</v>
      </c>
      <c r="Y962" s="14">
        <f t="shared" ref="Y962:Y1025" si="451">U962/V962</f>
        <v>0.42307692307692307</v>
      </c>
      <c r="Z962" s="12">
        <v>4</v>
      </c>
      <c r="AA962" s="12">
        <v>5</v>
      </c>
      <c r="AB962" s="17">
        <f t="shared" ref="AB962:AB1025" si="452">Z962/$E962</f>
        <v>0.44444444444444442</v>
      </c>
      <c r="AC962" s="17">
        <f t="shared" ref="AC962:AC1025" si="453">AA962/$E962</f>
        <v>0.55555555555555558</v>
      </c>
      <c r="AD962" s="14">
        <f t="shared" ref="AD962:AD1025" si="454">Z962/AA962</f>
        <v>0.8</v>
      </c>
      <c r="AE962" s="12">
        <v>10</v>
      </c>
      <c r="AF962" s="17">
        <f t="shared" ref="AF962:AF1025" si="455">AE962/$E962</f>
        <v>1.1111111111111112</v>
      </c>
      <c r="AG962" s="12">
        <v>2</v>
      </c>
      <c r="AH962" s="17">
        <f t="shared" ref="AH962:AH1025" si="456">AG962/$E962</f>
        <v>0.22222222222222221</v>
      </c>
      <c r="AI962" s="12">
        <v>8</v>
      </c>
      <c r="AJ962" s="17">
        <f t="shared" ref="AJ962:AJ1025" si="457">AI962/$E962</f>
        <v>0.88888888888888884</v>
      </c>
      <c r="AK962" s="12">
        <v>4</v>
      </c>
      <c r="AL962" s="17">
        <f t="shared" ref="AL962:AL1025" si="458">AK962/$E962</f>
        <v>0.44444444444444442</v>
      </c>
      <c r="AM962" s="12">
        <v>5</v>
      </c>
      <c r="AN962" s="17">
        <f t="shared" ref="AN962:AN1025" si="459">AM962/$E962</f>
        <v>0.55555555555555558</v>
      </c>
      <c r="AO962" s="12">
        <v>0</v>
      </c>
      <c r="AP962" s="17">
        <f t="shared" ref="AP962:AP1025" si="460">AO962/$E962</f>
        <v>0</v>
      </c>
      <c r="AQ962" s="12">
        <v>2</v>
      </c>
      <c r="AR962" s="17">
        <f t="shared" ref="AR962:AR1025" si="461">AQ962/$E962</f>
        <v>0.22222222222222221</v>
      </c>
      <c r="AS962" s="12">
        <v>25</v>
      </c>
      <c r="AT962" s="17">
        <f t="shared" ref="AT962:AT1025" si="462">AS962/$E962</f>
        <v>2.7777777777777777</v>
      </c>
      <c r="AU962" s="13"/>
      <c r="AV962" s="13"/>
      <c r="AW962" s="13"/>
      <c r="AX962" s="13"/>
      <c r="AY962" s="13"/>
      <c r="AZ962" s="13"/>
      <c r="BA962" s="13"/>
      <c r="BB962" s="13"/>
      <c r="BC962" s="13"/>
      <c r="BD962" s="35">
        <f t="shared" ref="BD962:BD1025" si="463">IFERROR((I962/(2*(L962+(0.44*AA962))))*100,"")</f>
        <v>65.86021505376344</v>
      </c>
      <c r="BE962" s="35">
        <f t="shared" ref="BE962:BE1025" si="464">IFERROR(((P962+(1.5*U962))/L962)*100,"")</f>
        <v>64.285714285714292</v>
      </c>
      <c r="BF962" s="37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9.7116001595477162</v>
      </c>
      <c r="BG962" s="14">
        <f t="shared" ref="BG962:BG1025" si="465">IFERROR(V962/L962,"")</f>
        <v>0.74285714285714288</v>
      </c>
      <c r="BH962" s="14">
        <f t="shared" ref="BH962:BH1025" si="466">IFERROR(AA962/L962,"")</f>
        <v>0.14285714285714285</v>
      </c>
      <c r="BI962" s="13">
        <f>IFERROR(((AG962*(12000/5))/((F962*60+G962)*(SUMIFS(팀공격력!X:X,팀공격력!A:A,B962,팀공격력!B:B,D962)+SUMIFS(팀수비력!X:X,팀수비력!A:A,B962,팀수비력!B:B,D962))))*100,"")</f>
        <v>0.61148054727508983</v>
      </c>
      <c r="BJ962" s="13">
        <f>IFERROR(((AI962*(12000/5))/((F962*60+G962)*(SUMIFS(팀공격력!V:V,팀공격력!A:A,B962,팀공격력!B:B,D962)+SUMIFS(팀수비력!W:W,팀수비력!A:A,B962,팀수비력!B:B,D962))))*100,"")</f>
        <v>5.0457269000315357</v>
      </c>
      <c r="BK962" s="13">
        <f>IFERROR(((AE962*(12000/5))/((F962*60+G962)*(SUMIFS(팀공격력!X:X,팀공격력!A:A,B962,팀공격력!B:B,D962)+SUMIFS(팀수비력!X:X,팀수비력!A:A,B962,팀수비력!B:B,D962))))*100,"")</f>
        <v>3.0574027363754492</v>
      </c>
      <c r="BL962" s="13">
        <f>IFERROR(100*AK962/(((((F962*60+G962)/(12000/5))*SUMIFS(팀공격력!P:P,팀공격력!A:A,B962,팀공격력!B:B,D962))-K962)),"")</f>
        <v>2.9460504511139751</v>
      </c>
      <c r="BM962" s="13">
        <f>IFERROR(100*((AM962/E962*(2400))/((F962*60+G962)*SUMIFS(팀공격력!AR:AR,팀공격력!A:A,B962,팀공격력!B:B,D962))),"")</f>
        <v>1.419072990381077</v>
      </c>
      <c r="BN962" s="13">
        <f>IFERROR((AO962*40)/(((F962*60+G962)/60)*(SUMIFS(팀수비력!Q:Q,팀수비력!A:A,B962,팀수비력!B:B,D962)-SUMIFS(팀수비력!N:N,팀수비력!A:A,B962,팀수비력!B:B,D962)))*100,"")</f>
        <v>0</v>
      </c>
      <c r="BO962" s="13">
        <f t="shared" ref="BO962:BO1025" si="467">IFERROR(100*AQ962/(L962+0.44*AA962+AQ962),"")</f>
        <v>5.1020408163265305</v>
      </c>
      <c r="BP962" s="13">
        <v>0</v>
      </c>
      <c r="BQ962" s="13">
        <v>0</v>
      </c>
      <c r="BR962" s="13">
        <v>0</v>
      </c>
      <c r="BS962" s="13">
        <v>0.33333333333333298</v>
      </c>
      <c r="BT962" s="15" t="s">
        <v>88</v>
      </c>
      <c r="BU962" s="15"/>
      <c r="BV962" s="12" t="s">
        <v>96</v>
      </c>
      <c r="BW962" s="26"/>
      <c r="BX962" s="28"/>
      <c r="BY962" s="28"/>
      <c r="BZ962" s="26"/>
      <c r="CA962" s="26"/>
      <c r="CB962" s="26"/>
      <c r="CC962" s="31"/>
      <c r="CD962" s="31"/>
      <c r="CE962" s="31"/>
      <c r="CF962" s="33"/>
      <c r="CG962" s="33"/>
    </row>
    <row r="963" spans="1:85" ht="18" customHeight="1" thickBot="1" x14ac:dyDescent="0.45">
      <c r="A963" s="12" t="s">
        <v>84</v>
      </c>
      <c r="B963" s="12" t="s">
        <v>133</v>
      </c>
      <c r="C963" s="4" t="s">
        <v>146</v>
      </c>
      <c r="D963" s="4" t="s">
        <v>300</v>
      </c>
      <c r="E963" s="23">
        <v>4</v>
      </c>
      <c r="F963" s="24">
        <v>6</v>
      </c>
      <c r="G963" s="24">
        <v>32</v>
      </c>
      <c r="H963" s="10">
        <f t="shared" si="441"/>
        <v>1568</v>
      </c>
      <c r="I963" s="5">
        <v>10</v>
      </c>
      <c r="J963" s="17">
        <f t="shared" si="442"/>
        <v>2.5</v>
      </c>
      <c r="K963" s="7">
        <v>4</v>
      </c>
      <c r="L963" s="7">
        <v>7</v>
      </c>
      <c r="M963" s="17">
        <f t="shared" si="443"/>
        <v>1</v>
      </c>
      <c r="N963" s="17">
        <f t="shared" si="444"/>
        <v>1.75</v>
      </c>
      <c r="O963" s="14">
        <f t="shared" si="445"/>
        <v>0.5714285714285714</v>
      </c>
      <c r="P963" s="12">
        <v>2</v>
      </c>
      <c r="Q963" s="12">
        <v>4</v>
      </c>
      <c r="R963" s="17">
        <f t="shared" si="446"/>
        <v>0.5</v>
      </c>
      <c r="S963" s="17">
        <f t="shared" si="447"/>
        <v>1</v>
      </c>
      <c r="T963" s="14">
        <f t="shared" si="448"/>
        <v>0.5</v>
      </c>
      <c r="U963" s="12">
        <v>2</v>
      </c>
      <c r="V963" s="12">
        <v>3</v>
      </c>
      <c r="W963" s="17">
        <f t="shared" si="449"/>
        <v>0.5</v>
      </c>
      <c r="X963" s="17">
        <f t="shared" si="450"/>
        <v>0.75</v>
      </c>
      <c r="Y963" s="14">
        <f t="shared" si="451"/>
        <v>0.66666666666666663</v>
      </c>
      <c r="Z963" s="12">
        <v>0</v>
      </c>
      <c r="AA963" s="12">
        <v>0</v>
      </c>
      <c r="AB963" s="17">
        <f t="shared" si="452"/>
        <v>0</v>
      </c>
      <c r="AC963" s="17">
        <f t="shared" si="453"/>
        <v>0</v>
      </c>
      <c r="AD963" s="14" t="e">
        <f t="shared" si="454"/>
        <v>#DIV/0!</v>
      </c>
      <c r="AE963" s="12">
        <v>1</v>
      </c>
      <c r="AF963" s="17">
        <f t="shared" si="455"/>
        <v>0.25</v>
      </c>
      <c r="AG963" s="12">
        <v>0</v>
      </c>
      <c r="AH963" s="17">
        <f t="shared" si="456"/>
        <v>0</v>
      </c>
      <c r="AI963" s="12">
        <v>1</v>
      </c>
      <c r="AJ963" s="17">
        <f t="shared" si="457"/>
        <v>0.25</v>
      </c>
      <c r="AK963" s="12">
        <v>2</v>
      </c>
      <c r="AL963" s="17">
        <f t="shared" si="458"/>
        <v>0.5</v>
      </c>
      <c r="AM963" s="12">
        <v>0</v>
      </c>
      <c r="AN963" s="17">
        <f t="shared" si="459"/>
        <v>0</v>
      </c>
      <c r="AO963" s="12">
        <v>0</v>
      </c>
      <c r="AP963" s="17">
        <f t="shared" si="460"/>
        <v>0</v>
      </c>
      <c r="AQ963" s="12">
        <v>0</v>
      </c>
      <c r="AR963" s="17">
        <f t="shared" si="461"/>
        <v>0</v>
      </c>
      <c r="AS963" s="12">
        <v>1</v>
      </c>
      <c r="AT963" s="17">
        <f t="shared" si="462"/>
        <v>0.25</v>
      </c>
      <c r="AU963" s="13"/>
      <c r="AV963" s="13"/>
      <c r="AW963" s="13"/>
      <c r="AX963" s="13"/>
      <c r="AY963" s="13"/>
      <c r="AZ963" s="13"/>
      <c r="BA963" s="13"/>
      <c r="BB963" s="13"/>
      <c r="BC963" s="13"/>
      <c r="BD963" s="35">
        <f t="shared" si="463"/>
        <v>71.428571428571431</v>
      </c>
      <c r="BE963" s="35">
        <f t="shared" si="464"/>
        <v>71.428571428571431</v>
      </c>
      <c r="BF963" s="37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5.5742602956587657</v>
      </c>
      <c r="BG963" s="14">
        <f t="shared" si="465"/>
        <v>0.42857142857142855</v>
      </c>
      <c r="BH963" s="14">
        <f t="shared" si="466"/>
        <v>0</v>
      </c>
      <c r="BI963" s="13">
        <f>IFERROR(((AG963*(12000/5))/((F963*60+G963)*(SUMIFS(팀공격력!X:X,팀공격력!A:A,B963,팀공격력!B:B,D963)+SUMIFS(팀수비력!X:X,팀수비력!A:A,B963,팀수비력!B:B,D963))))*100,"")</f>
        <v>0</v>
      </c>
      <c r="BJ963" s="13">
        <f>IFERROR(((AI963*(12000/5))/((F963*60+G963)*(SUMIFS(팀공격력!V:V,팀공격력!A:A,B963,팀공격력!B:B,D963)+SUMIFS(팀수비력!W:W,팀수비력!A:A,B963,팀수비력!B:B,D963))))*100,"")</f>
        <v>2.0273009866198137</v>
      </c>
      <c r="BK963" s="13">
        <f>IFERROR(((AE963*(12000/5))/((F963*60+G963)*(SUMIFS(팀공격력!X:X,팀공격력!A:A,B963,팀공격력!B:B,D963)+SUMIFS(팀수비력!X:X,팀수비력!A:A,B963,팀수비력!B:B,D963))))*100,"")</f>
        <v>0.98273659383496581</v>
      </c>
      <c r="BL963" s="13">
        <f>IFERROR(100*AK963/(((((F963*60+G963)/(12000/5))*SUMIFS(팀공격력!P:P,팀공격력!A:A,B963,팀공격력!B:B,D963))-K963)),"")</f>
        <v>4.5945325063174822</v>
      </c>
      <c r="BM963" s="13">
        <f>IFERROR(100*((AM963/E963*(2400))/((F963*60+G963)*SUMIFS(팀공격력!AR:AR,팀공격력!A:A,B963,팀공격력!B:B,D963))),"")</f>
        <v>0</v>
      </c>
      <c r="BN963" s="13">
        <f>IFERROR((AO963*40)/(((F963*60+G963)/60)*(SUMIFS(팀수비력!Q:Q,팀수비력!A:A,B963,팀수비력!B:B,D963)-SUMIFS(팀수비력!N:N,팀수비력!A:A,B963,팀수비력!B:B,D963)))*100,"")</f>
        <v>0</v>
      </c>
      <c r="BO963" s="13">
        <f t="shared" si="467"/>
        <v>0</v>
      </c>
      <c r="BP963" s="13">
        <v>0</v>
      </c>
      <c r="BQ963" s="13">
        <v>0</v>
      </c>
      <c r="BR963" s="13">
        <v>0</v>
      </c>
      <c r="BS963" s="13">
        <v>0.25</v>
      </c>
      <c r="BT963" s="15" t="s">
        <v>88</v>
      </c>
      <c r="BU963" s="15"/>
      <c r="BV963" s="12" t="s">
        <v>91</v>
      </c>
      <c r="BW963" s="26"/>
      <c r="BX963" s="28"/>
      <c r="BY963" s="28"/>
      <c r="BZ963" s="26"/>
      <c r="CA963" s="26"/>
      <c r="CB963" s="26"/>
      <c r="CC963" s="31"/>
      <c r="CD963" s="31"/>
      <c r="CE963" s="31"/>
      <c r="CF963" s="33"/>
      <c r="CG963" s="33"/>
    </row>
    <row r="964" spans="1:85" ht="18" customHeight="1" thickBot="1" x14ac:dyDescent="0.45">
      <c r="A964" s="12" t="s">
        <v>84</v>
      </c>
      <c r="B964" s="12" t="s">
        <v>133</v>
      </c>
      <c r="C964" s="4" t="s">
        <v>147</v>
      </c>
      <c r="D964" s="4" t="s">
        <v>300</v>
      </c>
      <c r="E964" s="23">
        <v>9</v>
      </c>
      <c r="F964" s="24">
        <v>11</v>
      </c>
      <c r="G964" s="24">
        <v>21</v>
      </c>
      <c r="H964" s="10">
        <f t="shared" si="441"/>
        <v>6129</v>
      </c>
      <c r="I964" s="5">
        <v>38</v>
      </c>
      <c r="J964" s="17">
        <f t="shared" si="442"/>
        <v>4.2222222222222223</v>
      </c>
      <c r="K964" s="7">
        <v>17</v>
      </c>
      <c r="L964" s="7">
        <v>36</v>
      </c>
      <c r="M964" s="17">
        <f t="shared" si="443"/>
        <v>1.8888888888888888</v>
      </c>
      <c r="N964" s="17">
        <f t="shared" si="444"/>
        <v>4</v>
      </c>
      <c r="O964" s="14">
        <f t="shared" si="445"/>
        <v>0.47222222222222221</v>
      </c>
      <c r="P964" s="12">
        <v>17</v>
      </c>
      <c r="Q964" s="12">
        <v>36</v>
      </c>
      <c r="R964" s="17">
        <f t="shared" si="446"/>
        <v>1.8888888888888888</v>
      </c>
      <c r="S964" s="17">
        <f t="shared" si="447"/>
        <v>4</v>
      </c>
      <c r="T964" s="14">
        <f t="shared" si="448"/>
        <v>0.47222222222222221</v>
      </c>
      <c r="U964" s="12">
        <v>0</v>
      </c>
      <c r="V964" s="12">
        <v>0</v>
      </c>
      <c r="W964" s="17">
        <f t="shared" si="449"/>
        <v>0</v>
      </c>
      <c r="X964" s="17">
        <f t="shared" si="450"/>
        <v>0</v>
      </c>
      <c r="Y964" s="14" t="e">
        <f t="shared" si="451"/>
        <v>#DIV/0!</v>
      </c>
      <c r="Z964" s="12">
        <v>4</v>
      </c>
      <c r="AA964" s="12">
        <v>10</v>
      </c>
      <c r="AB964" s="17">
        <f t="shared" si="452"/>
        <v>0.44444444444444442</v>
      </c>
      <c r="AC964" s="17">
        <f t="shared" si="453"/>
        <v>1.1111111111111112</v>
      </c>
      <c r="AD964" s="14">
        <f t="shared" si="454"/>
        <v>0.4</v>
      </c>
      <c r="AE964" s="12">
        <v>30</v>
      </c>
      <c r="AF964" s="17">
        <f t="shared" si="455"/>
        <v>3.3333333333333335</v>
      </c>
      <c r="AG964" s="12">
        <v>13</v>
      </c>
      <c r="AH964" s="17">
        <f t="shared" si="456"/>
        <v>1.4444444444444444</v>
      </c>
      <c r="AI964" s="12">
        <v>17</v>
      </c>
      <c r="AJ964" s="17">
        <f t="shared" si="457"/>
        <v>1.8888888888888888</v>
      </c>
      <c r="AK964" s="12">
        <v>4</v>
      </c>
      <c r="AL964" s="17">
        <f t="shared" si="458"/>
        <v>0.44444444444444442</v>
      </c>
      <c r="AM964" s="12">
        <v>4</v>
      </c>
      <c r="AN964" s="17">
        <f t="shared" si="459"/>
        <v>0.44444444444444442</v>
      </c>
      <c r="AO964" s="12">
        <v>0</v>
      </c>
      <c r="AP964" s="17">
        <f t="shared" si="460"/>
        <v>0</v>
      </c>
      <c r="AQ964" s="12">
        <v>4</v>
      </c>
      <c r="AR964" s="17">
        <f t="shared" si="461"/>
        <v>0.44444444444444442</v>
      </c>
      <c r="AS964" s="12">
        <v>12</v>
      </c>
      <c r="AT964" s="17">
        <f t="shared" si="462"/>
        <v>1.3333333333333333</v>
      </c>
      <c r="AU964" s="13"/>
      <c r="AV964" s="13"/>
      <c r="AW964" s="13"/>
      <c r="AX964" s="13"/>
      <c r="AY964" s="13"/>
      <c r="AZ964" s="13"/>
      <c r="BA964" s="13"/>
      <c r="BB964" s="13"/>
      <c r="BC964" s="13"/>
      <c r="BD964" s="35">
        <f t="shared" si="463"/>
        <v>47.029702970297031</v>
      </c>
      <c r="BE964" s="35">
        <f t="shared" si="464"/>
        <v>47.222222222222221</v>
      </c>
      <c r="BF964" s="37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20.352189132343547</v>
      </c>
      <c r="BG964" s="14">
        <f t="shared" si="465"/>
        <v>0</v>
      </c>
      <c r="BH964" s="14">
        <f t="shared" si="466"/>
        <v>0.27777777777777779</v>
      </c>
      <c r="BI964" s="13">
        <f>IFERROR(((AG964*(12000/5))/((F964*60+G964)*(SUMIFS(팀공격력!X:X,팀공격력!A:A,B964,팀공격력!B:B,D964)+SUMIFS(팀수비력!X:X,팀수비력!A:A,B964,팀수비력!B:B,D964))))*100,"")</f>
        <v>7.3539290487268509</v>
      </c>
      <c r="BJ964" s="13">
        <f>IFERROR(((AI964*(12000/5))/((F964*60+G964)*(SUMIFS(팀공격력!V:V,팀공격력!A:A,B964,팀공격력!B:B,D964)+SUMIFS(팀수비력!W:W,팀수비력!A:A,B964,팀수비력!B:B,D964))))*100,"")</f>
        <v>19.838375587128397</v>
      </c>
      <c r="BK964" s="13">
        <f>IFERROR(((AE964*(12000/5))/((F964*60+G964)*(SUMIFS(팀공격력!X:X,팀공격력!A:A,B964,팀공격력!B:B,D964)+SUMIFS(팀수비력!X:X,팀수비력!A:A,B964,팀수비력!B:B,D964))))*100,"")</f>
        <v>16.970605497061964</v>
      </c>
      <c r="BL964" s="13">
        <f>IFERROR(100*AK964/(((((F964*60+G964)/(12000/5))*SUMIFS(팀공격력!P:P,팀공격력!A:A,B964,팀공격력!B:B,D964))-K964)),"")</f>
        <v>6.1002344777627382</v>
      </c>
      <c r="BM964" s="13">
        <f>IFERROR(100*((AM964/E964*(2400))/((F964*60+G964)*SUMIFS(팀공격력!AR:AR,팀공격력!A:A,B964,팀공격력!B:B,D964))),"")</f>
        <v>2.100478082678598</v>
      </c>
      <c r="BN964" s="13">
        <f>IFERROR((AO964*40)/(((F964*60+G964)/60)*(SUMIFS(팀수비력!Q:Q,팀수비력!A:A,B964,팀수비력!B:B,D964)-SUMIFS(팀수비력!N:N,팀수비력!A:A,B964,팀수비력!B:B,D964)))*100,"")</f>
        <v>0</v>
      </c>
      <c r="BO964" s="13">
        <f t="shared" si="467"/>
        <v>9.0090090090090094</v>
      </c>
      <c r="BP964" s="13">
        <v>33.3333333333333</v>
      </c>
      <c r="BQ964" s="13">
        <v>0.11111111111111099</v>
      </c>
      <c r="BR964" s="13">
        <v>0</v>
      </c>
      <c r="BS964" s="13">
        <v>0.22222222222222199</v>
      </c>
      <c r="BT964" s="15" t="s">
        <v>88</v>
      </c>
      <c r="BU964" s="15"/>
      <c r="BV964" s="12" t="s">
        <v>89</v>
      </c>
      <c r="BW964" s="26"/>
      <c r="BX964" s="28"/>
      <c r="BY964" s="28"/>
      <c r="BZ964" s="26"/>
      <c r="CA964" s="26"/>
      <c r="CB964" s="26"/>
      <c r="CC964" s="31"/>
      <c r="CD964" s="31"/>
      <c r="CE964" s="31"/>
      <c r="CF964" s="33"/>
      <c r="CG964" s="33"/>
    </row>
    <row r="965" spans="1:85" ht="18" customHeight="1" thickBot="1" x14ac:dyDescent="0.45">
      <c r="A965" s="12" t="s">
        <v>84</v>
      </c>
      <c r="B965" s="12" t="s">
        <v>133</v>
      </c>
      <c r="C965" s="4" t="s">
        <v>148</v>
      </c>
      <c r="D965" s="4" t="s">
        <v>300</v>
      </c>
      <c r="E965" s="23">
        <v>9</v>
      </c>
      <c r="F965" s="24">
        <v>26</v>
      </c>
      <c r="G965" s="24">
        <v>32</v>
      </c>
      <c r="H965" s="10">
        <f t="shared" si="441"/>
        <v>14328</v>
      </c>
      <c r="I965" s="5">
        <v>108</v>
      </c>
      <c r="J965" s="17">
        <f t="shared" si="442"/>
        <v>12</v>
      </c>
      <c r="K965" s="7">
        <v>39</v>
      </c>
      <c r="L965" s="7">
        <v>93</v>
      </c>
      <c r="M965" s="17">
        <f t="shared" si="443"/>
        <v>4.333333333333333</v>
      </c>
      <c r="N965" s="17">
        <f t="shared" si="444"/>
        <v>10.333333333333334</v>
      </c>
      <c r="O965" s="14">
        <f t="shared" si="445"/>
        <v>0.41935483870967744</v>
      </c>
      <c r="P965" s="12">
        <v>24</v>
      </c>
      <c r="Q965" s="12">
        <v>46</v>
      </c>
      <c r="R965" s="17">
        <f t="shared" si="446"/>
        <v>2.6666666666666665</v>
      </c>
      <c r="S965" s="17">
        <f t="shared" si="447"/>
        <v>5.1111111111111107</v>
      </c>
      <c r="T965" s="14">
        <f t="shared" si="448"/>
        <v>0.52173913043478259</v>
      </c>
      <c r="U965" s="12">
        <v>15</v>
      </c>
      <c r="V965" s="12">
        <v>47</v>
      </c>
      <c r="W965" s="17">
        <f t="shared" si="449"/>
        <v>1.6666666666666667</v>
      </c>
      <c r="X965" s="17">
        <f t="shared" si="450"/>
        <v>5.2222222222222223</v>
      </c>
      <c r="Y965" s="14">
        <f t="shared" si="451"/>
        <v>0.31914893617021278</v>
      </c>
      <c r="Z965" s="12">
        <v>15</v>
      </c>
      <c r="AA965" s="12">
        <v>21</v>
      </c>
      <c r="AB965" s="17">
        <f t="shared" si="452"/>
        <v>1.6666666666666667</v>
      </c>
      <c r="AC965" s="17">
        <f t="shared" si="453"/>
        <v>2.3333333333333335</v>
      </c>
      <c r="AD965" s="14">
        <f t="shared" si="454"/>
        <v>0.7142857142857143</v>
      </c>
      <c r="AE965" s="12">
        <v>44</v>
      </c>
      <c r="AF965" s="17">
        <f t="shared" si="455"/>
        <v>4.8888888888888893</v>
      </c>
      <c r="AG965" s="12">
        <v>7</v>
      </c>
      <c r="AH965" s="17">
        <f t="shared" si="456"/>
        <v>0.77777777777777779</v>
      </c>
      <c r="AI965" s="12">
        <v>37</v>
      </c>
      <c r="AJ965" s="17">
        <f t="shared" si="457"/>
        <v>4.1111111111111107</v>
      </c>
      <c r="AK965" s="12">
        <v>30</v>
      </c>
      <c r="AL965" s="17">
        <f t="shared" si="458"/>
        <v>3.3333333333333335</v>
      </c>
      <c r="AM965" s="12">
        <v>6</v>
      </c>
      <c r="AN965" s="17">
        <f t="shared" si="459"/>
        <v>0.66666666666666663</v>
      </c>
      <c r="AO965" s="12">
        <v>9</v>
      </c>
      <c r="AP965" s="17">
        <f t="shared" si="460"/>
        <v>1</v>
      </c>
      <c r="AQ965" s="12">
        <v>16</v>
      </c>
      <c r="AR965" s="17">
        <f t="shared" si="461"/>
        <v>1.7777777777777777</v>
      </c>
      <c r="AS965" s="12">
        <v>25</v>
      </c>
      <c r="AT965" s="17">
        <f t="shared" si="462"/>
        <v>2.7777777777777777</v>
      </c>
      <c r="AU965" s="13"/>
      <c r="AV965" s="13"/>
      <c r="AW965" s="13"/>
      <c r="AX965" s="13"/>
      <c r="AY965" s="13"/>
      <c r="AZ965" s="13"/>
      <c r="BA965" s="13"/>
      <c r="BB965" s="13"/>
      <c r="BC965" s="13"/>
      <c r="BD965" s="35">
        <f t="shared" si="463"/>
        <v>52.816901408450711</v>
      </c>
      <c r="BE965" s="35">
        <f t="shared" si="464"/>
        <v>50</v>
      </c>
      <c r="BF965" s="37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23.184441012617324</v>
      </c>
      <c r="BG965" s="14">
        <f t="shared" si="465"/>
        <v>0.5053763440860215</v>
      </c>
      <c r="BH965" s="14">
        <f t="shared" si="466"/>
        <v>0.22580645161290322</v>
      </c>
      <c r="BI965" s="13">
        <f>IFERROR(((AG965*(12000/5))/((F965*60+G965)*(SUMIFS(팀공격력!X:X,팀공격력!A:A,B965,팀공격력!B:B,D965)+SUMIFS(팀수비력!X:X,팀수비력!A:A,B965,팀수비력!B:B,D965))))*100,"")</f>
        <v>1.6938625712833832</v>
      </c>
      <c r="BJ965" s="13">
        <f>IFERROR(((AI965*(12000/5))/((F965*60+G965)*(SUMIFS(팀공격력!V:V,팀공격력!A:A,B965,팀공격력!B:B,D965)+SUMIFS(팀수비력!W:W,팀수비력!A:A,B965,팀수비력!B:B,D965))))*100,"")</f>
        <v>18.469832606742319</v>
      </c>
      <c r="BK965" s="13">
        <f>IFERROR(((AE965*(12000/5))/((F965*60+G965)*(SUMIFS(팀공격력!X:X,팀공격력!A:A,B965,팀공격력!B:B,D965)+SUMIFS(팀수비력!X:X,팀수비력!A:A,B965,팀수비력!B:B,D965))))*100,"")</f>
        <v>10.647136162352695</v>
      </c>
      <c r="BL965" s="13">
        <f>IFERROR(100*AK965/(((((F965*60+G965)/(12000/5))*SUMIFS(팀공격력!P:P,팀공격력!A:A,B965,팀공격력!B:B,D965))-K965)),"")</f>
        <v>19.476725313250665</v>
      </c>
      <c r="BM965" s="13">
        <f>IFERROR(100*((AM965/E965*(2400))/((F965*60+G965)*SUMIFS(팀공격력!AR:AR,팀공격력!A:A,B965,팀공격력!B:B,D965))),"")</f>
        <v>1.3477627898594147</v>
      </c>
      <c r="BN965" s="13">
        <f>IFERROR((AO965*40)/(((F965*60+G965)/60)*(SUMIFS(팀수비력!Q:Q,팀수비력!A:A,B965,팀수비력!B:B,D965)-SUMIFS(팀수비력!N:N,팀수비력!A:A,B965,팀수비력!B:B,D965)))*100,"")</f>
        <v>3.6669835664810537</v>
      </c>
      <c r="BO965" s="13">
        <f t="shared" si="467"/>
        <v>13.531799729364007</v>
      </c>
      <c r="BP965" s="13">
        <v>25</v>
      </c>
      <c r="BQ965" s="13">
        <v>0.44444444444444398</v>
      </c>
      <c r="BR965" s="13">
        <v>0.88888888888888795</v>
      </c>
      <c r="BS965" s="13">
        <v>0.22222222222222199</v>
      </c>
      <c r="BT965" s="15" t="s">
        <v>88</v>
      </c>
      <c r="BU965" s="15"/>
      <c r="BV965" s="12" t="s">
        <v>96</v>
      </c>
      <c r="BW965" s="26"/>
      <c r="BX965" s="28"/>
      <c r="BY965" s="28"/>
      <c r="BZ965" s="26"/>
      <c r="CA965" s="26"/>
      <c r="CB965" s="26"/>
      <c r="CC965" s="31"/>
      <c r="CD965" s="31"/>
      <c r="CE965" s="31"/>
      <c r="CF965" s="33"/>
      <c r="CG965" s="33"/>
    </row>
    <row r="966" spans="1:85" ht="18" customHeight="1" thickBot="1" x14ac:dyDescent="0.45">
      <c r="A966" s="12" t="s">
        <v>84</v>
      </c>
      <c r="B966" s="12" t="s">
        <v>133</v>
      </c>
      <c r="C966" s="4" t="s">
        <v>149</v>
      </c>
      <c r="D966" s="4" t="s">
        <v>300</v>
      </c>
      <c r="E966" s="23">
        <v>9</v>
      </c>
      <c r="F966" s="24">
        <v>10</v>
      </c>
      <c r="G966" s="24">
        <v>20</v>
      </c>
      <c r="H966" s="10">
        <f t="shared" si="441"/>
        <v>5580</v>
      </c>
      <c r="I966" s="5">
        <v>14</v>
      </c>
      <c r="J966" s="17">
        <f t="shared" si="442"/>
        <v>1.5555555555555556</v>
      </c>
      <c r="K966" s="7">
        <v>6</v>
      </c>
      <c r="L966" s="7">
        <v>13</v>
      </c>
      <c r="M966" s="17">
        <f t="shared" si="443"/>
        <v>0.66666666666666663</v>
      </c>
      <c r="N966" s="17">
        <f t="shared" si="444"/>
        <v>1.4444444444444444</v>
      </c>
      <c r="O966" s="14">
        <f t="shared" si="445"/>
        <v>0.46153846153846156</v>
      </c>
      <c r="P966" s="12">
        <v>4</v>
      </c>
      <c r="Q966" s="12">
        <v>5</v>
      </c>
      <c r="R966" s="17">
        <f t="shared" si="446"/>
        <v>0.44444444444444442</v>
      </c>
      <c r="S966" s="17">
        <f t="shared" si="447"/>
        <v>0.55555555555555558</v>
      </c>
      <c r="T966" s="14">
        <f t="shared" si="448"/>
        <v>0.8</v>
      </c>
      <c r="U966" s="12">
        <v>2</v>
      </c>
      <c r="V966" s="12">
        <v>8</v>
      </c>
      <c r="W966" s="17">
        <f t="shared" si="449"/>
        <v>0.22222222222222221</v>
      </c>
      <c r="X966" s="17">
        <f t="shared" si="450"/>
        <v>0.88888888888888884</v>
      </c>
      <c r="Y966" s="14">
        <f t="shared" si="451"/>
        <v>0.25</v>
      </c>
      <c r="Z966" s="12">
        <v>0</v>
      </c>
      <c r="AA966" s="12">
        <v>0</v>
      </c>
      <c r="AB966" s="17">
        <f t="shared" si="452"/>
        <v>0</v>
      </c>
      <c r="AC966" s="17">
        <f t="shared" si="453"/>
        <v>0</v>
      </c>
      <c r="AD966" s="14" t="e">
        <f t="shared" si="454"/>
        <v>#DIV/0!</v>
      </c>
      <c r="AE966" s="12">
        <v>4</v>
      </c>
      <c r="AF966" s="17">
        <f t="shared" si="455"/>
        <v>0.44444444444444442</v>
      </c>
      <c r="AG966" s="12">
        <v>0</v>
      </c>
      <c r="AH966" s="17">
        <f t="shared" si="456"/>
        <v>0</v>
      </c>
      <c r="AI966" s="12">
        <v>4</v>
      </c>
      <c r="AJ966" s="17">
        <f t="shared" si="457"/>
        <v>0.44444444444444442</v>
      </c>
      <c r="AK966" s="12">
        <v>13</v>
      </c>
      <c r="AL966" s="17">
        <f t="shared" si="458"/>
        <v>1.4444444444444444</v>
      </c>
      <c r="AM966" s="12">
        <v>3</v>
      </c>
      <c r="AN966" s="17">
        <f t="shared" si="459"/>
        <v>0.33333333333333331</v>
      </c>
      <c r="AO966" s="12">
        <v>0</v>
      </c>
      <c r="AP966" s="17">
        <f t="shared" si="460"/>
        <v>0</v>
      </c>
      <c r="AQ966" s="12">
        <v>7</v>
      </c>
      <c r="AR966" s="17">
        <f t="shared" si="461"/>
        <v>0.77777777777777779</v>
      </c>
      <c r="AS966" s="12">
        <v>12</v>
      </c>
      <c r="AT966" s="17">
        <f t="shared" si="462"/>
        <v>1.3333333333333333</v>
      </c>
      <c r="AU966" s="13"/>
      <c r="AV966" s="13"/>
      <c r="AW966" s="13"/>
      <c r="AX966" s="13"/>
      <c r="AY966" s="13"/>
      <c r="AZ966" s="13"/>
      <c r="BA966" s="13"/>
      <c r="BB966" s="13"/>
      <c r="BC966" s="13"/>
      <c r="BD966" s="35">
        <f t="shared" si="463"/>
        <v>53.846153846153847</v>
      </c>
      <c r="BE966" s="35">
        <f t="shared" si="464"/>
        <v>53.846153846153847</v>
      </c>
      <c r="BF966" s="37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10.06963150183519</v>
      </c>
      <c r="BG966" s="14">
        <f t="shared" si="465"/>
        <v>0.61538461538461542</v>
      </c>
      <c r="BH966" s="14">
        <f t="shared" si="466"/>
        <v>0</v>
      </c>
      <c r="BI966" s="13">
        <f>IFERROR(((AG966*(12000/5))/((F966*60+G966)*(SUMIFS(팀공격력!X:X,팀공격력!A:A,B966,팀공격력!B:B,D966)+SUMIFS(팀수비력!X:X,팀수비력!A:A,B966,팀수비력!B:B,D966))))*100,"")</f>
        <v>0</v>
      </c>
      <c r="BJ966" s="13">
        <f>IFERROR(((AI966*(12000/5))/((F966*60+G966)*(SUMIFS(팀공격력!V:V,팀공격력!A:A,B966,팀공격력!B:B,D966)+SUMIFS(팀수비력!W:W,팀수비력!A:A,B966,팀수비력!B:B,D966))))*100,"")</f>
        <v>5.1271095919675282</v>
      </c>
      <c r="BK966" s="13">
        <f>IFERROR(((AE966*(12000/5))/((F966*60+G966)*(SUMIFS(팀공격력!X:X,팀공격력!A:A,B966,팀공격력!B:B,D966)+SUMIFS(팀수비력!X:X,팀수비력!A:A,B966,팀수비력!B:B,D966))))*100,"")</f>
        <v>2.4853725469890748</v>
      </c>
      <c r="BL966" s="13">
        <f>IFERROR(100*AK966/(((((F966*60+G966)/(12000/5))*SUMIFS(팀공격력!P:P,팀공격력!A:A,B966,팀공격력!B:B,D966))-K966)),"")</f>
        <v>18.792916516082396</v>
      </c>
      <c r="BM966" s="13">
        <f>IFERROR(100*((AM966/E966*(2400))/((F966*60+G966)*SUMIFS(팀공격력!AR:AR,팀공격력!A:A,B966,팀공격력!B:B,D966))),"")</f>
        <v>1.7303535173033777</v>
      </c>
      <c r="BN966" s="13">
        <f>IFERROR((AO966*40)/(((F966*60+G966)/60)*(SUMIFS(팀수비력!Q:Q,팀수비력!A:A,B966,팀수비력!B:B,D966)-SUMIFS(팀수비력!N:N,팀수비력!A:A,B966,팀수비력!B:B,D966)))*100,"")</f>
        <v>0</v>
      </c>
      <c r="BO966" s="13">
        <f t="shared" si="467"/>
        <v>35</v>
      </c>
      <c r="BP966" s="13">
        <v>0</v>
      </c>
      <c r="BQ966" s="13">
        <v>0</v>
      </c>
      <c r="BR966" s="13">
        <v>0.22222222222222199</v>
      </c>
      <c r="BS966" s="13">
        <v>0.11111111111111099</v>
      </c>
      <c r="BT966" s="15" t="s">
        <v>88</v>
      </c>
      <c r="BU966" s="15"/>
      <c r="BV966" s="12" t="s">
        <v>91</v>
      </c>
      <c r="BW966" s="26"/>
      <c r="BX966" s="28"/>
      <c r="BY966" s="28"/>
      <c r="BZ966" s="26"/>
      <c r="CA966" s="26"/>
      <c r="CB966" s="26"/>
      <c r="CC966" s="31"/>
      <c r="CD966" s="31"/>
      <c r="CE966" s="31"/>
      <c r="CF966" s="33"/>
      <c r="CG966" s="33"/>
    </row>
    <row r="967" spans="1:85" ht="18" customHeight="1" thickBot="1" x14ac:dyDescent="0.45">
      <c r="A967" s="12" t="s">
        <v>84</v>
      </c>
      <c r="B967" s="12" t="s">
        <v>133</v>
      </c>
      <c r="C967" s="4" t="s">
        <v>150</v>
      </c>
      <c r="D967" s="4" t="s">
        <v>300</v>
      </c>
      <c r="E967" s="23">
        <v>7</v>
      </c>
      <c r="F967" s="24">
        <v>30</v>
      </c>
      <c r="G967" s="24">
        <v>11</v>
      </c>
      <c r="H967" s="10">
        <f t="shared" si="441"/>
        <v>12677</v>
      </c>
      <c r="I967" s="5">
        <v>114</v>
      </c>
      <c r="J967" s="17">
        <f t="shared" si="442"/>
        <v>16.285714285714285</v>
      </c>
      <c r="K967" s="7">
        <v>40</v>
      </c>
      <c r="L967" s="7">
        <v>85</v>
      </c>
      <c r="M967" s="17">
        <f t="shared" si="443"/>
        <v>5.7142857142857144</v>
      </c>
      <c r="N967" s="17">
        <f t="shared" si="444"/>
        <v>12.142857142857142</v>
      </c>
      <c r="O967" s="14">
        <f t="shared" si="445"/>
        <v>0.47058823529411764</v>
      </c>
      <c r="P967" s="12">
        <v>18</v>
      </c>
      <c r="Q967" s="12">
        <v>30</v>
      </c>
      <c r="R967" s="17">
        <f t="shared" si="446"/>
        <v>2.5714285714285716</v>
      </c>
      <c r="S967" s="17">
        <f t="shared" si="447"/>
        <v>4.2857142857142856</v>
      </c>
      <c r="T967" s="14">
        <f t="shared" si="448"/>
        <v>0.6</v>
      </c>
      <c r="U967" s="12">
        <v>22</v>
      </c>
      <c r="V967" s="12">
        <v>55</v>
      </c>
      <c r="W967" s="17">
        <f t="shared" si="449"/>
        <v>3.1428571428571428</v>
      </c>
      <c r="X967" s="17">
        <f t="shared" si="450"/>
        <v>7.8571428571428568</v>
      </c>
      <c r="Y967" s="14">
        <f t="shared" si="451"/>
        <v>0.4</v>
      </c>
      <c r="Z967" s="12">
        <v>12</v>
      </c>
      <c r="AA967" s="12">
        <v>13</v>
      </c>
      <c r="AB967" s="17">
        <f t="shared" si="452"/>
        <v>1.7142857142857142</v>
      </c>
      <c r="AC967" s="17">
        <f t="shared" si="453"/>
        <v>1.8571428571428572</v>
      </c>
      <c r="AD967" s="14">
        <f t="shared" si="454"/>
        <v>0.92307692307692313</v>
      </c>
      <c r="AE967" s="12">
        <v>16</v>
      </c>
      <c r="AF967" s="17">
        <f t="shared" si="455"/>
        <v>2.2857142857142856</v>
      </c>
      <c r="AG967" s="12">
        <v>5</v>
      </c>
      <c r="AH967" s="17">
        <f t="shared" si="456"/>
        <v>0.7142857142857143</v>
      </c>
      <c r="AI967" s="12">
        <v>11</v>
      </c>
      <c r="AJ967" s="17">
        <f t="shared" si="457"/>
        <v>1.5714285714285714</v>
      </c>
      <c r="AK967" s="12">
        <v>23</v>
      </c>
      <c r="AL967" s="17">
        <f t="shared" si="458"/>
        <v>3.2857142857142856</v>
      </c>
      <c r="AM967" s="12">
        <v>8</v>
      </c>
      <c r="AN967" s="17">
        <f t="shared" si="459"/>
        <v>1.1428571428571428</v>
      </c>
      <c r="AO967" s="12">
        <v>0</v>
      </c>
      <c r="AP967" s="17">
        <f t="shared" si="460"/>
        <v>0</v>
      </c>
      <c r="AQ967" s="12">
        <v>14</v>
      </c>
      <c r="AR967" s="17">
        <f t="shared" si="461"/>
        <v>2</v>
      </c>
      <c r="AS967" s="12">
        <v>14</v>
      </c>
      <c r="AT967" s="17">
        <f t="shared" si="462"/>
        <v>2</v>
      </c>
      <c r="AU967" s="13"/>
      <c r="AV967" s="13"/>
      <c r="AW967" s="13"/>
      <c r="AX967" s="13"/>
      <c r="AY967" s="13"/>
      <c r="AZ967" s="13"/>
      <c r="BA967" s="13"/>
      <c r="BB967" s="13"/>
      <c r="BC967" s="13"/>
      <c r="BD967" s="35">
        <f t="shared" si="463"/>
        <v>62.830687830687836</v>
      </c>
      <c r="BE967" s="35">
        <f t="shared" si="464"/>
        <v>60</v>
      </c>
      <c r="BF967" s="37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18.050384393725906</v>
      </c>
      <c r="BG967" s="14">
        <f t="shared" si="465"/>
        <v>0.6470588235294118</v>
      </c>
      <c r="BH967" s="14">
        <f t="shared" si="466"/>
        <v>0.15294117647058825</v>
      </c>
      <c r="BI967" s="13">
        <f>IFERROR(((AG967*(12000/5))/((F967*60+G967)*(SUMIFS(팀공격력!X:X,팀공격력!A:A,B967,팀공격력!B:B,D967)+SUMIFS(팀수비력!X:X,팀수비력!A:A,B967,팀수비력!B:B,D967))))*100,"")</f>
        <v>1.0635912335265227</v>
      </c>
      <c r="BJ967" s="13">
        <f>IFERROR(((AI967*(12000/5))/((F967*60+G967)*(SUMIFS(팀공격력!V:V,팀공격력!A:A,B967,팀공격력!B:B,D967)+SUMIFS(팀수비력!W:W,팀수비력!A:A,B967,팀수비력!B:B,D967))))*100,"")</f>
        <v>4.8270137240776565</v>
      </c>
      <c r="BK967" s="13">
        <f>IFERROR(((AE967*(12000/5))/((F967*60+G967)*(SUMIFS(팀공격력!X:X,팀공격력!A:A,B967,팀공격력!B:B,D967)+SUMIFS(팀수비력!X:X,팀수비력!A:A,B967,팀수비력!B:B,D967))))*100,"")</f>
        <v>3.403491947284873</v>
      </c>
      <c r="BL967" s="13">
        <f>IFERROR(100*AK967/(((((F967*60+G967)/(12000/5))*SUMIFS(팀공격력!P:P,팀공격력!A:A,B967,팀공격력!B:B,D967))-K967)),"")</f>
        <v>12.807394878434156</v>
      </c>
      <c r="BM967" s="13">
        <f>IFERROR(100*((AM967/E967*(2400))/((F967*60+G967)*SUMIFS(팀공격력!AR:AR,팀공격력!A:A,B967,팀공격력!B:B,D967))),"")</f>
        <v>2.0310531148910833</v>
      </c>
      <c r="BN967" s="13">
        <f>IFERROR((AO967*40)/(((F967*60+G967)/60)*(SUMIFS(팀수비력!Q:Q,팀수비력!A:A,B967,팀수비력!B:B,D967)-SUMIFS(팀수비력!N:N,팀수비력!A:A,B967,팀수비력!B:B,D967)))*100,"")</f>
        <v>0</v>
      </c>
      <c r="BO967" s="13">
        <f t="shared" si="467"/>
        <v>13.368983957219251</v>
      </c>
      <c r="BP967" s="13">
        <v>0</v>
      </c>
      <c r="BQ967" s="13">
        <v>0</v>
      </c>
      <c r="BR967" s="13">
        <v>2.1428571428571401</v>
      </c>
      <c r="BS967" s="13">
        <v>0</v>
      </c>
      <c r="BT967" s="15" t="s">
        <v>88</v>
      </c>
      <c r="BU967" s="15"/>
      <c r="BV967" s="12" t="s">
        <v>91</v>
      </c>
      <c r="BW967" s="26"/>
      <c r="BX967" s="28"/>
      <c r="BY967" s="28"/>
      <c r="BZ967" s="26"/>
      <c r="CA967" s="26"/>
      <c r="CB967" s="26"/>
      <c r="CC967" s="31"/>
      <c r="CD967" s="31"/>
      <c r="CE967" s="31"/>
      <c r="CF967" s="33"/>
      <c r="CG967" s="33"/>
    </row>
    <row r="968" spans="1:85" ht="18" customHeight="1" thickBot="1" x14ac:dyDescent="0.45">
      <c r="A968" s="12" t="s">
        <v>84</v>
      </c>
      <c r="B968" s="12" t="s">
        <v>133</v>
      </c>
      <c r="C968" s="4" t="s">
        <v>151</v>
      </c>
      <c r="D968" s="4" t="s">
        <v>300</v>
      </c>
      <c r="E968" s="23">
        <v>9</v>
      </c>
      <c r="F968" s="24">
        <v>26</v>
      </c>
      <c r="G968" s="24">
        <v>42</v>
      </c>
      <c r="H968" s="10">
        <f t="shared" si="441"/>
        <v>14418</v>
      </c>
      <c r="I968" s="5">
        <v>70</v>
      </c>
      <c r="J968" s="17">
        <f t="shared" si="442"/>
        <v>7.7777777777777777</v>
      </c>
      <c r="K968" s="7">
        <v>23</v>
      </c>
      <c r="L968" s="7">
        <v>68</v>
      </c>
      <c r="M968" s="17">
        <f t="shared" si="443"/>
        <v>2.5555555555555554</v>
      </c>
      <c r="N968" s="17">
        <f t="shared" si="444"/>
        <v>7.5555555555555554</v>
      </c>
      <c r="O968" s="14">
        <f t="shared" si="445"/>
        <v>0.33823529411764708</v>
      </c>
      <c r="P968" s="12">
        <v>14</v>
      </c>
      <c r="Q968" s="12">
        <v>36</v>
      </c>
      <c r="R968" s="17">
        <f t="shared" si="446"/>
        <v>1.5555555555555556</v>
      </c>
      <c r="S968" s="17">
        <f t="shared" si="447"/>
        <v>4</v>
      </c>
      <c r="T968" s="14">
        <f t="shared" si="448"/>
        <v>0.3888888888888889</v>
      </c>
      <c r="U968" s="12">
        <v>9</v>
      </c>
      <c r="V968" s="12">
        <v>32</v>
      </c>
      <c r="W968" s="17">
        <f t="shared" si="449"/>
        <v>1</v>
      </c>
      <c r="X968" s="17">
        <f t="shared" si="450"/>
        <v>3.5555555555555554</v>
      </c>
      <c r="Y968" s="14">
        <f t="shared" si="451"/>
        <v>0.28125</v>
      </c>
      <c r="Z968" s="12">
        <v>15</v>
      </c>
      <c r="AA968" s="12">
        <v>18</v>
      </c>
      <c r="AB968" s="17">
        <f t="shared" si="452"/>
        <v>1.6666666666666667</v>
      </c>
      <c r="AC968" s="17">
        <f t="shared" si="453"/>
        <v>2</v>
      </c>
      <c r="AD968" s="14">
        <f t="shared" si="454"/>
        <v>0.83333333333333337</v>
      </c>
      <c r="AE968" s="12">
        <v>26</v>
      </c>
      <c r="AF968" s="17">
        <f t="shared" si="455"/>
        <v>2.8888888888888888</v>
      </c>
      <c r="AG968" s="12">
        <v>7</v>
      </c>
      <c r="AH968" s="17">
        <f t="shared" si="456"/>
        <v>0.77777777777777779</v>
      </c>
      <c r="AI968" s="12">
        <v>19</v>
      </c>
      <c r="AJ968" s="17">
        <f t="shared" si="457"/>
        <v>2.1111111111111112</v>
      </c>
      <c r="AK968" s="12">
        <v>65</v>
      </c>
      <c r="AL968" s="17">
        <f t="shared" si="458"/>
        <v>7.2222222222222223</v>
      </c>
      <c r="AM968" s="12">
        <v>10</v>
      </c>
      <c r="AN968" s="17">
        <f t="shared" si="459"/>
        <v>1.1111111111111112</v>
      </c>
      <c r="AO968" s="12">
        <v>0</v>
      </c>
      <c r="AP968" s="17">
        <f t="shared" si="460"/>
        <v>0</v>
      </c>
      <c r="AQ968" s="12">
        <v>32</v>
      </c>
      <c r="AR968" s="17">
        <f t="shared" si="461"/>
        <v>3.5555555555555554</v>
      </c>
      <c r="AS968" s="12">
        <v>13</v>
      </c>
      <c r="AT968" s="17">
        <f t="shared" si="462"/>
        <v>1.4444444444444444</v>
      </c>
      <c r="AU968" s="13"/>
      <c r="AV968" s="13"/>
      <c r="AW968" s="13"/>
      <c r="AX968" s="13"/>
      <c r="AY968" s="13"/>
      <c r="AZ968" s="13"/>
      <c r="BA968" s="13"/>
      <c r="BB968" s="13"/>
      <c r="BC968" s="13"/>
      <c r="BD968" s="35">
        <f t="shared" si="463"/>
        <v>46.101159114857744</v>
      </c>
      <c r="BE968" s="35">
        <f t="shared" si="464"/>
        <v>40.441176470588239</v>
      </c>
      <c r="BF968" s="37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21.028809976291928</v>
      </c>
      <c r="BG968" s="14">
        <f t="shared" si="465"/>
        <v>0.47058823529411764</v>
      </c>
      <c r="BH968" s="14">
        <f t="shared" si="466"/>
        <v>0.26470588235294118</v>
      </c>
      <c r="BI968" s="13">
        <f>IFERROR(((AG968*(12000/5))/((F968*60+G968)*(SUMIFS(팀공격력!X:X,팀공격력!A:A,B968,팀공격력!B:B,D968)+SUMIFS(팀수비력!X:X,팀수비력!A:A,B968,팀수비력!B:B,D968))))*100,"")</f>
        <v>1.683289146993225</v>
      </c>
      <c r="BJ968" s="13">
        <f>IFERROR(((AI968*(12000/5))/((F968*60+G968)*(SUMIFS(팀공격력!V:V,팀공격력!A:A,B968,팀공격력!B:B,D968)+SUMIFS(팀수비력!W:W,팀수비력!A:A,B968,팀수비력!B:B,D968))))*100,"")</f>
        <v>9.425304462137559</v>
      </c>
      <c r="BK968" s="13">
        <f>IFERROR(((AE968*(12000/5))/((F968*60+G968)*(SUMIFS(팀공격력!X:X,팀공격력!A:A,B968,팀공격력!B:B,D968)+SUMIFS(팀수비력!X:X,팀수비력!A:A,B968,팀수비력!B:B,D968))))*100,"")</f>
        <v>6.2522168316891209</v>
      </c>
      <c r="BL968" s="13">
        <f>IFERROR(100*AK968/(((((F968*60+G968)/(12000/5))*SUMIFS(팀공격력!P:P,팀공격력!A:A,B968,팀공격력!B:B,D968))-K968)),"")</f>
        <v>37.957866767887644</v>
      </c>
      <c r="BM968" s="13">
        <f>IFERROR(100*((AM968/E968*(2400))/((F968*60+G968)*SUMIFS(팀공격력!AR:AR,팀공격력!A:A,B968,팀공격력!B:B,D968))),"")</f>
        <v>2.2322496477904585</v>
      </c>
      <c r="BN968" s="13">
        <f>IFERROR((AO968*40)/(((F968*60+G968)/60)*(SUMIFS(팀수비력!Q:Q,팀수비력!A:A,B968,팀수비력!B:B,D968)-SUMIFS(팀수비력!N:N,팀수비력!A:A,B968,팀수비력!B:B,D968)))*100,"")</f>
        <v>0</v>
      </c>
      <c r="BO968" s="13">
        <f t="shared" si="467"/>
        <v>29.651593773165306</v>
      </c>
      <c r="BP968" s="13">
        <v>7.1428571428571397</v>
      </c>
      <c r="BQ968" s="13">
        <v>0.11111111111111099</v>
      </c>
      <c r="BR968" s="13">
        <v>1</v>
      </c>
      <c r="BS968" s="13">
        <v>0.55555555555555503</v>
      </c>
      <c r="BT968" s="15" t="s">
        <v>88</v>
      </c>
      <c r="BU968" s="15"/>
      <c r="BV968" s="12" t="s">
        <v>96</v>
      </c>
      <c r="BW968" s="26"/>
      <c r="BX968" s="28"/>
      <c r="BY968" s="28"/>
      <c r="BZ968" s="26"/>
      <c r="CA968" s="26"/>
      <c r="CB968" s="26"/>
      <c r="CC968" s="31"/>
      <c r="CD968" s="31"/>
      <c r="CE968" s="31"/>
      <c r="CF968" s="33"/>
      <c r="CG968" s="33"/>
    </row>
    <row r="969" spans="1:85" ht="18" customHeight="1" thickBot="1" x14ac:dyDescent="0.45">
      <c r="A969" s="12" t="s">
        <v>84</v>
      </c>
      <c r="B969" s="12" t="s">
        <v>152</v>
      </c>
      <c r="C969" s="4" t="s">
        <v>153</v>
      </c>
      <c r="D969" s="4" t="s">
        <v>300</v>
      </c>
      <c r="E969" s="23">
        <v>1</v>
      </c>
      <c r="F969" s="24">
        <v>12</v>
      </c>
      <c r="G969" s="24">
        <v>21</v>
      </c>
      <c r="H969" s="10">
        <f t="shared" si="441"/>
        <v>741</v>
      </c>
      <c r="I969" s="5">
        <v>2</v>
      </c>
      <c r="J969" s="17">
        <f t="shared" si="442"/>
        <v>2</v>
      </c>
      <c r="K969" s="7">
        <v>1</v>
      </c>
      <c r="L969" s="7">
        <v>3</v>
      </c>
      <c r="M969" s="17">
        <f t="shared" si="443"/>
        <v>1</v>
      </c>
      <c r="N969" s="17">
        <f t="shared" si="444"/>
        <v>3</v>
      </c>
      <c r="O969" s="14">
        <f t="shared" si="445"/>
        <v>0.33333333333333331</v>
      </c>
      <c r="P969" s="12">
        <v>1</v>
      </c>
      <c r="Q969" s="12">
        <v>1</v>
      </c>
      <c r="R969" s="17">
        <f t="shared" si="446"/>
        <v>1</v>
      </c>
      <c r="S969" s="17">
        <f t="shared" si="447"/>
        <v>1</v>
      </c>
      <c r="T969" s="14">
        <f t="shared" si="448"/>
        <v>1</v>
      </c>
      <c r="U969" s="12">
        <v>0</v>
      </c>
      <c r="V969" s="12">
        <v>2</v>
      </c>
      <c r="W969" s="17">
        <f t="shared" si="449"/>
        <v>0</v>
      </c>
      <c r="X969" s="17">
        <f t="shared" si="450"/>
        <v>2</v>
      </c>
      <c r="Y969" s="14">
        <f t="shared" si="451"/>
        <v>0</v>
      </c>
      <c r="Z969" s="12">
        <v>0</v>
      </c>
      <c r="AA969" s="12">
        <v>0</v>
      </c>
      <c r="AB969" s="17">
        <f t="shared" si="452"/>
        <v>0</v>
      </c>
      <c r="AC969" s="17">
        <f t="shared" si="453"/>
        <v>0</v>
      </c>
      <c r="AD969" s="14" t="e">
        <f t="shared" si="454"/>
        <v>#DIV/0!</v>
      </c>
      <c r="AE969" s="12">
        <v>1</v>
      </c>
      <c r="AF969" s="17">
        <f t="shared" si="455"/>
        <v>1</v>
      </c>
      <c r="AG969" s="12">
        <v>0</v>
      </c>
      <c r="AH969" s="17">
        <f t="shared" si="456"/>
        <v>0</v>
      </c>
      <c r="AI969" s="12">
        <v>1</v>
      </c>
      <c r="AJ969" s="17">
        <f t="shared" si="457"/>
        <v>1</v>
      </c>
      <c r="AK969" s="12">
        <v>0</v>
      </c>
      <c r="AL969" s="17">
        <f t="shared" si="458"/>
        <v>0</v>
      </c>
      <c r="AM969" s="12">
        <v>0</v>
      </c>
      <c r="AN969" s="17">
        <f t="shared" si="459"/>
        <v>0</v>
      </c>
      <c r="AO969" s="12">
        <v>0</v>
      </c>
      <c r="AP969" s="17">
        <f t="shared" si="460"/>
        <v>0</v>
      </c>
      <c r="AQ969" s="12">
        <v>0</v>
      </c>
      <c r="AR969" s="17">
        <f t="shared" si="461"/>
        <v>0</v>
      </c>
      <c r="AS969" s="12">
        <v>2</v>
      </c>
      <c r="AT969" s="17">
        <f t="shared" si="462"/>
        <v>2</v>
      </c>
      <c r="AU969" s="13"/>
      <c r="AV969" s="13"/>
      <c r="AW969" s="13"/>
      <c r="AX969" s="13"/>
      <c r="AY969" s="13"/>
      <c r="AZ969" s="13"/>
      <c r="BA969" s="13"/>
      <c r="BB969" s="13"/>
      <c r="BC969" s="13"/>
      <c r="BD969" s="35">
        <f t="shared" si="463"/>
        <v>33.333333333333329</v>
      </c>
      <c r="BE969" s="35">
        <f t="shared" si="464"/>
        <v>33.333333333333329</v>
      </c>
      <c r="BF969" s="37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1.2711406580695186</v>
      </c>
      <c r="BG969" s="14">
        <f t="shared" si="465"/>
        <v>0.66666666666666663</v>
      </c>
      <c r="BH969" s="14">
        <f t="shared" si="466"/>
        <v>0</v>
      </c>
      <c r="BI969" s="13">
        <f>IFERROR(((AG969*(12000/5))/((F969*60+G969)*(SUMIFS(팀공격력!X:X,팀공격력!A:A,B969,팀공격력!B:B,D969)+SUMIFS(팀수비력!X:X,팀수비력!A:A,B969,팀수비력!B:B,D969))))*100,"")</f>
        <v>0</v>
      </c>
      <c r="BJ969" s="13">
        <f>IFERROR(((AI969*(12000/5))/((F969*60+G969)*(SUMIFS(팀공격력!V:V,팀공격력!A:A,B969,팀공격력!B:B,D969)+SUMIFS(팀수비력!W:W,팀수비력!A:A,B969,팀수비력!B:B,D969))))*100,"")</f>
        <v>0.9935172996199797</v>
      </c>
      <c r="BK969" s="13">
        <f>IFERROR(((AE969*(12000/5))/((F969*60+G969)*(SUMIFS(팀공격력!X:X,팀공격력!A:A,B969,팀공격력!B:B,D969)+SUMIFS(팀수비력!X:X,팀수비력!A:A,B969,팀수비력!B:B,D969))))*100,"")</f>
        <v>0.49372963365261185</v>
      </c>
      <c r="BL969" s="13">
        <f>IFERROR(100*AK969/(((((F969*60+G969)/(12000/5))*SUMIFS(팀공격력!P:P,팀공격력!A:A,B969,팀공격력!B:B,D969))-K969)),"")</f>
        <v>0</v>
      </c>
      <c r="BM969" s="13">
        <f>IFERROR(100*((AM969/E969*(2400))/((F969*60+G969)*SUMIFS(팀공격력!AR:AR,팀공격력!A:A,B969,팀공격력!B:B,D969))),"")</f>
        <v>0</v>
      </c>
      <c r="BN969" s="13">
        <f>IFERROR((AO969*40)/(((F969*60+G969)/60)*(SUMIFS(팀수비력!Q:Q,팀수비력!A:A,B969,팀수비력!B:B,D969)-SUMIFS(팀수비력!N:N,팀수비력!A:A,B969,팀수비력!B:B,D969)))*100,"")</f>
        <v>0</v>
      </c>
      <c r="BO969" s="13">
        <f t="shared" si="467"/>
        <v>0</v>
      </c>
      <c r="BP969" s="13">
        <v>0</v>
      </c>
      <c r="BQ969" s="13">
        <v>0</v>
      </c>
      <c r="BR969" s="13">
        <v>0</v>
      </c>
      <c r="BS969" s="13">
        <v>0</v>
      </c>
      <c r="BT969" s="15" t="s">
        <v>88</v>
      </c>
      <c r="BU969" s="15"/>
      <c r="BV969" s="12" t="s">
        <v>96</v>
      </c>
      <c r="BW969" s="26"/>
      <c r="BX969" s="28"/>
      <c r="BY969" s="28"/>
      <c r="BZ969" s="26"/>
      <c r="CA969" s="26"/>
      <c r="CB969" s="26"/>
      <c r="CC969" s="31"/>
      <c r="CD969" s="31"/>
      <c r="CE969" s="31"/>
      <c r="CF969" s="33"/>
      <c r="CG969" s="33"/>
    </row>
    <row r="970" spans="1:85" ht="18" customHeight="1" thickBot="1" x14ac:dyDescent="0.45">
      <c r="A970" s="12" t="s">
        <v>84</v>
      </c>
      <c r="B970" s="12" t="s">
        <v>152</v>
      </c>
      <c r="C970" s="4" t="s">
        <v>155</v>
      </c>
      <c r="D970" s="4" t="s">
        <v>300</v>
      </c>
      <c r="E970" s="23">
        <v>3</v>
      </c>
      <c r="F970" s="24">
        <v>30</v>
      </c>
      <c r="G970" s="24">
        <v>18</v>
      </c>
      <c r="H970" s="10">
        <f t="shared" si="441"/>
        <v>5454</v>
      </c>
      <c r="I970" s="5">
        <v>54</v>
      </c>
      <c r="J970" s="17">
        <f t="shared" si="442"/>
        <v>18</v>
      </c>
      <c r="K970" s="7">
        <v>19</v>
      </c>
      <c r="L970" s="7">
        <v>29</v>
      </c>
      <c r="M970" s="17">
        <f t="shared" si="443"/>
        <v>6.333333333333333</v>
      </c>
      <c r="N970" s="17">
        <f t="shared" si="444"/>
        <v>9.6666666666666661</v>
      </c>
      <c r="O970" s="14">
        <f t="shared" si="445"/>
        <v>0.65517241379310343</v>
      </c>
      <c r="P970" s="12">
        <v>6</v>
      </c>
      <c r="Q970" s="12">
        <v>9</v>
      </c>
      <c r="R970" s="17">
        <f t="shared" si="446"/>
        <v>2</v>
      </c>
      <c r="S970" s="17">
        <f t="shared" si="447"/>
        <v>3</v>
      </c>
      <c r="T970" s="14">
        <f t="shared" si="448"/>
        <v>0.66666666666666663</v>
      </c>
      <c r="U970" s="12">
        <v>13</v>
      </c>
      <c r="V970" s="12">
        <v>20</v>
      </c>
      <c r="W970" s="17">
        <f t="shared" si="449"/>
        <v>4.333333333333333</v>
      </c>
      <c r="X970" s="17">
        <f t="shared" si="450"/>
        <v>6.666666666666667</v>
      </c>
      <c r="Y970" s="14">
        <f t="shared" si="451"/>
        <v>0.65</v>
      </c>
      <c r="Z970" s="12">
        <v>3</v>
      </c>
      <c r="AA970" s="12">
        <v>3</v>
      </c>
      <c r="AB970" s="17">
        <f t="shared" si="452"/>
        <v>1</v>
      </c>
      <c r="AC970" s="17">
        <f t="shared" si="453"/>
        <v>1</v>
      </c>
      <c r="AD970" s="14">
        <f t="shared" si="454"/>
        <v>1</v>
      </c>
      <c r="AE970" s="12">
        <v>6</v>
      </c>
      <c r="AF970" s="17">
        <f t="shared" si="455"/>
        <v>2</v>
      </c>
      <c r="AG970" s="12">
        <v>3</v>
      </c>
      <c r="AH970" s="17">
        <f t="shared" si="456"/>
        <v>1</v>
      </c>
      <c r="AI970" s="12">
        <v>3</v>
      </c>
      <c r="AJ970" s="17">
        <f t="shared" si="457"/>
        <v>1</v>
      </c>
      <c r="AK970" s="12">
        <v>9</v>
      </c>
      <c r="AL970" s="17">
        <f t="shared" si="458"/>
        <v>3</v>
      </c>
      <c r="AM970" s="12">
        <v>1</v>
      </c>
      <c r="AN970" s="17">
        <f t="shared" si="459"/>
        <v>0.33333333333333331</v>
      </c>
      <c r="AO970" s="12">
        <v>0</v>
      </c>
      <c r="AP970" s="17">
        <f t="shared" si="460"/>
        <v>0</v>
      </c>
      <c r="AQ970" s="12">
        <v>5</v>
      </c>
      <c r="AR970" s="17">
        <f t="shared" si="461"/>
        <v>1.6666666666666667</v>
      </c>
      <c r="AS970" s="12">
        <v>9</v>
      </c>
      <c r="AT970" s="17">
        <f t="shared" si="462"/>
        <v>3</v>
      </c>
      <c r="AU970" s="13"/>
      <c r="AV970" s="13"/>
      <c r="AW970" s="13"/>
      <c r="AX970" s="13"/>
      <c r="AY970" s="13"/>
      <c r="AZ970" s="13"/>
      <c r="BA970" s="13"/>
      <c r="BB970" s="13"/>
      <c r="BC970" s="13"/>
      <c r="BD970" s="35">
        <f t="shared" si="463"/>
        <v>89.050131926121367</v>
      </c>
      <c r="BE970" s="35">
        <f t="shared" si="464"/>
        <v>87.931034482758619</v>
      </c>
      <c r="BF970" s="37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6.0998250531489573</v>
      </c>
      <c r="BG970" s="14">
        <f t="shared" si="465"/>
        <v>0.68965517241379315</v>
      </c>
      <c r="BH970" s="14">
        <f t="shared" si="466"/>
        <v>0.10344827586206896</v>
      </c>
      <c r="BI970" s="13">
        <f>IFERROR(((AG970*(12000/5))/((F970*60+G970)*(SUMIFS(팀공격력!X:X,팀공격력!A:A,B970,팀공격력!B:B,D970)+SUMIFS(팀수비력!X:X,팀수비력!A:A,B970,팀수비력!B:B,D970))))*100,"")</f>
        <v>0.60371890847621346</v>
      </c>
      <c r="BJ970" s="13">
        <f>IFERROR(((AI970*(12000/5))/((F970*60+G970)*(SUMIFS(팀공격력!V:V,팀공격력!A:A,B970,팀공격력!B:B,D970)+SUMIFS(팀수비력!W:W,팀수비력!A:A,B970,팀수비력!B:B,D970))))*100,"")</f>
        <v>1.2148454109214601</v>
      </c>
      <c r="BK970" s="13">
        <f>IFERROR(((AE970*(12000/5))/((F970*60+G970)*(SUMIFS(팀공격력!X:X,팀공격력!A:A,B970,팀공격력!B:B,D970)+SUMIFS(팀수비력!X:X,팀수비력!A:A,B970,팀수비력!B:B,D970))))*100,"")</f>
        <v>1.2074378169524269</v>
      </c>
      <c r="BL970" s="13">
        <f>IFERROR(100*AK970/(((((F970*60+G970)/(12000/5))*SUMIFS(팀공격력!P:P,팀공격력!A:A,B970,팀공격력!B:B,D970))-K970)),"")</f>
        <v>5.1901617600415211</v>
      </c>
      <c r="BM970" s="13">
        <f>IFERROR(100*((AM970/E970*(2400))/((F970*60+G970)*SUMIFS(팀공격력!AR:AR,팀공격력!A:A,B970,팀공격력!B:B,D970))),"")</f>
        <v>0.60592519984368709</v>
      </c>
      <c r="BN970" s="13">
        <f>IFERROR((AO970*40)/(((F970*60+G970)/60)*(SUMIFS(팀수비력!Q:Q,팀수비력!A:A,B970,팀수비력!B:B,D970)-SUMIFS(팀수비력!N:N,팀수비력!A:A,B970,팀수비력!B:B,D970)))*100,"")</f>
        <v>0</v>
      </c>
      <c r="BO970" s="13">
        <f t="shared" si="467"/>
        <v>14.156285390713476</v>
      </c>
      <c r="BP970" s="13">
        <v>0</v>
      </c>
      <c r="BQ970" s="13">
        <v>0</v>
      </c>
      <c r="BR970" s="13">
        <v>4</v>
      </c>
      <c r="BS970" s="13">
        <v>0.33333333333333298</v>
      </c>
      <c r="BT970" s="15" t="s">
        <v>88</v>
      </c>
      <c r="BU970" s="15"/>
      <c r="BV970" s="12" t="s">
        <v>91</v>
      </c>
      <c r="BW970" s="26"/>
      <c r="BX970" s="28"/>
      <c r="BY970" s="28"/>
      <c r="BZ970" s="26"/>
      <c r="CA970" s="26"/>
      <c r="CB970" s="26"/>
      <c r="CC970" s="31"/>
      <c r="CD970" s="31"/>
      <c r="CE970" s="31"/>
      <c r="CF970" s="33"/>
      <c r="CG970" s="33"/>
    </row>
    <row r="971" spans="1:85" ht="18" customHeight="1" thickBot="1" x14ac:dyDescent="0.45">
      <c r="A971" s="12" t="s">
        <v>84</v>
      </c>
      <c r="B971" s="12" t="s">
        <v>152</v>
      </c>
      <c r="C971" s="4" t="s">
        <v>156</v>
      </c>
      <c r="D971" s="4" t="s">
        <v>300</v>
      </c>
      <c r="E971" s="23">
        <v>1</v>
      </c>
      <c r="F971" s="24">
        <v>32</v>
      </c>
      <c r="G971" s="24">
        <v>22</v>
      </c>
      <c r="H971" s="10">
        <f t="shared" si="441"/>
        <v>1942</v>
      </c>
      <c r="I971" s="5">
        <v>12</v>
      </c>
      <c r="J971" s="17">
        <f t="shared" si="442"/>
        <v>12</v>
      </c>
      <c r="K971" s="7">
        <v>5</v>
      </c>
      <c r="L971" s="7">
        <v>12</v>
      </c>
      <c r="M971" s="17">
        <f t="shared" si="443"/>
        <v>5</v>
      </c>
      <c r="N971" s="17">
        <f t="shared" si="444"/>
        <v>12</v>
      </c>
      <c r="O971" s="14">
        <f t="shared" si="445"/>
        <v>0.41666666666666669</v>
      </c>
      <c r="P971" s="12">
        <v>4</v>
      </c>
      <c r="Q971" s="12">
        <v>7</v>
      </c>
      <c r="R971" s="17">
        <f t="shared" si="446"/>
        <v>4</v>
      </c>
      <c r="S971" s="17">
        <f t="shared" si="447"/>
        <v>7</v>
      </c>
      <c r="T971" s="14">
        <f t="shared" si="448"/>
        <v>0.5714285714285714</v>
      </c>
      <c r="U971" s="12">
        <v>1</v>
      </c>
      <c r="V971" s="12">
        <v>5</v>
      </c>
      <c r="W971" s="17">
        <f t="shared" si="449"/>
        <v>1</v>
      </c>
      <c r="X971" s="17">
        <f t="shared" si="450"/>
        <v>5</v>
      </c>
      <c r="Y971" s="14">
        <f t="shared" si="451"/>
        <v>0.2</v>
      </c>
      <c r="Z971" s="12">
        <v>1</v>
      </c>
      <c r="AA971" s="12">
        <v>6</v>
      </c>
      <c r="AB971" s="17">
        <f t="shared" si="452"/>
        <v>1</v>
      </c>
      <c r="AC971" s="17">
        <f t="shared" si="453"/>
        <v>6</v>
      </c>
      <c r="AD971" s="14">
        <f t="shared" si="454"/>
        <v>0.16666666666666666</v>
      </c>
      <c r="AE971" s="12">
        <v>6</v>
      </c>
      <c r="AF971" s="17">
        <f t="shared" si="455"/>
        <v>6</v>
      </c>
      <c r="AG971" s="12">
        <v>1</v>
      </c>
      <c r="AH971" s="17">
        <f t="shared" si="456"/>
        <v>1</v>
      </c>
      <c r="AI971" s="12">
        <v>5</v>
      </c>
      <c r="AJ971" s="17">
        <f t="shared" si="457"/>
        <v>5</v>
      </c>
      <c r="AK971" s="12">
        <v>0</v>
      </c>
      <c r="AL971" s="17">
        <f t="shared" si="458"/>
        <v>0</v>
      </c>
      <c r="AM971" s="12">
        <v>1</v>
      </c>
      <c r="AN971" s="17">
        <f t="shared" si="459"/>
        <v>1</v>
      </c>
      <c r="AO971" s="12">
        <v>1</v>
      </c>
      <c r="AP971" s="17">
        <f t="shared" si="460"/>
        <v>1</v>
      </c>
      <c r="AQ971" s="12">
        <v>0</v>
      </c>
      <c r="AR971" s="17">
        <f t="shared" si="461"/>
        <v>0</v>
      </c>
      <c r="AS971" s="12">
        <v>4</v>
      </c>
      <c r="AT971" s="17">
        <f t="shared" si="462"/>
        <v>4</v>
      </c>
      <c r="AU971" s="13"/>
      <c r="AV971" s="13"/>
      <c r="AW971" s="13"/>
      <c r="AX971" s="13"/>
      <c r="AY971" s="13"/>
      <c r="AZ971" s="13"/>
      <c r="BA971" s="13"/>
      <c r="BB971" s="13"/>
      <c r="BC971" s="13"/>
      <c r="BD971" s="35">
        <f t="shared" si="463"/>
        <v>40.983606557377051</v>
      </c>
      <c r="BE971" s="35">
        <f t="shared" si="464"/>
        <v>45.833333333333329</v>
      </c>
      <c r="BF971" s="37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2.3669136513038236</v>
      </c>
      <c r="BG971" s="14">
        <f t="shared" si="465"/>
        <v>0.41666666666666669</v>
      </c>
      <c r="BH971" s="14">
        <f t="shared" si="466"/>
        <v>0.5</v>
      </c>
      <c r="BI971" s="13">
        <f>IFERROR(((AG971*(12000/5))/((F971*60+G971)*(SUMIFS(팀공격력!X:X,팀공격력!A:A,B971,팀공격력!B:B,D971)+SUMIFS(팀수비력!X:X,팀수비력!A:A,B971,팀수비력!B:B,D971))))*100,"")</f>
        <v>0.18839014342769586</v>
      </c>
      <c r="BJ971" s="13">
        <f>IFERROR(((AI971*(12000/5))/((F971*60+G971)*(SUMIFS(팀공격력!V:V,팀공격력!A:A,B971,팀공격력!B:B,D971)+SUMIFS(팀수비력!W:W,팀수비력!A:A,B971,팀수비력!B:B,D971))))*100,"")</f>
        <v>1.8954591117878603</v>
      </c>
      <c r="BK971" s="13">
        <f>IFERROR(((AE971*(12000/5))/((F971*60+G971)*(SUMIFS(팀공격력!X:X,팀공격력!A:A,B971,팀공격력!B:B,D971)+SUMIFS(팀수비력!X:X,팀수비력!A:A,B971,팀수비력!B:B,D971))))*100,"")</f>
        <v>1.1303408605661753</v>
      </c>
      <c r="BL971" s="13">
        <f>IFERROR(100*AK971/(((((F971*60+G971)/(12000/5))*SUMIFS(팀공격력!P:P,팀공격력!A:A,B971,팀공격력!B:B,D971))-K971)),"")</f>
        <v>0</v>
      </c>
      <c r="BM971" s="13">
        <f>IFERROR(100*((AM971/E971*(2400))/((F971*60+G971)*SUMIFS(팀공격력!AR:AR,팀공격력!A:A,B971,팀공격력!B:B,D971))),"")</f>
        <v>1.7017075385929294</v>
      </c>
      <c r="BN971" s="13">
        <f>IFERROR((AO971*40)/(((F971*60+G971)/60)*(SUMIFS(팀수비력!Q:Q,팀수비력!A:A,B971,팀수비력!B:B,D971)-SUMIFS(팀수비력!N:N,팀수비력!A:A,B971,팀수비력!B:B,D971)))*100,"")</f>
        <v>0.40921832479658443</v>
      </c>
      <c r="BO971" s="13">
        <f t="shared" si="467"/>
        <v>0</v>
      </c>
      <c r="BP971" s="13">
        <v>50</v>
      </c>
      <c r="BQ971" s="13">
        <v>1</v>
      </c>
      <c r="BR971" s="13">
        <v>0</v>
      </c>
      <c r="BS971" s="13">
        <v>1</v>
      </c>
      <c r="BT971" s="15" t="s">
        <v>88</v>
      </c>
      <c r="BU971" s="15"/>
      <c r="BV971" s="12" t="s">
        <v>91</v>
      </c>
      <c r="BW971" s="26"/>
      <c r="BX971" s="28"/>
      <c r="BY971" s="28"/>
      <c r="BZ971" s="26"/>
      <c r="CA971" s="26"/>
      <c r="CB971" s="26"/>
      <c r="CC971" s="31"/>
      <c r="CD971" s="31"/>
      <c r="CE971" s="31"/>
      <c r="CF971" s="33"/>
      <c r="CG971" s="33"/>
    </row>
    <row r="972" spans="1:85" ht="18" customHeight="1" thickBot="1" x14ac:dyDescent="0.45">
      <c r="A972" s="12" t="s">
        <v>84</v>
      </c>
      <c r="B972" s="12" t="s">
        <v>152</v>
      </c>
      <c r="C972" s="4" t="s">
        <v>157</v>
      </c>
      <c r="D972" s="4" t="s">
        <v>300</v>
      </c>
      <c r="E972" s="23">
        <v>1</v>
      </c>
      <c r="F972" s="24">
        <v>29</v>
      </c>
      <c r="G972" s="24">
        <v>27</v>
      </c>
      <c r="H972" s="10">
        <f t="shared" si="441"/>
        <v>1767</v>
      </c>
      <c r="I972" s="5">
        <v>2</v>
      </c>
      <c r="J972" s="17">
        <f t="shared" si="442"/>
        <v>2</v>
      </c>
      <c r="K972" s="7">
        <v>0</v>
      </c>
      <c r="L972" s="7">
        <v>3</v>
      </c>
      <c r="M972" s="17">
        <f t="shared" si="443"/>
        <v>0</v>
      </c>
      <c r="N972" s="17">
        <f t="shared" si="444"/>
        <v>3</v>
      </c>
      <c r="O972" s="14">
        <f t="shared" si="445"/>
        <v>0</v>
      </c>
      <c r="P972" s="12">
        <v>0</v>
      </c>
      <c r="Q972" s="12">
        <v>0</v>
      </c>
      <c r="R972" s="17">
        <f t="shared" si="446"/>
        <v>0</v>
      </c>
      <c r="S972" s="17">
        <f t="shared" si="447"/>
        <v>0</v>
      </c>
      <c r="T972" s="14" t="e">
        <f t="shared" si="448"/>
        <v>#DIV/0!</v>
      </c>
      <c r="U972" s="12">
        <v>0</v>
      </c>
      <c r="V972" s="12">
        <v>3</v>
      </c>
      <c r="W972" s="17">
        <f t="shared" si="449"/>
        <v>0</v>
      </c>
      <c r="X972" s="17">
        <f t="shared" si="450"/>
        <v>3</v>
      </c>
      <c r="Y972" s="14">
        <f t="shared" si="451"/>
        <v>0</v>
      </c>
      <c r="Z972" s="12">
        <v>2</v>
      </c>
      <c r="AA972" s="12">
        <v>2</v>
      </c>
      <c r="AB972" s="17">
        <f t="shared" si="452"/>
        <v>2</v>
      </c>
      <c r="AC972" s="17">
        <f t="shared" si="453"/>
        <v>2</v>
      </c>
      <c r="AD972" s="14">
        <f t="shared" si="454"/>
        <v>1</v>
      </c>
      <c r="AE972" s="12">
        <v>4</v>
      </c>
      <c r="AF972" s="17">
        <f t="shared" si="455"/>
        <v>4</v>
      </c>
      <c r="AG972" s="12">
        <v>1</v>
      </c>
      <c r="AH972" s="17">
        <f t="shared" si="456"/>
        <v>1</v>
      </c>
      <c r="AI972" s="12">
        <v>3</v>
      </c>
      <c r="AJ972" s="17">
        <f t="shared" si="457"/>
        <v>3</v>
      </c>
      <c r="AK972" s="12">
        <v>2</v>
      </c>
      <c r="AL972" s="17">
        <f t="shared" si="458"/>
        <v>2</v>
      </c>
      <c r="AM972" s="12">
        <v>1</v>
      </c>
      <c r="AN972" s="17">
        <f t="shared" si="459"/>
        <v>1</v>
      </c>
      <c r="AO972" s="12">
        <v>0</v>
      </c>
      <c r="AP972" s="17">
        <f t="shared" si="460"/>
        <v>0</v>
      </c>
      <c r="AQ972" s="12">
        <v>0</v>
      </c>
      <c r="AR972" s="17">
        <f t="shared" si="461"/>
        <v>0</v>
      </c>
      <c r="AS972" s="12">
        <v>2</v>
      </c>
      <c r="AT972" s="17">
        <f t="shared" si="462"/>
        <v>2</v>
      </c>
      <c r="AU972" s="13"/>
      <c r="AV972" s="13"/>
      <c r="AW972" s="13"/>
      <c r="AX972" s="13"/>
      <c r="AY972" s="13"/>
      <c r="AZ972" s="13"/>
      <c r="BA972" s="13"/>
      <c r="BB972" s="13"/>
      <c r="BC972" s="13"/>
      <c r="BD972" s="35">
        <f t="shared" si="463"/>
        <v>25.773195876288664</v>
      </c>
      <c r="BE972" s="35">
        <f t="shared" si="464"/>
        <v>0</v>
      </c>
      <c r="BF972" s="37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0.68942295476372606</v>
      </c>
      <c r="BG972" s="14">
        <f t="shared" si="465"/>
        <v>1</v>
      </c>
      <c r="BH972" s="14">
        <f t="shared" si="466"/>
        <v>0.66666666666666663</v>
      </c>
      <c r="BI972" s="13">
        <f>IFERROR(((AG972*(12000/5))/((F972*60+G972)*(SUMIFS(팀공격력!X:X,팀공격력!A:A,B972,팀공격력!B:B,D972)+SUMIFS(팀수비력!X:X,팀수비력!A:A,B972,팀수비력!B:B,D972))))*100,"")</f>
        <v>0.20704791088657915</v>
      </c>
      <c r="BJ972" s="13">
        <f>IFERROR(((AI972*(12000/5))/((F972*60+G972)*(SUMIFS(팀공격력!V:V,팀공격력!A:A,B972,팀공격력!B:B,D972)+SUMIFS(팀수비력!W:W,팀수비력!A:A,B972,팀수비력!B:B,D972))))*100,"")</f>
        <v>1.2499088608122326</v>
      </c>
      <c r="BK972" s="13">
        <f>IFERROR(((AE972*(12000/5))/((F972*60+G972)*(SUMIFS(팀공격력!X:X,팀공격력!A:A,B972,팀공격력!B:B,D972)+SUMIFS(팀수비력!X:X,팀수비력!A:A,B972,팀수비력!B:B,D972))))*100,"")</f>
        <v>0.82819164354631658</v>
      </c>
      <c r="BL972" s="13">
        <f>IFERROR(100*AK972/(((((F972*60+G972)/(12000/5))*SUMIFS(팀공격력!P:P,팀공격력!A:A,B972,팀공격력!B:B,D972))-K972)),"")</f>
        <v>1.0694758231621726</v>
      </c>
      <c r="BM972" s="13">
        <f>IFERROR(100*((AM972/E972*(2400))/((F972*60+G972)*SUMIFS(팀공격력!AR:AR,팀공격력!A:A,B972,팀공격력!B:B,D972))),"")</f>
        <v>1.8702411091949458</v>
      </c>
      <c r="BN972" s="13">
        <f>IFERROR((AO972*40)/(((F972*60+G972)/60)*(SUMIFS(팀수비력!Q:Q,팀수비력!A:A,B972,팀수비력!B:B,D972)-SUMIFS(팀수비력!N:N,팀수비력!A:A,B972,팀수비력!B:B,D972)))*100,"")</f>
        <v>0</v>
      </c>
      <c r="BO972" s="13">
        <f t="shared" si="467"/>
        <v>0</v>
      </c>
      <c r="BP972" s="13">
        <v>0</v>
      </c>
      <c r="BQ972" s="13">
        <v>0</v>
      </c>
      <c r="BR972" s="13">
        <v>0</v>
      </c>
      <c r="BS972" s="13">
        <v>0</v>
      </c>
      <c r="BT972" s="15" t="s">
        <v>88</v>
      </c>
      <c r="BU972" s="15"/>
      <c r="BV972" s="12" t="s">
        <v>91</v>
      </c>
      <c r="BW972" s="26"/>
      <c r="BX972" s="28"/>
      <c r="BY972" s="28"/>
      <c r="BZ972" s="26"/>
      <c r="CA972" s="26"/>
      <c r="CB972" s="26"/>
      <c r="CC972" s="31"/>
      <c r="CD972" s="31"/>
      <c r="CE972" s="31"/>
      <c r="CF972" s="33"/>
      <c r="CG972" s="33"/>
    </row>
    <row r="973" spans="1:85" ht="18" customHeight="1" thickBot="1" x14ac:dyDescent="0.45">
      <c r="A973" s="12" t="s">
        <v>84</v>
      </c>
      <c r="B973" s="12" t="s">
        <v>152</v>
      </c>
      <c r="C973" s="4" t="s">
        <v>158</v>
      </c>
      <c r="D973" s="4" t="s">
        <v>300</v>
      </c>
      <c r="E973" s="23">
        <v>7</v>
      </c>
      <c r="F973" s="24">
        <v>17</v>
      </c>
      <c r="G973" s="24">
        <v>25</v>
      </c>
      <c r="H973" s="10">
        <f t="shared" si="441"/>
        <v>7315</v>
      </c>
      <c r="I973" s="5">
        <v>49</v>
      </c>
      <c r="J973" s="17">
        <f t="shared" si="442"/>
        <v>7</v>
      </c>
      <c r="K973" s="7">
        <v>18</v>
      </c>
      <c r="L973" s="7">
        <v>31</v>
      </c>
      <c r="M973" s="17">
        <f t="shared" si="443"/>
        <v>2.5714285714285716</v>
      </c>
      <c r="N973" s="17">
        <f t="shared" si="444"/>
        <v>4.4285714285714288</v>
      </c>
      <c r="O973" s="14">
        <f t="shared" si="445"/>
        <v>0.58064516129032262</v>
      </c>
      <c r="P973" s="12">
        <v>11</v>
      </c>
      <c r="Q973" s="12">
        <v>18</v>
      </c>
      <c r="R973" s="17">
        <f t="shared" si="446"/>
        <v>1.5714285714285714</v>
      </c>
      <c r="S973" s="17">
        <f t="shared" si="447"/>
        <v>2.5714285714285716</v>
      </c>
      <c r="T973" s="14">
        <f t="shared" si="448"/>
        <v>0.61111111111111116</v>
      </c>
      <c r="U973" s="12">
        <v>7</v>
      </c>
      <c r="V973" s="12">
        <v>13</v>
      </c>
      <c r="W973" s="17">
        <f t="shared" si="449"/>
        <v>1</v>
      </c>
      <c r="X973" s="17">
        <f t="shared" si="450"/>
        <v>1.8571428571428572</v>
      </c>
      <c r="Y973" s="14">
        <f t="shared" si="451"/>
        <v>0.53846153846153844</v>
      </c>
      <c r="Z973" s="12">
        <v>6</v>
      </c>
      <c r="AA973" s="12">
        <v>6</v>
      </c>
      <c r="AB973" s="17">
        <f t="shared" si="452"/>
        <v>0.8571428571428571</v>
      </c>
      <c r="AC973" s="17">
        <f t="shared" si="453"/>
        <v>0.8571428571428571</v>
      </c>
      <c r="AD973" s="14">
        <f t="shared" si="454"/>
        <v>1</v>
      </c>
      <c r="AE973" s="12">
        <v>22</v>
      </c>
      <c r="AF973" s="17">
        <f t="shared" si="455"/>
        <v>3.1428571428571428</v>
      </c>
      <c r="AG973" s="12">
        <v>5</v>
      </c>
      <c r="AH973" s="17">
        <f t="shared" si="456"/>
        <v>0.7142857142857143</v>
      </c>
      <c r="AI973" s="12">
        <v>17</v>
      </c>
      <c r="AJ973" s="17">
        <f t="shared" si="457"/>
        <v>2.4285714285714284</v>
      </c>
      <c r="AK973" s="12">
        <v>4</v>
      </c>
      <c r="AL973" s="17">
        <f t="shared" si="458"/>
        <v>0.5714285714285714</v>
      </c>
      <c r="AM973" s="12">
        <v>2</v>
      </c>
      <c r="AN973" s="17">
        <f t="shared" si="459"/>
        <v>0.2857142857142857</v>
      </c>
      <c r="AO973" s="12">
        <v>0</v>
      </c>
      <c r="AP973" s="17">
        <f t="shared" si="460"/>
        <v>0</v>
      </c>
      <c r="AQ973" s="12">
        <v>7</v>
      </c>
      <c r="AR973" s="17">
        <f t="shared" si="461"/>
        <v>1</v>
      </c>
      <c r="AS973" s="12">
        <v>8</v>
      </c>
      <c r="AT973" s="17">
        <f t="shared" si="462"/>
        <v>1.1428571428571428</v>
      </c>
      <c r="AU973" s="13"/>
      <c r="AV973" s="13"/>
      <c r="AW973" s="13"/>
      <c r="AX973" s="13"/>
      <c r="AY973" s="13"/>
      <c r="AZ973" s="13"/>
      <c r="BA973" s="13"/>
      <c r="BB973" s="13"/>
      <c r="BC973" s="13"/>
      <c r="BD973" s="35">
        <f t="shared" si="463"/>
        <v>72.829964328180736</v>
      </c>
      <c r="BE973" s="35">
        <f t="shared" si="464"/>
        <v>69.354838709677423</v>
      </c>
      <c r="BF973" s="37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12.210346044932511</v>
      </c>
      <c r="BG973" s="14">
        <f t="shared" si="465"/>
        <v>0.41935483870967744</v>
      </c>
      <c r="BH973" s="14">
        <f t="shared" si="466"/>
        <v>0.19354838709677419</v>
      </c>
      <c r="BI973" s="13">
        <f>IFERROR(((AG973*(12000/5))/((F973*60+G973)*(SUMIFS(팀공격력!X:X,팀공격력!A:A,B973,팀공격력!B:B,D973)+SUMIFS(팀수비력!X:X,팀수비력!A:A,B973,팀수비력!B:B,D973))))*100,"")</f>
        <v>1.75049597385926</v>
      </c>
      <c r="BJ973" s="13">
        <f>IFERROR(((AI973*(12000/5))/((F973*60+G973)*(SUMIFS(팀공격력!V:V,팀공격력!A:A,B973,팀공격력!B:B,D973)+SUMIFS(팀수비력!W:W,팀수비력!A:A,B973,팀수비력!B:B,D973))))*100,"")</f>
        <v>11.976399448146299</v>
      </c>
      <c r="BK973" s="13">
        <f>IFERROR(((AE973*(12000/5))/((F973*60+G973)*(SUMIFS(팀공격력!X:X,팀공격력!A:A,B973,팀공격력!B:B,D973)+SUMIFS(팀수비력!X:X,팀수비력!A:A,B973,팀수비력!B:B,D973))))*100,"")</f>
        <v>7.7021822849807453</v>
      </c>
      <c r="BL973" s="13">
        <f>IFERROR(100*AK973/(((((F973*60+G973)/(12000/5))*SUMIFS(팀공격력!P:P,팀공격력!A:A,B973,팀공격력!B:B,D973))-K973)),"")</f>
        <v>4.3198488052918149</v>
      </c>
      <c r="BM973" s="13">
        <f>IFERROR(100*((AM973/E973*(2400))/((F973*60+G973)*SUMIFS(팀공격력!AR:AR,팀공격력!A:A,B973,팀공격력!B:B,D973))),"")</f>
        <v>0.90354505535132423</v>
      </c>
      <c r="BN973" s="13">
        <f>IFERROR((AO973*40)/(((F973*60+G973)/60)*(SUMIFS(팀수비력!Q:Q,팀수비력!A:A,B973,팀수비력!B:B,D973)-SUMIFS(팀수비력!N:N,팀수비력!A:A,B973,팀수비력!B:B,D973)))*100,"")</f>
        <v>0</v>
      </c>
      <c r="BO973" s="13">
        <f t="shared" si="467"/>
        <v>17.224409448818896</v>
      </c>
      <c r="BP973" s="13">
        <v>0</v>
      </c>
      <c r="BQ973" s="13">
        <v>0</v>
      </c>
      <c r="BR973" s="13">
        <v>0</v>
      </c>
      <c r="BS973" s="13">
        <v>0.14285714285714199</v>
      </c>
      <c r="BT973" s="15" t="s">
        <v>88</v>
      </c>
      <c r="BU973" s="15"/>
      <c r="BV973" s="12" t="s">
        <v>96</v>
      </c>
      <c r="BW973" s="26"/>
      <c r="BX973" s="28"/>
      <c r="BY973" s="28"/>
      <c r="BZ973" s="26"/>
      <c r="CA973" s="26"/>
      <c r="CB973" s="26"/>
      <c r="CC973" s="31"/>
      <c r="CD973" s="31"/>
      <c r="CE973" s="31"/>
      <c r="CF973" s="33"/>
      <c r="CG973" s="33"/>
    </row>
    <row r="974" spans="1:85" ht="18" customHeight="1" thickBot="1" x14ac:dyDescent="0.45">
      <c r="A974" s="12" t="s">
        <v>84</v>
      </c>
      <c r="B974" s="12" t="s">
        <v>152</v>
      </c>
      <c r="C974" s="4" t="s">
        <v>159</v>
      </c>
      <c r="D974" s="4" t="s">
        <v>300</v>
      </c>
      <c r="E974" s="23">
        <v>9</v>
      </c>
      <c r="F974" s="24">
        <v>6</v>
      </c>
      <c r="G974" s="24">
        <v>35</v>
      </c>
      <c r="H974" s="10">
        <f t="shared" si="441"/>
        <v>3555</v>
      </c>
      <c r="I974" s="5">
        <v>23</v>
      </c>
      <c r="J974" s="17">
        <f t="shared" si="442"/>
        <v>2.5555555555555554</v>
      </c>
      <c r="K974" s="7">
        <v>11</v>
      </c>
      <c r="L974" s="7">
        <v>25</v>
      </c>
      <c r="M974" s="17">
        <f t="shared" si="443"/>
        <v>1.2222222222222223</v>
      </c>
      <c r="N974" s="17">
        <f t="shared" si="444"/>
        <v>2.7777777777777777</v>
      </c>
      <c r="O974" s="14">
        <f t="shared" si="445"/>
        <v>0.44</v>
      </c>
      <c r="P974" s="12">
        <v>11</v>
      </c>
      <c r="Q974" s="12">
        <v>22</v>
      </c>
      <c r="R974" s="17">
        <f t="shared" si="446"/>
        <v>1.2222222222222223</v>
      </c>
      <c r="S974" s="17">
        <f t="shared" si="447"/>
        <v>2.4444444444444446</v>
      </c>
      <c r="T974" s="14">
        <f t="shared" si="448"/>
        <v>0.5</v>
      </c>
      <c r="U974" s="12">
        <v>0</v>
      </c>
      <c r="V974" s="12">
        <v>3</v>
      </c>
      <c r="W974" s="17">
        <f t="shared" si="449"/>
        <v>0</v>
      </c>
      <c r="X974" s="17">
        <f t="shared" si="450"/>
        <v>0.33333333333333331</v>
      </c>
      <c r="Y974" s="14">
        <f t="shared" si="451"/>
        <v>0</v>
      </c>
      <c r="Z974" s="12">
        <v>1</v>
      </c>
      <c r="AA974" s="12">
        <v>3</v>
      </c>
      <c r="AB974" s="17">
        <f t="shared" si="452"/>
        <v>0.1111111111111111</v>
      </c>
      <c r="AC974" s="17">
        <f t="shared" si="453"/>
        <v>0.33333333333333331</v>
      </c>
      <c r="AD974" s="14">
        <f t="shared" si="454"/>
        <v>0.33333333333333331</v>
      </c>
      <c r="AE974" s="12">
        <v>17</v>
      </c>
      <c r="AF974" s="17">
        <f t="shared" si="455"/>
        <v>1.8888888888888888</v>
      </c>
      <c r="AG974" s="12">
        <v>2</v>
      </c>
      <c r="AH974" s="17">
        <f t="shared" si="456"/>
        <v>0.22222222222222221</v>
      </c>
      <c r="AI974" s="12">
        <v>15</v>
      </c>
      <c r="AJ974" s="17">
        <f t="shared" si="457"/>
        <v>1.6666666666666667</v>
      </c>
      <c r="AK974" s="12">
        <v>7</v>
      </c>
      <c r="AL974" s="17">
        <f t="shared" si="458"/>
        <v>0.77777777777777779</v>
      </c>
      <c r="AM974" s="12">
        <v>2</v>
      </c>
      <c r="AN974" s="17">
        <f t="shared" si="459"/>
        <v>0.22222222222222221</v>
      </c>
      <c r="AO974" s="12">
        <v>1</v>
      </c>
      <c r="AP974" s="17">
        <f t="shared" si="460"/>
        <v>0.1111111111111111</v>
      </c>
      <c r="AQ974" s="12">
        <v>3</v>
      </c>
      <c r="AR974" s="17">
        <f t="shared" si="461"/>
        <v>0.33333333333333331</v>
      </c>
      <c r="AS974" s="12">
        <v>8</v>
      </c>
      <c r="AT974" s="17">
        <f t="shared" si="462"/>
        <v>0.88888888888888884</v>
      </c>
      <c r="AU974" s="13"/>
      <c r="AV974" s="13"/>
      <c r="AW974" s="13"/>
      <c r="AX974" s="13"/>
      <c r="AY974" s="13"/>
      <c r="AZ974" s="13"/>
      <c r="BA974" s="13"/>
      <c r="BB974" s="13"/>
      <c r="BC974" s="13"/>
      <c r="BD974" s="35">
        <f t="shared" si="463"/>
        <v>43.693009118541035</v>
      </c>
      <c r="BE974" s="35">
        <f t="shared" si="464"/>
        <v>44</v>
      </c>
      <c r="BF974" s="37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23.305446813584247</v>
      </c>
      <c r="BG974" s="14">
        <f t="shared" si="465"/>
        <v>0.12</v>
      </c>
      <c r="BH974" s="14">
        <f t="shared" si="466"/>
        <v>0.12</v>
      </c>
      <c r="BI974" s="13">
        <f>IFERROR(((AG974*(12000/5))/((F974*60+G974)*(SUMIFS(팀공격력!X:X,팀공격력!A:A,B974,팀공격력!B:B,D974)+SUMIFS(팀수비력!X:X,팀수비력!A:A,B974,팀수비력!B:B,D974))))*100,"")</f>
        <v>1.8524235875270145</v>
      </c>
      <c r="BJ974" s="13">
        <f>IFERROR(((AI974*(12000/5))/((F974*60+G974)*(SUMIFS(팀공격력!V:V,팀공격력!A:A,B974,팀공격력!B:B,D974)+SUMIFS(팀수비력!W:W,팀수비력!A:A,B974,팀수비력!B:B,D974))))*100,"")</f>
        <v>27.956822241205249</v>
      </c>
      <c r="BK974" s="13">
        <f>IFERROR(((AE974*(12000/5))/((F974*60+G974)*(SUMIFS(팀공격력!X:X,팀공격력!A:A,B974,팀공격력!B:B,D974)+SUMIFS(팀수비력!X:X,팀수비력!A:A,B974,팀수비력!B:B,D974))))*100,"")</f>
        <v>15.745600493979623</v>
      </c>
      <c r="BL974" s="13">
        <f>IFERROR(100*AK974/(((((F974*60+G974)/(12000/5))*SUMIFS(팀공격력!P:P,팀공격력!A:A,B974,팀공격력!B:B,D974))-K974)),"")</f>
        <v>22.724198566211282</v>
      </c>
      <c r="BM974" s="13">
        <f>IFERROR(100*((AM974/E974*(2400))/((F974*60+G974)*SUMIFS(팀공격력!AR:AR,팀공격력!A:A,B974,팀공격력!B:B,D974))),"")</f>
        <v>1.8591932714191104</v>
      </c>
      <c r="BN974" s="13">
        <f>IFERROR((AO974*40)/(((F974*60+G974)/60)*(SUMIFS(팀수비력!Q:Q,팀수비력!A:A,B974,팀수비력!B:B,D974)-SUMIFS(팀수비력!N:N,팀수비력!A:A,B974,팀수비력!B:B,D974)))*100,"")</f>
        <v>2.0119037639366248</v>
      </c>
      <c r="BO974" s="13">
        <f t="shared" si="467"/>
        <v>10.231923601637108</v>
      </c>
      <c r="BP974" s="13">
        <v>100</v>
      </c>
      <c r="BQ974" s="13">
        <v>0.33333333333333298</v>
      </c>
      <c r="BR974" s="13">
        <v>0</v>
      </c>
      <c r="BS974" s="13">
        <v>0.11111111111111099</v>
      </c>
      <c r="BT974" s="15" t="s">
        <v>93</v>
      </c>
      <c r="BU974" s="15"/>
      <c r="BV974" s="12" t="s">
        <v>89</v>
      </c>
      <c r="BW974" s="26"/>
      <c r="BX974" s="28"/>
      <c r="BY974" s="28"/>
      <c r="BZ974" s="26"/>
      <c r="CA974" s="26"/>
      <c r="CB974" s="26"/>
      <c r="CC974" s="31"/>
      <c r="CD974" s="31"/>
      <c r="CE974" s="31"/>
      <c r="CF974" s="33"/>
      <c r="CG974" s="33"/>
    </row>
    <row r="975" spans="1:85" ht="18" customHeight="1" thickBot="1" x14ac:dyDescent="0.45">
      <c r="A975" s="12" t="s">
        <v>84</v>
      </c>
      <c r="B975" s="12" t="s">
        <v>152</v>
      </c>
      <c r="C975" s="4" t="s">
        <v>160</v>
      </c>
      <c r="D975" s="4" t="s">
        <v>300</v>
      </c>
      <c r="E975" s="23">
        <v>1</v>
      </c>
      <c r="F975" s="24">
        <v>27</v>
      </c>
      <c r="G975" s="24">
        <v>28</v>
      </c>
      <c r="H975" s="10">
        <f t="shared" si="441"/>
        <v>1648</v>
      </c>
      <c r="I975" s="5">
        <v>6</v>
      </c>
      <c r="J975" s="17">
        <f t="shared" si="442"/>
        <v>6</v>
      </c>
      <c r="K975" s="7">
        <v>2</v>
      </c>
      <c r="L975" s="7">
        <v>8</v>
      </c>
      <c r="M975" s="17">
        <f t="shared" si="443"/>
        <v>2</v>
      </c>
      <c r="N975" s="17">
        <f t="shared" si="444"/>
        <v>8</v>
      </c>
      <c r="O975" s="14">
        <f t="shared" si="445"/>
        <v>0.25</v>
      </c>
      <c r="P975" s="12">
        <v>1</v>
      </c>
      <c r="Q975" s="12">
        <v>3</v>
      </c>
      <c r="R975" s="17">
        <f t="shared" si="446"/>
        <v>1</v>
      </c>
      <c r="S975" s="17">
        <f t="shared" si="447"/>
        <v>3</v>
      </c>
      <c r="T975" s="14">
        <f t="shared" si="448"/>
        <v>0.33333333333333331</v>
      </c>
      <c r="U975" s="12">
        <v>1</v>
      </c>
      <c r="V975" s="12">
        <v>5</v>
      </c>
      <c r="W975" s="17">
        <f t="shared" si="449"/>
        <v>1</v>
      </c>
      <c r="X975" s="17">
        <f t="shared" si="450"/>
        <v>5</v>
      </c>
      <c r="Y975" s="14">
        <f t="shared" si="451"/>
        <v>0.2</v>
      </c>
      <c r="Z975" s="12">
        <v>1</v>
      </c>
      <c r="AA975" s="12">
        <v>2</v>
      </c>
      <c r="AB975" s="17">
        <f t="shared" si="452"/>
        <v>1</v>
      </c>
      <c r="AC975" s="17">
        <f t="shared" si="453"/>
        <v>2</v>
      </c>
      <c r="AD975" s="14">
        <f t="shared" si="454"/>
        <v>0.5</v>
      </c>
      <c r="AE975" s="12">
        <v>2</v>
      </c>
      <c r="AF975" s="17">
        <f t="shared" si="455"/>
        <v>2</v>
      </c>
      <c r="AG975" s="12">
        <v>0</v>
      </c>
      <c r="AH975" s="17">
        <f t="shared" si="456"/>
        <v>0</v>
      </c>
      <c r="AI975" s="12">
        <v>2</v>
      </c>
      <c r="AJ975" s="17">
        <f t="shared" si="457"/>
        <v>2</v>
      </c>
      <c r="AK975" s="12">
        <v>1</v>
      </c>
      <c r="AL975" s="17">
        <f t="shared" si="458"/>
        <v>1</v>
      </c>
      <c r="AM975" s="12">
        <v>0</v>
      </c>
      <c r="AN975" s="17">
        <f t="shared" si="459"/>
        <v>0</v>
      </c>
      <c r="AO975" s="12">
        <v>0</v>
      </c>
      <c r="AP975" s="17">
        <f t="shared" si="460"/>
        <v>0</v>
      </c>
      <c r="AQ975" s="12">
        <v>0</v>
      </c>
      <c r="AR975" s="17">
        <f t="shared" si="461"/>
        <v>0</v>
      </c>
      <c r="AS975" s="12">
        <v>2</v>
      </c>
      <c r="AT975" s="17">
        <f t="shared" si="462"/>
        <v>2</v>
      </c>
      <c r="AU975" s="13"/>
      <c r="AV975" s="13"/>
      <c r="AW975" s="13"/>
      <c r="AX975" s="13"/>
      <c r="AY975" s="13"/>
      <c r="AZ975" s="13"/>
      <c r="BA975" s="13"/>
      <c r="BB975" s="13"/>
      <c r="BC975" s="13"/>
      <c r="BD975" s="35">
        <f t="shared" si="463"/>
        <v>33.783783783783782</v>
      </c>
      <c r="BE975" s="35">
        <f t="shared" si="464"/>
        <v>31.25</v>
      </c>
      <c r="BF975" s="37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1.6917894865190293</v>
      </c>
      <c r="BG975" s="14">
        <f t="shared" si="465"/>
        <v>0.625</v>
      </c>
      <c r="BH975" s="14">
        <f t="shared" si="466"/>
        <v>0.25</v>
      </c>
      <c r="BI975" s="13">
        <f>IFERROR(((AG975*(12000/5))/((F975*60+G975)*(SUMIFS(팀공격력!X:X,팀공격력!A:A,B975,팀공격력!B:B,D975)+SUMIFS(팀수비력!X:X,팀수비력!A:A,B975,팀수비력!B:B,D975))))*100,"")</f>
        <v>0</v>
      </c>
      <c r="BJ975" s="13">
        <f>IFERROR(((AI975*(12000/5))/((F975*60+G975)*(SUMIFS(팀공격력!V:V,팀공격력!A:A,B975,팀공격력!B:B,D975)+SUMIFS(팀수비력!W:W,팀수비력!A:A,B975,팀수비력!B:B,D975))))*100,"")</f>
        <v>0.89344213473107392</v>
      </c>
      <c r="BK975" s="13">
        <f>IFERROR(((AE975*(12000/5))/((F975*60+G975)*(SUMIFS(팀공격력!X:X,팀공격력!A:A,B975,팀공격력!B:B,D975)+SUMIFS(팀수비력!X:X,팀수비력!A:A,B975,팀수비력!B:B,D975))))*100,"")</f>
        <v>0.4439971584181861</v>
      </c>
      <c r="BL975" s="13">
        <f>IFERROR(100*AK975/(((((F975*60+G975)/(12000/5))*SUMIFS(팀공격력!P:P,팀공격력!A:A,B975,팀공격력!B:B,D975))-K975)),"")</f>
        <v>0.58000154667079118</v>
      </c>
      <c r="BM975" s="13">
        <f>IFERROR(100*((AM975/E975*(2400))/((F975*60+G975)*SUMIFS(팀공격력!AR:AR,팀공격력!A:A,B975,팀공격력!B:B,D975))),"")</f>
        <v>0</v>
      </c>
      <c r="BN975" s="13">
        <f>IFERROR((AO975*40)/(((F975*60+G975)/60)*(SUMIFS(팀수비력!Q:Q,팀수비력!A:A,B975,팀수비력!B:B,D975)-SUMIFS(팀수비력!N:N,팀수비력!A:A,B975,팀수비력!B:B,D975)))*100,"")</f>
        <v>0</v>
      </c>
      <c r="BO975" s="13">
        <f t="shared" si="467"/>
        <v>0</v>
      </c>
      <c r="BP975" s="13">
        <v>0</v>
      </c>
      <c r="BQ975" s="13">
        <v>0</v>
      </c>
      <c r="BR975" s="13">
        <v>3</v>
      </c>
      <c r="BS975" s="13">
        <v>1</v>
      </c>
      <c r="BT975" s="15" t="s">
        <v>88</v>
      </c>
      <c r="BU975" s="15"/>
      <c r="BV975" s="12" t="s">
        <v>91</v>
      </c>
      <c r="BW975" s="26"/>
      <c r="BX975" s="28"/>
      <c r="BY975" s="28"/>
      <c r="BZ975" s="26"/>
      <c r="CA975" s="26"/>
      <c r="CB975" s="26"/>
      <c r="CC975" s="31"/>
      <c r="CD975" s="31"/>
      <c r="CE975" s="31"/>
      <c r="CF975" s="33"/>
      <c r="CG975" s="33"/>
    </row>
    <row r="976" spans="1:85" ht="18" customHeight="1" thickBot="1" x14ac:dyDescent="0.45">
      <c r="A976" s="12" t="s">
        <v>84</v>
      </c>
      <c r="B976" s="12" t="s">
        <v>152</v>
      </c>
      <c r="C976" s="4" t="s">
        <v>161</v>
      </c>
      <c r="D976" s="4" t="s">
        <v>300</v>
      </c>
      <c r="E976" s="23">
        <v>5</v>
      </c>
      <c r="F976" s="24">
        <v>6</v>
      </c>
      <c r="G976" s="24">
        <v>11</v>
      </c>
      <c r="H976" s="10">
        <f t="shared" si="441"/>
        <v>1855</v>
      </c>
      <c r="I976" s="5">
        <v>5</v>
      </c>
      <c r="J976" s="17">
        <f t="shared" si="442"/>
        <v>1</v>
      </c>
      <c r="K976" s="7">
        <v>1</v>
      </c>
      <c r="L976" s="7">
        <v>9</v>
      </c>
      <c r="M976" s="17">
        <f t="shared" si="443"/>
        <v>0.2</v>
      </c>
      <c r="N976" s="17">
        <f t="shared" si="444"/>
        <v>1.8</v>
      </c>
      <c r="O976" s="14">
        <f t="shared" si="445"/>
        <v>0.1111111111111111</v>
      </c>
      <c r="P976" s="12">
        <v>0</v>
      </c>
      <c r="Q976" s="12">
        <v>4</v>
      </c>
      <c r="R976" s="17">
        <f t="shared" si="446"/>
        <v>0</v>
      </c>
      <c r="S976" s="17">
        <f t="shared" si="447"/>
        <v>0.8</v>
      </c>
      <c r="T976" s="14">
        <f t="shared" si="448"/>
        <v>0</v>
      </c>
      <c r="U976" s="12">
        <v>1</v>
      </c>
      <c r="V976" s="12">
        <v>5</v>
      </c>
      <c r="W976" s="17">
        <f t="shared" si="449"/>
        <v>0.2</v>
      </c>
      <c r="X976" s="17">
        <f t="shared" si="450"/>
        <v>1</v>
      </c>
      <c r="Y976" s="14">
        <f t="shared" si="451"/>
        <v>0.2</v>
      </c>
      <c r="Z976" s="12">
        <v>2</v>
      </c>
      <c r="AA976" s="12">
        <v>2</v>
      </c>
      <c r="AB976" s="17">
        <f t="shared" si="452"/>
        <v>0.4</v>
      </c>
      <c r="AC976" s="17">
        <f t="shared" si="453"/>
        <v>0.4</v>
      </c>
      <c r="AD976" s="14">
        <f t="shared" si="454"/>
        <v>1</v>
      </c>
      <c r="AE976" s="12">
        <v>5</v>
      </c>
      <c r="AF976" s="17">
        <f t="shared" si="455"/>
        <v>1</v>
      </c>
      <c r="AG976" s="12">
        <v>1</v>
      </c>
      <c r="AH976" s="17">
        <f t="shared" si="456"/>
        <v>0.2</v>
      </c>
      <c r="AI976" s="12">
        <v>4</v>
      </c>
      <c r="AJ976" s="17">
        <f t="shared" si="457"/>
        <v>0.8</v>
      </c>
      <c r="AK976" s="12">
        <v>4</v>
      </c>
      <c r="AL976" s="17">
        <f t="shared" si="458"/>
        <v>0.8</v>
      </c>
      <c r="AM976" s="12">
        <v>1</v>
      </c>
      <c r="AN976" s="17">
        <f t="shared" si="459"/>
        <v>0.2</v>
      </c>
      <c r="AO976" s="12">
        <v>0</v>
      </c>
      <c r="AP976" s="17">
        <f t="shared" si="460"/>
        <v>0</v>
      </c>
      <c r="AQ976" s="12">
        <v>1</v>
      </c>
      <c r="AR976" s="17">
        <f t="shared" si="461"/>
        <v>0.2</v>
      </c>
      <c r="AS976" s="12">
        <v>2</v>
      </c>
      <c r="AT976" s="17">
        <f t="shared" si="462"/>
        <v>0.4</v>
      </c>
      <c r="AU976" s="13"/>
      <c r="AV976" s="13"/>
      <c r="AW976" s="13"/>
      <c r="AX976" s="13"/>
      <c r="AY976" s="13"/>
      <c r="AZ976" s="13"/>
      <c r="BA976" s="13"/>
      <c r="BB976" s="13"/>
      <c r="BC976" s="13"/>
      <c r="BD976" s="35">
        <f t="shared" si="463"/>
        <v>25.303643724696357</v>
      </c>
      <c r="BE976" s="35">
        <f t="shared" si="464"/>
        <v>16.666666666666664</v>
      </c>
      <c r="BF976" s="37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9.2075810212121372</v>
      </c>
      <c r="BG976" s="14">
        <f t="shared" si="465"/>
        <v>0.55555555555555558</v>
      </c>
      <c r="BH976" s="14">
        <f t="shared" si="466"/>
        <v>0.22222222222222221</v>
      </c>
      <c r="BI976" s="13">
        <f>IFERROR(((AG976*(12000/5))/((F976*60+G976)*(SUMIFS(팀공격력!X:X,팀공격력!A:A,B976,팀공격력!B:B,D976)+SUMIFS(팀수비력!X:X,팀수비력!A:A,B976,팀수비력!B:B,D976))))*100,"")</f>
        <v>0.98612845966734608</v>
      </c>
      <c r="BJ976" s="13">
        <f>IFERROR(((AI976*(12000/5))/((F976*60+G976)*(SUMIFS(팀공격력!V:V,팀공격력!A:A,B976,팀공격력!B:B,D976)+SUMIFS(팀수비력!W:W,팀수비력!A:A,B976,팀수비력!B:B,D976))))*100,"")</f>
        <v>7.937426620144528</v>
      </c>
      <c r="BK976" s="13">
        <f>IFERROR(((AE976*(12000/5))/((F976*60+G976)*(SUMIFS(팀공격력!X:X,팀공격력!A:A,B976,팀공격력!B:B,D976)+SUMIFS(팀수비력!X:X,팀수비력!A:A,B976,팀수비력!B:B,D976))))*100,"")</f>
        <v>4.9306422983367302</v>
      </c>
      <c r="BL976" s="13">
        <f>IFERROR(100*AK976/(((((F976*60+G976)/(12000/5))*SUMIFS(팀공격력!P:P,팀공격력!A:A,B976,팀공격력!B:B,D976))-K976)),"")</f>
        <v>10.453644619639787</v>
      </c>
      <c r="BM976" s="13">
        <f>IFERROR(100*((AM976/E976*(2400))/((F976*60+G976)*SUMIFS(팀공격력!AR:AR,팀공격력!A:A,B976,팀공격력!B:B,D976))),"")</f>
        <v>1.781518080834215</v>
      </c>
      <c r="BN976" s="13">
        <f>IFERROR((AO976*40)/(((F976*60+G976)/60)*(SUMIFS(팀수비력!Q:Q,팀수비력!A:A,B976,팀수비력!B:B,D976)-SUMIFS(팀수비력!N:N,팀수비력!A:A,B976,팀수비력!B:B,D976)))*100,"")</f>
        <v>0</v>
      </c>
      <c r="BO976" s="13">
        <f t="shared" si="467"/>
        <v>9.1911764705882355</v>
      </c>
      <c r="BP976" s="13">
        <v>0</v>
      </c>
      <c r="BQ976" s="13">
        <v>0</v>
      </c>
      <c r="BR976" s="13">
        <v>0.6</v>
      </c>
      <c r="BS976" s="13">
        <v>0.4</v>
      </c>
      <c r="BT976" s="15" t="s">
        <v>88</v>
      </c>
      <c r="BU976" s="15"/>
      <c r="BV976" s="12" t="s">
        <v>91</v>
      </c>
      <c r="BW976" s="26"/>
      <c r="BX976" s="28"/>
      <c r="BY976" s="28"/>
      <c r="BZ976" s="26"/>
      <c r="CA976" s="26"/>
      <c r="CB976" s="26"/>
      <c r="CC976" s="31"/>
      <c r="CD976" s="31"/>
      <c r="CE976" s="31"/>
      <c r="CF976" s="33"/>
      <c r="CG976" s="33"/>
    </row>
    <row r="977" spans="1:85" ht="18" customHeight="1" thickBot="1" x14ac:dyDescent="0.45">
      <c r="A977" s="12" t="s">
        <v>84</v>
      </c>
      <c r="B977" s="12" t="s">
        <v>152</v>
      </c>
      <c r="C977" s="4" t="s">
        <v>162</v>
      </c>
      <c r="D977" s="4" t="s">
        <v>300</v>
      </c>
      <c r="E977" s="23">
        <v>7</v>
      </c>
      <c r="F977" s="24">
        <v>37</v>
      </c>
      <c r="G977" s="24">
        <v>12</v>
      </c>
      <c r="H977" s="10">
        <f t="shared" si="441"/>
        <v>15624</v>
      </c>
      <c r="I977" s="5">
        <v>126</v>
      </c>
      <c r="J977" s="17">
        <f t="shared" si="442"/>
        <v>18</v>
      </c>
      <c r="K977" s="7">
        <v>47</v>
      </c>
      <c r="L977" s="7">
        <v>103</v>
      </c>
      <c r="M977" s="17">
        <f t="shared" si="443"/>
        <v>6.7142857142857144</v>
      </c>
      <c r="N977" s="17">
        <f t="shared" si="444"/>
        <v>14.714285714285714</v>
      </c>
      <c r="O977" s="14">
        <f t="shared" si="445"/>
        <v>0.4563106796116505</v>
      </c>
      <c r="P977" s="12">
        <v>29</v>
      </c>
      <c r="Q977" s="12">
        <v>57</v>
      </c>
      <c r="R977" s="17">
        <f t="shared" si="446"/>
        <v>4.1428571428571432</v>
      </c>
      <c r="S977" s="17">
        <f t="shared" si="447"/>
        <v>8.1428571428571423</v>
      </c>
      <c r="T977" s="14">
        <f t="shared" si="448"/>
        <v>0.50877192982456143</v>
      </c>
      <c r="U977" s="12">
        <v>18</v>
      </c>
      <c r="V977" s="12">
        <v>46</v>
      </c>
      <c r="W977" s="17">
        <f t="shared" si="449"/>
        <v>2.5714285714285716</v>
      </c>
      <c r="X977" s="17">
        <f t="shared" si="450"/>
        <v>6.5714285714285712</v>
      </c>
      <c r="Y977" s="14">
        <f t="shared" si="451"/>
        <v>0.39130434782608697</v>
      </c>
      <c r="Z977" s="12">
        <v>14</v>
      </c>
      <c r="AA977" s="12">
        <v>21</v>
      </c>
      <c r="AB977" s="17">
        <f t="shared" si="452"/>
        <v>2</v>
      </c>
      <c r="AC977" s="17">
        <f t="shared" si="453"/>
        <v>3</v>
      </c>
      <c r="AD977" s="14">
        <f t="shared" si="454"/>
        <v>0.66666666666666663</v>
      </c>
      <c r="AE977" s="12">
        <v>39</v>
      </c>
      <c r="AF977" s="17">
        <f t="shared" si="455"/>
        <v>5.5714285714285712</v>
      </c>
      <c r="AG977" s="12">
        <v>14</v>
      </c>
      <c r="AH977" s="17">
        <f t="shared" si="456"/>
        <v>2</v>
      </c>
      <c r="AI977" s="12">
        <v>25</v>
      </c>
      <c r="AJ977" s="17">
        <f t="shared" si="457"/>
        <v>3.5714285714285716</v>
      </c>
      <c r="AK977" s="12">
        <v>21</v>
      </c>
      <c r="AL977" s="17">
        <f t="shared" si="458"/>
        <v>3</v>
      </c>
      <c r="AM977" s="12">
        <v>8</v>
      </c>
      <c r="AN977" s="17">
        <f t="shared" si="459"/>
        <v>1.1428571428571428</v>
      </c>
      <c r="AO977" s="12">
        <v>4</v>
      </c>
      <c r="AP977" s="17">
        <f t="shared" si="460"/>
        <v>0.5714285714285714</v>
      </c>
      <c r="AQ977" s="12">
        <v>18</v>
      </c>
      <c r="AR977" s="17">
        <f t="shared" si="461"/>
        <v>2.5714285714285716</v>
      </c>
      <c r="AS977" s="12">
        <v>14</v>
      </c>
      <c r="AT977" s="17">
        <f t="shared" si="462"/>
        <v>2</v>
      </c>
      <c r="AU977" s="13"/>
      <c r="AV977" s="13"/>
      <c r="AW977" s="13"/>
      <c r="AX977" s="13"/>
      <c r="AY977" s="13"/>
      <c r="AZ977" s="13"/>
      <c r="BA977" s="13"/>
      <c r="BB977" s="13"/>
      <c r="BC977" s="13"/>
      <c r="BD977" s="35">
        <f t="shared" si="463"/>
        <v>56.129722024233786</v>
      </c>
      <c r="BE977" s="35">
        <f t="shared" si="464"/>
        <v>54.368932038834949</v>
      </c>
      <c r="BF977" s="37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18.320645048755647</v>
      </c>
      <c r="BG977" s="14">
        <f t="shared" si="465"/>
        <v>0.44660194174757284</v>
      </c>
      <c r="BH977" s="14">
        <f t="shared" si="466"/>
        <v>0.20388349514563106</v>
      </c>
      <c r="BI977" s="13">
        <f>IFERROR(((AG977*(12000/5))/((F977*60+G977)*(SUMIFS(팀공격력!X:X,팀공격력!A:A,B977,팀공격력!B:B,D977)+SUMIFS(팀수비력!X:X,팀수비력!A:A,B977,팀수비력!B:B,D977))))*100,"")</f>
        <v>2.2947810123262524</v>
      </c>
      <c r="BJ977" s="13">
        <f>IFERROR(((AI977*(12000/5))/((F977*60+G977)*(SUMIFS(팀공격력!V:V,팀공격력!A:A,B977,팀공격력!B:B,D977)+SUMIFS(팀수비력!W:W,팀수비력!A:A,B977,팀수비력!B:B,D977))))*100,"")</f>
        <v>8.2459265123029226</v>
      </c>
      <c r="BK977" s="13">
        <f>IFERROR(((AE977*(12000/5))/((F977*60+G977)*(SUMIFS(팀공격력!X:X,팀공격력!A:A,B977,팀공격력!B:B,D977)+SUMIFS(팀수비력!X:X,팀수비력!A:A,B977,팀수비력!B:B,D977))))*100,"")</f>
        <v>6.3926042486231305</v>
      </c>
      <c r="BL977" s="13">
        <f>IFERROR(100*AK977/(((((F977*60+G977)/(12000/5))*SUMIFS(팀공격력!P:P,팀공격력!A:A,B977,팀공격력!B:B,D977))-K977)),"")</f>
        <v>11.098192580065533</v>
      </c>
      <c r="BM977" s="13">
        <f>IFERROR(100*((AM977/E977*(2400))/((F977*60+G977)*SUMIFS(팀공격력!AR:AR,팀공격력!A:A,B977,팀공격력!B:B,D977))),"")</f>
        <v>1.6921229083192366</v>
      </c>
      <c r="BN977" s="13">
        <f>IFERROR((AO977*40)/(((F977*60+G977)/60)*(SUMIFS(팀수비력!Q:Q,팀수비력!A:A,B977,팀수비력!B:B,D977)-SUMIFS(팀수비력!N:N,팀수비력!A:A,B977,팀수비력!B:B,D977)))*100,"")</f>
        <v>1.4241971088798688</v>
      </c>
      <c r="BO977" s="13">
        <f t="shared" si="467"/>
        <v>13.82063882063882</v>
      </c>
      <c r="BP977" s="13">
        <v>0</v>
      </c>
      <c r="BQ977" s="13">
        <v>0</v>
      </c>
      <c r="BR977" s="13">
        <v>0.71428571428571397</v>
      </c>
      <c r="BS977" s="13">
        <v>1.28571428571428</v>
      </c>
      <c r="BT977" s="15" t="s">
        <v>88</v>
      </c>
      <c r="BU977" s="15"/>
      <c r="BV977" s="12" t="s">
        <v>96</v>
      </c>
      <c r="BW977" s="26"/>
      <c r="BX977" s="28"/>
      <c r="BY977" s="28"/>
      <c r="BZ977" s="26"/>
      <c r="CA977" s="26"/>
      <c r="CB977" s="26"/>
      <c r="CC977" s="31"/>
      <c r="CD977" s="31"/>
      <c r="CE977" s="31"/>
      <c r="CF977" s="33"/>
      <c r="CG977" s="33"/>
    </row>
    <row r="978" spans="1:85" ht="18" customHeight="1" thickBot="1" x14ac:dyDescent="0.45">
      <c r="A978" s="12" t="s">
        <v>84</v>
      </c>
      <c r="B978" s="12" t="s">
        <v>152</v>
      </c>
      <c r="C978" s="4" t="s">
        <v>163</v>
      </c>
      <c r="D978" s="4" t="s">
        <v>300</v>
      </c>
      <c r="E978" s="23">
        <v>6</v>
      </c>
      <c r="F978" s="24">
        <v>19</v>
      </c>
      <c r="G978" s="24">
        <v>34</v>
      </c>
      <c r="H978" s="10">
        <f t="shared" si="441"/>
        <v>7044</v>
      </c>
      <c r="I978" s="5">
        <v>54</v>
      </c>
      <c r="J978" s="17">
        <f t="shared" si="442"/>
        <v>9</v>
      </c>
      <c r="K978" s="7">
        <v>15</v>
      </c>
      <c r="L978" s="7">
        <v>53</v>
      </c>
      <c r="M978" s="17">
        <f t="shared" si="443"/>
        <v>2.5</v>
      </c>
      <c r="N978" s="17">
        <f t="shared" si="444"/>
        <v>8.8333333333333339</v>
      </c>
      <c r="O978" s="14">
        <f t="shared" si="445"/>
        <v>0.28301886792452829</v>
      </c>
      <c r="P978" s="12">
        <v>8</v>
      </c>
      <c r="Q978" s="12">
        <v>30</v>
      </c>
      <c r="R978" s="17">
        <f t="shared" si="446"/>
        <v>1.3333333333333333</v>
      </c>
      <c r="S978" s="17">
        <f t="shared" si="447"/>
        <v>5</v>
      </c>
      <c r="T978" s="14">
        <f t="shared" si="448"/>
        <v>0.26666666666666666</v>
      </c>
      <c r="U978" s="12">
        <v>7</v>
      </c>
      <c r="V978" s="12">
        <v>23</v>
      </c>
      <c r="W978" s="17">
        <f t="shared" si="449"/>
        <v>1.1666666666666667</v>
      </c>
      <c r="X978" s="17">
        <f t="shared" si="450"/>
        <v>3.8333333333333335</v>
      </c>
      <c r="Y978" s="14">
        <f t="shared" si="451"/>
        <v>0.30434782608695654</v>
      </c>
      <c r="Z978" s="12">
        <v>17</v>
      </c>
      <c r="AA978" s="12">
        <v>22</v>
      </c>
      <c r="AB978" s="17">
        <f t="shared" si="452"/>
        <v>2.8333333333333335</v>
      </c>
      <c r="AC978" s="17">
        <f t="shared" si="453"/>
        <v>3.6666666666666665</v>
      </c>
      <c r="AD978" s="14">
        <f t="shared" si="454"/>
        <v>0.77272727272727271</v>
      </c>
      <c r="AE978" s="12">
        <v>21</v>
      </c>
      <c r="AF978" s="17">
        <f t="shared" si="455"/>
        <v>3.5</v>
      </c>
      <c r="AG978" s="12">
        <v>4</v>
      </c>
      <c r="AH978" s="17">
        <f t="shared" si="456"/>
        <v>0.66666666666666663</v>
      </c>
      <c r="AI978" s="12">
        <v>17</v>
      </c>
      <c r="AJ978" s="17">
        <f t="shared" si="457"/>
        <v>2.8333333333333335</v>
      </c>
      <c r="AK978" s="12">
        <v>5</v>
      </c>
      <c r="AL978" s="17">
        <f t="shared" si="458"/>
        <v>0.83333333333333337</v>
      </c>
      <c r="AM978" s="12">
        <v>4</v>
      </c>
      <c r="AN978" s="17">
        <f t="shared" si="459"/>
        <v>0.66666666666666663</v>
      </c>
      <c r="AO978" s="12">
        <v>0</v>
      </c>
      <c r="AP978" s="17">
        <f t="shared" si="460"/>
        <v>0</v>
      </c>
      <c r="AQ978" s="12">
        <v>10</v>
      </c>
      <c r="AR978" s="17">
        <f t="shared" si="461"/>
        <v>1.6666666666666667</v>
      </c>
      <c r="AS978" s="12">
        <v>11</v>
      </c>
      <c r="AT978" s="17">
        <f t="shared" si="462"/>
        <v>1.8333333333333333</v>
      </c>
      <c r="AU978" s="13"/>
      <c r="AV978" s="13"/>
      <c r="AW978" s="13"/>
      <c r="AX978" s="13"/>
      <c r="AY978" s="13"/>
      <c r="AZ978" s="13"/>
      <c r="BA978" s="13"/>
      <c r="BB978" s="13"/>
      <c r="BC978" s="13"/>
      <c r="BD978" s="35">
        <f t="shared" si="463"/>
        <v>43.075941289087424</v>
      </c>
      <c r="BE978" s="35">
        <f t="shared" si="464"/>
        <v>34.905660377358487</v>
      </c>
      <c r="BF978" s="37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19.437364776863443</v>
      </c>
      <c r="BG978" s="14">
        <f t="shared" si="465"/>
        <v>0.43396226415094341</v>
      </c>
      <c r="BH978" s="14">
        <f t="shared" si="466"/>
        <v>0.41509433962264153</v>
      </c>
      <c r="BI978" s="13">
        <f>IFERROR(((AG978*(12000/5))/((F978*60+G978)*(SUMIFS(팀공격력!X:X,팀공격력!A:A,B978,팀공격력!B:B,D978)+SUMIFS(팀수비력!X:X,팀수비력!A:A,B978,팀수비력!B:B,D978))))*100,"")</f>
        <v>1.2465201313001206</v>
      </c>
      <c r="BJ978" s="13">
        <f>IFERROR(((AI978*(12000/5))/((F978*60+G978)*(SUMIFS(팀공격력!V:V,팀공격력!A:A,B978,팀공격력!B:B,D978)+SUMIFS(팀수비력!W:W,팀수비력!A:A,B978,팀수비력!B:B,D978))))*100,"")</f>
        <v>10.660423699585079</v>
      </c>
      <c r="BK978" s="13">
        <f>IFERROR(((AE978*(12000/5))/((F978*60+G978)*(SUMIFS(팀공격력!X:X,팀공격력!A:A,B978,팀공격력!B:B,D978)+SUMIFS(팀수비력!X:X,팀수비력!A:A,B978,팀수비력!B:B,D978))))*100,"")</f>
        <v>6.5442306893256319</v>
      </c>
      <c r="BL978" s="13">
        <f>IFERROR(100*AK978/(((((F978*60+G978)/(12000/5))*SUMIFS(팀공격력!P:P,팀공격력!A:A,B978,팀공격력!B:B,D978))-K978)),"")</f>
        <v>4.5767288593266109</v>
      </c>
      <c r="BM978" s="13">
        <f>IFERROR(100*((AM978/E978*(2400))/((F978*60+G978)*SUMIFS(팀공격력!AR:AR,팀공격력!A:A,B978,팀공격력!B:B,D978))),"")</f>
        <v>1.8766133105891365</v>
      </c>
      <c r="BN978" s="13">
        <f>IFERROR((AO978*40)/(((F978*60+G978)/60)*(SUMIFS(팀수비력!Q:Q,팀수비력!A:A,B978,팀수비력!B:B,D978)-SUMIFS(팀수비력!N:N,팀수비력!A:A,B978,팀수비력!B:B,D978)))*100,"")</f>
        <v>0</v>
      </c>
      <c r="BO978" s="13">
        <f t="shared" si="467"/>
        <v>13.758943313153548</v>
      </c>
      <c r="BP978" s="13">
        <v>0</v>
      </c>
      <c r="BQ978" s="13">
        <v>0</v>
      </c>
      <c r="BR978" s="13">
        <v>1.1666666666666601</v>
      </c>
      <c r="BS978" s="13">
        <v>0.33333333333333298</v>
      </c>
      <c r="BT978" s="15" t="s">
        <v>110</v>
      </c>
      <c r="BU978" s="15"/>
      <c r="BV978" s="12" t="s">
        <v>96</v>
      </c>
      <c r="BW978" s="26"/>
      <c r="BX978" s="28"/>
      <c r="BY978" s="28"/>
      <c r="BZ978" s="26"/>
      <c r="CA978" s="26"/>
      <c r="CB978" s="26"/>
      <c r="CC978" s="31"/>
      <c r="CD978" s="31"/>
      <c r="CE978" s="31"/>
      <c r="CF978" s="33"/>
      <c r="CG978" s="33"/>
    </row>
    <row r="979" spans="1:85" ht="18" customHeight="1" thickBot="1" x14ac:dyDescent="0.45">
      <c r="A979" s="12" t="s">
        <v>84</v>
      </c>
      <c r="B979" s="12" t="s">
        <v>152</v>
      </c>
      <c r="C979" s="4" t="s">
        <v>164</v>
      </c>
      <c r="D979" s="4" t="s">
        <v>300</v>
      </c>
      <c r="E979" s="23">
        <v>8</v>
      </c>
      <c r="F979" s="24">
        <v>25</v>
      </c>
      <c r="G979" s="24">
        <v>50</v>
      </c>
      <c r="H979" s="10">
        <f t="shared" si="441"/>
        <v>12400</v>
      </c>
      <c r="I979" s="5">
        <v>73</v>
      </c>
      <c r="J979" s="17">
        <f t="shared" si="442"/>
        <v>9.125</v>
      </c>
      <c r="K979" s="7">
        <v>31</v>
      </c>
      <c r="L979" s="7">
        <v>63</v>
      </c>
      <c r="M979" s="17">
        <f t="shared" si="443"/>
        <v>3.875</v>
      </c>
      <c r="N979" s="17">
        <f t="shared" si="444"/>
        <v>7.875</v>
      </c>
      <c r="O979" s="14">
        <f t="shared" si="445"/>
        <v>0.49206349206349204</v>
      </c>
      <c r="P979" s="12">
        <v>27</v>
      </c>
      <c r="Q979" s="12">
        <v>47</v>
      </c>
      <c r="R979" s="17">
        <f t="shared" si="446"/>
        <v>3.375</v>
      </c>
      <c r="S979" s="17">
        <f t="shared" si="447"/>
        <v>5.875</v>
      </c>
      <c r="T979" s="14">
        <f t="shared" si="448"/>
        <v>0.57446808510638303</v>
      </c>
      <c r="U979" s="12">
        <v>4</v>
      </c>
      <c r="V979" s="12">
        <v>16</v>
      </c>
      <c r="W979" s="17">
        <f t="shared" si="449"/>
        <v>0.5</v>
      </c>
      <c r="X979" s="17">
        <f t="shared" si="450"/>
        <v>2</v>
      </c>
      <c r="Y979" s="14">
        <f t="shared" si="451"/>
        <v>0.25</v>
      </c>
      <c r="Z979" s="12">
        <v>7</v>
      </c>
      <c r="AA979" s="12">
        <v>12</v>
      </c>
      <c r="AB979" s="17">
        <f t="shared" si="452"/>
        <v>0.875</v>
      </c>
      <c r="AC979" s="17">
        <f t="shared" si="453"/>
        <v>1.5</v>
      </c>
      <c r="AD979" s="14">
        <f t="shared" si="454"/>
        <v>0.58333333333333337</v>
      </c>
      <c r="AE979" s="12">
        <v>26</v>
      </c>
      <c r="AF979" s="17">
        <f t="shared" si="455"/>
        <v>3.25</v>
      </c>
      <c r="AG979" s="12">
        <v>13</v>
      </c>
      <c r="AH979" s="17">
        <f t="shared" si="456"/>
        <v>1.625</v>
      </c>
      <c r="AI979" s="12">
        <v>13</v>
      </c>
      <c r="AJ979" s="17">
        <f t="shared" si="457"/>
        <v>1.625</v>
      </c>
      <c r="AK979" s="12">
        <v>6</v>
      </c>
      <c r="AL979" s="17">
        <f t="shared" si="458"/>
        <v>0.75</v>
      </c>
      <c r="AM979" s="12">
        <v>6</v>
      </c>
      <c r="AN979" s="17">
        <f t="shared" si="459"/>
        <v>0.75</v>
      </c>
      <c r="AO979" s="12">
        <v>2</v>
      </c>
      <c r="AP979" s="17">
        <f t="shared" si="460"/>
        <v>0.25</v>
      </c>
      <c r="AQ979" s="12">
        <v>6</v>
      </c>
      <c r="AR979" s="17">
        <f t="shared" si="461"/>
        <v>0.75</v>
      </c>
      <c r="AS979" s="12">
        <v>26</v>
      </c>
      <c r="AT979" s="17">
        <f t="shared" si="462"/>
        <v>3.25</v>
      </c>
      <c r="AU979" s="13"/>
      <c r="AV979" s="13"/>
      <c r="AW979" s="13"/>
      <c r="AX979" s="13"/>
      <c r="AY979" s="13"/>
      <c r="AZ979" s="13"/>
      <c r="BA979" s="13"/>
      <c r="BB979" s="13"/>
      <c r="BC979" s="13"/>
      <c r="BD979" s="35">
        <f t="shared" si="463"/>
        <v>53.456356180433509</v>
      </c>
      <c r="BE979" s="35">
        <f t="shared" si="464"/>
        <v>52.380952380952387</v>
      </c>
      <c r="BF979" s="37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15.046336152326935</v>
      </c>
      <c r="BG979" s="14">
        <f t="shared" si="465"/>
        <v>0.25396825396825395</v>
      </c>
      <c r="BH979" s="14">
        <f t="shared" si="466"/>
        <v>0.19047619047619047</v>
      </c>
      <c r="BI979" s="13">
        <f>IFERROR(((AG979*(12000/5))/((F979*60+G979)*(SUMIFS(팀공격력!X:X,팀공격력!A:A,B979,팀공격력!B:B,D979)+SUMIFS(팀수비력!X:X,팀수비력!A:A,B979,팀수비력!B:B,D979))))*100,"")</f>
        <v>3.068450039339103</v>
      </c>
      <c r="BJ979" s="13">
        <f>IFERROR(((AI979*(12000/5))/((F979*60+G979)*(SUMIFS(팀공격력!V:V,팀공격력!A:A,B979,팀공격력!B:B,D979)+SUMIFS(팀수비력!W:W,팀수비력!A:A,B979,팀수비력!B:B,D979))))*100,"")</f>
        <v>6.1745497724124281</v>
      </c>
      <c r="BK979" s="13">
        <f>IFERROR(((AE979*(12000/5))/((F979*60+G979)*(SUMIFS(팀공격력!X:X,팀공격력!A:A,B979,팀공격력!B:B,D979)+SUMIFS(팀수비력!X:X,팀수비력!A:A,B979,팀수비력!B:B,D979))))*100,"")</f>
        <v>6.136900078678206</v>
      </c>
      <c r="BL979" s="13">
        <f>IFERROR(100*AK979/(((((F979*60+G979)/(12000/5))*SUMIFS(팀공격력!P:P,팀공격력!A:A,B979,팀공격력!B:B,D979))-K979)),"")</f>
        <v>4.509865330410272</v>
      </c>
      <c r="BM979" s="13">
        <f>IFERROR(100*((AM979/E979*(2400))/((F979*60+G979)*SUMIFS(팀공격력!AR:AR,팀공격력!A:A,B979,팀공격력!B:B,D979))),"")</f>
        <v>1.5990561483616785</v>
      </c>
      <c r="BN979" s="13">
        <f>IFERROR((AO979*40)/(((F979*60+G979)/60)*(SUMIFS(팀수비력!Q:Q,팀수비력!A:A,B979,팀수비력!B:B,D979)-SUMIFS(팀수비력!N:N,팀수비력!A:A,B979,팀수비력!B:B,D979)))*100,"")</f>
        <v>1.0254219183935056</v>
      </c>
      <c r="BO979" s="13">
        <f t="shared" si="467"/>
        <v>8.0775444264943452</v>
      </c>
      <c r="BP979" s="13">
        <v>0</v>
      </c>
      <c r="BQ979" s="13">
        <v>0</v>
      </c>
      <c r="BR979" s="13">
        <v>0</v>
      </c>
      <c r="BS979" s="13">
        <v>0.75</v>
      </c>
      <c r="BT979" s="15" t="s">
        <v>88</v>
      </c>
      <c r="BU979" s="15"/>
      <c r="BV979" s="12" t="s">
        <v>96</v>
      </c>
      <c r="BW979" s="26"/>
      <c r="BX979" s="28"/>
      <c r="BY979" s="28"/>
      <c r="BZ979" s="26"/>
      <c r="CA979" s="26"/>
      <c r="CB979" s="26"/>
      <c r="CC979" s="31"/>
      <c r="CD979" s="31"/>
      <c r="CE979" s="31"/>
      <c r="CF979" s="33"/>
      <c r="CG979" s="33"/>
    </row>
    <row r="980" spans="1:85" ht="18" customHeight="1" thickBot="1" x14ac:dyDescent="0.45">
      <c r="A980" s="12" t="s">
        <v>84</v>
      </c>
      <c r="B980" s="12" t="s">
        <v>152</v>
      </c>
      <c r="C980" s="4" t="s">
        <v>165</v>
      </c>
      <c r="D980" s="4" t="s">
        <v>300</v>
      </c>
      <c r="E980" s="23">
        <v>9</v>
      </c>
      <c r="F980" s="24">
        <v>13</v>
      </c>
      <c r="G980" s="24">
        <v>56</v>
      </c>
      <c r="H980" s="10">
        <f t="shared" si="441"/>
        <v>7524</v>
      </c>
      <c r="I980" s="5">
        <v>36</v>
      </c>
      <c r="J980" s="17">
        <f t="shared" si="442"/>
        <v>4</v>
      </c>
      <c r="K980" s="7">
        <v>13</v>
      </c>
      <c r="L980" s="7">
        <v>30</v>
      </c>
      <c r="M980" s="17">
        <f t="shared" si="443"/>
        <v>1.4444444444444444</v>
      </c>
      <c r="N980" s="17">
        <f t="shared" si="444"/>
        <v>3.3333333333333335</v>
      </c>
      <c r="O980" s="14">
        <f t="shared" si="445"/>
        <v>0.43333333333333335</v>
      </c>
      <c r="P980" s="12">
        <v>5</v>
      </c>
      <c r="Q980" s="12">
        <v>15</v>
      </c>
      <c r="R980" s="17">
        <f t="shared" si="446"/>
        <v>0.55555555555555558</v>
      </c>
      <c r="S980" s="17">
        <f t="shared" si="447"/>
        <v>1.6666666666666667</v>
      </c>
      <c r="T980" s="14">
        <f t="shared" si="448"/>
        <v>0.33333333333333331</v>
      </c>
      <c r="U980" s="12">
        <v>8</v>
      </c>
      <c r="V980" s="12">
        <v>15</v>
      </c>
      <c r="W980" s="17">
        <f t="shared" si="449"/>
        <v>0.88888888888888884</v>
      </c>
      <c r="X980" s="17">
        <f t="shared" si="450"/>
        <v>1.6666666666666667</v>
      </c>
      <c r="Y980" s="14">
        <f t="shared" si="451"/>
        <v>0.53333333333333333</v>
      </c>
      <c r="Z980" s="12">
        <v>2</v>
      </c>
      <c r="AA980" s="12">
        <v>2</v>
      </c>
      <c r="AB980" s="17">
        <f t="shared" si="452"/>
        <v>0.22222222222222221</v>
      </c>
      <c r="AC980" s="17">
        <f t="shared" si="453"/>
        <v>0.22222222222222221</v>
      </c>
      <c r="AD980" s="14">
        <f t="shared" si="454"/>
        <v>1</v>
      </c>
      <c r="AE980" s="12">
        <v>24</v>
      </c>
      <c r="AF980" s="17">
        <f t="shared" si="455"/>
        <v>2.6666666666666665</v>
      </c>
      <c r="AG980" s="12">
        <v>5</v>
      </c>
      <c r="AH980" s="17">
        <f t="shared" si="456"/>
        <v>0.55555555555555558</v>
      </c>
      <c r="AI980" s="12">
        <v>19</v>
      </c>
      <c r="AJ980" s="17">
        <f t="shared" si="457"/>
        <v>2.1111111111111112</v>
      </c>
      <c r="AK980" s="12">
        <v>3</v>
      </c>
      <c r="AL980" s="17">
        <f t="shared" si="458"/>
        <v>0.33333333333333331</v>
      </c>
      <c r="AM980" s="12">
        <v>1</v>
      </c>
      <c r="AN980" s="17">
        <f t="shared" si="459"/>
        <v>0.1111111111111111</v>
      </c>
      <c r="AO980" s="12">
        <v>3</v>
      </c>
      <c r="AP980" s="17">
        <f t="shared" si="460"/>
        <v>0.33333333333333331</v>
      </c>
      <c r="AQ980" s="12">
        <v>1</v>
      </c>
      <c r="AR980" s="17">
        <f t="shared" si="461"/>
        <v>0.1111111111111111</v>
      </c>
      <c r="AS980" s="12">
        <v>13</v>
      </c>
      <c r="AT980" s="17">
        <f t="shared" si="462"/>
        <v>1.4444444444444444</v>
      </c>
      <c r="AU980" s="13"/>
      <c r="AV980" s="13"/>
      <c r="AW980" s="13"/>
      <c r="AX980" s="13"/>
      <c r="AY980" s="13"/>
      <c r="AZ980" s="13"/>
      <c r="BA980" s="13"/>
      <c r="BB980" s="13"/>
      <c r="BC980" s="13"/>
      <c r="BD980" s="35">
        <f t="shared" si="463"/>
        <v>58.290155440414516</v>
      </c>
      <c r="BE980" s="35">
        <f t="shared" si="464"/>
        <v>56.666666666666664</v>
      </c>
      <c r="BF980" s="37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11.972989416598439</v>
      </c>
      <c r="BG980" s="14">
        <f t="shared" si="465"/>
        <v>0.5</v>
      </c>
      <c r="BH980" s="14">
        <f t="shared" si="466"/>
        <v>6.6666666666666666E-2</v>
      </c>
      <c r="BI980" s="13">
        <f>IFERROR(((AG980*(12000/5))/((F980*60+G980)*(SUMIFS(팀공격력!X:X,팀공격력!A:A,B980,팀공격력!B:B,D980)+SUMIFS(팀수비력!X:X,팀수비력!A:A,B980,팀수비력!B:B,D980))))*100,"")</f>
        <v>2.188119967324075</v>
      </c>
      <c r="BJ980" s="13">
        <f>IFERROR(((AI980*(12000/5))/((F980*60+G980)*(SUMIFS(팀공격력!V:V,팀공격력!A:A,B980,팀공격력!B:B,D980)+SUMIFS(팀수비력!W:W,팀수비력!A:A,B980,팀수비력!B:B,D980))))*100,"")</f>
        <v>16.731734523145565</v>
      </c>
      <c r="BK980" s="13">
        <f>IFERROR(((AE980*(12000/5))/((F980*60+G980)*(SUMIFS(팀공격력!X:X,팀공격력!A:A,B980,팀공격력!B:B,D980)+SUMIFS(팀수비력!X:X,팀수비력!A:A,B980,팀수비력!B:B,D980))))*100,"")</f>
        <v>10.502975843155561</v>
      </c>
      <c r="BL980" s="13">
        <f>IFERROR(100*AK980/(((((F980*60+G980)/(12000/5))*SUMIFS(팀공격력!P:P,팀공격력!A:A,B980,팀공격력!B:B,D980))-K980)),"")</f>
        <v>3.9747383297266268</v>
      </c>
      <c r="BM980" s="13">
        <f>IFERROR(100*((AM980/E980*(2400))/((F980*60+G980)*SUMIFS(팀공격력!AR:AR,팀공격력!A:A,B980,팀공격력!B:B,D980))),"")</f>
        <v>0.43922329079578265</v>
      </c>
      <c r="BN980" s="13">
        <f>IFERROR((AO980*40)/(((F980*60+G980)/60)*(SUMIFS(팀수비력!Q:Q,팀수비력!A:A,B980,팀수비력!B:B,D980)-SUMIFS(팀수비력!N:N,팀수비력!A:A,B980,팀수비력!B:B,D980)))*100,"")</f>
        <v>2.8518013878766753</v>
      </c>
      <c r="BO980" s="13">
        <f t="shared" si="467"/>
        <v>3.1367628607277291</v>
      </c>
      <c r="BP980" s="13">
        <v>0</v>
      </c>
      <c r="BQ980" s="13">
        <v>0</v>
      </c>
      <c r="BR980" s="13">
        <v>0.33333333333333298</v>
      </c>
      <c r="BS980" s="13">
        <v>0.11111111111111099</v>
      </c>
      <c r="BT980" s="15" t="s">
        <v>88</v>
      </c>
      <c r="BU980" s="15"/>
      <c r="BV980" s="12" t="s">
        <v>96</v>
      </c>
      <c r="BW980" s="26"/>
      <c r="BX980" s="28"/>
      <c r="BY980" s="28"/>
      <c r="BZ980" s="26"/>
      <c r="CA980" s="26"/>
      <c r="CB980" s="26"/>
      <c r="CC980" s="31"/>
      <c r="CD980" s="31"/>
      <c r="CE980" s="31"/>
      <c r="CF980" s="33"/>
      <c r="CG980" s="33"/>
    </row>
    <row r="981" spans="1:85" ht="18" customHeight="1" thickBot="1" x14ac:dyDescent="0.45">
      <c r="A981" s="12" t="s">
        <v>84</v>
      </c>
      <c r="B981" s="12" t="s">
        <v>152</v>
      </c>
      <c r="C981" s="4" t="s">
        <v>166</v>
      </c>
      <c r="D981" s="4" t="s">
        <v>300</v>
      </c>
      <c r="E981" s="23">
        <v>6</v>
      </c>
      <c r="F981" s="24">
        <v>23</v>
      </c>
      <c r="G981" s="24">
        <v>8</v>
      </c>
      <c r="H981" s="10">
        <f t="shared" si="441"/>
        <v>8328</v>
      </c>
      <c r="I981" s="5">
        <v>23</v>
      </c>
      <c r="J981" s="17">
        <f t="shared" si="442"/>
        <v>3.8333333333333335</v>
      </c>
      <c r="K981" s="7">
        <v>6</v>
      </c>
      <c r="L981" s="7">
        <v>31</v>
      </c>
      <c r="M981" s="17">
        <f t="shared" si="443"/>
        <v>1</v>
      </c>
      <c r="N981" s="17">
        <f t="shared" si="444"/>
        <v>5.166666666666667</v>
      </c>
      <c r="O981" s="14">
        <f t="shared" si="445"/>
        <v>0.19354838709677419</v>
      </c>
      <c r="P981" s="12">
        <v>4</v>
      </c>
      <c r="Q981" s="12">
        <v>16</v>
      </c>
      <c r="R981" s="17">
        <f t="shared" si="446"/>
        <v>0.66666666666666663</v>
      </c>
      <c r="S981" s="17">
        <f t="shared" si="447"/>
        <v>2.6666666666666665</v>
      </c>
      <c r="T981" s="14">
        <f t="shared" si="448"/>
        <v>0.25</v>
      </c>
      <c r="U981" s="12">
        <v>2</v>
      </c>
      <c r="V981" s="12">
        <v>15</v>
      </c>
      <c r="W981" s="17">
        <f t="shared" si="449"/>
        <v>0.33333333333333331</v>
      </c>
      <c r="X981" s="17">
        <f t="shared" si="450"/>
        <v>2.5</v>
      </c>
      <c r="Y981" s="14">
        <f t="shared" si="451"/>
        <v>0.13333333333333333</v>
      </c>
      <c r="Z981" s="12">
        <v>9</v>
      </c>
      <c r="AA981" s="12">
        <v>10</v>
      </c>
      <c r="AB981" s="17">
        <f t="shared" si="452"/>
        <v>1.5</v>
      </c>
      <c r="AC981" s="17">
        <f t="shared" si="453"/>
        <v>1.6666666666666667</v>
      </c>
      <c r="AD981" s="14">
        <f t="shared" si="454"/>
        <v>0.9</v>
      </c>
      <c r="AE981" s="12">
        <v>19</v>
      </c>
      <c r="AF981" s="17">
        <f t="shared" si="455"/>
        <v>3.1666666666666665</v>
      </c>
      <c r="AG981" s="12">
        <v>6</v>
      </c>
      <c r="AH981" s="17">
        <f t="shared" si="456"/>
        <v>1</v>
      </c>
      <c r="AI981" s="12">
        <v>13</v>
      </c>
      <c r="AJ981" s="17">
        <f t="shared" si="457"/>
        <v>2.1666666666666665</v>
      </c>
      <c r="AK981" s="12">
        <v>14</v>
      </c>
      <c r="AL981" s="17">
        <f t="shared" si="458"/>
        <v>2.3333333333333335</v>
      </c>
      <c r="AM981" s="12">
        <v>3</v>
      </c>
      <c r="AN981" s="17">
        <f t="shared" si="459"/>
        <v>0.5</v>
      </c>
      <c r="AO981" s="12">
        <v>1</v>
      </c>
      <c r="AP981" s="17">
        <f t="shared" si="460"/>
        <v>0.16666666666666666</v>
      </c>
      <c r="AQ981" s="12">
        <v>12</v>
      </c>
      <c r="AR981" s="17">
        <f t="shared" si="461"/>
        <v>2</v>
      </c>
      <c r="AS981" s="12">
        <v>12</v>
      </c>
      <c r="AT981" s="17">
        <f t="shared" si="462"/>
        <v>2</v>
      </c>
      <c r="AU981" s="13"/>
      <c r="AV981" s="13"/>
      <c r="AW981" s="13"/>
      <c r="AX981" s="13"/>
      <c r="AY981" s="13"/>
      <c r="AZ981" s="13"/>
      <c r="BA981" s="13"/>
      <c r="BB981" s="13"/>
      <c r="BC981" s="13"/>
      <c r="BD981" s="35">
        <f t="shared" si="463"/>
        <v>32.485875706214692</v>
      </c>
      <c r="BE981" s="35">
        <f t="shared" si="464"/>
        <v>22.58064516129032</v>
      </c>
      <c r="BF981" s="37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10.722089766964201</v>
      </c>
      <c r="BG981" s="14">
        <f t="shared" si="465"/>
        <v>0.4838709677419355</v>
      </c>
      <c r="BH981" s="14">
        <f t="shared" si="466"/>
        <v>0.32258064516129031</v>
      </c>
      <c r="BI981" s="13">
        <f>IFERROR(((AG981*(12000/5))/((F981*60+G981)*(SUMIFS(팀공격력!X:X,팀공격력!A:A,B981,팀공격력!B:B,D981)+SUMIFS(팀수비력!X:X,팀수비력!A:A,B981,팀수비력!B:B,D981))))*100,"")</f>
        <v>1.5814999648555563</v>
      </c>
      <c r="BJ981" s="13">
        <f>IFERROR(((AI981*(12000/5))/((F981*60+G981)*(SUMIFS(팀공격력!V:V,팀공격력!A:A,B981,팀공격력!B:B,D981)+SUMIFS(팀수비력!W:W,팀수비력!A:A,B981,팀수비력!B:B,D981))))*100,"")</f>
        <v>6.895210480719931</v>
      </c>
      <c r="BK981" s="13">
        <f>IFERROR(((AE981*(12000/5))/((F981*60+G981)*(SUMIFS(팀공격력!X:X,팀공격력!A:A,B981,팀공격력!B:B,D981)+SUMIFS(팀수비력!X:X,팀수비력!A:A,B981,팀수비력!B:B,D981))))*100,"")</f>
        <v>5.008083222042595</v>
      </c>
      <c r="BL981" s="13">
        <f>IFERROR(100*AK981/(((((F981*60+G981)/(12000/5))*SUMIFS(팀공격력!P:P,팀공격력!A:A,B981,팀공격력!B:B,D981))-K981)),"")</f>
        <v>9.9363599801272802</v>
      </c>
      <c r="BM981" s="13">
        <f>IFERROR(100*((AM981/E981*(2400))/((F981*60+G981)*SUMIFS(팀공격력!AR:AR,팀공격력!A:A,B981,팀공격력!B:B,D981))),"")</f>
        <v>1.1904596685689728</v>
      </c>
      <c r="BN981" s="13">
        <f>IFERROR((AO981*40)/(((F981*60+G981)/60)*(SUMIFS(팀수비력!Q:Q,팀수비력!A:A,B981,팀수비력!B:B,D981)-SUMIFS(팀수비력!N:N,팀수비력!A:A,B981,팀수비력!B:B,D981)))*100,"")</f>
        <v>0.57255186365631627</v>
      </c>
      <c r="BO981" s="13">
        <f t="shared" si="467"/>
        <v>25.316455696202532</v>
      </c>
      <c r="BP981" s="13">
        <v>0</v>
      </c>
      <c r="BQ981" s="13">
        <v>0</v>
      </c>
      <c r="BR981" s="13">
        <v>0.5</v>
      </c>
      <c r="BS981" s="13">
        <v>0.5</v>
      </c>
      <c r="BT981" s="15" t="s">
        <v>88</v>
      </c>
      <c r="BU981" s="15"/>
      <c r="BV981" s="12" t="s">
        <v>91</v>
      </c>
      <c r="BW981" s="26"/>
      <c r="BX981" s="28"/>
      <c r="BY981" s="28"/>
      <c r="BZ981" s="26"/>
      <c r="CA981" s="26"/>
      <c r="CB981" s="26"/>
      <c r="CC981" s="31"/>
      <c r="CD981" s="31"/>
      <c r="CE981" s="31"/>
      <c r="CF981" s="33"/>
      <c r="CG981" s="33"/>
    </row>
    <row r="982" spans="1:85" ht="18" customHeight="1" thickBot="1" x14ac:dyDescent="0.45">
      <c r="A982" s="12" t="s">
        <v>84</v>
      </c>
      <c r="B982" s="12" t="s">
        <v>152</v>
      </c>
      <c r="C982" s="4" t="s">
        <v>167</v>
      </c>
      <c r="D982" s="4" t="s">
        <v>300</v>
      </c>
      <c r="E982" s="23">
        <v>6</v>
      </c>
      <c r="F982" s="24">
        <v>10</v>
      </c>
      <c r="G982" s="24">
        <v>54</v>
      </c>
      <c r="H982" s="10">
        <f t="shared" si="441"/>
        <v>3924</v>
      </c>
      <c r="I982" s="5">
        <v>5</v>
      </c>
      <c r="J982" s="17">
        <f t="shared" si="442"/>
        <v>0.83333333333333337</v>
      </c>
      <c r="K982" s="7">
        <v>2</v>
      </c>
      <c r="L982" s="7">
        <v>16</v>
      </c>
      <c r="M982" s="17">
        <f t="shared" si="443"/>
        <v>0.33333333333333331</v>
      </c>
      <c r="N982" s="17">
        <f t="shared" si="444"/>
        <v>2.6666666666666665</v>
      </c>
      <c r="O982" s="14">
        <f t="shared" si="445"/>
        <v>0.125</v>
      </c>
      <c r="P982" s="12">
        <v>1</v>
      </c>
      <c r="Q982" s="12">
        <v>6</v>
      </c>
      <c r="R982" s="17">
        <f t="shared" si="446"/>
        <v>0.16666666666666666</v>
      </c>
      <c r="S982" s="17">
        <f t="shared" si="447"/>
        <v>1</v>
      </c>
      <c r="T982" s="14">
        <f t="shared" si="448"/>
        <v>0.16666666666666666</v>
      </c>
      <c r="U982" s="12">
        <v>1</v>
      </c>
      <c r="V982" s="12">
        <v>10</v>
      </c>
      <c r="W982" s="17">
        <f t="shared" si="449"/>
        <v>0.16666666666666666</v>
      </c>
      <c r="X982" s="17">
        <f t="shared" si="450"/>
        <v>1.6666666666666667</v>
      </c>
      <c r="Y982" s="14">
        <f t="shared" si="451"/>
        <v>0.1</v>
      </c>
      <c r="Z982" s="12">
        <v>0</v>
      </c>
      <c r="AA982" s="12">
        <v>0</v>
      </c>
      <c r="AB982" s="17">
        <f t="shared" si="452"/>
        <v>0</v>
      </c>
      <c r="AC982" s="17">
        <f t="shared" si="453"/>
        <v>0</v>
      </c>
      <c r="AD982" s="14" t="e">
        <f t="shared" si="454"/>
        <v>#DIV/0!</v>
      </c>
      <c r="AE982" s="12">
        <v>5</v>
      </c>
      <c r="AF982" s="17">
        <f t="shared" si="455"/>
        <v>0.83333333333333337</v>
      </c>
      <c r="AG982" s="12">
        <v>2</v>
      </c>
      <c r="AH982" s="17">
        <f t="shared" si="456"/>
        <v>0.33333333333333331</v>
      </c>
      <c r="AI982" s="12">
        <v>3</v>
      </c>
      <c r="AJ982" s="17">
        <f t="shared" si="457"/>
        <v>0.5</v>
      </c>
      <c r="AK982" s="12">
        <v>10</v>
      </c>
      <c r="AL982" s="17">
        <f t="shared" si="458"/>
        <v>1.6666666666666667</v>
      </c>
      <c r="AM982" s="12">
        <v>4</v>
      </c>
      <c r="AN982" s="17">
        <f t="shared" si="459"/>
        <v>0.66666666666666663</v>
      </c>
      <c r="AO982" s="12">
        <v>0</v>
      </c>
      <c r="AP982" s="17">
        <f t="shared" si="460"/>
        <v>0</v>
      </c>
      <c r="AQ982" s="12">
        <v>2</v>
      </c>
      <c r="AR982" s="17">
        <f t="shared" si="461"/>
        <v>0.33333333333333331</v>
      </c>
      <c r="AS982" s="12">
        <v>10</v>
      </c>
      <c r="AT982" s="17">
        <f t="shared" si="462"/>
        <v>1.6666666666666667</v>
      </c>
      <c r="AU982" s="13"/>
      <c r="AV982" s="13"/>
      <c r="AW982" s="13"/>
      <c r="AX982" s="13"/>
      <c r="AY982" s="13"/>
      <c r="AZ982" s="13"/>
      <c r="BA982" s="13"/>
      <c r="BB982" s="13"/>
      <c r="BC982" s="13"/>
      <c r="BD982" s="35">
        <f t="shared" si="463"/>
        <v>15.625</v>
      </c>
      <c r="BE982" s="35">
        <f t="shared" si="464"/>
        <v>15.625</v>
      </c>
      <c r="BF982" s="37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8.6414241066927833</v>
      </c>
      <c r="BG982" s="14">
        <f t="shared" si="465"/>
        <v>0.625</v>
      </c>
      <c r="BH982" s="14">
        <f t="shared" si="466"/>
        <v>0</v>
      </c>
      <c r="BI982" s="13">
        <f>IFERROR(((AG982*(12000/5))/((F982*60+G982)*(SUMIFS(팀공격력!X:X,팀공격력!A:A,B982,팀공격력!B:B,D982)+SUMIFS(팀수비력!X:X,팀수비력!A:A,B982,팀수비력!B:B,D982))))*100,"")</f>
        <v>1.1188185276348177</v>
      </c>
      <c r="BJ982" s="13">
        <f>IFERROR(((AI982*(12000/5))/((F982*60+G982)*(SUMIFS(팀공격력!V:V,팀공격력!A:A,B982,팀공격력!B:B,D982)+SUMIFS(팀수비력!W:W,팀수비력!A:A,B982,팀수비력!B:B,D982))))*100,"")</f>
        <v>3.3770473349468118</v>
      </c>
      <c r="BK982" s="13">
        <f>IFERROR(((AE982*(12000/5))/((F982*60+G982)*(SUMIFS(팀공격력!X:X,팀공격력!A:A,B982,팀공격력!B:B,D982)+SUMIFS(팀수비력!X:X,팀수비력!A:A,B982,팀수비력!B:B,D982))))*100,"")</f>
        <v>2.7970463190870443</v>
      </c>
      <c r="BL982" s="13">
        <f>IFERROR(100*AK982/(((((F982*60+G982)/(12000/5))*SUMIFS(팀공격력!P:P,팀공격력!A:A,B982,팀공격력!B:B,D982))-K982)),"")</f>
        <v>14.877631481068214</v>
      </c>
      <c r="BM982" s="13">
        <f>IFERROR(100*((AM982/E982*(2400))/((F982*60+G982)*SUMIFS(팀공격력!AR:AR,팀공격력!A:A,B982,팀공격력!B:B,D982))),"")</f>
        <v>3.3687217532593974</v>
      </c>
      <c r="BN982" s="13">
        <f>IFERROR((AO982*40)/(((F982*60+G982)/60)*(SUMIFS(팀수비력!Q:Q,팀수비력!A:A,B982,팀수비력!B:B,D982)-SUMIFS(팀수비력!N:N,팀수비력!A:A,B982,팀수비력!B:B,D982)))*100,"")</f>
        <v>0</v>
      </c>
      <c r="BO982" s="13">
        <f t="shared" si="467"/>
        <v>11.111111111111111</v>
      </c>
      <c r="BP982" s="13">
        <v>0</v>
      </c>
      <c r="BQ982" s="13">
        <v>0</v>
      </c>
      <c r="BR982" s="13">
        <v>0</v>
      </c>
      <c r="BS982" s="13">
        <v>0.33333333333333298</v>
      </c>
      <c r="BT982" s="15" t="s">
        <v>88</v>
      </c>
      <c r="BU982" s="15"/>
      <c r="BV982" s="12" t="s">
        <v>91</v>
      </c>
      <c r="BW982" s="26"/>
      <c r="BX982" s="28"/>
      <c r="BY982" s="28"/>
      <c r="BZ982" s="26"/>
      <c r="CA982" s="26"/>
      <c r="CB982" s="26"/>
      <c r="CC982" s="31"/>
      <c r="CD982" s="31"/>
      <c r="CE982" s="31"/>
      <c r="CF982" s="33"/>
      <c r="CG982" s="33"/>
    </row>
    <row r="983" spans="1:85" ht="18" customHeight="1" thickBot="1" x14ac:dyDescent="0.45">
      <c r="A983" s="12" t="s">
        <v>84</v>
      </c>
      <c r="B983" s="12" t="s">
        <v>152</v>
      </c>
      <c r="C983" s="4" t="s">
        <v>168</v>
      </c>
      <c r="D983" s="4" t="s">
        <v>300</v>
      </c>
      <c r="E983" s="23">
        <v>8</v>
      </c>
      <c r="F983" s="24">
        <v>36</v>
      </c>
      <c r="G983" s="24">
        <v>15</v>
      </c>
      <c r="H983" s="10">
        <f t="shared" si="441"/>
        <v>17400</v>
      </c>
      <c r="I983" s="5">
        <v>173</v>
      </c>
      <c r="J983" s="17">
        <f t="shared" si="442"/>
        <v>21.625</v>
      </c>
      <c r="K983" s="7">
        <v>66</v>
      </c>
      <c r="L983" s="7">
        <v>155</v>
      </c>
      <c r="M983" s="17">
        <f t="shared" si="443"/>
        <v>8.25</v>
      </c>
      <c r="N983" s="17">
        <f t="shared" si="444"/>
        <v>19.375</v>
      </c>
      <c r="O983" s="14">
        <f t="shared" si="445"/>
        <v>0.4258064516129032</v>
      </c>
      <c r="P983" s="12">
        <v>46</v>
      </c>
      <c r="Q983" s="12">
        <v>100</v>
      </c>
      <c r="R983" s="17">
        <f t="shared" si="446"/>
        <v>5.75</v>
      </c>
      <c r="S983" s="17">
        <f t="shared" si="447"/>
        <v>12.5</v>
      </c>
      <c r="T983" s="14">
        <f t="shared" si="448"/>
        <v>0.46</v>
      </c>
      <c r="U983" s="12">
        <v>20</v>
      </c>
      <c r="V983" s="12">
        <v>55</v>
      </c>
      <c r="W983" s="17">
        <f t="shared" si="449"/>
        <v>2.5</v>
      </c>
      <c r="X983" s="17">
        <f t="shared" si="450"/>
        <v>6.875</v>
      </c>
      <c r="Y983" s="14">
        <f t="shared" si="451"/>
        <v>0.36363636363636365</v>
      </c>
      <c r="Z983" s="12">
        <v>21</v>
      </c>
      <c r="AA983" s="12">
        <v>29</v>
      </c>
      <c r="AB983" s="17">
        <f t="shared" si="452"/>
        <v>2.625</v>
      </c>
      <c r="AC983" s="17">
        <f t="shared" si="453"/>
        <v>3.625</v>
      </c>
      <c r="AD983" s="14">
        <f t="shared" si="454"/>
        <v>0.72413793103448276</v>
      </c>
      <c r="AE983" s="12">
        <v>94</v>
      </c>
      <c r="AF983" s="17">
        <f t="shared" si="455"/>
        <v>11.75</v>
      </c>
      <c r="AG983" s="12">
        <v>16</v>
      </c>
      <c r="AH983" s="17">
        <f t="shared" si="456"/>
        <v>2</v>
      </c>
      <c r="AI983" s="12">
        <v>78</v>
      </c>
      <c r="AJ983" s="17">
        <f t="shared" si="457"/>
        <v>9.75</v>
      </c>
      <c r="AK983" s="12">
        <v>37</v>
      </c>
      <c r="AL983" s="17">
        <f t="shared" si="458"/>
        <v>4.625</v>
      </c>
      <c r="AM983" s="12">
        <v>15</v>
      </c>
      <c r="AN983" s="17">
        <f t="shared" si="459"/>
        <v>1.875</v>
      </c>
      <c r="AO983" s="12">
        <v>4</v>
      </c>
      <c r="AP983" s="17">
        <f t="shared" si="460"/>
        <v>0.5</v>
      </c>
      <c r="AQ983" s="12">
        <v>16</v>
      </c>
      <c r="AR983" s="17">
        <f t="shared" si="461"/>
        <v>2</v>
      </c>
      <c r="AS983" s="12">
        <v>11</v>
      </c>
      <c r="AT983" s="17">
        <f t="shared" si="462"/>
        <v>1.375</v>
      </c>
      <c r="AU983" s="13"/>
      <c r="AV983" s="13"/>
      <c r="AW983" s="13"/>
      <c r="AX983" s="13"/>
      <c r="AY983" s="13"/>
      <c r="AZ983" s="13"/>
      <c r="BA983" s="13"/>
      <c r="BB983" s="13"/>
      <c r="BC983" s="13"/>
      <c r="BD983" s="35">
        <f t="shared" si="463"/>
        <v>51.561754887935152</v>
      </c>
      <c r="BE983" s="35">
        <f t="shared" si="464"/>
        <v>49.032258064516128</v>
      </c>
      <c r="BF983" s="37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26.52664248723362</v>
      </c>
      <c r="BG983" s="14">
        <f t="shared" si="465"/>
        <v>0.35483870967741937</v>
      </c>
      <c r="BH983" s="14">
        <f t="shared" si="466"/>
        <v>0.18709677419354839</v>
      </c>
      <c r="BI983" s="13">
        <f>IFERROR(((AG983*(12000/5))/((F983*60+G983)*(SUMIFS(팀공격력!X:X,팀공격력!A:A,B983,팀공격력!B:B,D983)+SUMIFS(팀수비력!X:X,팀수비력!A:A,B983,팀수비력!B:B,D983))))*100,"")</f>
        <v>2.6913372582001682</v>
      </c>
      <c r="BJ983" s="13">
        <f>IFERROR(((AI983*(12000/5))/((F983*60+G983)*(SUMIFS(팀공격력!V:V,팀공격력!A:A,B983,팀공격력!B:B,D983)+SUMIFS(팀수비력!W:W,팀수비력!A:A,B983,팀수비력!B:B,D983))))*100,"")</f>
        <v>26.401523164797968</v>
      </c>
      <c r="BK983" s="13">
        <f>IFERROR(((AE983*(12000/5))/((F983*60+G983)*(SUMIFS(팀공격력!X:X,팀공격력!A:A,B983,팀공격력!B:B,D983)+SUMIFS(팀수비력!X:X,팀수비력!A:A,B983,팀수비력!B:B,D983))))*100,"")</f>
        <v>15.81160639192599</v>
      </c>
      <c r="BL983" s="13">
        <f>IFERROR(100*AK983/(((((F983*60+G983)/(12000/5))*SUMIFS(팀공격력!P:P,팀공격력!A:A,B983,팀공격력!B:B,D983))-K983)),"")</f>
        <v>22.535211267605632</v>
      </c>
      <c r="BM983" s="13">
        <f>IFERROR(100*((AM983/E983*(2400))/((F983*60+G983)*SUMIFS(팀공격력!AR:AR,팀공격력!A:A,B983,팀공격력!B:B,D983))),"")</f>
        <v>2.8488931378857489</v>
      </c>
      <c r="BN983" s="13">
        <f>IFERROR((AO983*40)/(((F983*60+G983)/60)*(SUMIFS(팀수비력!Q:Q,팀수비력!A:A,B983,팀수비력!B:B,D983)-SUMIFS(팀수비력!N:N,팀수비력!A:A,B983,팀수비력!B:B,D983)))*100,"")</f>
        <v>1.4615208951815484</v>
      </c>
      <c r="BO983" s="13">
        <f t="shared" si="467"/>
        <v>8.7070091423596008</v>
      </c>
      <c r="BP983" s="13">
        <v>54.545454545454497</v>
      </c>
      <c r="BQ983" s="13">
        <v>0.75</v>
      </c>
      <c r="BR983" s="13">
        <v>0.375</v>
      </c>
      <c r="BS983" s="13">
        <v>1.5</v>
      </c>
      <c r="BT983" s="15" t="s">
        <v>93</v>
      </c>
      <c r="BU983" s="15"/>
      <c r="BV983" s="12" t="s">
        <v>89</v>
      </c>
      <c r="BW983" s="26"/>
      <c r="BX983" s="28"/>
      <c r="BY983" s="28"/>
      <c r="BZ983" s="26"/>
      <c r="CA983" s="26"/>
      <c r="CB983" s="26"/>
      <c r="CC983" s="31"/>
      <c r="CD983" s="31"/>
      <c r="CE983" s="31"/>
      <c r="CF983" s="33"/>
      <c r="CG983" s="33"/>
    </row>
    <row r="984" spans="1:85" ht="18" customHeight="1" thickBot="1" x14ac:dyDescent="0.45">
      <c r="A984" s="12" t="s">
        <v>84</v>
      </c>
      <c r="B984" s="12" t="s">
        <v>152</v>
      </c>
      <c r="C984" s="4" t="s">
        <v>169</v>
      </c>
      <c r="D984" s="4" t="s">
        <v>300</v>
      </c>
      <c r="E984" s="23">
        <v>8</v>
      </c>
      <c r="F984" s="24">
        <v>15</v>
      </c>
      <c r="G984" s="24">
        <v>32</v>
      </c>
      <c r="H984" s="10">
        <f t="shared" si="441"/>
        <v>7456</v>
      </c>
      <c r="I984" s="5">
        <v>34</v>
      </c>
      <c r="J984" s="17">
        <f t="shared" si="442"/>
        <v>4.25</v>
      </c>
      <c r="K984" s="7">
        <v>13</v>
      </c>
      <c r="L984" s="7">
        <v>25</v>
      </c>
      <c r="M984" s="17">
        <f t="shared" si="443"/>
        <v>1.625</v>
      </c>
      <c r="N984" s="17">
        <f t="shared" si="444"/>
        <v>3.125</v>
      </c>
      <c r="O984" s="14">
        <f t="shared" si="445"/>
        <v>0.52</v>
      </c>
      <c r="P984" s="12">
        <v>11</v>
      </c>
      <c r="Q984" s="12">
        <v>21</v>
      </c>
      <c r="R984" s="17">
        <f t="shared" si="446"/>
        <v>1.375</v>
      </c>
      <c r="S984" s="17">
        <f t="shared" si="447"/>
        <v>2.625</v>
      </c>
      <c r="T984" s="14">
        <f t="shared" si="448"/>
        <v>0.52380952380952384</v>
      </c>
      <c r="U984" s="12">
        <v>2</v>
      </c>
      <c r="V984" s="12">
        <v>4</v>
      </c>
      <c r="W984" s="17">
        <f t="shared" si="449"/>
        <v>0.25</v>
      </c>
      <c r="X984" s="17">
        <f t="shared" si="450"/>
        <v>0.5</v>
      </c>
      <c r="Y984" s="14">
        <f t="shared" si="451"/>
        <v>0.5</v>
      </c>
      <c r="Z984" s="12">
        <v>6</v>
      </c>
      <c r="AA984" s="12">
        <v>11</v>
      </c>
      <c r="AB984" s="17">
        <f t="shared" si="452"/>
        <v>0.75</v>
      </c>
      <c r="AC984" s="17">
        <f t="shared" si="453"/>
        <v>1.375</v>
      </c>
      <c r="AD984" s="14">
        <f t="shared" si="454"/>
        <v>0.54545454545454541</v>
      </c>
      <c r="AE984" s="12">
        <v>32</v>
      </c>
      <c r="AF984" s="17">
        <f t="shared" si="455"/>
        <v>4</v>
      </c>
      <c r="AG984" s="12">
        <v>10</v>
      </c>
      <c r="AH984" s="17">
        <f t="shared" si="456"/>
        <v>1.25</v>
      </c>
      <c r="AI984" s="12">
        <v>22</v>
      </c>
      <c r="AJ984" s="17">
        <f t="shared" si="457"/>
        <v>2.75</v>
      </c>
      <c r="AK984" s="12">
        <v>8</v>
      </c>
      <c r="AL984" s="17">
        <f t="shared" si="458"/>
        <v>1</v>
      </c>
      <c r="AM984" s="12">
        <v>1</v>
      </c>
      <c r="AN984" s="17">
        <f t="shared" si="459"/>
        <v>0.125</v>
      </c>
      <c r="AO984" s="12">
        <v>1</v>
      </c>
      <c r="AP984" s="17">
        <f t="shared" si="460"/>
        <v>0.125</v>
      </c>
      <c r="AQ984" s="12">
        <v>3</v>
      </c>
      <c r="AR984" s="17">
        <f t="shared" si="461"/>
        <v>0.375</v>
      </c>
      <c r="AS984" s="12">
        <v>17</v>
      </c>
      <c r="AT984" s="17">
        <f t="shared" si="462"/>
        <v>2.125</v>
      </c>
      <c r="AU984" s="13"/>
      <c r="AV984" s="13"/>
      <c r="AW984" s="13"/>
      <c r="AX984" s="13"/>
      <c r="AY984" s="13"/>
      <c r="AZ984" s="13"/>
      <c r="BA984" s="13"/>
      <c r="BB984" s="13"/>
      <c r="BC984" s="13"/>
      <c r="BD984" s="35">
        <f t="shared" si="463"/>
        <v>56.970509383378023</v>
      </c>
      <c r="BE984" s="35">
        <f t="shared" si="464"/>
        <v>56.000000000000007</v>
      </c>
      <c r="BF984" s="37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11.063124490469681</v>
      </c>
      <c r="BG984" s="14">
        <f t="shared" si="465"/>
        <v>0.16</v>
      </c>
      <c r="BH984" s="14">
        <f t="shared" si="466"/>
        <v>0.44</v>
      </c>
      <c r="BI984" s="13">
        <f>IFERROR(((AG984*(12000/5))/((F984*60+G984)*(SUMIFS(팀공격력!X:X,팀공격력!A:A,B984,팀공격력!B:B,D984)+SUMIFS(팀수비력!X:X,팀수비력!A:A,B984,팀수비력!B:B,D984))))*100,"")</f>
        <v>3.9254684392337489</v>
      </c>
      <c r="BJ984" s="13">
        <f>IFERROR(((AI984*(12000/5))/((F984*60+G984)*(SUMIFS(팀공격력!V:V,팀공격력!A:A,B984,팀공격력!B:B,D984)+SUMIFS(팀수비력!W:W,팀수비력!A:A,B984,팀수비력!B:B,D984))))*100,"")</f>
        <v>17.378024697859342</v>
      </c>
      <c r="BK984" s="13">
        <f>IFERROR(((AE984*(12000/5))/((F984*60+G984)*(SUMIFS(팀공격력!X:X,팀공격력!A:A,B984,팀공격력!B:B,D984)+SUMIFS(팀수비력!X:X,팀수비력!A:A,B984,팀수비력!B:B,D984))))*100,"")</f>
        <v>12.561499005547997</v>
      </c>
      <c r="BL984" s="13">
        <f>IFERROR(100*AK984/(((((F984*60+G984)/(12000/5))*SUMIFS(팀공격력!P:P,팀공격력!A:A,B984,팀공격력!B:B,D984))-K984)),"")</f>
        <v>9.3417928457436474</v>
      </c>
      <c r="BM984" s="13">
        <f>IFERROR(100*((AM984/E984*(2400))/((F984*60+G984)*SUMIFS(팀공격력!AR:AR,팀공격력!A:A,B984,팀공격력!B:B,D984))),"")</f>
        <v>0.44322908261098032</v>
      </c>
      <c r="BN984" s="13">
        <f>IFERROR((AO984*40)/(((F984*60+G984)/60)*(SUMIFS(팀수비력!Q:Q,팀수비력!A:A,B984,팀수비력!B:B,D984)-SUMIFS(팀수비력!N:N,팀수비력!A:A,B984,팀수비력!B:B,D984)))*100,"")</f>
        <v>0.85268453514481435</v>
      </c>
      <c r="BO984" s="13">
        <f t="shared" si="467"/>
        <v>9.1352009744214371</v>
      </c>
      <c r="BP984" s="13">
        <v>71.428571428571402</v>
      </c>
      <c r="BQ984" s="13">
        <v>0.625</v>
      </c>
      <c r="BR984" s="13">
        <v>0</v>
      </c>
      <c r="BS984" s="13">
        <v>0.125</v>
      </c>
      <c r="BT984" s="15" t="s">
        <v>88</v>
      </c>
      <c r="BU984" s="15"/>
      <c r="BV984" s="12" t="s">
        <v>96</v>
      </c>
      <c r="BW984" s="26"/>
      <c r="BX984" s="28"/>
      <c r="BY984" s="28"/>
      <c r="BZ984" s="26"/>
      <c r="CA984" s="26"/>
      <c r="CB984" s="26"/>
      <c r="CC984" s="31"/>
      <c r="CD984" s="31"/>
      <c r="CE984" s="31"/>
      <c r="CF984" s="33"/>
      <c r="CG984" s="33"/>
    </row>
    <row r="985" spans="1:85" ht="18" customHeight="1" thickBot="1" x14ac:dyDescent="0.45">
      <c r="A985" s="12" t="s">
        <v>84</v>
      </c>
      <c r="B985" s="12" t="s">
        <v>152</v>
      </c>
      <c r="C985" s="4" t="s">
        <v>170</v>
      </c>
      <c r="D985" s="4" t="s">
        <v>300</v>
      </c>
      <c r="E985" s="23">
        <v>6</v>
      </c>
      <c r="F985" s="24">
        <v>12</v>
      </c>
      <c r="G985" s="24">
        <v>52</v>
      </c>
      <c r="H985" s="10">
        <f t="shared" si="441"/>
        <v>4632</v>
      </c>
      <c r="I985" s="5">
        <v>5</v>
      </c>
      <c r="J985" s="17">
        <f t="shared" si="442"/>
        <v>0.83333333333333337</v>
      </c>
      <c r="K985" s="7">
        <v>2</v>
      </c>
      <c r="L985" s="7">
        <v>13</v>
      </c>
      <c r="M985" s="17">
        <f t="shared" si="443"/>
        <v>0.33333333333333331</v>
      </c>
      <c r="N985" s="17">
        <f t="shared" si="444"/>
        <v>2.1666666666666665</v>
      </c>
      <c r="O985" s="14">
        <f t="shared" si="445"/>
        <v>0.15384615384615385</v>
      </c>
      <c r="P985" s="12">
        <v>1</v>
      </c>
      <c r="Q985" s="12">
        <v>4</v>
      </c>
      <c r="R985" s="17">
        <f t="shared" si="446"/>
        <v>0.16666666666666666</v>
      </c>
      <c r="S985" s="17">
        <f t="shared" si="447"/>
        <v>0.66666666666666663</v>
      </c>
      <c r="T985" s="14">
        <f t="shared" si="448"/>
        <v>0.25</v>
      </c>
      <c r="U985" s="12">
        <v>1</v>
      </c>
      <c r="V985" s="12">
        <v>9</v>
      </c>
      <c r="W985" s="17">
        <f t="shared" si="449"/>
        <v>0.16666666666666666</v>
      </c>
      <c r="X985" s="17">
        <f t="shared" si="450"/>
        <v>1.5</v>
      </c>
      <c r="Y985" s="14">
        <f t="shared" si="451"/>
        <v>0.1111111111111111</v>
      </c>
      <c r="Z985" s="12">
        <v>0</v>
      </c>
      <c r="AA985" s="12">
        <v>0</v>
      </c>
      <c r="AB985" s="17">
        <f t="shared" si="452"/>
        <v>0</v>
      </c>
      <c r="AC985" s="17">
        <f t="shared" si="453"/>
        <v>0</v>
      </c>
      <c r="AD985" s="14" t="e">
        <f t="shared" si="454"/>
        <v>#DIV/0!</v>
      </c>
      <c r="AE985" s="12">
        <v>9</v>
      </c>
      <c r="AF985" s="17">
        <f t="shared" si="455"/>
        <v>1.5</v>
      </c>
      <c r="AG985" s="12">
        <v>1</v>
      </c>
      <c r="AH985" s="17">
        <f t="shared" si="456"/>
        <v>0.16666666666666666</v>
      </c>
      <c r="AI985" s="12">
        <v>8</v>
      </c>
      <c r="AJ985" s="17">
        <f t="shared" si="457"/>
        <v>1.3333333333333333</v>
      </c>
      <c r="AK985" s="12">
        <v>5</v>
      </c>
      <c r="AL985" s="17">
        <f t="shared" si="458"/>
        <v>0.83333333333333337</v>
      </c>
      <c r="AM985" s="12">
        <v>4</v>
      </c>
      <c r="AN985" s="17">
        <f t="shared" si="459"/>
        <v>0.66666666666666663</v>
      </c>
      <c r="AO985" s="12">
        <v>1</v>
      </c>
      <c r="AP985" s="17">
        <f t="shared" si="460"/>
        <v>0.16666666666666666</v>
      </c>
      <c r="AQ985" s="12">
        <v>6</v>
      </c>
      <c r="AR985" s="17">
        <f t="shared" si="461"/>
        <v>1</v>
      </c>
      <c r="AS985" s="12">
        <v>8</v>
      </c>
      <c r="AT985" s="17">
        <f t="shared" si="462"/>
        <v>1.3333333333333333</v>
      </c>
      <c r="AU985" s="13"/>
      <c r="AV985" s="13"/>
      <c r="AW985" s="13"/>
      <c r="AX985" s="13"/>
      <c r="AY985" s="13"/>
      <c r="AZ985" s="13"/>
      <c r="BA985" s="13"/>
      <c r="BB985" s="13"/>
      <c r="BC985" s="13"/>
      <c r="BD985" s="35">
        <f t="shared" si="463"/>
        <v>19.230769230769234</v>
      </c>
      <c r="BE985" s="35">
        <f t="shared" si="464"/>
        <v>19.230769230769234</v>
      </c>
      <c r="BF985" s="37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7.7272838190676838</v>
      </c>
      <c r="BG985" s="14">
        <f t="shared" si="465"/>
        <v>0.69230769230769229</v>
      </c>
      <c r="BH985" s="14">
        <f t="shared" si="466"/>
        <v>0</v>
      </c>
      <c r="BI985" s="13">
        <f>IFERROR(((AG985*(12000/5))/((F985*60+G985)*(SUMIFS(팀공격력!X:X,팀공격력!A:A,B985,팀공격력!B:B,D985)+SUMIFS(팀수비력!X:X,팀수비력!A:A,B985,팀수비력!B:B,D985))))*100,"")</f>
        <v>0.47390370276759758</v>
      </c>
      <c r="BJ985" s="13">
        <f>IFERROR(((AI985*(12000/5))/((F985*60+G985)*(SUMIFS(팀공격력!V:V,팀공격력!A:A,B985,팀공격력!B:B,D985)+SUMIFS(팀수비력!W:W,팀수비력!A:A,B985,팀수비력!B:B,D985))))*100,"")</f>
        <v>7.6289773991544543</v>
      </c>
      <c r="BK985" s="13">
        <f>IFERROR(((AE985*(12000/5))/((F985*60+G985)*(SUMIFS(팀공격력!X:X,팀공격력!A:A,B985,팀공격력!B:B,D985)+SUMIFS(팀수비력!X:X,팀수비력!A:A,B985,팀수비력!B:B,D985))))*100,"")</f>
        <v>4.2651333249083789</v>
      </c>
      <c r="BL985" s="13">
        <f>IFERROR(100*AK985/(((((F985*60+G985)/(12000/5))*SUMIFS(팀공격력!P:P,팀공격력!A:A,B985,팀공격력!B:B,D985))-K985)),"")</f>
        <v>6.2732633515955003</v>
      </c>
      <c r="BM985" s="13">
        <f>IFERROR(100*((AM985/E985*(2400))/((F985*60+G985)*SUMIFS(팀공격력!AR:AR,팀공격력!A:A,B985,팀공격력!B:B,D985))),"")</f>
        <v>2.8538135059995415</v>
      </c>
      <c r="BN985" s="13">
        <f>IFERROR((AO985*40)/(((F985*60+G985)/60)*(SUMIFS(팀수비력!Q:Q,팀수비력!A:A,B985,팀수비력!B:B,D985)-SUMIFS(팀수비력!N:N,팀수비력!A:A,B985,팀수비력!B:B,D985)))*100,"")</f>
        <v>1.0294067185945166</v>
      </c>
      <c r="BO985" s="13">
        <f t="shared" si="467"/>
        <v>31.578947368421051</v>
      </c>
      <c r="BP985" s="13">
        <v>0</v>
      </c>
      <c r="BQ985" s="13">
        <v>0</v>
      </c>
      <c r="BR985" s="13">
        <v>0</v>
      </c>
      <c r="BS985" s="13">
        <v>0.16666666666666599</v>
      </c>
      <c r="BT985" s="15" t="s">
        <v>88</v>
      </c>
      <c r="BU985" s="15"/>
      <c r="BV985" s="12" t="s">
        <v>91</v>
      </c>
      <c r="BW985" s="26"/>
      <c r="BX985" s="28"/>
      <c r="BY985" s="28"/>
      <c r="BZ985" s="26"/>
      <c r="CA985" s="26"/>
      <c r="CB985" s="26"/>
      <c r="CC985" s="31"/>
      <c r="CD985" s="31"/>
      <c r="CE985" s="31"/>
      <c r="CF985" s="33"/>
      <c r="CG985" s="33"/>
    </row>
    <row r="986" spans="1:85" ht="18" customHeight="1" thickBot="1" x14ac:dyDescent="0.45">
      <c r="A986" s="12" t="s">
        <v>84</v>
      </c>
      <c r="B986" s="12" t="s">
        <v>152</v>
      </c>
      <c r="C986" s="4" t="s">
        <v>171</v>
      </c>
      <c r="D986" s="4" t="s">
        <v>300</v>
      </c>
      <c r="E986" s="23">
        <v>1</v>
      </c>
      <c r="F986" s="24">
        <v>14</v>
      </c>
      <c r="G986" s="24">
        <v>56</v>
      </c>
      <c r="H986" s="10">
        <f t="shared" si="441"/>
        <v>896</v>
      </c>
      <c r="I986" s="5">
        <v>8</v>
      </c>
      <c r="J986" s="17">
        <f t="shared" si="442"/>
        <v>8</v>
      </c>
      <c r="K986" s="7">
        <v>2</v>
      </c>
      <c r="L986" s="7">
        <v>5</v>
      </c>
      <c r="M986" s="17">
        <f t="shared" si="443"/>
        <v>2</v>
      </c>
      <c r="N986" s="17">
        <f t="shared" si="444"/>
        <v>5</v>
      </c>
      <c r="O986" s="14">
        <f t="shared" si="445"/>
        <v>0.4</v>
      </c>
      <c r="P986" s="12">
        <v>2</v>
      </c>
      <c r="Q986" s="12">
        <v>5</v>
      </c>
      <c r="R986" s="17">
        <f t="shared" si="446"/>
        <v>2</v>
      </c>
      <c r="S986" s="17">
        <f t="shared" si="447"/>
        <v>5</v>
      </c>
      <c r="T986" s="14">
        <f t="shared" si="448"/>
        <v>0.4</v>
      </c>
      <c r="U986" s="12">
        <v>0</v>
      </c>
      <c r="V986" s="12">
        <v>0</v>
      </c>
      <c r="W986" s="17">
        <f t="shared" si="449"/>
        <v>0</v>
      </c>
      <c r="X986" s="17">
        <f t="shared" si="450"/>
        <v>0</v>
      </c>
      <c r="Y986" s="14" t="e">
        <f t="shared" si="451"/>
        <v>#DIV/0!</v>
      </c>
      <c r="Z986" s="12">
        <v>4</v>
      </c>
      <c r="AA986" s="12">
        <v>4</v>
      </c>
      <c r="AB986" s="17">
        <f t="shared" si="452"/>
        <v>4</v>
      </c>
      <c r="AC986" s="17">
        <f t="shared" si="453"/>
        <v>4</v>
      </c>
      <c r="AD986" s="14">
        <f t="shared" si="454"/>
        <v>1</v>
      </c>
      <c r="AE986" s="12">
        <v>7</v>
      </c>
      <c r="AF986" s="17">
        <f t="shared" si="455"/>
        <v>7</v>
      </c>
      <c r="AG986" s="12">
        <v>4</v>
      </c>
      <c r="AH986" s="17">
        <f t="shared" si="456"/>
        <v>4</v>
      </c>
      <c r="AI986" s="12">
        <v>3</v>
      </c>
      <c r="AJ986" s="17">
        <f t="shared" si="457"/>
        <v>3</v>
      </c>
      <c r="AK986" s="12">
        <v>0</v>
      </c>
      <c r="AL986" s="17">
        <f t="shared" si="458"/>
        <v>0</v>
      </c>
      <c r="AM986" s="12">
        <v>0</v>
      </c>
      <c r="AN986" s="17">
        <f t="shared" si="459"/>
        <v>0</v>
      </c>
      <c r="AO986" s="12">
        <v>0</v>
      </c>
      <c r="AP986" s="17">
        <f t="shared" si="460"/>
        <v>0</v>
      </c>
      <c r="AQ986" s="12">
        <v>1</v>
      </c>
      <c r="AR986" s="17">
        <f t="shared" si="461"/>
        <v>1</v>
      </c>
      <c r="AS986" s="12">
        <v>1</v>
      </c>
      <c r="AT986" s="17">
        <f t="shared" si="462"/>
        <v>1</v>
      </c>
      <c r="AU986" s="13"/>
      <c r="AV986" s="13"/>
      <c r="AW986" s="13"/>
      <c r="AX986" s="13"/>
      <c r="AY986" s="13"/>
      <c r="AZ986" s="13"/>
      <c r="BA986" s="13"/>
      <c r="BB986" s="13"/>
      <c r="BC986" s="13"/>
      <c r="BD986" s="35">
        <f t="shared" si="463"/>
        <v>59.171597633136095</v>
      </c>
      <c r="BE986" s="35">
        <f t="shared" si="464"/>
        <v>40</v>
      </c>
      <c r="BF986" s="37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2.7192195559542496</v>
      </c>
      <c r="BG986" s="14">
        <f t="shared" si="465"/>
        <v>0</v>
      </c>
      <c r="BH986" s="14">
        <f t="shared" si="466"/>
        <v>0.8</v>
      </c>
      <c r="BI986" s="13">
        <f>IFERROR(((AG986*(12000/5))/((F986*60+G986)*(SUMIFS(팀공격력!X:X,팀공격력!A:A,B986,팀공격력!B:B,D986)+SUMIFS(팀수비력!X:X,팀수비력!A:A,B986,팀수비력!B:B,D986))))*100,"")</f>
        <v>1.633275261324042</v>
      </c>
      <c r="BJ986" s="13">
        <f>IFERROR(((AI986*(12000/5))/((F986*60+G986)*(SUMIFS(팀공격력!V:V,팀공격력!A:A,B986,팀공격력!B:B,D986)+SUMIFS(팀수비력!W:W,팀수비력!A:A,B986,팀수비력!B:B,D986))))*100,"")</f>
        <v>2.4649430324276951</v>
      </c>
      <c r="BK986" s="13">
        <f>IFERROR(((AE986*(12000/5))/((F986*60+G986)*(SUMIFS(팀공격력!X:X,팀공격력!A:A,B986,팀공격력!B:B,D986)+SUMIFS(팀수비력!X:X,팀수비력!A:A,B986,팀수비력!B:B,D986))))*100,"")</f>
        <v>2.8582317073170733</v>
      </c>
      <c r="BL986" s="13">
        <f>IFERROR(100*AK986/(((((F986*60+G986)/(12000/5))*SUMIFS(팀공격력!P:P,팀공격력!A:A,B986,팀공격력!B:B,D986))-K986)),"")</f>
        <v>0</v>
      </c>
      <c r="BM986" s="13">
        <f>IFERROR(100*((AM986/E986*(2400))/((F986*60+G986)*SUMIFS(팀공격력!AR:AR,팀공격력!A:A,B986,팀공격력!B:B,D986))),"")</f>
        <v>0</v>
      </c>
      <c r="BN986" s="13">
        <f>IFERROR((AO986*40)/(((F986*60+G986)/60)*(SUMIFS(팀수비력!Q:Q,팀수비력!A:A,B986,팀수비력!B:B,D986)-SUMIFS(팀수비력!N:N,팀수비력!A:A,B986,팀수비력!B:B,D986)))*100,"")</f>
        <v>0</v>
      </c>
      <c r="BO986" s="13">
        <f t="shared" si="467"/>
        <v>12.88659793814433</v>
      </c>
      <c r="BP986" s="13">
        <v>0</v>
      </c>
      <c r="BQ986" s="13">
        <v>0</v>
      </c>
      <c r="BR986" s="13">
        <v>0</v>
      </c>
      <c r="BS986" s="13">
        <v>0</v>
      </c>
      <c r="BT986" s="15" t="s">
        <v>88</v>
      </c>
      <c r="BU986" s="15"/>
      <c r="BV986" s="12" t="s">
        <v>89</v>
      </c>
      <c r="BW986" s="26"/>
      <c r="BX986" s="28"/>
      <c r="BY986" s="28"/>
      <c r="BZ986" s="26"/>
      <c r="CA986" s="26"/>
      <c r="CB986" s="26"/>
      <c r="CC986" s="31"/>
      <c r="CD986" s="31"/>
      <c r="CE986" s="31"/>
      <c r="CF986" s="33"/>
      <c r="CG986" s="33"/>
    </row>
    <row r="987" spans="1:85" ht="18" customHeight="1" thickBot="1" x14ac:dyDescent="0.45">
      <c r="A987" s="12" t="s">
        <v>84</v>
      </c>
      <c r="B987" s="12" t="s">
        <v>172</v>
      </c>
      <c r="C987" s="4" t="s">
        <v>174</v>
      </c>
      <c r="D987" s="4" t="s">
        <v>300</v>
      </c>
      <c r="E987" s="23">
        <v>4</v>
      </c>
      <c r="F987" s="24">
        <v>8</v>
      </c>
      <c r="G987" s="24">
        <v>3</v>
      </c>
      <c r="H987" s="10">
        <f t="shared" si="441"/>
        <v>1932</v>
      </c>
      <c r="I987" s="5">
        <v>9</v>
      </c>
      <c r="J987" s="17">
        <f t="shared" si="442"/>
        <v>2.25</v>
      </c>
      <c r="K987" s="7">
        <v>4</v>
      </c>
      <c r="L987" s="7">
        <v>9</v>
      </c>
      <c r="M987" s="17">
        <f t="shared" si="443"/>
        <v>1</v>
      </c>
      <c r="N987" s="17">
        <f t="shared" si="444"/>
        <v>2.25</v>
      </c>
      <c r="O987" s="14">
        <f t="shared" si="445"/>
        <v>0.44444444444444442</v>
      </c>
      <c r="P987" s="12">
        <v>3</v>
      </c>
      <c r="Q987" s="12">
        <v>7</v>
      </c>
      <c r="R987" s="17">
        <f t="shared" si="446"/>
        <v>0.75</v>
      </c>
      <c r="S987" s="17">
        <f t="shared" si="447"/>
        <v>1.75</v>
      </c>
      <c r="T987" s="14">
        <f t="shared" si="448"/>
        <v>0.42857142857142855</v>
      </c>
      <c r="U987" s="12">
        <v>1</v>
      </c>
      <c r="V987" s="12">
        <v>2</v>
      </c>
      <c r="W987" s="17">
        <f t="shared" si="449"/>
        <v>0.25</v>
      </c>
      <c r="X987" s="17">
        <f t="shared" si="450"/>
        <v>0.5</v>
      </c>
      <c r="Y987" s="14">
        <f t="shared" si="451"/>
        <v>0.5</v>
      </c>
      <c r="Z987" s="12">
        <v>0</v>
      </c>
      <c r="AA987" s="12">
        <v>0</v>
      </c>
      <c r="AB987" s="17">
        <f t="shared" si="452"/>
        <v>0</v>
      </c>
      <c r="AC987" s="17">
        <f t="shared" si="453"/>
        <v>0</v>
      </c>
      <c r="AD987" s="14" t="e">
        <f t="shared" si="454"/>
        <v>#DIV/0!</v>
      </c>
      <c r="AE987" s="12">
        <v>3</v>
      </c>
      <c r="AF987" s="17">
        <f t="shared" si="455"/>
        <v>0.75</v>
      </c>
      <c r="AG987" s="12">
        <v>0</v>
      </c>
      <c r="AH987" s="17">
        <f t="shared" si="456"/>
        <v>0</v>
      </c>
      <c r="AI987" s="12">
        <v>3</v>
      </c>
      <c r="AJ987" s="17">
        <f t="shared" si="457"/>
        <v>0.75</v>
      </c>
      <c r="AK987" s="12">
        <v>5</v>
      </c>
      <c r="AL987" s="17">
        <f t="shared" si="458"/>
        <v>1.25</v>
      </c>
      <c r="AM987" s="12">
        <v>0</v>
      </c>
      <c r="AN987" s="17">
        <f t="shared" si="459"/>
        <v>0</v>
      </c>
      <c r="AO987" s="12">
        <v>0</v>
      </c>
      <c r="AP987" s="17">
        <f t="shared" si="460"/>
        <v>0</v>
      </c>
      <c r="AQ987" s="12">
        <v>2</v>
      </c>
      <c r="AR987" s="17">
        <f t="shared" si="461"/>
        <v>0.5</v>
      </c>
      <c r="AS987" s="12">
        <v>3</v>
      </c>
      <c r="AT987" s="17">
        <f t="shared" si="462"/>
        <v>0.75</v>
      </c>
      <c r="AU987" s="13"/>
      <c r="AV987" s="13"/>
      <c r="AW987" s="13"/>
      <c r="AX987" s="13"/>
      <c r="AY987" s="13"/>
      <c r="AZ987" s="13"/>
      <c r="BA987" s="13"/>
      <c r="BB987" s="13"/>
      <c r="BC987" s="13"/>
      <c r="BD987" s="35">
        <f t="shared" si="463"/>
        <v>50</v>
      </c>
      <c r="BE987" s="35">
        <f t="shared" si="464"/>
        <v>50</v>
      </c>
      <c r="BF987" s="37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7.2699490707022365</v>
      </c>
      <c r="BG987" s="14">
        <f t="shared" si="465"/>
        <v>0.22222222222222221</v>
      </c>
      <c r="BH987" s="14">
        <f t="shared" si="466"/>
        <v>0</v>
      </c>
      <c r="BI987" s="13">
        <f>IFERROR(((AG987*(12000/5))/((F987*60+G987)*(SUMIFS(팀공격력!X:X,팀공격력!A:A,B987,팀공격력!B:B,D987)+SUMIFS(팀수비력!X:X,팀수비력!A:A,B987,팀수비력!B:B,D987))))*100,"")</f>
        <v>0</v>
      </c>
      <c r="BJ987" s="13">
        <f>IFERROR(((AI987*(12000/5))/((F987*60+G987)*(SUMIFS(팀공격력!V:V,팀공격력!A:A,B987,팀공격력!B:B,D987)+SUMIFS(팀수비력!W:W,팀수비력!A:A,B987,팀수비력!B:B,D987))))*100,"")</f>
        <v>4.6876831126215865</v>
      </c>
      <c r="BK987" s="13">
        <f>IFERROR(((AE987*(12000/5))/((F987*60+G987)*(SUMIFS(팀공격력!X:X,팀공격력!A:A,B987,팀공격력!B:B,D987)+SUMIFS(팀수비력!X:X,팀수비력!A:A,B987,팀수비력!B:B,D987))))*100,"")</f>
        <v>2.4004560866564648</v>
      </c>
      <c r="BL987" s="13">
        <f>IFERROR(100*AK987/(((((F987*60+G987)/(12000/5))*SUMIFS(팀공격력!P:P,팀공격력!A:A,B987,팀공격력!B:B,D987))-K987)),"")</f>
        <v>10.346611484738748</v>
      </c>
      <c r="BM987" s="13">
        <f>IFERROR(100*((AM987/E987*(2400))/((F987*60+G987)*SUMIFS(팀공격력!AR:AR,팀공격력!A:A,B987,팀공격력!B:B,D987))),"")</f>
        <v>0</v>
      </c>
      <c r="BN987" s="13">
        <f>IFERROR((AO987*40)/(((F987*60+G987)/60)*(SUMIFS(팀수비력!Q:Q,팀수비력!A:A,B987,팀수비력!B:B,D987)-SUMIFS(팀수비력!N:N,팀수비력!A:A,B987,팀수비력!B:B,D987)))*100,"")</f>
        <v>0</v>
      </c>
      <c r="BO987" s="13">
        <f t="shared" si="467"/>
        <v>18.181818181818183</v>
      </c>
      <c r="BP987" s="13">
        <v>0</v>
      </c>
      <c r="BQ987" s="13">
        <v>0</v>
      </c>
      <c r="BR987" s="13">
        <v>0</v>
      </c>
      <c r="BS987" s="13">
        <v>0</v>
      </c>
      <c r="BT987" s="15" t="s">
        <v>88</v>
      </c>
      <c r="BU987" s="15"/>
      <c r="BV987" s="12" t="s">
        <v>91</v>
      </c>
      <c r="BW987" s="26"/>
      <c r="BX987" s="28"/>
      <c r="BY987" s="28"/>
      <c r="BZ987" s="26"/>
      <c r="CA987" s="26"/>
      <c r="CB987" s="26"/>
      <c r="CC987" s="31"/>
      <c r="CD987" s="31"/>
      <c r="CE987" s="31"/>
      <c r="CF987" s="33"/>
      <c r="CG987" s="33"/>
    </row>
    <row r="988" spans="1:85" ht="18" customHeight="1" thickBot="1" x14ac:dyDescent="0.45">
      <c r="A988" s="12" t="s">
        <v>84</v>
      </c>
      <c r="B988" s="12" t="s">
        <v>172</v>
      </c>
      <c r="C988" s="4" t="s">
        <v>176</v>
      </c>
      <c r="D988" s="4" t="s">
        <v>300</v>
      </c>
      <c r="E988" s="23">
        <v>8</v>
      </c>
      <c r="F988" s="24">
        <v>8</v>
      </c>
      <c r="G988" s="24">
        <v>59</v>
      </c>
      <c r="H988" s="10">
        <f t="shared" si="441"/>
        <v>4312</v>
      </c>
      <c r="I988" s="5">
        <v>22</v>
      </c>
      <c r="J988" s="17">
        <f t="shared" si="442"/>
        <v>2.75</v>
      </c>
      <c r="K988" s="7">
        <v>8</v>
      </c>
      <c r="L988" s="7">
        <v>19</v>
      </c>
      <c r="M988" s="17">
        <f t="shared" si="443"/>
        <v>1</v>
      </c>
      <c r="N988" s="17">
        <f t="shared" si="444"/>
        <v>2.375</v>
      </c>
      <c r="O988" s="14">
        <f t="shared" si="445"/>
        <v>0.42105263157894735</v>
      </c>
      <c r="P988" s="12">
        <v>2</v>
      </c>
      <c r="Q988" s="12">
        <v>5</v>
      </c>
      <c r="R988" s="17">
        <f t="shared" si="446"/>
        <v>0.25</v>
      </c>
      <c r="S988" s="17">
        <f t="shared" si="447"/>
        <v>0.625</v>
      </c>
      <c r="T988" s="14">
        <f t="shared" si="448"/>
        <v>0.4</v>
      </c>
      <c r="U988" s="12">
        <v>6</v>
      </c>
      <c r="V988" s="12">
        <v>14</v>
      </c>
      <c r="W988" s="17">
        <f t="shared" si="449"/>
        <v>0.75</v>
      </c>
      <c r="X988" s="17">
        <f t="shared" si="450"/>
        <v>1.75</v>
      </c>
      <c r="Y988" s="14">
        <f t="shared" si="451"/>
        <v>0.42857142857142855</v>
      </c>
      <c r="Z988" s="12">
        <v>0</v>
      </c>
      <c r="AA988" s="12">
        <v>0</v>
      </c>
      <c r="AB988" s="17">
        <f t="shared" si="452"/>
        <v>0</v>
      </c>
      <c r="AC988" s="17">
        <f t="shared" si="453"/>
        <v>0</v>
      </c>
      <c r="AD988" s="14" t="e">
        <f t="shared" si="454"/>
        <v>#DIV/0!</v>
      </c>
      <c r="AE988" s="12">
        <v>5</v>
      </c>
      <c r="AF988" s="17">
        <f t="shared" si="455"/>
        <v>0.625</v>
      </c>
      <c r="AG988" s="12">
        <v>2</v>
      </c>
      <c r="AH988" s="17">
        <f t="shared" si="456"/>
        <v>0.25</v>
      </c>
      <c r="AI988" s="12">
        <v>3</v>
      </c>
      <c r="AJ988" s="17">
        <f t="shared" si="457"/>
        <v>0.375</v>
      </c>
      <c r="AK988" s="12">
        <v>0</v>
      </c>
      <c r="AL988" s="17">
        <f t="shared" si="458"/>
        <v>0</v>
      </c>
      <c r="AM988" s="12">
        <v>3</v>
      </c>
      <c r="AN988" s="17">
        <f t="shared" si="459"/>
        <v>0.375</v>
      </c>
      <c r="AO988" s="12">
        <v>0</v>
      </c>
      <c r="AP988" s="17">
        <f t="shared" si="460"/>
        <v>0</v>
      </c>
      <c r="AQ988" s="12">
        <v>1</v>
      </c>
      <c r="AR988" s="17">
        <f t="shared" si="461"/>
        <v>0.125</v>
      </c>
      <c r="AS988" s="12">
        <v>8</v>
      </c>
      <c r="AT988" s="17">
        <f t="shared" si="462"/>
        <v>1</v>
      </c>
      <c r="AU988" s="13"/>
      <c r="AV988" s="13"/>
      <c r="AW988" s="13"/>
      <c r="AX988" s="13"/>
      <c r="AY988" s="13"/>
      <c r="AZ988" s="13"/>
      <c r="BA988" s="13"/>
      <c r="BB988" s="13"/>
      <c r="BC988" s="13"/>
      <c r="BD988" s="35">
        <f t="shared" si="463"/>
        <v>57.894736842105267</v>
      </c>
      <c r="BE988" s="35">
        <f t="shared" si="464"/>
        <v>57.894736842105267</v>
      </c>
      <c r="BF988" s="37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11.84478124860577</v>
      </c>
      <c r="BG988" s="14">
        <f t="shared" si="465"/>
        <v>0.73684210526315785</v>
      </c>
      <c r="BH988" s="14">
        <f t="shared" si="466"/>
        <v>0</v>
      </c>
      <c r="BI988" s="13">
        <f>IFERROR(((AG988*(12000/5))/((F988*60+G988)*(SUMIFS(팀공격력!X:X,팀공격력!A:A,B988,팀공격력!B:B,D988)+SUMIFS(팀수비력!X:X,팀수비력!A:A,B988,팀수비력!B:B,D988))))*100,"")</f>
        <v>1.4340387011194464</v>
      </c>
      <c r="BJ988" s="13">
        <f>IFERROR(((AI988*(12000/5))/((F988*60+G988)*(SUMIFS(팀공격력!V:V,팀공격력!A:A,B988,팀공격력!B:B,D988)+SUMIFS(팀수비력!W:W,팀수비력!A:A,B988,팀수비력!B:B,D988))))*100,"")</f>
        <v>4.2006511009206422</v>
      </c>
      <c r="BK988" s="13">
        <f>IFERROR(((AE988*(12000/5))/((F988*60+G988)*(SUMIFS(팀공격력!X:X,팀공격력!A:A,B988,팀공격력!B:B,D988)+SUMIFS(팀수비력!X:X,팀수비력!A:A,B988,팀수비력!B:B,D988))))*100,"")</f>
        <v>3.5850967527986159</v>
      </c>
      <c r="BL988" s="13">
        <f>IFERROR(100*AK988/(((((F988*60+G988)/(12000/5))*SUMIFS(팀공격력!P:P,팀공격력!A:A,B988,팀공격력!B:B,D988))-K988)),"")</f>
        <v>0</v>
      </c>
      <c r="BM988" s="13">
        <f>IFERROR(100*((AM988/E988*(2400))/((F988*60+G988)*SUMIFS(팀공격력!AR:AR,팀공격력!A:A,B988,팀공격력!B:B,D988))),"")</f>
        <v>2.2471096661131766</v>
      </c>
      <c r="BN988" s="13">
        <f>IFERROR((AO988*40)/(((F988*60+G988)/60)*(SUMIFS(팀수비력!Q:Q,팀수비력!A:A,B988,팀수비력!B:B,D988)-SUMIFS(팀수비력!N:N,팀수비력!A:A,B988,팀수비력!B:B,D988)))*100,"")</f>
        <v>0</v>
      </c>
      <c r="BO988" s="13">
        <f t="shared" si="467"/>
        <v>5</v>
      </c>
      <c r="BP988" s="13">
        <v>0</v>
      </c>
      <c r="BQ988" s="13">
        <v>0</v>
      </c>
      <c r="BR988" s="13">
        <v>0</v>
      </c>
      <c r="BS988" s="13">
        <v>0</v>
      </c>
      <c r="BT988" s="15" t="s">
        <v>88</v>
      </c>
      <c r="BU988" s="15"/>
      <c r="BV988" s="12" t="s">
        <v>96</v>
      </c>
      <c r="BW988" s="26"/>
      <c r="BX988" s="28"/>
      <c r="BY988" s="28"/>
      <c r="BZ988" s="26"/>
      <c r="CA988" s="26"/>
      <c r="CB988" s="26"/>
      <c r="CC988" s="31"/>
      <c r="CD988" s="31"/>
      <c r="CE988" s="31"/>
      <c r="CF988" s="33"/>
      <c r="CG988" s="33"/>
    </row>
    <row r="989" spans="1:85" ht="18" customHeight="1" thickBot="1" x14ac:dyDescent="0.45">
      <c r="A989" s="12" t="s">
        <v>84</v>
      </c>
      <c r="B989" s="12" t="s">
        <v>172</v>
      </c>
      <c r="C989" s="4" t="s">
        <v>177</v>
      </c>
      <c r="D989" s="4" t="s">
        <v>300</v>
      </c>
      <c r="E989" s="23">
        <v>2</v>
      </c>
      <c r="F989" s="24">
        <v>6</v>
      </c>
      <c r="G989" s="24">
        <v>37</v>
      </c>
      <c r="H989" s="10">
        <f t="shared" si="441"/>
        <v>794</v>
      </c>
      <c r="I989" s="5">
        <v>0</v>
      </c>
      <c r="J989" s="17">
        <f t="shared" si="442"/>
        <v>0</v>
      </c>
      <c r="K989" s="7">
        <v>0</v>
      </c>
      <c r="L989" s="7">
        <v>0</v>
      </c>
      <c r="M989" s="17">
        <f t="shared" si="443"/>
        <v>0</v>
      </c>
      <c r="N989" s="17">
        <f t="shared" si="444"/>
        <v>0</v>
      </c>
      <c r="O989" s="14" t="e">
        <f t="shared" si="445"/>
        <v>#DIV/0!</v>
      </c>
      <c r="P989" s="12">
        <v>0</v>
      </c>
      <c r="Q989" s="12">
        <v>0</v>
      </c>
      <c r="R989" s="17">
        <f t="shared" si="446"/>
        <v>0</v>
      </c>
      <c r="S989" s="17">
        <f t="shared" si="447"/>
        <v>0</v>
      </c>
      <c r="T989" s="14" t="e">
        <f t="shared" si="448"/>
        <v>#DIV/0!</v>
      </c>
      <c r="U989" s="12">
        <v>0</v>
      </c>
      <c r="V989" s="12">
        <v>0</v>
      </c>
      <c r="W989" s="17">
        <f t="shared" si="449"/>
        <v>0</v>
      </c>
      <c r="X989" s="17">
        <f t="shared" si="450"/>
        <v>0</v>
      </c>
      <c r="Y989" s="14" t="e">
        <f t="shared" si="451"/>
        <v>#DIV/0!</v>
      </c>
      <c r="Z989" s="12">
        <v>0</v>
      </c>
      <c r="AA989" s="12">
        <v>0</v>
      </c>
      <c r="AB989" s="17">
        <f t="shared" si="452"/>
        <v>0</v>
      </c>
      <c r="AC989" s="17">
        <f t="shared" si="453"/>
        <v>0</v>
      </c>
      <c r="AD989" s="14" t="e">
        <f t="shared" si="454"/>
        <v>#DIV/0!</v>
      </c>
      <c r="AE989" s="12">
        <v>2</v>
      </c>
      <c r="AF989" s="17">
        <f t="shared" si="455"/>
        <v>1</v>
      </c>
      <c r="AG989" s="12">
        <v>1</v>
      </c>
      <c r="AH989" s="17">
        <f t="shared" si="456"/>
        <v>0.5</v>
      </c>
      <c r="AI989" s="12">
        <v>1</v>
      </c>
      <c r="AJ989" s="17">
        <f t="shared" si="457"/>
        <v>0.5</v>
      </c>
      <c r="AK989" s="12">
        <v>1</v>
      </c>
      <c r="AL989" s="17">
        <f t="shared" si="458"/>
        <v>0.5</v>
      </c>
      <c r="AM989" s="12">
        <v>0</v>
      </c>
      <c r="AN989" s="17">
        <f t="shared" si="459"/>
        <v>0</v>
      </c>
      <c r="AO989" s="12">
        <v>0</v>
      </c>
      <c r="AP989" s="17">
        <f t="shared" si="460"/>
        <v>0</v>
      </c>
      <c r="AQ989" s="12">
        <v>1</v>
      </c>
      <c r="AR989" s="17">
        <f t="shared" si="461"/>
        <v>0.5</v>
      </c>
      <c r="AS989" s="12">
        <v>0</v>
      </c>
      <c r="AT989" s="17">
        <f t="shared" si="462"/>
        <v>0</v>
      </c>
      <c r="AU989" s="13"/>
      <c r="AV989" s="13"/>
      <c r="AW989" s="13"/>
      <c r="AX989" s="13"/>
      <c r="AY989" s="13"/>
      <c r="AZ989" s="13"/>
      <c r="BA989" s="13"/>
      <c r="BB989" s="13"/>
      <c r="BC989" s="13"/>
      <c r="BD989" s="35" t="str">
        <f t="shared" si="463"/>
        <v/>
      </c>
      <c r="BE989" s="35" t="str">
        <f t="shared" si="464"/>
        <v/>
      </c>
      <c r="BF989" s="37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0.80407268173784752</v>
      </c>
      <c r="BG989" s="14" t="str">
        <f t="shared" si="465"/>
        <v/>
      </c>
      <c r="BH989" s="14" t="str">
        <f t="shared" si="466"/>
        <v/>
      </c>
      <c r="BI989" s="13">
        <f>IFERROR(((AG989*(12000/5))/((F989*60+G989)*(SUMIFS(팀공격력!X:X,팀공격력!A:A,B989,팀공격력!B:B,D989)+SUMIFS(팀수비력!X:X,팀수비력!A:A,B989,팀수비력!B:B,D989))))*100,"")</f>
        <v>0.97348471020577043</v>
      </c>
      <c r="BJ989" s="13">
        <f>IFERROR(((AI989*(12000/5))/((F989*60+G989)*(SUMIFS(팀공격력!V:V,팀공격력!A:A,B989,팀공격력!B:B,D989)+SUMIFS(팀수비력!W:W,팀수비력!A:A,B989,팀수비력!B:B,D989))))*100,"")</f>
        <v>1.9010503303074948</v>
      </c>
      <c r="BK989" s="13">
        <f>IFERROR(((AE989*(12000/5))/((F989*60+G989)*(SUMIFS(팀공격력!X:X,팀공격력!A:A,B989,팀공격력!B:B,D989)+SUMIFS(팀수비력!X:X,팀수비력!A:A,B989,팀수비력!B:B,D989))))*100,"")</f>
        <v>1.9469694204115409</v>
      </c>
      <c r="BL989" s="13">
        <f>IFERROR(100*AK989/(((((F989*60+G989)/(12000/5))*SUMIFS(팀공격력!P:P,팀공격력!A:A,B989,팀공격력!B:B,D989))-K989)),"")</f>
        <v>2.3251307886068591</v>
      </c>
      <c r="BM989" s="13">
        <f>IFERROR(100*((AM989/E989*(2400))/((F989*60+G989)*SUMIFS(팀공격력!AR:AR,팀공격력!A:A,B989,팀공격력!B:B,D989))),"")</f>
        <v>0</v>
      </c>
      <c r="BN989" s="13">
        <f>IFERROR((AO989*40)/(((F989*60+G989)/60)*(SUMIFS(팀수비력!Q:Q,팀수비력!A:A,B989,팀수비력!B:B,D989)-SUMIFS(팀수비력!N:N,팀수비력!A:A,B989,팀수비력!B:B,D989)))*100,"")</f>
        <v>0</v>
      </c>
      <c r="BO989" s="13">
        <f t="shared" si="467"/>
        <v>100</v>
      </c>
      <c r="BP989" s="13">
        <v>0</v>
      </c>
      <c r="BQ989" s="13">
        <v>0</v>
      </c>
      <c r="BR989" s="13">
        <v>0</v>
      </c>
      <c r="BS989" s="13">
        <v>0</v>
      </c>
      <c r="BT989" s="15" t="s">
        <v>93</v>
      </c>
      <c r="BU989" s="15"/>
      <c r="BV989" s="12" t="s">
        <v>96</v>
      </c>
      <c r="BW989" s="26"/>
      <c r="BX989" s="28"/>
      <c r="BY989" s="28"/>
      <c r="BZ989" s="26"/>
      <c r="CA989" s="26"/>
      <c r="CB989" s="26"/>
      <c r="CC989" s="31"/>
      <c r="CD989" s="31"/>
      <c r="CE989" s="31"/>
      <c r="CF989" s="33"/>
      <c r="CG989" s="33"/>
    </row>
    <row r="990" spans="1:85" ht="18" customHeight="1" thickBot="1" x14ac:dyDescent="0.45">
      <c r="A990" s="12" t="s">
        <v>84</v>
      </c>
      <c r="B990" s="12" t="s">
        <v>172</v>
      </c>
      <c r="C990" s="4" t="s">
        <v>178</v>
      </c>
      <c r="D990" s="4" t="s">
        <v>300</v>
      </c>
      <c r="E990" s="23">
        <v>2</v>
      </c>
      <c r="F990" s="24">
        <v>4</v>
      </c>
      <c r="G990" s="24">
        <v>36</v>
      </c>
      <c r="H990" s="10">
        <f t="shared" si="441"/>
        <v>552</v>
      </c>
      <c r="I990" s="5">
        <v>0</v>
      </c>
      <c r="J990" s="17">
        <f t="shared" si="442"/>
        <v>0</v>
      </c>
      <c r="K990" s="7">
        <v>0</v>
      </c>
      <c r="L990" s="7">
        <v>2</v>
      </c>
      <c r="M990" s="17">
        <f t="shared" si="443"/>
        <v>0</v>
      </c>
      <c r="N990" s="17">
        <f t="shared" si="444"/>
        <v>1</v>
      </c>
      <c r="O990" s="14">
        <f t="shared" si="445"/>
        <v>0</v>
      </c>
      <c r="P990" s="12">
        <v>0</v>
      </c>
      <c r="Q990" s="12">
        <v>0</v>
      </c>
      <c r="R990" s="17">
        <f t="shared" si="446"/>
        <v>0</v>
      </c>
      <c r="S990" s="17">
        <f t="shared" si="447"/>
        <v>0</v>
      </c>
      <c r="T990" s="14" t="e">
        <f t="shared" si="448"/>
        <v>#DIV/0!</v>
      </c>
      <c r="U990" s="12">
        <v>0</v>
      </c>
      <c r="V990" s="12">
        <v>2</v>
      </c>
      <c r="W990" s="17">
        <f t="shared" si="449"/>
        <v>0</v>
      </c>
      <c r="X990" s="17">
        <f t="shared" si="450"/>
        <v>1</v>
      </c>
      <c r="Y990" s="14">
        <f t="shared" si="451"/>
        <v>0</v>
      </c>
      <c r="Z990" s="12">
        <v>0</v>
      </c>
      <c r="AA990" s="12">
        <v>0</v>
      </c>
      <c r="AB990" s="17">
        <f t="shared" si="452"/>
        <v>0</v>
      </c>
      <c r="AC990" s="17">
        <f t="shared" si="453"/>
        <v>0</v>
      </c>
      <c r="AD990" s="14" t="e">
        <f t="shared" si="454"/>
        <v>#DIV/0!</v>
      </c>
      <c r="AE990" s="12">
        <v>0</v>
      </c>
      <c r="AF990" s="17">
        <f t="shared" si="455"/>
        <v>0</v>
      </c>
      <c r="AG990" s="12">
        <v>0</v>
      </c>
      <c r="AH990" s="17">
        <f t="shared" si="456"/>
        <v>0</v>
      </c>
      <c r="AI990" s="12">
        <v>0</v>
      </c>
      <c r="AJ990" s="17">
        <f t="shared" si="457"/>
        <v>0</v>
      </c>
      <c r="AK990" s="12">
        <v>0</v>
      </c>
      <c r="AL990" s="17">
        <f t="shared" si="458"/>
        <v>0</v>
      </c>
      <c r="AM990" s="12">
        <v>0</v>
      </c>
      <c r="AN990" s="17">
        <f t="shared" si="459"/>
        <v>0</v>
      </c>
      <c r="AO990" s="12">
        <v>0</v>
      </c>
      <c r="AP990" s="17">
        <f t="shared" si="460"/>
        <v>0</v>
      </c>
      <c r="AQ990" s="12">
        <v>0</v>
      </c>
      <c r="AR990" s="17">
        <f t="shared" si="461"/>
        <v>0</v>
      </c>
      <c r="AS990" s="12">
        <v>2</v>
      </c>
      <c r="AT990" s="17">
        <f t="shared" si="462"/>
        <v>1</v>
      </c>
      <c r="AU990" s="13"/>
      <c r="AV990" s="13"/>
      <c r="AW990" s="13"/>
      <c r="AX990" s="13"/>
      <c r="AY990" s="13"/>
      <c r="AZ990" s="13"/>
      <c r="BA990" s="13"/>
      <c r="BB990" s="13"/>
      <c r="BC990" s="13"/>
      <c r="BD990" s="35">
        <f t="shared" si="463"/>
        <v>0</v>
      </c>
      <c r="BE990" s="35">
        <f t="shared" si="464"/>
        <v>0</v>
      </c>
      <c r="BF990" s="37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2.3131656134052574</v>
      </c>
      <c r="BG990" s="14">
        <f t="shared" si="465"/>
        <v>1</v>
      </c>
      <c r="BH990" s="14">
        <f t="shared" si="466"/>
        <v>0</v>
      </c>
      <c r="BI990" s="13">
        <f>IFERROR(((AG990*(12000/5))/((F990*60+G990)*(SUMIFS(팀공격력!X:X,팀공격력!A:A,B990,팀공격력!B:B,D990)+SUMIFS(팀수비력!X:X,팀수비력!A:A,B990,팀수비력!B:B,D990))))*100,"")</f>
        <v>0</v>
      </c>
      <c r="BJ990" s="13">
        <f>IFERROR(((AI990*(12000/5))/((F990*60+G990)*(SUMIFS(팀공격력!V:V,팀공격력!A:A,B990,팀공격력!B:B,D990)+SUMIFS(팀수비력!W:W,팀수비력!A:A,B990,팀수비력!B:B,D990))))*100,"")</f>
        <v>0</v>
      </c>
      <c r="BK990" s="13">
        <f>IFERROR(((AE990*(12000/5))/((F990*60+G990)*(SUMIFS(팀공격력!X:X,팀공격력!A:A,B990,팀공격력!B:B,D990)+SUMIFS(팀수비력!X:X,팀수비력!A:A,B990,팀수비력!B:B,D990))))*100,"")</f>
        <v>0</v>
      </c>
      <c r="BL990" s="13">
        <f>IFERROR(100*AK990/(((((F990*60+G990)/(12000/5))*SUMIFS(팀공격력!P:P,팀공격력!A:A,B990,팀공격력!B:B,D990))-K990)),"")</f>
        <v>0</v>
      </c>
      <c r="BM990" s="13">
        <f>IFERROR(100*((AM990/E990*(2400))/((F990*60+G990)*SUMIFS(팀공격력!AR:AR,팀공격력!A:A,B990,팀공격력!B:B,D990))),"")</f>
        <v>0</v>
      </c>
      <c r="BN990" s="13">
        <f>IFERROR((AO990*40)/(((F990*60+G990)/60)*(SUMIFS(팀수비력!Q:Q,팀수비력!A:A,B990,팀수비력!B:B,D990)-SUMIFS(팀수비력!N:N,팀수비력!A:A,B990,팀수비력!B:B,D990)))*100,"")</f>
        <v>0</v>
      </c>
      <c r="BO990" s="13">
        <f t="shared" si="467"/>
        <v>0</v>
      </c>
      <c r="BP990" s="13">
        <v>0</v>
      </c>
      <c r="BQ990" s="13">
        <v>0</v>
      </c>
      <c r="BR990" s="13">
        <v>0</v>
      </c>
      <c r="BS990" s="13">
        <v>0</v>
      </c>
      <c r="BT990" s="15" t="s">
        <v>88</v>
      </c>
      <c r="BU990" s="15"/>
      <c r="BV990" s="12" t="s">
        <v>96</v>
      </c>
      <c r="BW990" s="26"/>
      <c r="BX990" s="28"/>
      <c r="BY990" s="28"/>
      <c r="BZ990" s="26"/>
      <c r="CA990" s="26"/>
      <c r="CB990" s="26"/>
      <c r="CC990" s="31"/>
      <c r="CD990" s="31"/>
      <c r="CE990" s="31"/>
      <c r="CF990" s="33"/>
      <c r="CG990" s="33"/>
    </row>
    <row r="991" spans="1:85" ht="18" customHeight="1" thickBot="1" x14ac:dyDescent="0.45">
      <c r="A991" s="12" t="s">
        <v>84</v>
      </c>
      <c r="B991" s="12" t="s">
        <v>172</v>
      </c>
      <c r="C991" s="4" t="s">
        <v>179</v>
      </c>
      <c r="D991" s="4" t="s">
        <v>300</v>
      </c>
      <c r="E991" s="23">
        <v>9</v>
      </c>
      <c r="F991" s="24">
        <v>26</v>
      </c>
      <c r="G991" s="24">
        <v>37</v>
      </c>
      <c r="H991" s="10">
        <f t="shared" si="441"/>
        <v>14373</v>
      </c>
      <c r="I991" s="5">
        <v>116</v>
      </c>
      <c r="J991" s="17">
        <f t="shared" si="442"/>
        <v>12.888888888888889</v>
      </c>
      <c r="K991" s="7">
        <v>42</v>
      </c>
      <c r="L991" s="7">
        <v>100</v>
      </c>
      <c r="M991" s="17">
        <f t="shared" si="443"/>
        <v>4.666666666666667</v>
      </c>
      <c r="N991" s="17">
        <f t="shared" si="444"/>
        <v>11.111111111111111</v>
      </c>
      <c r="O991" s="14">
        <f t="shared" si="445"/>
        <v>0.42</v>
      </c>
      <c r="P991" s="12">
        <v>18</v>
      </c>
      <c r="Q991" s="12">
        <v>39</v>
      </c>
      <c r="R991" s="17">
        <f t="shared" si="446"/>
        <v>2</v>
      </c>
      <c r="S991" s="17">
        <f t="shared" si="447"/>
        <v>4.333333333333333</v>
      </c>
      <c r="T991" s="14">
        <f t="shared" si="448"/>
        <v>0.46153846153846156</v>
      </c>
      <c r="U991" s="12">
        <v>24</v>
      </c>
      <c r="V991" s="12">
        <v>61</v>
      </c>
      <c r="W991" s="17">
        <f t="shared" si="449"/>
        <v>2.6666666666666665</v>
      </c>
      <c r="X991" s="17">
        <f t="shared" si="450"/>
        <v>6.7777777777777777</v>
      </c>
      <c r="Y991" s="14">
        <f t="shared" si="451"/>
        <v>0.39344262295081966</v>
      </c>
      <c r="Z991" s="12">
        <v>8</v>
      </c>
      <c r="AA991" s="12">
        <v>10</v>
      </c>
      <c r="AB991" s="17">
        <f t="shared" si="452"/>
        <v>0.88888888888888884</v>
      </c>
      <c r="AC991" s="17">
        <f t="shared" si="453"/>
        <v>1.1111111111111112</v>
      </c>
      <c r="AD991" s="14">
        <f t="shared" si="454"/>
        <v>0.8</v>
      </c>
      <c r="AE991" s="12">
        <v>21</v>
      </c>
      <c r="AF991" s="17">
        <f t="shared" si="455"/>
        <v>2.3333333333333335</v>
      </c>
      <c r="AG991" s="12">
        <v>5</v>
      </c>
      <c r="AH991" s="17">
        <f t="shared" si="456"/>
        <v>0.55555555555555558</v>
      </c>
      <c r="AI991" s="12">
        <v>16</v>
      </c>
      <c r="AJ991" s="17">
        <f t="shared" si="457"/>
        <v>1.7777777777777777</v>
      </c>
      <c r="AK991" s="12">
        <v>27</v>
      </c>
      <c r="AL991" s="17">
        <f t="shared" si="458"/>
        <v>3</v>
      </c>
      <c r="AM991" s="12">
        <v>10</v>
      </c>
      <c r="AN991" s="17">
        <f t="shared" si="459"/>
        <v>1.1111111111111112</v>
      </c>
      <c r="AO991" s="12">
        <v>1</v>
      </c>
      <c r="AP991" s="17">
        <f t="shared" si="460"/>
        <v>0.1111111111111111</v>
      </c>
      <c r="AQ991" s="12">
        <v>8</v>
      </c>
      <c r="AR991" s="17">
        <f t="shared" si="461"/>
        <v>0.88888888888888884</v>
      </c>
      <c r="AS991" s="12">
        <v>12</v>
      </c>
      <c r="AT991" s="17">
        <f t="shared" si="462"/>
        <v>1.3333333333333333</v>
      </c>
      <c r="AU991" s="13"/>
      <c r="AV991" s="13"/>
      <c r="AW991" s="13"/>
      <c r="AX991" s="13"/>
      <c r="AY991" s="13"/>
      <c r="AZ991" s="13"/>
      <c r="BA991" s="13"/>
      <c r="BB991" s="13"/>
      <c r="BC991" s="13"/>
      <c r="BD991" s="35">
        <f t="shared" si="463"/>
        <v>55.555555555555557</v>
      </c>
      <c r="BE991" s="35">
        <f t="shared" si="464"/>
        <v>54</v>
      </c>
      <c r="BF991" s="37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22.467109870163824</v>
      </c>
      <c r="BG991" s="14">
        <f t="shared" si="465"/>
        <v>0.61</v>
      </c>
      <c r="BH991" s="14">
        <f t="shared" si="466"/>
        <v>0.1</v>
      </c>
      <c r="BI991" s="13">
        <f>IFERROR(((AG991*(12000/5))/((F991*60+G991)*(SUMIFS(팀공격력!X:X,팀공격력!A:A,B991,팀공격력!B:B,D991)+SUMIFS(팀수비력!X:X,팀수비력!A:A,B991,팀수비력!B:B,D991))))*100,"")</f>
        <v>1.2099982152526325</v>
      </c>
      <c r="BJ991" s="13">
        <f>IFERROR(((AI991*(12000/5))/((F991*60+G991)*(SUMIFS(팀공격력!V:V,팀공격력!A:A,B991,팀공격력!B:B,D991)+SUMIFS(팀수비력!W:W,팀수비력!A:A,B991,팀수비력!B:B,D991))))*100,"")</f>
        <v>7.5613473375787148</v>
      </c>
      <c r="BK991" s="13">
        <f>IFERROR(((AE991*(12000/5))/((F991*60+G991)*(SUMIFS(팀공격력!X:X,팀공격력!A:A,B991,팀공격력!B:B,D991)+SUMIFS(팀수비력!X:X,팀수비력!A:A,B991,팀수비력!B:B,D991))))*100,"")</f>
        <v>5.0819925040610565</v>
      </c>
      <c r="BL991" s="13">
        <f>IFERROR(100*AK991/(((((F991*60+G991)/(12000/5))*SUMIFS(팀공격력!P:P,팀공격력!A:A,B991,팀공격력!B:B,D991))-K991)),"")</f>
        <v>20.609375993893519</v>
      </c>
      <c r="BM991" s="13">
        <f>IFERROR(100*((AM991/E991*(2400))/((F991*60+G991)*SUMIFS(팀공격력!AR:AR,팀공격력!A:A,B991,팀공격력!B:B,D991))),"")</f>
        <v>2.2471617802546486</v>
      </c>
      <c r="BN991" s="13">
        <f>IFERROR((AO991*40)/(((F991*60+G991)/60)*(SUMIFS(팀수비력!Q:Q,팀수비력!A:A,B991,팀수비력!B:B,D991)-SUMIFS(팀수비력!N:N,팀수비력!A:A,B991,팀수비력!B:B,D991)))*100,"")</f>
        <v>0.42213982678195777</v>
      </c>
      <c r="BO991" s="13">
        <f t="shared" si="467"/>
        <v>7.1174377224199281</v>
      </c>
      <c r="BP991" s="13">
        <v>0</v>
      </c>
      <c r="BQ991" s="13">
        <v>0</v>
      </c>
      <c r="BR991" s="13">
        <v>1.7777777777777699</v>
      </c>
      <c r="BS991" s="13">
        <v>0.77777777777777701</v>
      </c>
      <c r="BT991" s="15" t="s">
        <v>88</v>
      </c>
      <c r="BU991" s="15"/>
      <c r="BV991" s="12" t="s">
        <v>91</v>
      </c>
      <c r="BW991" s="26"/>
      <c r="BX991" s="28"/>
      <c r="BY991" s="28"/>
      <c r="BZ991" s="26"/>
      <c r="CA991" s="26"/>
      <c r="CB991" s="26"/>
      <c r="CC991" s="31"/>
      <c r="CD991" s="31"/>
      <c r="CE991" s="31"/>
      <c r="CF991" s="33"/>
      <c r="CG991" s="33"/>
    </row>
    <row r="992" spans="1:85" ht="18" customHeight="1" thickBot="1" x14ac:dyDescent="0.45">
      <c r="A992" s="12" t="s">
        <v>84</v>
      </c>
      <c r="B992" s="12" t="s">
        <v>172</v>
      </c>
      <c r="C992" s="4" t="s">
        <v>180</v>
      </c>
      <c r="D992" s="4" t="s">
        <v>300</v>
      </c>
      <c r="E992" s="23">
        <v>9</v>
      </c>
      <c r="F992" s="24">
        <v>19</v>
      </c>
      <c r="G992" s="24">
        <v>19</v>
      </c>
      <c r="H992" s="10">
        <f t="shared" si="441"/>
        <v>10431</v>
      </c>
      <c r="I992" s="5">
        <v>74</v>
      </c>
      <c r="J992" s="17">
        <f t="shared" si="442"/>
        <v>8.2222222222222214</v>
      </c>
      <c r="K992" s="7">
        <v>26</v>
      </c>
      <c r="L992" s="7">
        <v>66</v>
      </c>
      <c r="M992" s="17">
        <f t="shared" si="443"/>
        <v>2.8888888888888888</v>
      </c>
      <c r="N992" s="17">
        <f t="shared" si="444"/>
        <v>7.333333333333333</v>
      </c>
      <c r="O992" s="14">
        <f t="shared" si="445"/>
        <v>0.39393939393939392</v>
      </c>
      <c r="P992" s="12">
        <v>11</v>
      </c>
      <c r="Q992" s="12">
        <v>20</v>
      </c>
      <c r="R992" s="17">
        <f t="shared" si="446"/>
        <v>1.2222222222222223</v>
      </c>
      <c r="S992" s="17">
        <f t="shared" si="447"/>
        <v>2.2222222222222223</v>
      </c>
      <c r="T992" s="14">
        <f t="shared" si="448"/>
        <v>0.55000000000000004</v>
      </c>
      <c r="U992" s="12">
        <v>15</v>
      </c>
      <c r="V992" s="12">
        <v>46</v>
      </c>
      <c r="W992" s="17">
        <f t="shared" si="449"/>
        <v>1.6666666666666667</v>
      </c>
      <c r="X992" s="17">
        <f t="shared" si="450"/>
        <v>5.1111111111111107</v>
      </c>
      <c r="Y992" s="14">
        <f t="shared" si="451"/>
        <v>0.32608695652173914</v>
      </c>
      <c r="Z992" s="12">
        <v>7</v>
      </c>
      <c r="AA992" s="12">
        <v>8</v>
      </c>
      <c r="AB992" s="17">
        <f t="shared" si="452"/>
        <v>0.77777777777777779</v>
      </c>
      <c r="AC992" s="17">
        <f t="shared" si="453"/>
        <v>0.88888888888888884</v>
      </c>
      <c r="AD992" s="14">
        <f t="shared" si="454"/>
        <v>0.875</v>
      </c>
      <c r="AE992" s="12">
        <v>19</v>
      </c>
      <c r="AF992" s="17">
        <f t="shared" si="455"/>
        <v>2.1111111111111112</v>
      </c>
      <c r="AG992" s="12">
        <v>7</v>
      </c>
      <c r="AH992" s="17">
        <f t="shared" si="456"/>
        <v>0.77777777777777779</v>
      </c>
      <c r="AI992" s="12">
        <v>12</v>
      </c>
      <c r="AJ992" s="17">
        <f t="shared" si="457"/>
        <v>1.3333333333333333</v>
      </c>
      <c r="AK992" s="12">
        <v>6</v>
      </c>
      <c r="AL992" s="17">
        <f t="shared" si="458"/>
        <v>0.66666666666666663</v>
      </c>
      <c r="AM992" s="12">
        <v>3</v>
      </c>
      <c r="AN992" s="17">
        <f t="shared" si="459"/>
        <v>0.33333333333333331</v>
      </c>
      <c r="AO992" s="12">
        <v>2</v>
      </c>
      <c r="AP992" s="17">
        <f t="shared" si="460"/>
        <v>0.22222222222222221</v>
      </c>
      <c r="AQ992" s="12">
        <v>8</v>
      </c>
      <c r="AR992" s="17">
        <f t="shared" si="461"/>
        <v>0.88888888888888884</v>
      </c>
      <c r="AS992" s="12">
        <v>27</v>
      </c>
      <c r="AT992" s="17">
        <f t="shared" si="462"/>
        <v>3</v>
      </c>
      <c r="AU992" s="13"/>
      <c r="AV992" s="13"/>
      <c r="AW992" s="13"/>
      <c r="AX992" s="13"/>
      <c r="AY992" s="13"/>
      <c r="AZ992" s="13"/>
      <c r="BA992" s="13"/>
      <c r="BB992" s="13"/>
      <c r="BC992" s="13"/>
      <c r="BD992" s="35">
        <f t="shared" si="463"/>
        <v>53.222094361334868</v>
      </c>
      <c r="BE992" s="35">
        <f t="shared" si="464"/>
        <v>50.757575757575758</v>
      </c>
      <c r="BF992" s="37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21.350897819208132</v>
      </c>
      <c r="BG992" s="14">
        <f t="shared" si="465"/>
        <v>0.69696969696969702</v>
      </c>
      <c r="BH992" s="14">
        <f t="shared" si="466"/>
        <v>0.12121212121212122</v>
      </c>
      <c r="BI992" s="13">
        <f>IFERROR(((AG992*(12000/5))/((F992*60+G992)*(SUMIFS(팀공격력!X:X,팀공격력!A:A,B992,팀공격력!B:B,D992)+SUMIFS(팀수비력!X:X,팀수비력!A:A,B992,팀수비력!B:B,D992))))*100,"")</f>
        <v>2.3341794733924384</v>
      </c>
      <c r="BJ992" s="13">
        <f>IFERROR(((AI992*(12000/5))/((F992*60+G992)*(SUMIFS(팀공격력!V:V,팀공격력!A:A,B992,팀공격력!B:B,D992)+SUMIFS(팀수비력!W:W,팀수비력!A:A,B992,팀수비력!B:B,D992))))*100,"")</f>
        <v>7.8141533853191598</v>
      </c>
      <c r="BK992" s="13">
        <f>IFERROR(((AE992*(12000/5))/((F992*60+G992)*(SUMIFS(팀공격력!X:X,팀공격력!A:A,B992,팀공격력!B:B,D992)+SUMIFS(팀수비력!X:X,팀수비력!A:A,B992,팀수비력!B:B,D992))))*100,"")</f>
        <v>6.335629999208046</v>
      </c>
      <c r="BL992" s="13">
        <f>IFERROR(100*AK992/(((((F992*60+G992)/(12000/5))*SUMIFS(팀공격력!P:P,팀공격력!A:A,B992,팀공격력!B:B,D992))-K992)),"")</f>
        <v>6.0266175608939481</v>
      </c>
      <c r="BM992" s="13">
        <f>IFERROR(100*((AM992/E992*(2400))/((F992*60+G992)*SUMIFS(팀공격력!AR:AR,팀공격력!A:A,B992,팀공격력!B:B,D992))),"")</f>
        <v>0.92891735023296129</v>
      </c>
      <c r="BN992" s="13">
        <f>IFERROR((AO992*40)/(((F992*60+G992)/60)*(SUMIFS(팀수비력!Q:Q,팀수비력!A:A,B992,팀수비력!B:B,D992)-SUMIFS(팀수비력!N:N,팀수비력!A:A,B992,팀수비력!B:B,D992)))*100,"")</f>
        <v>1.1633430601739196</v>
      </c>
      <c r="BO992" s="13">
        <f t="shared" si="467"/>
        <v>10.319917440660475</v>
      </c>
      <c r="BP992" s="13">
        <v>10</v>
      </c>
      <c r="BQ992" s="13">
        <v>0.11111111111111099</v>
      </c>
      <c r="BR992" s="13">
        <v>0</v>
      </c>
      <c r="BS992" s="13">
        <v>0.33333333333333298</v>
      </c>
      <c r="BT992" s="15" t="s">
        <v>88</v>
      </c>
      <c r="BU992" s="15"/>
      <c r="BV992" s="12" t="s">
        <v>96</v>
      </c>
      <c r="BW992" s="26"/>
      <c r="BX992" s="28"/>
      <c r="BY992" s="28"/>
      <c r="BZ992" s="26"/>
      <c r="CA992" s="26"/>
      <c r="CB992" s="26"/>
      <c r="CC992" s="31"/>
      <c r="CD992" s="31"/>
      <c r="CE992" s="31"/>
      <c r="CF992" s="33"/>
      <c r="CG992" s="33"/>
    </row>
    <row r="993" spans="1:85" ht="18" customHeight="1" thickBot="1" x14ac:dyDescent="0.45">
      <c r="A993" s="12" t="s">
        <v>84</v>
      </c>
      <c r="B993" s="12" t="s">
        <v>172</v>
      </c>
      <c r="C993" s="4" t="s">
        <v>181</v>
      </c>
      <c r="D993" s="4" t="s">
        <v>300</v>
      </c>
      <c r="E993" s="23">
        <v>9</v>
      </c>
      <c r="F993" s="24">
        <v>12</v>
      </c>
      <c r="G993" s="24">
        <v>57</v>
      </c>
      <c r="H993" s="10">
        <f t="shared" si="441"/>
        <v>6993</v>
      </c>
      <c r="I993" s="5">
        <v>26</v>
      </c>
      <c r="J993" s="17">
        <f t="shared" si="442"/>
        <v>2.8888888888888888</v>
      </c>
      <c r="K993" s="7">
        <v>9</v>
      </c>
      <c r="L993" s="7">
        <v>32</v>
      </c>
      <c r="M993" s="17">
        <f t="shared" si="443"/>
        <v>1</v>
      </c>
      <c r="N993" s="17">
        <f t="shared" si="444"/>
        <v>3.5555555555555554</v>
      </c>
      <c r="O993" s="14">
        <f t="shared" si="445"/>
        <v>0.28125</v>
      </c>
      <c r="P993" s="12">
        <v>2</v>
      </c>
      <c r="Q993" s="12">
        <v>4</v>
      </c>
      <c r="R993" s="17">
        <f t="shared" si="446"/>
        <v>0.22222222222222221</v>
      </c>
      <c r="S993" s="17">
        <f t="shared" si="447"/>
        <v>0.44444444444444442</v>
      </c>
      <c r="T993" s="14">
        <f t="shared" si="448"/>
        <v>0.5</v>
      </c>
      <c r="U993" s="12">
        <v>7</v>
      </c>
      <c r="V993" s="12">
        <v>28</v>
      </c>
      <c r="W993" s="17">
        <f t="shared" si="449"/>
        <v>0.77777777777777779</v>
      </c>
      <c r="X993" s="17">
        <f t="shared" si="450"/>
        <v>3.1111111111111112</v>
      </c>
      <c r="Y993" s="14">
        <f t="shared" si="451"/>
        <v>0.25</v>
      </c>
      <c r="Z993" s="12">
        <v>1</v>
      </c>
      <c r="AA993" s="12">
        <v>2</v>
      </c>
      <c r="AB993" s="17">
        <f t="shared" si="452"/>
        <v>0.1111111111111111</v>
      </c>
      <c r="AC993" s="17">
        <f t="shared" si="453"/>
        <v>0.22222222222222221</v>
      </c>
      <c r="AD993" s="14">
        <f t="shared" si="454"/>
        <v>0.5</v>
      </c>
      <c r="AE993" s="12">
        <v>5</v>
      </c>
      <c r="AF993" s="17">
        <f t="shared" si="455"/>
        <v>0.55555555555555558</v>
      </c>
      <c r="AG993" s="12">
        <v>2</v>
      </c>
      <c r="AH993" s="17">
        <f t="shared" si="456"/>
        <v>0.22222222222222221</v>
      </c>
      <c r="AI993" s="12">
        <v>3</v>
      </c>
      <c r="AJ993" s="17">
        <f t="shared" si="457"/>
        <v>0.33333333333333331</v>
      </c>
      <c r="AK993" s="12">
        <v>9</v>
      </c>
      <c r="AL993" s="17">
        <f t="shared" si="458"/>
        <v>1</v>
      </c>
      <c r="AM993" s="12">
        <v>4</v>
      </c>
      <c r="AN993" s="17">
        <f t="shared" si="459"/>
        <v>0.44444444444444442</v>
      </c>
      <c r="AO993" s="12">
        <v>0</v>
      </c>
      <c r="AP993" s="17">
        <f t="shared" si="460"/>
        <v>0</v>
      </c>
      <c r="AQ993" s="12">
        <v>5</v>
      </c>
      <c r="AR993" s="17">
        <f t="shared" si="461"/>
        <v>0.55555555555555558</v>
      </c>
      <c r="AS993" s="12">
        <v>7</v>
      </c>
      <c r="AT993" s="17">
        <f t="shared" si="462"/>
        <v>0.77777777777777779</v>
      </c>
      <c r="AU993" s="13"/>
      <c r="AV993" s="13"/>
      <c r="AW993" s="13"/>
      <c r="AX993" s="13"/>
      <c r="AY993" s="13"/>
      <c r="AZ993" s="13"/>
      <c r="BA993" s="13"/>
      <c r="BB993" s="13"/>
      <c r="BC993" s="13"/>
      <c r="BD993" s="35">
        <f t="shared" si="463"/>
        <v>39.537712895377126</v>
      </c>
      <c r="BE993" s="35">
        <f t="shared" si="464"/>
        <v>39.0625</v>
      </c>
      <c r="BF993" s="37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15.562335204812326</v>
      </c>
      <c r="BG993" s="14">
        <f t="shared" si="465"/>
        <v>0.875</v>
      </c>
      <c r="BH993" s="14">
        <f t="shared" si="466"/>
        <v>6.25E-2</v>
      </c>
      <c r="BI993" s="13">
        <f>IFERROR(((AG993*(12000/5))/((F993*60+G993)*(SUMIFS(팀공격력!X:X,팀공격력!A:A,B993,팀공격력!B:B,D993)+SUMIFS(팀수비력!X:X,팀수비력!A:A,B993,팀수비력!B:B,D993))))*100,"")</f>
        <v>0.99478360347925554</v>
      </c>
      <c r="BJ993" s="13">
        <f>IFERROR(((AI993*(12000/5))/((F993*60+G993)*(SUMIFS(팀공격력!V:V,팀공격력!A:A,B993,팀공격력!B:B,D993)+SUMIFS(팀수비력!W:W,팀수비력!A:A,B993,팀수비력!B:B,D993))))*100,"")</f>
        <v>2.9139651781161215</v>
      </c>
      <c r="BK993" s="13">
        <f>IFERROR(((AE993*(12000/5))/((F993*60+G993)*(SUMIFS(팀공격력!X:X,팀공격력!A:A,B993,팀공격력!B:B,D993)+SUMIFS(팀수비력!X:X,팀수비력!A:A,B993,팀수비력!B:B,D993))))*100,"")</f>
        <v>2.4869590086981392</v>
      </c>
      <c r="BL993" s="13">
        <f>IFERROR(100*AK993/(((((F993*60+G993)/(12000/5))*SUMIFS(팀공격력!P:P,팀공격력!A:A,B993,팀공격력!B:B,D993))-K993)),"")</f>
        <v>11.972065181243766</v>
      </c>
      <c r="BM993" s="13">
        <f>IFERROR(100*((AM993/E993*(2400))/((F993*60+G993)*SUMIFS(팀공격력!AR:AR,팀공격력!A:A,B993,팀공격력!B:B,D993))),"")</f>
        <v>1.8474735459802696</v>
      </c>
      <c r="BN993" s="13">
        <f>IFERROR((AO993*40)/(((F993*60+G993)/60)*(SUMIFS(팀수비력!Q:Q,팀수비력!A:A,B993,팀수비력!B:B,D993)-SUMIFS(팀수비력!N:N,팀수비력!A:A,B993,팀수비력!B:B,D993)))*100,"")</f>
        <v>0</v>
      </c>
      <c r="BO993" s="13">
        <f t="shared" si="467"/>
        <v>13.199577613516366</v>
      </c>
      <c r="BP993" s="13">
        <v>0</v>
      </c>
      <c r="BQ993" s="13">
        <v>0</v>
      </c>
      <c r="BR993" s="13">
        <v>0.33333333333333298</v>
      </c>
      <c r="BS993" s="13">
        <v>0</v>
      </c>
      <c r="BT993" s="15" t="s">
        <v>88</v>
      </c>
      <c r="BU993" s="15"/>
      <c r="BV993" s="12" t="s">
        <v>96</v>
      </c>
      <c r="BW993" s="26"/>
      <c r="BX993" s="28"/>
      <c r="BY993" s="28"/>
      <c r="BZ993" s="26"/>
      <c r="CA993" s="26"/>
      <c r="CB993" s="26"/>
      <c r="CC993" s="31"/>
      <c r="CD993" s="31"/>
      <c r="CE993" s="31"/>
      <c r="CF993" s="33"/>
      <c r="CG993" s="33"/>
    </row>
    <row r="994" spans="1:85" ht="18" customHeight="1" thickBot="1" x14ac:dyDescent="0.45">
      <c r="A994" s="12" t="s">
        <v>84</v>
      </c>
      <c r="B994" s="12" t="s">
        <v>172</v>
      </c>
      <c r="C994" s="4" t="s">
        <v>183</v>
      </c>
      <c r="D994" s="4" t="s">
        <v>300</v>
      </c>
      <c r="E994" s="23">
        <v>8</v>
      </c>
      <c r="F994" s="24">
        <v>11</v>
      </c>
      <c r="G994" s="24">
        <v>44</v>
      </c>
      <c r="H994" s="10">
        <f t="shared" si="441"/>
        <v>5632</v>
      </c>
      <c r="I994" s="5">
        <v>34</v>
      </c>
      <c r="J994" s="17">
        <f t="shared" si="442"/>
        <v>4.25</v>
      </c>
      <c r="K994" s="7">
        <v>13</v>
      </c>
      <c r="L994" s="7">
        <v>26</v>
      </c>
      <c r="M994" s="17">
        <f t="shared" si="443"/>
        <v>1.625</v>
      </c>
      <c r="N994" s="17">
        <f t="shared" si="444"/>
        <v>3.25</v>
      </c>
      <c r="O994" s="14">
        <f t="shared" si="445"/>
        <v>0.5</v>
      </c>
      <c r="P994" s="12">
        <v>12</v>
      </c>
      <c r="Q994" s="12">
        <v>24</v>
      </c>
      <c r="R994" s="17">
        <f t="shared" si="446"/>
        <v>1.5</v>
      </c>
      <c r="S994" s="17">
        <f t="shared" si="447"/>
        <v>3</v>
      </c>
      <c r="T994" s="14">
        <f t="shared" si="448"/>
        <v>0.5</v>
      </c>
      <c r="U994" s="12">
        <v>1</v>
      </c>
      <c r="V994" s="12">
        <v>2</v>
      </c>
      <c r="W994" s="17">
        <f t="shared" si="449"/>
        <v>0.125</v>
      </c>
      <c r="X994" s="17">
        <f t="shared" si="450"/>
        <v>0.25</v>
      </c>
      <c r="Y994" s="14">
        <f t="shared" si="451"/>
        <v>0.5</v>
      </c>
      <c r="Z994" s="12">
        <v>7</v>
      </c>
      <c r="AA994" s="12">
        <v>15</v>
      </c>
      <c r="AB994" s="17">
        <f t="shared" si="452"/>
        <v>0.875</v>
      </c>
      <c r="AC994" s="17">
        <f t="shared" si="453"/>
        <v>1.875</v>
      </c>
      <c r="AD994" s="14">
        <f t="shared" si="454"/>
        <v>0.46666666666666667</v>
      </c>
      <c r="AE994" s="12">
        <v>19</v>
      </c>
      <c r="AF994" s="17">
        <f t="shared" si="455"/>
        <v>2.375</v>
      </c>
      <c r="AG994" s="12">
        <v>5</v>
      </c>
      <c r="AH994" s="17">
        <f t="shared" si="456"/>
        <v>0.625</v>
      </c>
      <c r="AI994" s="12">
        <v>14</v>
      </c>
      <c r="AJ994" s="17">
        <f t="shared" si="457"/>
        <v>1.75</v>
      </c>
      <c r="AK994" s="12">
        <v>3</v>
      </c>
      <c r="AL994" s="17">
        <f t="shared" si="458"/>
        <v>0.375</v>
      </c>
      <c r="AM994" s="12">
        <v>3</v>
      </c>
      <c r="AN994" s="17">
        <f t="shared" si="459"/>
        <v>0.375</v>
      </c>
      <c r="AO994" s="12">
        <v>1</v>
      </c>
      <c r="AP994" s="17">
        <f t="shared" si="460"/>
        <v>0.125</v>
      </c>
      <c r="AQ994" s="12">
        <v>7</v>
      </c>
      <c r="AR994" s="17">
        <f t="shared" si="461"/>
        <v>0.875</v>
      </c>
      <c r="AS994" s="12">
        <v>19</v>
      </c>
      <c r="AT994" s="17">
        <f t="shared" si="462"/>
        <v>2.375</v>
      </c>
      <c r="AU994" s="13"/>
      <c r="AV994" s="13"/>
      <c r="AW994" s="13"/>
      <c r="AX994" s="13"/>
      <c r="AY994" s="13"/>
      <c r="AZ994" s="13"/>
      <c r="BA994" s="13"/>
      <c r="BB994" s="13"/>
      <c r="BC994" s="13"/>
      <c r="BD994" s="35">
        <f t="shared" si="463"/>
        <v>52.147239263803677</v>
      </c>
      <c r="BE994" s="35">
        <f t="shared" si="464"/>
        <v>51.923076923076927</v>
      </c>
      <c r="BF994" s="37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17.955948074058309</v>
      </c>
      <c r="BG994" s="14">
        <f t="shared" si="465"/>
        <v>7.6923076923076927E-2</v>
      </c>
      <c r="BH994" s="14">
        <f t="shared" si="466"/>
        <v>0.57692307692307687</v>
      </c>
      <c r="BI994" s="13">
        <f>IFERROR(((AG994*(12000/5))/((F994*60+G994)*(SUMIFS(팀공격력!X:X,팀공격력!A:A,B994,팀공격력!B:B,D994)+SUMIFS(팀수비력!X:X,팀수비력!A:A,B994,팀수비력!B:B,D994))))*100,"")</f>
        <v>2.7448397013614403</v>
      </c>
      <c r="BJ994" s="13">
        <f>IFERROR(((AI994*(12000/5))/((F994*60+G994)*(SUMIFS(팀공격력!V:V,팀공격력!A:A,B994,팀공격력!B:B,D994)+SUMIFS(팀수비력!W:W,팀수비력!A:A,B994,팀수비력!B:B,D994))))*100,"")</f>
        <v>15.008576329331047</v>
      </c>
      <c r="BK994" s="13">
        <f>IFERROR(((AE994*(12000/5))/((F994*60+G994)*(SUMIFS(팀공격력!X:X,팀공격력!A:A,B994,팀공격력!B:B,D994)+SUMIFS(팀수비력!X:X,팀수비력!A:A,B994,팀수비력!B:B,D994))))*100,"")</f>
        <v>10.430390865173473</v>
      </c>
      <c r="BL994" s="13">
        <f>IFERROR(100*AK994/(((((F994*60+G994)/(12000/5))*SUMIFS(팀공격력!P:P,팀공격력!A:A,B994,팀공격력!B:B,D994))-K994)),"")</f>
        <v>4.7418335089567965</v>
      </c>
      <c r="BM994" s="13">
        <f>IFERROR(100*((AM994/E994*(2400))/((F994*60+G994)*SUMIFS(팀공격력!AR:AR,팀공격력!A:A,B994,팀공격력!B:B,D994))),"")</f>
        <v>1.720443338117901</v>
      </c>
      <c r="BN994" s="13">
        <f>IFERROR((AO994*40)/(((F994*60+G994)/60)*(SUMIFS(팀수비력!Q:Q,팀수비력!A:A,B994,팀수비력!B:B,D994)-SUMIFS(팀수비력!N:N,팀수비력!A:A,B994,팀수비력!B:B,D994)))*100,"")</f>
        <v>0.95760980592441269</v>
      </c>
      <c r="BO994" s="13">
        <f t="shared" si="467"/>
        <v>17.676767676767675</v>
      </c>
      <c r="BP994" s="13">
        <v>0</v>
      </c>
      <c r="BQ994" s="13">
        <v>0</v>
      </c>
      <c r="BR994" s="13">
        <v>0</v>
      </c>
      <c r="BS994" s="13">
        <v>0.125</v>
      </c>
      <c r="BT994" s="15" t="s">
        <v>88</v>
      </c>
      <c r="BU994" s="15"/>
      <c r="BV994" s="12" t="s">
        <v>96</v>
      </c>
      <c r="BW994" s="26"/>
      <c r="BX994" s="28"/>
      <c r="BY994" s="28"/>
      <c r="BZ994" s="26"/>
      <c r="CA994" s="26"/>
      <c r="CB994" s="26"/>
      <c r="CC994" s="31"/>
      <c r="CD994" s="31"/>
      <c r="CE994" s="31"/>
      <c r="CF994" s="33"/>
      <c r="CG994" s="33"/>
    </row>
    <row r="995" spans="1:85" ht="18" customHeight="1" thickBot="1" x14ac:dyDescent="0.45">
      <c r="A995" s="12" t="s">
        <v>84</v>
      </c>
      <c r="B995" s="12" t="s">
        <v>172</v>
      </c>
      <c r="C995" s="4" t="s">
        <v>184</v>
      </c>
      <c r="D995" s="4" t="s">
        <v>300</v>
      </c>
      <c r="E995" s="23">
        <v>3</v>
      </c>
      <c r="F995" s="24">
        <v>4</v>
      </c>
      <c r="G995" s="24">
        <v>8</v>
      </c>
      <c r="H995" s="10">
        <f t="shared" si="441"/>
        <v>744</v>
      </c>
      <c r="I995" s="5">
        <v>6</v>
      </c>
      <c r="J995" s="17">
        <f t="shared" si="442"/>
        <v>2</v>
      </c>
      <c r="K995" s="7">
        <v>2</v>
      </c>
      <c r="L995" s="7">
        <v>4</v>
      </c>
      <c r="M995" s="17">
        <f t="shared" si="443"/>
        <v>0.66666666666666663</v>
      </c>
      <c r="N995" s="17">
        <f t="shared" si="444"/>
        <v>1.3333333333333333</v>
      </c>
      <c r="O995" s="14">
        <f t="shared" si="445"/>
        <v>0.5</v>
      </c>
      <c r="P995" s="12">
        <v>1</v>
      </c>
      <c r="Q995" s="12">
        <v>2</v>
      </c>
      <c r="R995" s="17">
        <f t="shared" si="446"/>
        <v>0.33333333333333331</v>
      </c>
      <c r="S995" s="17">
        <f t="shared" si="447"/>
        <v>0.66666666666666663</v>
      </c>
      <c r="T995" s="14">
        <f t="shared" si="448"/>
        <v>0.5</v>
      </c>
      <c r="U995" s="12">
        <v>1</v>
      </c>
      <c r="V995" s="12">
        <v>2</v>
      </c>
      <c r="W995" s="17">
        <f t="shared" si="449"/>
        <v>0.33333333333333331</v>
      </c>
      <c r="X995" s="17">
        <f t="shared" si="450"/>
        <v>0.66666666666666663</v>
      </c>
      <c r="Y995" s="14">
        <f t="shared" si="451"/>
        <v>0.5</v>
      </c>
      <c r="Z995" s="12">
        <v>1</v>
      </c>
      <c r="AA995" s="12">
        <v>1</v>
      </c>
      <c r="AB995" s="17">
        <f t="shared" si="452"/>
        <v>0.33333333333333331</v>
      </c>
      <c r="AC995" s="17">
        <f t="shared" si="453"/>
        <v>0.33333333333333331</v>
      </c>
      <c r="AD995" s="14">
        <f t="shared" si="454"/>
        <v>1</v>
      </c>
      <c r="AE995" s="12">
        <v>3</v>
      </c>
      <c r="AF995" s="17">
        <f t="shared" si="455"/>
        <v>1</v>
      </c>
      <c r="AG995" s="12">
        <v>1</v>
      </c>
      <c r="AH995" s="17">
        <f t="shared" si="456"/>
        <v>0.33333333333333331</v>
      </c>
      <c r="AI995" s="12">
        <v>2</v>
      </c>
      <c r="AJ995" s="17">
        <f t="shared" si="457"/>
        <v>0.66666666666666663</v>
      </c>
      <c r="AK995" s="12">
        <v>1</v>
      </c>
      <c r="AL995" s="17">
        <f t="shared" si="458"/>
        <v>0.33333333333333331</v>
      </c>
      <c r="AM995" s="12">
        <v>1</v>
      </c>
      <c r="AN995" s="17">
        <f t="shared" si="459"/>
        <v>0.33333333333333331</v>
      </c>
      <c r="AO995" s="12">
        <v>0</v>
      </c>
      <c r="AP995" s="17">
        <f t="shared" si="460"/>
        <v>0</v>
      </c>
      <c r="AQ995" s="12">
        <v>0</v>
      </c>
      <c r="AR995" s="17">
        <f t="shared" si="461"/>
        <v>0</v>
      </c>
      <c r="AS995" s="12">
        <v>2</v>
      </c>
      <c r="AT995" s="17">
        <f t="shared" si="462"/>
        <v>0.66666666666666663</v>
      </c>
      <c r="AU995" s="13"/>
      <c r="AV995" s="13"/>
      <c r="AW995" s="13"/>
      <c r="AX995" s="13"/>
      <c r="AY995" s="13"/>
      <c r="AZ995" s="13"/>
      <c r="BA995" s="13"/>
      <c r="BB995" s="13"/>
      <c r="BC995" s="13"/>
      <c r="BD995" s="35">
        <f t="shared" si="463"/>
        <v>67.567567567567565</v>
      </c>
      <c r="BE995" s="35">
        <f t="shared" si="464"/>
        <v>62.5</v>
      </c>
      <c r="BF995" s="37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5.7150114300228614</v>
      </c>
      <c r="BG995" s="14">
        <f t="shared" si="465"/>
        <v>0.5</v>
      </c>
      <c r="BH995" s="14">
        <f t="shared" si="466"/>
        <v>0.25</v>
      </c>
      <c r="BI995" s="13">
        <f>IFERROR(((AG995*(12000/5))/((F995*60+G995)*(SUMIFS(팀공격력!X:X,팀공격력!A:A,B995,팀공격력!B:B,D995)+SUMIFS(팀수비력!X:X,팀수비력!A:A,B995,팀수비력!B:B,D995))))*100,"")</f>
        <v>1.5583606046439147</v>
      </c>
      <c r="BJ995" s="13">
        <f>IFERROR(((AI995*(12000/5))/((F995*60+G995)*(SUMIFS(팀공격력!V:V,팀공격력!A:A,B995,팀공격력!B:B,D995)+SUMIFS(팀수비력!W:W,팀수비력!A:A,B995,팀수비력!B:B,D995))))*100,"")</f>
        <v>6.0864272671941571</v>
      </c>
      <c r="BK995" s="13">
        <f>IFERROR(((AE995*(12000/5))/((F995*60+G995)*(SUMIFS(팀공격력!X:X,팀공격력!A:A,B995,팀공격력!B:B,D995)+SUMIFS(팀수비력!X:X,팀수비력!A:A,B995,팀수비력!B:B,D995))))*100,"")</f>
        <v>4.6750818139317438</v>
      </c>
      <c r="BL995" s="13">
        <f>IFERROR(100*AK995/(((((F995*60+G995)/(12000/5))*SUMIFS(팀공격력!P:P,팀공격력!A:A,B995,팀공격력!B:B,D995))-K995)),"")</f>
        <v>4.0214477211796247</v>
      </c>
      <c r="BM995" s="13">
        <f>IFERROR(100*((AM995/E995*(2400))/((F995*60+G995)*SUMIFS(팀공격력!AR:AR,팀공격력!A:A,B995,팀공격력!B:B,D995))),"")</f>
        <v>4.3411903585483964</v>
      </c>
      <c r="BN995" s="13">
        <f>IFERROR((AO995*40)/(((F995*60+G995)/60)*(SUMIFS(팀수비력!Q:Q,팀수비력!A:A,B995,팀수비력!B:B,D995)-SUMIFS(팀수비력!N:N,팀수비력!A:A,B995,팀수비력!B:B,D995)))*100,"")</f>
        <v>0</v>
      </c>
      <c r="BO995" s="13">
        <f t="shared" si="467"/>
        <v>0</v>
      </c>
      <c r="BP995" s="13">
        <v>0</v>
      </c>
      <c r="BQ995" s="13">
        <v>0</v>
      </c>
      <c r="BR995" s="13">
        <v>0</v>
      </c>
      <c r="BS995" s="13">
        <v>0</v>
      </c>
      <c r="BT995" s="15" t="s">
        <v>88</v>
      </c>
      <c r="BU995" s="15"/>
      <c r="BV995" s="12" t="s">
        <v>96</v>
      </c>
      <c r="BW995" s="26"/>
      <c r="BX995" s="28"/>
      <c r="BY995" s="28"/>
      <c r="BZ995" s="26"/>
      <c r="CA995" s="26"/>
      <c r="CB995" s="26"/>
      <c r="CC995" s="31"/>
      <c r="CD995" s="31"/>
      <c r="CE995" s="31"/>
      <c r="CF995" s="33"/>
      <c r="CG995" s="33"/>
    </row>
    <row r="996" spans="1:85" ht="18" customHeight="1" thickBot="1" x14ac:dyDescent="0.45">
      <c r="A996" s="12" t="s">
        <v>84</v>
      </c>
      <c r="B996" s="12" t="s">
        <v>172</v>
      </c>
      <c r="C996" s="4" t="s">
        <v>185</v>
      </c>
      <c r="D996" s="4" t="s">
        <v>300</v>
      </c>
      <c r="E996" s="23">
        <v>9</v>
      </c>
      <c r="F996" s="24">
        <v>26</v>
      </c>
      <c r="G996" s="24">
        <v>52</v>
      </c>
      <c r="H996" s="10">
        <f t="shared" si="441"/>
        <v>14508</v>
      </c>
      <c r="I996" s="5">
        <v>85</v>
      </c>
      <c r="J996" s="17">
        <f t="shared" si="442"/>
        <v>9.4444444444444446</v>
      </c>
      <c r="K996" s="7">
        <v>35</v>
      </c>
      <c r="L996" s="7">
        <v>80</v>
      </c>
      <c r="M996" s="17">
        <f t="shared" si="443"/>
        <v>3.8888888888888888</v>
      </c>
      <c r="N996" s="17">
        <f t="shared" si="444"/>
        <v>8.8888888888888893</v>
      </c>
      <c r="O996" s="14">
        <f t="shared" si="445"/>
        <v>0.4375</v>
      </c>
      <c r="P996" s="12">
        <v>24</v>
      </c>
      <c r="Q996" s="12">
        <v>45</v>
      </c>
      <c r="R996" s="17">
        <f t="shared" si="446"/>
        <v>2.6666666666666665</v>
      </c>
      <c r="S996" s="17">
        <f t="shared" si="447"/>
        <v>5</v>
      </c>
      <c r="T996" s="14">
        <f t="shared" si="448"/>
        <v>0.53333333333333333</v>
      </c>
      <c r="U996" s="12">
        <v>11</v>
      </c>
      <c r="V996" s="12">
        <v>35</v>
      </c>
      <c r="W996" s="17">
        <f t="shared" si="449"/>
        <v>1.2222222222222223</v>
      </c>
      <c r="X996" s="17">
        <f t="shared" si="450"/>
        <v>3.8888888888888888</v>
      </c>
      <c r="Y996" s="14">
        <f t="shared" si="451"/>
        <v>0.31428571428571428</v>
      </c>
      <c r="Z996" s="12">
        <v>4</v>
      </c>
      <c r="AA996" s="12">
        <v>8</v>
      </c>
      <c r="AB996" s="17">
        <f t="shared" si="452"/>
        <v>0.44444444444444442</v>
      </c>
      <c r="AC996" s="17">
        <f t="shared" si="453"/>
        <v>0.88888888888888884</v>
      </c>
      <c r="AD996" s="14">
        <f t="shared" si="454"/>
        <v>0.5</v>
      </c>
      <c r="AE996" s="12">
        <v>50</v>
      </c>
      <c r="AF996" s="17">
        <f t="shared" si="455"/>
        <v>5.5555555555555554</v>
      </c>
      <c r="AG996" s="12">
        <v>11</v>
      </c>
      <c r="AH996" s="17">
        <f t="shared" si="456"/>
        <v>1.2222222222222223</v>
      </c>
      <c r="AI996" s="12">
        <v>39</v>
      </c>
      <c r="AJ996" s="17">
        <f t="shared" si="457"/>
        <v>4.333333333333333</v>
      </c>
      <c r="AK996" s="12">
        <v>38</v>
      </c>
      <c r="AL996" s="17">
        <f t="shared" si="458"/>
        <v>4.2222222222222223</v>
      </c>
      <c r="AM996" s="12">
        <v>11</v>
      </c>
      <c r="AN996" s="17">
        <f t="shared" si="459"/>
        <v>1.2222222222222223</v>
      </c>
      <c r="AO996" s="12">
        <v>3</v>
      </c>
      <c r="AP996" s="17">
        <f t="shared" si="460"/>
        <v>0.33333333333333331</v>
      </c>
      <c r="AQ996" s="12">
        <v>16</v>
      </c>
      <c r="AR996" s="17">
        <f t="shared" si="461"/>
        <v>1.7777777777777777</v>
      </c>
      <c r="AS996" s="12">
        <v>23</v>
      </c>
      <c r="AT996" s="17">
        <f t="shared" si="462"/>
        <v>2.5555555555555554</v>
      </c>
      <c r="AU996" s="13"/>
      <c r="AV996" s="13"/>
      <c r="AW996" s="13"/>
      <c r="AX996" s="13"/>
      <c r="AY996" s="13"/>
      <c r="AZ996" s="13"/>
      <c r="BA996" s="13"/>
      <c r="BB996" s="13"/>
      <c r="BC996" s="13"/>
      <c r="BD996" s="35">
        <f t="shared" si="463"/>
        <v>50.886015325670499</v>
      </c>
      <c r="BE996" s="35">
        <f t="shared" si="464"/>
        <v>50.625</v>
      </c>
      <c r="BF996" s="37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19.707482242407313</v>
      </c>
      <c r="BG996" s="14">
        <f t="shared" si="465"/>
        <v>0.4375</v>
      </c>
      <c r="BH996" s="14">
        <f t="shared" si="466"/>
        <v>0.1</v>
      </c>
      <c r="BI996" s="13">
        <f>IFERROR(((AG996*(12000/5))/((F996*60+G996)*(SUMIFS(팀공격력!X:X,팀공격력!A:A,B996,팀공격력!B:B,D996)+SUMIFS(팀수비력!X:X,팀수비력!A:A,B996,팀수비력!B:B,D996))))*100,"")</f>
        <v>2.6372256386281632</v>
      </c>
      <c r="BJ996" s="13">
        <f>IFERROR(((AI996*(12000/5))/((F996*60+G996)*(SUMIFS(팀공격력!V:V,팀공격력!A:A,B996,팀공격력!B:B,D996)+SUMIFS(팀수비력!W:W,팀수비력!A:A,B996,팀수비력!B:B,D996))))*100,"")</f>
        <v>18.259281801582471</v>
      </c>
      <c r="BK996" s="13">
        <f>IFERROR(((AE996*(12000/5))/((F996*60+G996)*(SUMIFS(팀공격력!X:X,팀공격력!A:A,B996,팀공격력!B:B,D996)+SUMIFS(팀수비력!X:X,팀수비력!A:A,B996,팀수비력!B:B,D996))))*100,"")</f>
        <v>11.98738926649165</v>
      </c>
      <c r="BL996" s="13">
        <f>IFERROR(100*AK996/(((((F996*60+G996)/(12000/5))*SUMIFS(팀공격력!P:P,팀공격력!A:A,B996,팀공격력!B:B,D996))-K996)),"")</f>
        <v>27.214132251133925</v>
      </c>
      <c r="BM996" s="13">
        <f>IFERROR(100*((AM996/E996*(2400))/((F996*60+G996)*SUMIFS(팀공격력!AR:AR,팀공격력!A:A,B996,팀공격력!B:B,D996))),"")</f>
        <v>2.4488766125144794</v>
      </c>
      <c r="BN996" s="13">
        <f>IFERROR((AO996*40)/(((F996*60+G996)/60)*(SUMIFS(팀수비력!Q:Q,팀수비력!A:A,B996,팀수비력!B:B,D996)-SUMIFS(팀수비력!N:N,팀수비력!A:A,B996,팀수비력!B:B,D996)))*100,"")</f>
        <v>1.2546351799704465</v>
      </c>
      <c r="BO996" s="13">
        <f t="shared" si="467"/>
        <v>16.077170418006432</v>
      </c>
      <c r="BP996" s="13">
        <v>0</v>
      </c>
      <c r="BQ996" s="13">
        <v>0</v>
      </c>
      <c r="BR996" s="13">
        <v>1.44444444444444</v>
      </c>
      <c r="BS996" s="13">
        <v>0.55555555555555503</v>
      </c>
      <c r="BT996" s="15" t="s">
        <v>110</v>
      </c>
      <c r="BU996" s="15"/>
      <c r="BV996" s="12" t="s">
        <v>96</v>
      </c>
      <c r="BW996" s="26"/>
      <c r="BX996" s="28"/>
      <c r="BY996" s="28"/>
      <c r="BZ996" s="26"/>
      <c r="CA996" s="26"/>
      <c r="CB996" s="26"/>
      <c r="CC996" s="31"/>
      <c r="CD996" s="31"/>
      <c r="CE996" s="31"/>
      <c r="CF996" s="33"/>
      <c r="CG996" s="33"/>
    </row>
    <row r="997" spans="1:85" ht="18" customHeight="1" thickBot="1" x14ac:dyDescent="0.45">
      <c r="A997" s="12" t="s">
        <v>84</v>
      </c>
      <c r="B997" s="12" t="s">
        <v>172</v>
      </c>
      <c r="C997" s="4" t="s">
        <v>186</v>
      </c>
      <c r="D997" s="4" t="s">
        <v>300</v>
      </c>
      <c r="E997" s="23">
        <v>2</v>
      </c>
      <c r="F997" s="24">
        <v>14</v>
      </c>
      <c r="G997" s="24">
        <v>13</v>
      </c>
      <c r="H997" s="10">
        <f t="shared" si="441"/>
        <v>1706</v>
      </c>
      <c r="I997" s="5">
        <v>3</v>
      </c>
      <c r="J997" s="17">
        <f t="shared" si="442"/>
        <v>1.5</v>
      </c>
      <c r="K997" s="7">
        <v>1</v>
      </c>
      <c r="L997" s="7">
        <v>9</v>
      </c>
      <c r="M997" s="17">
        <f t="shared" si="443"/>
        <v>0.5</v>
      </c>
      <c r="N997" s="17">
        <f t="shared" si="444"/>
        <v>4.5</v>
      </c>
      <c r="O997" s="14">
        <f t="shared" si="445"/>
        <v>0.1111111111111111</v>
      </c>
      <c r="P997" s="12">
        <v>1</v>
      </c>
      <c r="Q997" s="12">
        <v>5</v>
      </c>
      <c r="R997" s="17">
        <f t="shared" si="446"/>
        <v>0.5</v>
      </c>
      <c r="S997" s="17">
        <f t="shared" si="447"/>
        <v>2.5</v>
      </c>
      <c r="T997" s="14">
        <f t="shared" si="448"/>
        <v>0.2</v>
      </c>
      <c r="U997" s="12">
        <v>0</v>
      </c>
      <c r="V997" s="12">
        <v>4</v>
      </c>
      <c r="W997" s="17">
        <f t="shared" si="449"/>
        <v>0</v>
      </c>
      <c r="X997" s="17">
        <f t="shared" si="450"/>
        <v>2</v>
      </c>
      <c r="Y997" s="14">
        <f t="shared" si="451"/>
        <v>0</v>
      </c>
      <c r="Z997" s="12">
        <v>1</v>
      </c>
      <c r="AA997" s="12">
        <v>2</v>
      </c>
      <c r="AB997" s="17">
        <f t="shared" si="452"/>
        <v>0.5</v>
      </c>
      <c r="AC997" s="17">
        <f t="shared" si="453"/>
        <v>1</v>
      </c>
      <c r="AD997" s="14">
        <f t="shared" si="454"/>
        <v>0.5</v>
      </c>
      <c r="AE997" s="12">
        <v>1</v>
      </c>
      <c r="AF997" s="17">
        <f t="shared" si="455"/>
        <v>0.5</v>
      </c>
      <c r="AG997" s="12">
        <v>0</v>
      </c>
      <c r="AH997" s="17">
        <f t="shared" si="456"/>
        <v>0</v>
      </c>
      <c r="AI997" s="12">
        <v>1</v>
      </c>
      <c r="AJ997" s="17">
        <f t="shared" si="457"/>
        <v>0.5</v>
      </c>
      <c r="AK997" s="12">
        <v>1</v>
      </c>
      <c r="AL997" s="17">
        <f t="shared" si="458"/>
        <v>0.5</v>
      </c>
      <c r="AM997" s="12">
        <v>1</v>
      </c>
      <c r="AN997" s="17">
        <f t="shared" si="459"/>
        <v>0.5</v>
      </c>
      <c r="AO997" s="12">
        <v>0</v>
      </c>
      <c r="AP997" s="17">
        <f t="shared" si="460"/>
        <v>0</v>
      </c>
      <c r="AQ997" s="12">
        <v>2</v>
      </c>
      <c r="AR997" s="17">
        <f t="shared" si="461"/>
        <v>1</v>
      </c>
      <c r="AS997" s="12">
        <v>4</v>
      </c>
      <c r="AT997" s="17">
        <f t="shared" si="462"/>
        <v>2</v>
      </c>
      <c r="AU997" s="13"/>
      <c r="AV997" s="13"/>
      <c r="AW997" s="13"/>
      <c r="AX997" s="13"/>
      <c r="AY997" s="13"/>
      <c r="AZ997" s="13"/>
      <c r="BA997" s="13"/>
      <c r="BB997" s="13"/>
      <c r="BC997" s="13"/>
      <c r="BD997" s="35">
        <f t="shared" si="463"/>
        <v>15.182186234817813</v>
      </c>
      <c r="BE997" s="35">
        <f t="shared" si="464"/>
        <v>11.111111111111111</v>
      </c>
      <c r="BF997" s="37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4.4458338021584005</v>
      </c>
      <c r="BG997" s="14">
        <f t="shared" si="465"/>
        <v>0.44444444444444442</v>
      </c>
      <c r="BH997" s="14">
        <f t="shared" si="466"/>
        <v>0.22222222222222221</v>
      </c>
      <c r="BI997" s="13">
        <f>IFERROR(((AG997*(12000/5))/((F997*60+G997)*(SUMIFS(팀공격력!X:X,팀공격력!A:A,B997,팀공격력!B:B,D997)+SUMIFS(팀수비력!X:X,팀수비력!A:A,B997,팀수비력!B:B,D997))))*100,"")</f>
        <v>0</v>
      </c>
      <c r="BJ997" s="13">
        <f>IFERROR(((AI997*(12000/5))/((F997*60+G997)*(SUMIFS(팀공격력!V:V,팀공격력!A:A,B997,팀공격력!B:B,D997)+SUMIFS(팀수비력!W:W,팀수비력!A:A,B997,팀수비력!B:B,D997))))*100,"")</f>
        <v>0.8847795792873101</v>
      </c>
      <c r="BK997" s="13">
        <f>IFERROR(((AE997*(12000/5))/((F997*60+G997)*(SUMIFS(팀공격력!X:X,팀공격력!A:A,B997,팀공격력!B:B,D997)+SUMIFS(팀수비력!X:X,팀수비력!A:A,B997,팀수비력!B:B,D997))))*100,"")</f>
        <v>0.4530755333548544</v>
      </c>
      <c r="BL997" s="13">
        <f>IFERROR(100*AK997/(((((F997*60+G997)/(12000/5))*SUMIFS(팀공격력!P:P,팀공격력!A:A,B997,팀공격력!B:B,D997))-K997)),"")</f>
        <v>1.0939921597228552</v>
      </c>
      <c r="BM997" s="13">
        <f>IFERROR(100*((AM997/E997*(2400))/((F997*60+G997)*SUMIFS(팀공격력!AR:AR,팀공격력!A:A,B997,팀공격력!B:B,D997))),"")</f>
        <v>1.8932272138100861</v>
      </c>
      <c r="BN997" s="13">
        <f>IFERROR((AO997*40)/(((F997*60+G997)/60)*(SUMIFS(팀수비력!Q:Q,팀수비력!A:A,B997,팀수비력!B:B,D997)-SUMIFS(팀수비력!N:N,팀수비력!A:A,B997,팀수비력!B:B,D997)))*100,"")</f>
        <v>0</v>
      </c>
      <c r="BO997" s="13">
        <f t="shared" si="467"/>
        <v>16.835016835016834</v>
      </c>
      <c r="BP997" s="13">
        <v>0</v>
      </c>
      <c r="BQ997" s="13">
        <v>0</v>
      </c>
      <c r="BR997" s="13">
        <v>0</v>
      </c>
      <c r="BS997" s="13">
        <v>0</v>
      </c>
      <c r="BT997" s="15" t="s">
        <v>88</v>
      </c>
      <c r="BU997" s="15"/>
      <c r="BV997" s="12" t="s">
        <v>91</v>
      </c>
      <c r="BW997" s="26"/>
      <c r="BX997" s="28"/>
      <c r="BY997" s="28"/>
      <c r="BZ997" s="26"/>
      <c r="CA997" s="26"/>
      <c r="CB997" s="26"/>
      <c r="CC997" s="31"/>
      <c r="CD997" s="31"/>
      <c r="CE997" s="31"/>
      <c r="CF997" s="33"/>
      <c r="CG997" s="33"/>
    </row>
    <row r="998" spans="1:85" ht="18" customHeight="1" thickBot="1" x14ac:dyDescent="0.45">
      <c r="A998" s="12" t="s">
        <v>84</v>
      </c>
      <c r="B998" s="12" t="s">
        <v>172</v>
      </c>
      <c r="C998" s="4" t="s">
        <v>187</v>
      </c>
      <c r="D998" s="4" t="s">
        <v>300</v>
      </c>
      <c r="E998" s="23">
        <v>7</v>
      </c>
      <c r="F998" s="24">
        <v>12</v>
      </c>
      <c r="G998" s="24">
        <v>32</v>
      </c>
      <c r="H998" s="10">
        <f t="shared" si="441"/>
        <v>5264</v>
      </c>
      <c r="I998" s="5">
        <v>26</v>
      </c>
      <c r="J998" s="17">
        <f t="shared" si="442"/>
        <v>3.7142857142857144</v>
      </c>
      <c r="K998" s="7">
        <v>9</v>
      </c>
      <c r="L998" s="7">
        <v>24</v>
      </c>
      <c r="M998" s="17">
        <f t="shared" si="443"/>
        <v>1.2857142857142858</v>
      </c>
      <c r="N998" s="17">
        <f t="shared" si="444"/>
        <v>3.4285714285714284</v>
      </c>
      <c r="O998" s="14">
        <f t="shared" si="445"/>
        <v>0.375</v>
      </c>
      <c r="P998" s="12">
        <v>4</v>
      </c>
      <c r="Q998" s="12">
        <v>6</v>
      </c>
      <c r="R998" s="17">
        <f t="shared" si="446"/>
        <v>0.5714285714285714</v>
      </c>
      <c r="S998" s="17">
        <f t="shared" si="447"/>
        <v>0.8571428571428571</v>
      </c>
      <c r="T998" s="14">
        <f t="shared" si="448"/>
        <v>0.66666666666666663</v>
      </c>
      <c r="U998" s="12">
        <v>5</v>
      </c>
      <c r="V998" s="12">
        <v>18</v>
      </c>
      <c r="W998" s="17">
        <f t="shared" si="449"/>
        <v>0.7142857142857143</v>
      </c>
      <c r="X998" s="17">
        <f t="shared" si="450"/>
        <v>2.5714285714285716</v>
      </c>
      <c r="Y998" s="14">
        <f t="shared" si="451"/>
        <v>0.27777777777777779</v>
      </c>
      <c r="Z998" s="12">
        <v>3</v>
      </c>
      <c r="AA998" s="12">
        <v>6</v>
      </c>
      <c r="AB998" s="17">
        <f t="shared" si="452"/>
        <v>0.42857142857142855</v>
      </c>
      <c r="AC998" s="17">
        <f t="shared" si="453"/>
        <v>0.8571428571428571</v>
      </c>
      <c r="AD998" s="14">
        <f t="shared" si="454"/>
        <v>0.5</v>
      </c>
      <c r="AE998" s="12">
        <v>4</v>
      </c>
      <c r="AF998" s="17">
        <f t="shared" si="455"/>
        <v>0.5714285714285714</v>
      </c>
      <c r="AG998" s="12">
        <v>1</v>
      </c>
      <c r="AH998" s="17">
        <f t="shared" si="456"/>
        <v>0.14285714285714285</v>
      </c>
      <c r="AI998" s="12">
        <v>3</v>
      </c>
      <c r="AJ998" s="17">
        <f t="shared" si="457"/>
        <v>0.42857142857142855</v>
      </c>
      <c r="AK998" s="12">
        <v>9</v>
      </c>
      <c r="AL998" s="17">
        <f t="shared" si="458"/>
        <v>1.2857142857142858</v>
      </c>
      <c r="AM998" s="12">
        <v>5</v>
      </c>
      <c r="AN998" s="17">
        <f t="shared" si="459"/>
        <v>0.7142857142857143</v>
      </c>
      <c r="AO998" s="12">
        <v>0</v>
      </c>
      <c r="AP998" s="17">
        <f t="shared" si="460"/>
        <v>0</v>
      </c>
      <c r="AQ998" s="12">
        <v>4</v>
      </c>
      <c r="AR998" s="17">
        <f t="shared" si="461"/>
        <v>0.5714285714285714</v>
      </c>
      <c r="AS998" s="12">
        <v>20</v>
      </c>
      <c r="AT998" s="17">
        <f t="shared" si="462"/>
        <v>2.8571428571428572</v>
      </c>
      <c r="AU998" s="13"/>
      <c r="AV998" s="13"/>
      <c r="AW998" s="13"/>
      <c r="AX998" s="13"/>
      <c r="AY998" s="13"/>
      <c r="AZ998" s="13"/>
      <c r="BA998" s="13"/>
      <c r="BB998" s="13"/>
      <c r="BC998" s="13"/>
      <c r="BD998" s="35">
        <f t="shared" si="463"/>
        <v>48.798798798798799</v>
      </c>
      <c r="BE998" s="35">
        <f t="shared" si="464"/>
        <v>47.916666666666671</v>
      </c>
      <c r="BF998" s="37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13.006388864991646</v>
      </c>
      <c r="BG998" s="14">
        <f t="shared" si="465"/>
        <v>0.75</v>
      </c>
      <c r="BH998" s="14">
        <f t="shared" si="466"/>
        <v>0.25</v>
      </c>
      <c r="BI998" s="13">
        <f>IFERROR(((AG998*(12000/5))/((F998*60+G998)*(SUMIFS(팀공격력!X:X,팀공격력!A:A,B998,팀공격력!B:B,D998)+SUMIFS(팀수비력!X:X,팀수비력!A:A,B998,팀수비력!B:B,D998))))*100,"")</f>
        <v>0.51392743344639735</v>
      </c>
      <c r="BJ998" s="13">
        <f>IFERROR(((AI998*(12000/5))/((F998*60+G998)*(SUMIFS(팀공격력!V:V,팀공격력!A:A,B998,팀공격력!B:B,D998)+SUMIFS(팀수비력!W:W,팀수비력!A:A,B998,팀수비력!B:B,D998))))*100,"")</f>
        <v>3.0108390204737052</v>
      </c>
      <c r="BK998" s="13">
        <f>IFERROR(((AE998*(12000/5))/((F998*60+G998)*(SUMIFS(팀공격력!X:X,팀공격력!A:A,B998,팀공격력!B:B,D998)+SUMIFS(팀수비력!X:X,팀수비력!A:A,B998,팀수비력!B:B,D998))))*100,"")</f>
        <v>2.0557097337855894</v>
      </c>
      <c r="BL998" s="13">
        <f>IFERROR(100*AK998/(((((F998*60+G998)/(12000/5))*SUMIFS(팀공격력!P:P,팀공격력!A:A,B998,팀공격력!B:B,D998))-K998)),"")</f>
        <v>12.419503219871205</v>
      </c>
      <c r="BM998" s="13">
        <f>IFERROR(100*((AM998/E998*(2400))/((F998*60+G998)*SUMIFS(팀공격력!AR:AR,팀공격력!A:A,B998,팀공격력!B:B,D998))),"")</f>
        <v>3.0678624874240183</v>
      </c>
      <c r="BN998" s="13">
        <f>IFERROR((AO998*40)/(((F998*60+G998)/60)*(SUMIFS(팀수비력!Q:Q,팀수비력!A:A,B998,팀수비력!B:B,D998)-SUMIFS(팀수비력!N:N,팀수비력!A:A,B998,팀수비력!B:B,D998)))*100,"")</f>
        <v>0</v>
      </c>
      <c r="BO998" s="13">
        <f t="shared" si="467"/>
        <v>13.054830287206267</v>
      </c>
      <c r="BP998" s="13">
        <v>0</v>
      </c>
      <c r="BQ998" s="13">
        <v>0</v>
      </c>
      <c r="BR998" s="13">
        <v>0.85714285714285698</v>
      </c>
      <c r="BS998" s="13">
        <v>0.14285714285714199</v>
      </c>
      <c r="BT998" s="15" t="s">
        <v>88</v>
      </c>
      <c r="BU998" s="15"/>
      <c r="BV998" s="12" t="s">
        <v>91</v>
      </c>
      <c r="BW998" s="26"/>
      <c r="BX998" s="28"/>
      <c r="BY998" s="28"/>
      <c r="BZ998" s="26"/>
      <c r="CA998" s="26"/>
      <c r="CB998" s="26"/>
      <c r="CC998" s="31"/>
      <c r="CD998" s="31"/>
      <c r="CE998" s="31"/>
      <c r="CF998" s="33"/>
      <c r="CG998" s="33"/>
    </row>
    <row r="999" spans="1:85" ht="18" customHeight="1" thickBot="1" x14ac:dyDescent="0.45">
      <c r="A999" s="12" t="s">
        <v>84</v>
      </c>
      <c r="B999" s="12" t="s">
        <v>172</v>
      </c>
      <c r="C999" s="4" t="s">
        <v>188</v>
      </c>
      <c r="D999" s="4" t="s">
        <v>300</v>
      </c>
      <c r="E999" s="23">
        <v>7</v>
      </c>
      <c r="F999" s="24">
        <v>12</v>
      </c>
      <c r="G999" s="24">
        <v>30</v>
      </c>
      <c r="H999" s="10">
        <f t="shared" si="441"/>
        <v>5250</v>
      </c>
      <c r="I999" s="5">
        <v>25</v>
      </c>
      <c r="J999" s="17">
        <f t="shared" si="442"/>
        <v>3.5714285714285716</v>
      </c>
      <c r="K999" s="7">
        <v>8</v>
      </c>
      <c r="L999" s="7">
        <v>23</v>
      </c>
      <c r="M999" s="17">
        <f t="shared" si="443"/>
        <v>1.1428571428571428</v>
      </c>
      <c r="N999" s="17">
        <f t="shared" si="444"/>
        <v>3.2857142857142856</v>
      </c>
      <c r="O999" s="14">
        <f t="shared" si="445"/>
        <v>0.34782608695652173</v>
      </c>
      <c r="P999" s="12">
        <v>4</v>
      </c>
      <c r="Q999" s="12">
        <v>9</v>
      </c>
      <c r="R999" s="17">
        <f t="shared" si="446"/>
        <v>0.5714285714285714</v>
      </c>
      <c r="S999" s="17">
        <f t="shared" si="447"/>
        <v>1.2857142857142858</v>
      </c>
      <c r="T999" s="14">
        <f t="shared" si="448"/>
        <v>0.44444444444444442</v>
      </c>
      <c r="U999" s="12">
        <v>4</v>
      </c>
      <c r="V999" s="12">
        <v>14</v>
      </c>
      <c r="W999" s="17">
        <f t="shared" si="449"/>
        <v>0.5714285714285714</v>
      </c>
      <c r="X999" s="17">
        <f t="shared" si="450"/>
        <v>2</v>
      </c>
      <c r="Y999" s="14">
        <f t="shared" si="451"/>
        <v>0.2857142857142857</v>
      </c>
      <c r="Z999" s="12">
        <v>5</v>
      </c>
      <c r="AA999" s="12">
        <v>8</v>
      </c>
      <c r="AB999" s="17">
        <f t="shared" si="452"/>
        <v>0.7142857142857143</v>
      </c>
      <c r="AC999" s="17">
        <f t="shared" si="453"/>
        <v>1.1428571428571428</v>
      </c>
      <c r="AD999" s="14">
        <f t="shared" si="454"/>
        <v>0.625</v>
      </c>
      <c r="AE999" s="12">
        <v>16</v>
      </c>
      <c r="AF999" s="17">
        <f t="shared" si="455"/>
        <v>2.2857142857142856</v>
      </c>
      <c r="AG999" s="12">
        <v>6</v>
      </c>
      <c r="AH999" s="17">
        <f t="shared" si="456"/>
        <v>0.8571428571428571</v>
      </c>
      <c r="AI999" s="12">
        <v>10</v>
      </c>
      <c r="AJ999" s="17">
        <f t="shared" si="457"/>
        <v>1.4285714285714286</v>
      </c>
      <c r="AK999" s="12">
        <v>5</v>
      </c>
      <c r="AL999" s="17">
        <f t="shared" si="458"/>
        <v>0.7142857142857143</v>
      </c>
      <c r="AM999" s="12">
        <v>1</v>
      </c>
      <c r="AN999" s="17">
        <f t="shared" si="459"/>
        <v>0.14285714285714285</v>
      </c>
      <c r="AO999" s="12">
        <v>0</v>
      </c>
      <c r="AP999" s="17">
        <f t="shared" si="460"/>
        <v>0</v>
      </c>
      <c r="AQ999" s="12">
        <v>4</v>
      </c>
      <c r="AR999" s="17">
        <f t="shared" si="461"/>
        <v>0.5714285714285714</v>
      </c>
      <c r="AS999" s="12">
        <v>11</v>
      </c>
      <c r="AT999" s="17">
        <f t="shared" si="462"/>
        <v>1.5714285714285714</v>
      </c>
      <c r="AU999" s="13"/>
      <c r="AV999" s="13"/>
      <c r="AW999" s="13"/>
      <c r="AX999" s="13"/>
      <c r="AY999" s="13"/>
      <c r="AZ999" s="13"/>
      <c r="BA999" s="13"/>
      <c r="BB999" s="13"/>
      <c r="BC999" s="13"/>
      <c r="BD999" s="35">
        <f t="shared" si="463"/>
        <v>47.134238310708895</v>
      </c>
      <c r="BE999" s="35">
        <f t="shared" si="464"/>
        <v>43.478260869565219</v>
      </c>
      <c r="BF999" s="37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12.989997871887637</v>
      </c>
      <c r="BG999" s="14">
        <f t="shared" si="465"/>
        <v>0.60869565217391308</v>
      </c>
      <c r="BH999" s="14">
        <f t="shared" si="466"/>
        <v>0.34782608695652173</v>
      </c>
      <c r="BI999" s="13">
        <f>IFERROR(((AG999*(12000/5))/((F999*60+G999)*(SUMIFS(팀공격력!X:X,팀공격력!A:A,B999,팀공격력!B:B,D999)+SUMIFS(팀수비력!X:X,팀수비력!A:A,B999,팀수비력!B:B,D999))))*100,"")</f>
        <v>3.0917874396135265</v>
      </c>
      <c r="BJ999" s="13">
        <f>IFERROR(((AI999*(12000/5))/((F999*60+G999)*(SUMIFS(팀공격력!V:V,팀공격력!A:A,B999,팀공격력!B:B,D999)+SUMIFS(팀수비력!W:W,팀수비력!A:A,B999,팀수비력!B:B,D999))))*100,"")</f>
        <v>10.062893081761008</v>
      </c>
      <c r="BK999" s="13">
        <f>IFERROR(((AE999*(12000/5))/((F999*60+G999)*(SUMIFS(팀공격력!X:X,팀공격력!A:A,B999,팀공격력!B:B,D999)+SUMIFS(팀수비력!X:X,팀수비력!A:A,B999,팀수비력!B:B,D999))))*100,"")</f>
        <v>8.2447665056360719</v>
      </c>
      <c r="BL999" s="13">
        <f>IFERROR(100*AK999/(((((F999*60+G999)/(12000/5))*SUMIFS(팀공격력!P:P,팀공격력!A:A,B999,팀공격력!B:B,D999))-K999)),"")</f>
        <v>6.8259385665529013</v>
      </c>
      <c r="BM999" s="13">
        <f>IFERROR(100*((AM999/E999*(2400))/((F999*60+G999)*SUMIFS(팀공격력!AR:AR,팀공격력!A:A,B999,팀공격력!B:B,D999))),"")</f>
        <v>0.6152086908114297</v>
      </c>
      <c r="BN999" s="13">
        <f>IFERROR((AO999*40)/(((F999*60+G999)/60)*(SUMIFS(팀수비력!Q:Q,팀수비력!A:A,B999,팀수비력!B:B,D999)-SUMIFS(팀수비력!N:N,팀수비력!A:A,B999,팀수비력!B:B,D999)))*100,"")</f>
        <v>0</v>
      </c>
      <c r="BO999" s="13">
        <f t="shared" si="467"/>
        <v>13.106159895150721</v>
      </c>
      <c r="BP999" s="13">
        <v>0</v>
      </c>
      <c r="BQ999" s="13">
        <v>0</v>
      </c>
      <c r="BR999" s="13">
        <v>0</v>
      </c>
      <c r="BS999" s="13">
        <v>0.28571428571428498</v>
      </c>
      <c r="BT999" s="15" t="s">
        <v>88</v>
      </c>
      <c r="BU999" s="15"/>
      <c r="BV999" s="12" t="s">
        <v>96</v>
      </c>
      <c r="BW999" s="26"/>
      <c r="BX999" s="28"/>
      <c r="BY999" s="28"/>
      <c r="BZ999" s="26"/>
      <c r="CA999" s="26"/>
      <c r="CB999" s="26"/>
      <c r="CC999" s="31"/>
      <c r="CD999" s="31"/>
      <c r="CE999" s="31"/>
      <c r="CF999" s="33"/>
      <c r="CG999" s="33"/>
    </row>
    <row r="1000" spans="1:85" ht="18" customHeight="1" thickBot="1" x14ac:dyDescent="0.45">
      <c r="A1000" s="12" t="s">
        <v>84</v>
      </c>
      <c r="B1000" s="12" t="s">
        <v>172</v>
      </c>
      <c r="C1000" s="4" t="s">
        <v>189</v>
      </c>
      <c r="D1000" s="4" t="s">
        <v>300</v>
      </c>
      <c r="E1000" s="23">
        <v>9</v>
      </c>
      <c r="F1000" s="24">
        <v>38</v>
      </c>
      <c r="G1000" s="24">
        <v>7</v>
      </c>
      <c r="H1000" s="10">
        <f t="shared" si="441"/>
        <v>20583</v>
      </c>
      <c r="I1000" s="5">
        <v>208</v>
      </c>
      <c r="J1000" s="17">
        <f t="shared" si="442"/>
        <v>23.111111111111111</v>
      </c>
      <c r="K1000" s="7">
        <v>76</v>
      </c>
      <c r="L1000" s="7">
        <v>141</v>
      </c>
      <c r="M1000" s="17">
        <f t="shared" si="443"/>
        <v>8.4444444444444446</v>
      </c>
      <c r="N1000" s="17">
        <f t="shared" si="444"/>
        <v>15.666666666666666</v>
      </c>
      <c r="O1000" s="14">
        <f t="shared" si="445"/>
        <v>0.53900709219858156</v>
      </c>
      <c r="P1000" s="12">
        <v>73</v>
      </c>
      <c r="Q1000" s="12">
        <v>127</v>
      </c>
      <c r="R1000" s="17">
        <f t="shared" si="446"/>
        <v>8.1111111111111107</v>
      </c>
      <c r="S1000" s="17">
        <f t="shared" si="447"/>
        <v>14.111111111111111</v>
      </c>
      <c r="T1000" s="14">
        <f t="shared" si="448"/>
        <v>0.57480314960629919</v>
      </c>
      <c r="U1000" s="12">
        <v>3</v>
      </c>
      <c r="V1000" s="12">
        <v>14</v>
      </c>
      <c r="W1000" s="17">
        <f t="shared" si="449"/>
        <v>0.33333333333333331</v>
      </c>
      <c r="X1000" s="17">
        <f t="shared" si="450"/>
        <v>1.5555555555555556</v>
      </c>
      <c r="Y1000" s="14">
        <f t="shared" si="451"/>
        <v>0.21428571428571427</v>
      </c>
      <c r="Z1000" s="12">
        <v>53</v>
      </c>
      <c r="AA1000" s="12">
        <v>69</v>
      </c>
      <c r="AB1000" s="17">
        <f t="shared" si="452"/>
        <v>5.8888888888888893</v>
      </c>
      <c r="AC1000" s="17">
        <f t="shared" si="453"/>
        <v>7.666666666666667</v>
      </c>
      <c r="AD1000" s="14">
        <f t="shared" si="454"/>
        <v>0.76811594202898548</v>
      </c>
      <c r="AE1000" s="12">
        <v>133</v>
      </c>
      <c r="AF1000" s="17">
        <f t="shared" si="455"/>
        <v>14.777777777777779</v>
      </c>
      <c r="AG1000" s="12">
        <v>26</v>
      </c>
      <c r="AH1000" s="17">
        <f t="shared" si="456"/>
        <v>2.8888888888888888</v>
      </c>
      <c r="AI1000" s="12">
        <v>107</v>
      </c>
      <c r="AJ1000" s="17">
        <f t="shared" si="457"/>
        <v>11.888888888888889</v>
      </c>
      <c r="AK1000" s="12">
        <v>39</v>
      </c>
      <c r="AL1000" s="17">
        <f t="shared" si="458"/>
        <v>4.333333333333333</v>
      </c>
      <c r="AM1000" s="12">
        <v>11</v>
      </c>
      <c r="AN1000" s="17">
        <f t="shared" si="459"/>
        <v>1.2222222222222223</v>
      </c>
      <c r="AO1000" s="12">
        <v>6</v>
      </c>
      <c r="AP1000" s="17">
        <f t="shared" si="460"/>
        <v>0.66666666666666663</v>
      </c>
      <c r="AQ1000" s="12">
        <v>24</v>
      </c>
      <c r="AR1000" s="17">
        <f t="shared" si="461"/>
        <v>2.6666666666666665</v>
      </c>
      <c r="AS1000" s="12">
        <v>19</v>
      </c>
      <c r="AT1000" s="17">
        <f t="shared" si="462"/>
        <v>2.1111111111111112</v>
      </c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35">
        <f t="shared" si="463"/>
        <v>60.690943043884218</v>
      </c>
      <c r="BE1000" s="35">
        <f t="shared" si="464"/>
        <v>54.964539007092192</v>
      </c>
      <c r="BF1000" s="37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27.268126245915809</v>
      </c>
      <c r="BG1000" s="14">
        <f t="shared" si="465"/>
        <v>9.9290780141843976E-2</v>
      </c>
      <c r="BH1000" s="14">
        <f t="shared" si="466"/>
        <v>0.48936170212765956</v>
      </c>
      <c r="BI1000" s="13">
        <f>IFERROR(((AG1000*(12000/5))/((F1000*60+G1000)*(SUMIFS(팀공격력!X:X,팀공격력!A:A,B1000,팀공격력!B:B,D1000)+SUMIFS(팀수비력!X:X,팀수비력!A:A,B1000,팀수비력!B:B,D1000))))*100,"")</f>
        <v>4.3936638297962221</v>
      </c>
      <c r="BJ1000" s="13">
        <f>IFERROR(((AI1000*(12000/5))/((F1000*60+G1000)*(SUMIFS(팀공격력!V:V,팀공격력!A:A,B1000,팀공격력!B:B,D1000)+SUMIFS(팀수비력!W:W,팀수비력!A:A,B1000,팀수비력!B:B,D1000))))*100,"")</f>
        <v>35.310326620521238</v>
      </c>
      <c r="BK1000" s="13">
        <f>IFERROR(((AE1000*(12000/5))/((F1000*60+G1000)*(SUMIFS(팀공격력!X:X,팀공격력!A:A,B1000,팀공격력!B:B,D1000)+SUMIFS(팀수비력!X:X,팀수비력!A:A,B1000,팀수비력!B:B,D1000))))*100,"")</f>
        <v>22.475280360111448</v>
      </c>
      <c r="BL1000" s="13">
        <f>IFERROR(100*AK1000/(((((F1000*60+G1000)/(12000/5))*SUMIFS(팀공격력!P:P,팀공격력!A:A,B1000,팀공격력!B:B,D1000))-K1000)),"")</f>
        <v>22.706321866964242</v>
      </c>
      <c r="BM1000" s="13">
        <f>IFERROR(100*((AM1000/E1000*(2400))/((F1000*60+G1000)*SUMIFS(팀공격력!AR:AR,팀공격력!A:A,B1000,팀공격력!B:B,D1000))),"")</f>
        <v>1.7260993001195195</v>
      </c>
      <c r="BN1000" s="13">
        <f>IFERROR((AO1000*40)/(((F1000*60+G1000)/60)*(SUMIFS(팀수비력!Q:Q,팀수비력!A:A,B1000,팀수비력!B:B,D1000)-SUMIFS(팀수비력!N:N,팀수비력!A:A,B1000,팀수비력!B:B,D1000)))*100,"")</f>
        <v>1.76866804557268</v>
      </c>
      <c r="BO1000" s="13">
        <f t="shared" si="467"/>
        <v>12.285012285012284</v>
      </c>
      <c r="BP1000" s="13">
        <v>100</v>
      </c>
      <c r="BQ1000" s="13">
        <v>2</v>
      </c>
      <c r="BR1000" s="13">
        <v>0</v>
      </c>
      <c r="BS1000" s="13">
        <v>0.33333333333333298</v>
      </c>
      <c r="BT1000" s="15" t="s">
        <v>93</v>
      </c>
      <c r="BU1000" s="15"/>
      <c r="BV1000" s="12" t="s">
        <v>89</v>
      </c>
      <c r="BW1000" s="26"/>
      <c r="BX1000" s="28"/>
      <c r="BY1000" s="28"/>
      <c r="BZ1000" s="26"/>
      <c r="CA1000" s="26"/>
      <c r="CB1000" s="26"/>
      <c r="CC1000" s="31"/>
      <c r="CD1000" s="31"/>
      <c r="CE1000" s="31"/>
      <c r="CF1000" s="33"/>
      <c r="CG1000" s="33"/>
    </row>
    <row r="1001" spans="1:85" ht="18" customHeight="1" thickBot="1" x14ac:dyDescent="0.45">
      <c r="A1001" s="12" t="s">
        <v>84</v>
      </c>
      <c r="B1001" s="12" t="s">
        <v>172</v>
      </c>
      <c r="C1001" s="4" t="s">
        <v>190</v>
      </c>
      <c r="D1001" s="4" t="s">
        <v>300</v>
      </c>
      <c r="E1001" s="23">
        <v>9</v>
      </c>
      <c r="F1001" s="24">
        <v>27</v>
      </c>
      <c r="G1001" s="24">
        <v>38</v>
      </c>
      <c r="H1001" s="10">
        <f t="shared" si="441"/>
        <v>14922</v>
      </c>
      <c r="I1001" s="5">
        <v>76</v>
      </c>
      <c r="J1001" s="17">
        <f t="shared" si="442"/>
        <v>8.4444444444444446</v>
      </c>
      <c r="K1001" s="7">
        <v>27</v>
      </c>
      <c r="L1001" s="7">
        <v>64</v>
      </c>
      <c r="M1001" s="17">
        <f t="shared" si="443"/>
        <v>3</v>
      </c>
      <c r="N1001" s="17">
        <f t="shared" si="444"/>
        <v>7.1111111111111107</v>
      </c>
      <c r="O1001" s="14">
        <f t="shared" si="445"/>
        <v>0.421875</v>
      </c>
      <c r="P1001" s="12">
        <v>10</v>
      </c>
      <c r="Q1001" s="12">
        <v>17</v>
      </c>
      <c r="R1001" s="17">
        <f t="shared" si="446"/>
        <v>1.1111111111111112</v>
      </c>
      <c r="S1001" s="17">
        <f t="shared" si="447"/>
        <v>1.8888888888888888</v>
      </c>
      <c r="T1001" s="14">
        <f t="shared" si="448"/>
        <v>0.58823529411764708</v>
      </c>
      <c r="U1001" s="12">
        <v>17</v>
      </c>
      <c r="V1001" s="12">
        <v>47</v>
      </c>
      <c r="W1001" s="17">
        <f t="shared" si="449"/>
        <v>1.8888888888888888</v>
      </c>
      <c r="X1001" s="17">
        <f t="shared" si="450"/>
        <v>5.2222222222222223</v>
      </c>
      <c r="Y1001" s="14">
        <f t="shared" si="451"/>
        <v>0.36170212765957449</v>
      </c>
      <c r="Z1001" s="12">
        <v>5</v>
      </c>
      <c r="AA1001" s="12">
        <v>7</v>
      </c>
      <c r="AB1001" s="17">
        <f t="shared" si="452"/>
        <v>0.55555555555555558</v>
      </c>
      <c r="AC1001" s="17">
        <f t="shared" si="453"/>
        <v>0.77777777777777779</v>
      </c>
      <c r="AD1001" s="14">
        <f t="shared" si="454"/>
        <v>0.7142857142857143</v>
      </c>
      <c r="AE1001" s="12">
        <v>20</v>
      </c>
      <c r="AF1001" s="17">
        <f t="shared" si="455"/>
        <v>2.2222222222222223</v>
      </c>
      <c r="AG1001" s="12">
        <v>4</v>
      </c>
      <c r="AH1001" s="17">
        <f t="shared" si="456"/>
        <v>0.44444444444444442</v>
      </c>
      <c r="AI1001" s="12">
        <v>16</v>
      </c>
      <c r="AJ1001" s="17">
        <f t="shared" si="457"/>
        <v>1.7777777777777777</v>
      </c>
      <c r="AK1001" s="12">
        <v>40</v>
      </c>
      <c r="AL1001" s="17">
        <f t="shared" si="458"/>
        <v>4.4444444444444446</v>
      </c>
      <c r="AM1001" s="12">
        <v>13</v>
      </c>
      <c r="AN1001" s="17">
        <f t="shared" si="459"/>
        <v>1.4444444444444444</v>
      </c>
      <c r="AO1001" s="12">
        <v>0</v>
      </c>
      <c r="AP1001" s="17">
        <f t="shared" si="460"/>
        <v>0</v>
      </c>
      <c r="AQ1001" s="12">
        <v>11</v>
      </c>
      <c r="AR1001" s="17">
        <f t="shared" si="461"/>
        <v>1.2222222222222223</v>
      </c>
      <c r="AS1001" s="12">
        <v>19</v>
      </c>
      <c r="AT1001" s="17">
        <f t="shared" si="462"/>
        <v>2.1111111111111112</v>
      </c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35">
        <f t="shared" si="463"/>
        <v>56.648777579010137</v>
      </c>
      <c r="BE1001" s="35">
        <f t="shared" si="464"/>
        <v>55.46875</v>
      </c>
      <c r="BF1001" s="37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15.032841984961511</v>
      </c>
      <c r="BG1001" s="14">
        <f t="shared" si="465"/>
        <v>0.734375</v>
      </c>
      <c r="BH1001" s="14">
        <f t="shared" si="466"/>
        <v>0.109375</v>
      </c>
      <c r="BI1001" s="13">
        <f>IFERROR(((AG1001*(12000/5))/((F1001*60+G1001)*(SUMIFS(팀공격력!X:X,팀공격력!A:A,B1001,팀공격력!B:B,D1001)+SUMIFS(팀수비력!X:X,팀수비력!A:A,B1001,팀수비력!B:B,D1001))))*100,"")</f>
        <v>0.93238463197030352</v>
      </c>
      <c r="BJ1001" s="13">
        <f>IFERROR(((AI1001*(12000/5))/((F1001*60+G1001)*(SUMIFS(팀공격력!V:V,팀공격력!A:A,B1001,팀공격력!B:B,D1001)+SUMIFS(팀수비력!W:W,팀수비력!A:A,B1001,팀수비력!B:B,D1001))))*100,"")</f>
        <v>7.2831554270887864</v>
      </c>
      <c r="BK1001" s="13">
        <f>IFERROR(((AE1001*(12000/5))/((F1001*60+G1001)*(SUMIFS(팀공격력!X:X,팀공격력!A:A,B1001,팀공격력!B:B,D1001)+SUMIFS(팀수비력!X:X,팀수비력!A:A,B1001,팀수비력!B:B,D1001))))*100,"")</f>
        <v>4.6619231598515176</v>
      </c>
      <c r="BL1001" s="13">
        <f>IFERROR(100*AK1001/(((((F1001*60+G1001)/(12000/5))*SUMIFS(팀공격력!P:P,팀공격력!A:A,B1001,팀공격력!B:B,D1001))-K1001)),"")</f>
        <v>26.209457245822872</v>
      </c>
      <c r="BM1001" s="13">
        <f>IFERROR(100*((AM1001/E1001*(2400))/((F1001*60+G1001)*SUMIFS(팀공격력!AR:AR,팀공격력!A:A,B1001,팀공격력!B:B,D1001))),"")</f>
        <v>2.8138314668194662</v>
      </c>
      <c r="BN1001" s="13">
        <f>IFERROR((AO1001*40)/(((F1001*60+G1001)/60)*(SUMIFS(팀수비력!Q:Q,팀수비력!A:A,B1001,팀수비력!B:B,D1001)-SUMIFS(팀수비력!N:N,팀수비력!A:A,B1001,팀수비력!B:B,D1001)))*100,"")</f>
        <v>0</v>
      </c>
      <c r="BO1001" s="13">
        <f t="shared" si="467"/>
        <v>14.088114754098362</v>
      </c>
      <c r="BP1001" s="13">
        <v>0</v>
      </c>
      <c r="BQ1001" s="13">
        <v>0</v>
      </c>
      <c r="BR1001" s="13">
        <v>1.2222222222222201</v>
      </c>
      <c r="BS1001" s="13">
        <v>0.55555555555555503</v>
      </c>
      <c r="BT1001" s="15" t="s">
        <v>88</v>
      </c>
      <c r="BU1001" s="15"/>
      <c r="BV1001" s="12" t="s">
        <v>91</v>
      </c>
      <c r="BW1001" s="26"/>
      <c r="BX1001" s="28"/>
      <c r="BY1001" s="28"/>
      <c r="BZ1001" s="26"/>
      <c r="CA1001" s="26"/>
      <c r="CB1001" s="26"/>
      <c r="CC1001" s="31"/>
      <c r="CD1001" s="31"/>
      <c r="CE1001" s="31"/>
      <c r="CF1001" s="33"/>
      <c r="CG1001" s="33"/>
    </row>
    <row r="1002" spans="1:85" ht="18" customHeight="1" thickBot="1" x14ac:dyDescent="0.45">
      <c r="A1002" s="12" t="s">
        <v>84</v>
      </c>
      <c r="B1002" s="12" t="s">
        <v>192</v>
      </c>
      <c r="C1002" s="4" t="s">
        <v>193</v>
      </c>
      <c r="D1002" s="4" t="s">
        <v>300</v>
      </c>
      <c r="E1002" s="23">
        <v>9</v>
      </c>
      <c r="F1002" s="24">
        <v>26</v>
      </c>
      <c r="G1002" s="24">
        <v>30</v>
      </c>
      <c r="H1002" s="10">
        <f t="shared" si="441"/>
        <v>14310</v>
      </c>
      <c r="I1002" s="5">
        <v>77</v>
      </c>
      <c r="J1002" s="17">
        <f t="shared" si="442"/>
        <v>8.5555555555555554</v>
      </c>
      <c r="K1002" s="7">
        <v>32</v>
      </c>
      <c r="L1002" s="7">
        <v>86</v>
      </c>
      <c r="M1002" s="17">
        <f t="shared" si="443"/>
        <v>3.5555555555555554</v>
      </c>
      <c r="N1002" s="17">
        <f t="shared" si="444"/>
        <v>9.5555555555555554</v>
      </c>
      <c r="O1002" s="14">
        <f t="shared" si="445"/>
        <v>0.37209302325581395</v>
      </c>
      <c r="P1002" s="12">
        <v>30</v>
      </c>
      <c r="Q1002" s="12">
        <v>62</v>
      </c>
      <c r="R1002" s="17">
        <f t="shared" si="446"/>
        <v>3.3333333333333335</v>
      </c>
      <c r="S1002" s="17">
        <f t="shared" si="447"/>
        <v>6.8888888888888893</v>
      </c>
      <c r="T1002" s="14">
        <f t="shared" si="448"/>
        <v>0.4838709677419355</v>
      </c>
      <c r="U1002" s="12">
        <v>2</v>
      </c>
      <c r="V1002" s="12">
        <v>24</v>
      </c>
      <c r="W1002" s="17">
        <f t="shared" si="449"/>
        <v>0.22222222222222221</v>
      </c>
      <c r="X1002" s="17">
        <f t="shared" si="450"/>
        <v>2.6666666666666665</v>
      </c>
      <c r="Y1002" s="14">
        <f t="shared" si="451"/>
        <v>8.3333333333333329E-2</v>
      </c>
      <c r="Z1002" s="12">
        <v>11</v>
      </c>
      <c r="AA1002" s="12">
        <v>16</v>
      </c>
      <c r="AB1002" s="17">
        <f t="shared" si="452"/>
        <v>1.2222222222222223</v>
      </c>
      <c r="AC1002" s="17">
        <f t="shared" si="453"/>
        <v>1.7777777777777777</v>
      </c>
      <c r="AD1002" s="14">
        <f t="shared" si="454"/>
        <v>0.6875</v>
      </c>
      <c r="AE1002" s="12">
        <v>38</v>
      </c>
      <c r="AF1002" s="17">
        <f t="shared" si="455"/>
        <v>4.2222222222222223</v>
      </c>
      <c r="AG1002" s="12">
        <v>6</v>
      </c>
      <c r="AH1002" s="17">
        <f t="shared" si="456"/>
        <v>0.66666666666666663</v>
      </c>
      <c r="AI1002" s="12">
        <v>32</v>
      </c>
      <c r="AJ1002" s="17">
        <f t="shared" si="457"/>
        <v>3.5555555555555554</v>
      </c>
      <c r="AK1002" s="12">
        <v>35</v>
      </c>
      <c r="AL1002" s="17">
        <f t="shared" si="458"/>
        <v>3.8888888888888888</v>
      </c>
      <c r="AM1002" s="12">
        <v>11</v>
      </c>
      <c r="AN1002" s="17">
        <f t="shared" si="459"/>
        <v>1.2222222222222223</v>
      </c>
      <c r="AO1002" s="12">
        <v>1</v>
      </c>
      <c r="AP1002" s="17">
        <f t="shared" si="460"/>
        <v>0.1111111111111111</v>
      </c>
      <c r="AQ1002" s="12">
        <v>16</v>
      </c>
      <c r="AR1002" s="17">
        <f t="shared" si="461"/>
        <v>1.7777777777777777</v>
      </c>
      <c r="AS1002" s="12">
        <v>16</v>
      </c>
      <c r="AT1002" s="17">
        <f t="shared" si="462"/>
        <v>1.7777777777777777</v>
      </c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35">
        <f t="shared" si="463"/>
        <v>41.38005159071367</v>
      </c>
      <c r="BE1002" s="35">
        <f t="shared" si="464"/>
        <v>38.372093023255815</v>
      </c>
      <c r="BF1002" s="37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21.924110087020864</v>
      </c>
      <c r="BG1002" s="14">
        <f t="shared" si="465"/>
        <v>0.27906976744186046</v>
      </c>
      <c r="BH1002" s="14">
        <f t="shared" si="466"/>
        <v>0.18604651162790697</v>
      </c>
      <c r="BI1002" s="13">
        <f>IFERROR(((AG1002*(12000/5))/((F1002*60+G1002)*(SUMIFS(팀공격력!X:X,팀공격력!A:A,B1002,팀공격력!B:B,D1002)+SUMIFS(팀수비력!X:X,팀수비력!A:A,B1002,팀수비력!B:B,D1002))))*100,"")</f>
        <v>1.3997841999358431</v>
      </c>
      <c r="BJ1002" s="13">
        <f>IFERROR(((AI1002*(12000/5))/((F1002*60+G1002)*(SUMIFS(팀공격력!V:V,팀공격력!A:A,B1002,팀공격력!B:B,D1002)+SUMIFS(팀수비력!W:W,팀수비력!A:A,B1002,팀수비력!B:B,D1002))))*100,"")</f>
        <v>15.333932315064391</v>
      </c>
      <c r="BK1002" s="13">
        <f>IFERROR(((AE1002*(12000/5))/((F1002*60+G1002)*(SUMIFS(팀공격력!X:X,팀공격력!A:A,B1002,팀공격력!B:B,D1002)+SUMIFS(팀수비력!X:X,팀수비력!A:A,B1002,팀수비력!B:B,D1002))))*100,"")</f>
        <v>8.865299932927007</v>
      </c>
      <c r="BL1002" s="13">
        <f>IFERROR(100*AK1002/(((((F1002*60+G1002)/(12000/5))*SUMIFS(팀공격력!P:P,팀공격력!A:A,B1002,팀공격력!B:B,D1002))-K1002)),"")</f>
        <v>26.063483198361727</v>
      </c>
      <c r="BM1002" s="13">
        <f>IFERROR(100*((AM1002/E1002*(2400))/((F1002*60+G1002)*SUMIFS(팀공격력!AR:AR,팀공격력!A:A,B1002,팀공격력!B:B,D1002))),"")</f>
        <v>2.5366429119224345</v>
      </c>
      <c r="BN1002" s="13">
        <f>IFERROR((AO1002*40)/(((F1002*60+G1002)/60)*(SUMIFS(팀수비력!Q:Q,팀수비력!A:A,B1002,팀수비력!B:B,D1002)-SUMIFS(팀수비력!N:N,팀수비력!A:A,B1002,팀수비력!B:B,D1002)))*100,"")</f>
        <v>0.44790325289737415</v>
      </c>
      <c r="BO1002" s="13">
        <f t="shared" si="467"/>
        <v>14.673514306676449</v>
      </c>
      <c r="BP1002" s="13">
        <v>0</v>
      </c>
      <c r="BQ1002" s="13">
        <v>0</v>
      </c>
      <c r="BR1002" s="13">
        <v>1.44444444444444</v>
      </c>
      <c r="BS1002" s="13">
        <v>0.77777777777777701</v>
      </c>
      <c r="BT1002" s="15" t="s">
        <v>88</v>
      </c>
      <c r="BU1002" s="15"/>
      <c r="BV1002" s="12" t="s">
        <v>91</v>
      </c>
      <c r="BW1002" s="26"/>
      <c r="BX1002" s="28"/>
      <c r="BY1002" s="28"/>
      <c r="BZ1002" s="26"/>
      <c r="CA1002" s="26"/>
      <c r="CB1002" s="26"/>
      <c r="CC1002" s="31"/>
      <c r="CD1002" s="31"/>
      <c r="CE1002" s="31"/>
      <c r="CF1002" s="33"/>
      <c r="CG1002" s="33"/>
    </row>
    <row r="1003" spans="1:85" ht="18" customHeight="1" thickBot="1" x14ac:dyDescent="0.45">
      <c r="A1003" s="12" t="s">
        <v>84</v>
      </c>
      <c r="B1003" s="12" t="s">
        <v>192</v>
      </c>
      <c r="C1003" s="4" t="s">
        <v>195</v>
      </c>
      <c r="D1003" s="4" t="s">
        <v>300</v>
      </c>
      <c r="E1003" s="23">
        <v>9</v>
      </c>
      <c r="F1003" s="24">
        <v>23</v>
      </c>
      <c r="G1003" s="24">
        <v>44</v>
      </c>
      <c r="H1003" s="10">
        <f t="shared" si="441"/>
        <v>12816</v>
      </c>
      <c r="I1003" s="5">
        <v>86</v>
      </c>
      <c r="J1003" s="17">
        <f t="shared" si="442"/>
        <v>9.5555555555555554</v>
      </c>
      <c r="K1003" s="7">
        <v>34</v>
      </c>
      <c r="L1003" s="7">
        <v>76</v>
      </c>
      <c r="M1003" s="17">
        <f t="shared" si="443"/>
        <v>3.7777777777777777</v>
      </c>
      <c r="N1003" s="17">
        <f t="shared" si="444"/>
        <v>8.4444444444444446</v>
      </c>
      <c r="O1003" s="14">
        <f t="shared" si="445"/>
        <v>0.44736842105263158</v>
      </c>
      <c r="P1003" s="12">
        <v>26</v>
      </c>
      <c r="Q1003" s="12">
        <v>49</v>
      </c>
      <c r="R1003" s="17">
        <f t="shared" si="446"/>
        <v>2.8888888888888888</v>
      </c>
      <c r="S1003" s="17">
        <f t="shared" si="447"/>
        <v>5.4444444444444446</v>
      </c>
      <c r="T1003" s="14">
        <f t="shared" si="448"/>
        <v>0.53061224489795922</v>
      </c>
      <c r="U1003" s="12">
        <v>8</v>
      </c>
      <c r="V1003" s="12">
        <v>27</v>
      </c>
      <c r="W1003" s="17">
        <f t="shared" si="449"/>
        <v>0.88888888888888884</v>
      </c>
      <c r="X1003" s="17">
        <f t="shared" si="450"/>
        <v>3</v>
      </c>
      <c r="Y1003" s="14">
        <f t="shared" si="451"/>
        <v>0.29629629629629628</v>
      </c>
      <c r="Z1003" s="12">
        <v>10</v>
      </c>
      <c r="AA1003" s="12">
        <v>11</v>
      </c>
      <c r="AB1003" s="17">
        <f t="shared" si="452"/>
        <v>1.1111111111111112</v>
      </c>
      <c r="AC1003" s="17">
        <f t="shared" si="453"/>
        <v>1.2222222222222223</v>
      </c>
      <c r="AD1003" s="14">
        <f t="shared" si="454"/>
        <v>0.90909090909090906</v>
      </c>
      <c r="AE1003" s="12">
        <v>18</v>
      </c>
      <c r="AF1003" s="17">
        <f t="shared" si="455"/>
        <v>2</v>
      </c>
      <c r="AG1003" s="12">
        <v>4</v>
      </c>
      <c r="AH1003" s="17">
        <f t="shared" si="456"/>
        <v>0.44444444444444442</v>
      </c>
      <c r="AI1003" s="12">
        <v>14</v>
      </c>
      <c r="AJ1003" s="17">
        <f t="shared" si="457"/>
        <v>1.5555555555555556</v>
      </c>
      <c r="AK1003" s="12">
        <v>27</v>
      </c>
      <c r="AL1003" s="17">
        <f t="shared" si="458"/>
        <v>3</v>
      </c>
      <c r="AM1003" s="12">
        <v>5</v>
      </c>
      <c r="AN1003" s="17">
        <f t="shared" si="459"/>
        <v>0.55555555555555558</v>
      </c>
      <c r="AO1003" s="12">
        <v>1</v>
      </c>
      <c r="AP1003" s="17">
        <f t="shared" si="460"/>
        <v>0.1111111111111111</v>
      </c>
      <c r="AQ1003" s="12">
        <v>11</v>
      </c>
      <c r="AR1003" s="17">
        <f t="shared" si="461"/>
        <v>1.2222222222222223</v>
      </c>
      <c r="AS1003" s="12">
        <v>9</v>
      </c>
      <c r="AT1003" s="17">
        <f t="shared" si="462"/>
        <v>1</v>
      </c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35">
        <f t="shared" si="463"/>
        <v>53.191489361702125</v>
      </c>
      <c r="BE1003" s="35">
        <f t="shared" si="464"/>
        <v>50</v>
      </c>
      <c r="BF1003" s="37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20.618408574959052</v>
      </c>
      <c r="BG1003" s="14">
        <f t="shared" si="465"/>
        <v>0.35526315789473684</v>
      </c>
      <c r="BH1003" s="14">
        <f t="shared" si="466"/>
        <v>0.14473684210526316</v>
      </c>
      <c r="BI1003" s="13">
        <f>IFERROR(((AG1003*(12000/5))/((F1003*60+G1003)*(SUMIFS(팀공격력!X:X,팀공격력!A:A,B1003,팀공격력!B:B,D1003)+SUMIFS(팀수비력!X:X,팀수비력!A:A,B1003,팀수비력!B:B,D1003))))*100,"")</f>
        <v>1.0419741937724676</v>
      </c>
      <c r="BJ1003" s="13">
        <f>IFERROR(((AI1003*(12000/5))/((F1003*60+G1003)*(SUMIFS(팀공격력!V:V,팀공격력!A:A,B1003,팀공격력!B:B,D1003)+SUMIFS(팀수비력!W:W,팀수비력!A:A,B1003,팀수비력!B:B,D1003))))*100,"")</f>
        <v>7.4906367041198507</v>
      </c>
      <c r="BK1003" s="13">
        <f>IFERROR(((AE1003*(12000/5))/((F1003*60+G1003)*(SUMIFS(팀공격력!X:X,팀공격력!A:A,B1003,팀공격력!B:B,D1003)+SUMIFS(팀수비력!X:X,팀수비력!A:A,B1003,팀수비력!B:B,D1003))))*100,"")</f>
        <v>4.6888838719761035</v>
      </c>
      <c r="BL1003" s="13">
        <f>IFERROR(100*AK1003/(((((F1003*60+G1003)/(12000/5))*SUMIFS(팀공격력!P:P,팀공격력!A:A,B1003,팀공격력!B:B,D1003))-K1003)),"")</f>
        <v>23.493242067405301</v>
      </c>
      <c r="BM1003" s="13">
        <f>IFERROR(100*((AM1003/E1003*(2400))/((F1003*60+G1003)*SUMIFS(팀공격력!AR:AR,팀공격력!A:A,B1003,팀공격력!B:B,D1003))),"")</f>
        <v>1.2874304870903572</v>
      </c>
      <c r="BN1003" s="13">
        <f>IFERROR((AO1003*40)/(((F1003*60+G1003)/60)*(SUMIFS(팀수비력!Q:Q,팀수비력!A:A,B1003,팀수비력!B:B,D1003)-SUMIFS(팀수비력!N:N,팀수비력!A:A,B1003,팀수비력!B:B,D1003)))*100,"")</f>
        <v>0.50011669389524227</v>
      </c>
      <c r="BO1003" s="13">
        <f t="shared" si="467"/>
        <v>11.977351916376307</v>
      </c>
      <c r="BP1003" s="13">
        <v>0</v>
      </c>
      <c r="BQ1003" s="13">
        <v>0</v>
      </c>
      <c r="BR1003" s="13">
        <v>2.2222222222222201</v>
      </c>
      <c r="BS1003" s="13">
        <v>0.33333333333333298</v>
      </c>
      <c r="BT1003" s="15" t="s">
        <v>88</v>
      </c>
      <c r="BU1003" s="15"/>
      <c r="BV1003" s="12" t="s">
        <v>91</v>
      </c>
      <c r="BW1003" s="26"/>
      <c r="BX1003" s="28"/>
      <c r="BY1003" s="28"/>
      <c r="BZ1003" s="26"/>
      <c r="CA1003" s="26"/>
      <c r="CB1003" s="26"/>
      <c r="CC1003" s="31"/>
      <c r="CD1003" s="31"/>
      <c r="CE1003" s="31"/>
      <c r="CF1003" s="33"/>
      <c r="CG1003" s="33"/>
    </row>
    <row r="1004" spans="1:85" ht="18" customHeight="1" thickBot="1" x14ac:dyDescent="0.45">
      <c r="A1004" s="12" t="s">
        <v>84</v>
      </c>
      <c r="B1004" s="12" t="s">
        <v>192</v>
      </c>
      <c r="C1004" s="4" t="s">
        <v>197</v>
      </c>
      <c r="D1004" s="4" t="s">
        <v>300</v>
      </c>
      <c r="E1004" s="23">
        <v>9</v>
      </c>
      <c r="F1004" s="24">
        <v>25</v>
      </c>
      <c r="G1004" s="24">
        <v>18</v>
      </c>
      <c r="H1004" s="10">
        <f t="shared" si="441"/>
        <v>13662</v>
      </c>
      <c r="I1004" s="5">
        <v>160</v>
      </c>
      <c r="J1004" s="17">
        <f t="shared" si="442"/>
        <v>17.777777777777779</v>
      </c>
      <c r="K1004" s="7">
        <v>58</v>
      </c>
      <c r="L1004" s="7">
        <v>123</v>
      </c>
      <c r="M1004" s="17">
        <f t="shared" si="443"/>
        <v>6.4444444444444446</v>
      </c>
      <c r="N1004" s="17">
        <f t="shared" si="444"/>
        <v>13.666666666666666</v>
      </c>
      <c r="O1004" s="14">
        <f t="shared" si="445"/>
        <v>0.47154471544715448</v>
      </c>
      <c r="P1004" s="12">
        <v>38</v>
      </c>
      <c r="Q1004" s="12">
        <v>65</v>
      </c>
      <c r="R1004" s="17">
        <f t="shared" si="446"/>
        <v>4.2222222222222223</v>
      </c>
      <c r="S1004" s="17">
        <f t="shared" si="447"/>
        <v>7.2222222222222223</v>
      </c>
      <c r="T1004" s="14">
        <f t="shared" si="448"/>
        <v>0.58461538461538465</v>
      </c>
      <c r="U1004" s="12">
        <v>20</v>
      </c>
      <c r="V1004" s="12">
        <v>58</v>
      </c>
      <c r="W1004" s="17">
        <f t="shared" si="449"/>
        <v>2.2222222222222223</v>
      </c>
      <c r="X1004" s="17">
        <f t="shared" si="450"/>
        <v>6.4444444444444446</v>
      </c>
      <c r="Y1004" s="14">
        <f t="shared" si="451"/>
        <v>0.34482758620689657</v>
      </c>
      <c r="Z1004" s="12">
        <v>24</v>
      </c>
      <c r="AA1004" s="12">
        <v>28</v>
      </c>
      <c r="AB1004" s="17">
        <f t="shared" si="452"/>
        <v>2.6666666666666665</v>
      </c>
      <c r="AC1004" s="17">
        <f t="shared" si="453"/>
        <v>3.1111111111111112</v>
      </c>
      <c r="AD1004" s="14">
        <f t="shared" si="454"/>
        <v>0.8571428571428571</v>
      </c>
      <c r="AE1004" s="12">
        <v>37</v>
      </c>
      <c r="AF1004" s="17">
        <f t="shared" si="455"/>
        <v>4.1111111111111107</v>
      </c>
      <c r="AG1004" s="12">
        <v>3</v>
      </c>
      <c r="AH1004" s="17">
        <f t="shared" si="456"/>
        <v>0.33333333333333331</v>
      </c>
      <c r="AI1004" s="12">
        <v>34</v>
      </c>
      <c r="AJ1004" s="17">
        <f t="shared" si="457"/>
        <v>3.7777777777777777</v>
      </c>
      <c r="AK1004" s="12">
        <v>18</v>
      </c>
      <c r="AL1004" s="17">
        <f t="shared" si="458"/>
        <v>2</v>
      </c>
      <c r="AM1004" s="12">
        <v>6</v>
      </c>
      <c r="AN1004" s="17">
        <f t="shared" si="459"/>
        <v>0.66666666666666663</v>
      </c>
      <c r="AO1004" s="12">
        <v>4</v>
      </c>
      <c r="AP1004" s="17">
        <f t="shared" si="460"/>
        <v>0.44444444444444442</v>
      </c>
      <c r="AQ1004" s="12">
        <v>10</v>
      </c>
      <c r="AR1004" s="17">
        <f t="shared" si="461"/>
        <v>1.1111111111111112</v>
      </c>
      <c r="AS1004" s="12">
        <v>8</v>
      </c>
      <c r="AT1004" s="17">
        <f t="shared" si="462"/>
        <v>0.88888888888888884</v>
      </c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35">
        <f t="shared" si="463"/>
        <v>59.119125036949463</v>
      </c>
      <c r="BE1004" s="35">
        <f t="shared" si="464"/>
        <v>55.284552845528459</v>
      </c>
      <c r="BF1004" s="37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30.604611667660706</v>
      </c>
      <c r="BG1004" s="14">
        <f t="shared" si="465"/>
        <v>0.47154471544715448</v>
      </c>
      <c r="BH1004" s="14">
        <f t="shared" si="466"/>
        <v>0.22764227642276422</v>
      </c>
      <c r="BI1004" s="13">
        <f>IFERROR(((AG1004*(12000/5))/((F1004*60+G1004)*(SUMIFS(팀공격력!X:X,팀공격력!A:A,B1004,팀공격력!B:B,D1004)+SUMIFS(팀수비력!X:X,팀수비력!A:A,B1004,팀수비력!B:B,D1004))))*100,"")</f>
        <v>0.73308856320750682</v>
      </c>
      <c r="BJ1004" s="13">
        <f>IFERROR(((AI1004*(12000/5))/((F1004*60+G1004)*(SUMIFS(팀공격력!V:V,팀공격력!A:A,B1004,팀공격력!B:B,D1004)+SUMIFS(팀수비력!W:W,팀수비력!A:A,B1004,팀수비력!B:B,D1004))))*100,"")</f>
        <v>17.065060543321415</v>
      </c>
      <c r="BK1004" s="13">
        <f>IFERROR(((AE1004*(12000/5))/((F1004*60+G1004)*(SUMIFS(팀공격력!X:X,팀공격력!A:A,B1004,팀공격력!B:B,D1004)+SUMIFS(팀수비력!X:X,팀수비력!A:A,B1004,팀수비력!B:B,D1004))))*100,"")</f>
        <v>9.041425612892585</v>
      </c>
      <c r="BL1004" s="13">
        <f>IFERROR(100*AK1004/(((((F1004*60+G1004)/(12000/5))*SUMIFS(팀공격력!P:P,팀공격력!A:A,B1004,팀공격력!B:B,D1004))-K1004)),"")</f>
        <v>17.864675086221869</v>
      </c>
      <c r="BM1004" s="13">
        <f>IFERROR(100*((AM1004/E1004*(2400))/((F1004*60+G1004)*SUMIFS(팀공격력!AR:AR,팀공격력!A:A,B1004,팀공격력!B:B,D1004))),"")</f>
        <v>1.4492498131357061</v>
      </c>
      <c r="BN1004" s="13">
        <f>IFERROR((AO1004*40)/(((F1004*60+G1004)/60)*(SUMIFS(팀수비력!Q:Q,팀수비력!A:A,B1004,팀수비력!B:B,D1004)-SUMIFS(팀수비력!N:N,팀수비력!A:A,B1004,팀수비력!B:B,D1004)))*100,"")</f>
        <v>1.8765907038388006</v>
      </c>
      <c r="BO1004" s="13">
        <f t="shared" si="467"/>
        <v>6.8813652628681536</v>
      </c>
      <c r="BP1004" s="13">
        <v>20</v>
      </c>
      <c r="BQ1004" s="13">
        <v>0.33333333333333298</v>
      </c>
      <c r="BR1004" s="13">
        <v>0.88888888888888795</v>
      </c>
      <c r="BS1004" s="13">
        <v>0.55555555555555503</v>
      </c>
      <c r="BT1004" s="15" t="s">
        <v>93</v>
      </c>
      <c r="BU1004" s="15"/>
      <c r="BV1004" s="12" t="s">
        <v>96</v>
      </c>
      <c r="BW1004" s="26"/>
      <c r="BX1004" s="28"/>
      <c r="BY1004" s="28"/>
      <c r="BZ1004" s="26"/>
      <c r="CA1004" s="26"/>
      <c r="CB1004" s="26"/>
      <c r="CC1004" s="31"/>
      <c r="CD1004" s="31"/>
      <c r="CE1004" s="31"/>
      <c r="CF1004" s="33"/>
      <c r="CG1004" s="33"/>
    </row>
    <row r="1005" spans="1:85" ht="18" customHeight="1" thickBot="1" x14ac:dyDescent="0.45">
      <c r="A1005" s="12" t="s">
        <v>84</v>
      </c>
      <c r="B1005" s="12" t="s">
        <v>192</v>
      </c>
      <c r="C1005" s="4" t="s">
        <v>198</v>
      </c>
      <c r="D1005" s="4" t="s">
        <v>300</v>
      </c>
      <c r="E1005" s="23">
        <v>7</v>
      </c>
      <c r="F1005" s="24">
        <v>4</v>
      </c>
      <c r="G1005" s="24">
        <v>52</v>
      </c>
      <c r="H1005" s="10">
        <f t="shared" si="441"/>
        <v>2044</v>
      </c>
      <c r="I1005" s="5">
        <v>0</v>
      </c>
      <c r="J1005" s="17">
        <f t="shared" si="442"/>
        <v>0</v>
      </c>
      <c r="K1005" s="7">
        <v>0</v>
      </c>
      <c r="L1005" s="7">
        <v>4</v>
      </c>
      <c r="M1005" s="17">
        <f t="shared" si="443"/>
        <v>0</v>
      </c>
      <c r="N1005" s="17">
        <f t="shared" si="444"/>
        <v>0.5714285714285714</v>
      </c>
      <c r="O1005" s="14">
        <f t="shared" si="445"/>
        <v>0</v>
      </c>
      <c r="P1005" s="12">
        <v>0</v>
      </c>
      <c r="Q1005" s="12">
        <v>1</v>
      </c>
      <c r="R1005" s="17">
        <f t="shared" si="446"/>
        <v>0</v>
      </c>
      <c r="S1005" s="17">
        <f t="shared" si="447"/>
        <v>0.14285714285714285</v>
      </c>
      <c r="T1005" s="14">
        <f t="shared" si="448"/>
        <v>0</v>
      </c>
      <c r="U1005" s="12">
        <v>0</v>
      </c>
      <c r="V1005" s="12">
        <v>3</v>
      </c>
      <c r="W1005" s="17">
        <f t="shared" si="449"/>
        <v>0</v>
      </c>
      <c r="X1005" s="17">
        <f t="shared" si="450"/>
        <v>0.42857142857142855</v>
      </c>
      <c r="Y1005" s="14">
        <f t="shared" si="451"/>
        <v>0</v>
      </c>
      <c r="Z1005" s="12">
        <v>0</v>
      </c>
      <c r="AA1005" s="12">
        <v>0</v>
      </c>
      <c r="AB1005" s="17">
        <f t="shared" si="452"/>
        <v>0</v>
      </c>
      <c r="AC1005" s="17">
        <f t="shared" si="453"/>
        <v>0</v>
      </c>
      <c r="AD1005" s="14" t="e">
        <f t="shared" si="454"/>
        <v>#DIV/0!</v>
      </c>
      <c r="AE1005" s="12">
        <v>5</v>
      </c>
      <c r="AF1005" s="17">
        <f t="shared" si="455"/>
        <v>0.7142857142857143</v>
      </c>
      <c r="AG1005" s="12">
        <v>1</v>
      </c>
      <c r="AH1005" s="17">
        <f t="shared" si="456"/>
        <v>0.14285714285714285</v>
      </c>
      <c r="AI1005" s="12">
        <v>4</v>
      </c>
      <c r="AJ1005" s="17">
        <f t="shared" si="457"/>
        <v>0.5714285714285714</v>
      </c>
      <c r="AK1005" s="12">
        <v>0</v>
      </c>
      <c r="AL1005" s="17">
        <f t="shared" si="458"/>
        <v>0</v>
      </c>
      <c r="AM1005" s="12">
        <v>1</v>
      </c>
      <c r="AN1005" s="17">
        <f t="shared" si="459"/>
        <v>0.14285714285714285</v>
      </c>
      <c r="AO1005" s="12">
        <v>0</v>
      </c>
      <c r="AP1005" s="17">
        <f t="shared" si="460"/>
        <v>0</v>
      </c>
      <c r="AQ1005" s="12">
        <v>2</v>
      </c>
      <c r="AR1005" s="17">
        <f t="shared" si="461"/>
        <v>0.2857142857142857</v>
      </c>
      <c r="AS1005" s="12">
        <v>9</v>
      </c>
      <c r="AT1005" s="17">
        <f t="shared" si="462"/>
        <v>1.2857142857142858</v>
      </c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35">
        <f t="shared" si="463"/>
        <v>0</v>
      </c>
      <c r="BE1005" s="35">
        <f t="shared" si="464"/>
        <v>0</v>
      </c>
      <c r="BF1005" s="37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6.5690361910100545</v>
      </c>
      <c r="BG1005" s="14">
        <f t="shared" si="465"/>
        <v>0.75</v>
      </c>
      <c r="BH1005" s="14">
        <f t="shared" si="466"/>
        <v>0</v>
      </c>
      <c r="BI1005" s="13">
        <f>IFERROR(((AG1005*(12000/5))/((F1005*60+G1005)*(SUMIFS(팀공격력!X:X,팀공격력!A:A,B1005,팀공격력!B:B,D1005)+SUMIFS(팀수비력!X:X,팀수비력!A:A,B1005,팀수비력!B:B,D1005))))*100,"")</f>
        <v>1.270352099256844</v>
      </c>
      <c r="BJ1005" s="13">
        <f>IFERROR(((AI1005*(12000/5))/((F1005*60+G1005)*(SUMIFS(팀공격력!V:V,팀공격력!A:A,B1005,팀공격력!B:B,D1005)+SUMIFS(팀수비력!W:W,팀수비력!A:A,B1005,팀수비력!B:B,D1005))))*100,"")</f>
        <v>10.437051532941943</v>
      </c>
      <c r="BK1005" s="13">
        <f>IFERROR(((AE1005*(12000/5))/((F1005*60+G1005)*(SUMIFS(팀공격력!X:X,팀공격력!A:A,B1005,팀공격력!B:B,D1005)+SUMIFS(팀수비력!X:X,팀수비력!A:A,B1005,팀수비력!B:B,D1005))))*100,"")</f>
        <v>6.3517604962842196</v>
      </c>
      <c r="BL1005" s="13">
        <f>IFERROR(100*AK1005/(((((F1005*60+G1005)/(12000/5))*SUMIFS(팀공격력!P:P,팀공격력!A:A,B1005,팀공격력!B:B,D1005))-K1005)),"")</f>
        <v>0</v>
      </c>
      <c r="BM1005" s="13">
        <f>IFERROR(100*((AM1005/E1005*(2400))/((F1005*60+G1005)*SUMIFS(팀공격력!AR:AR,팀공격력!A:A,B1005,팀공격력!B:B,D1005))),"")</f>
        <v>1.6144529474119387</v>
      </c>
      <c r="BN1005" s="13">
        <f>IFERROR((AO1005*40)/(((F1005*60+G1005)/60)*(SUMIFS(팀수비력!Q:Q,팀수비력!A:A,B1005,팀수비력!B:B,D1005)-SUMIFS(팀수비력!N:N,팀수비력!A:A,B1005,팀수비력!B:B,D1005)))*100,"")</f>
        <v>0</v>
      </c>
      <c r="BO1005" s="13">
        <f t="shared" si="467"/>
        <v>33.333333333333336</v>
      </c>
      <c r="BP1005" s="13">
        <v>0</v>
      </c>
      <c r="BQ1005" s="13">
        <v>0</v>
      </c>
      <c r="BR1005" s="13">
        <v>0</v>
      </c>
      <c r="BS1005" s="13">
        <v>0</v>
      </c>
      <c r="BT1005" s="15" t="s">
        <v>88</v>
      </c>
      <c r="BU1005" s="15"/>
      <c r="BV1005" s="12" t="s">
        <v>96</v>
      </c>
      <c r="BW1005" s="26"/>
      <c r="BX1005" s="28"/>
      <c r="BY1005" s="28"/>
      <c r="BZ1005" s="26"/>
      <c r="CA1005" s="26"/>
      <c r="CB1005" s="26"/>
      <c r="CC1005" s="31"/>
      <c r="CD1005" s="31"/>
      <c r="CE1005" s="31"/>
      <c r="CF1005" s="33"/>
      <c r="CG1005" s="33"/>
    </row>
    <row r="1006" spans="1:85" ht="18" customHeight="1" thickBot="1" x14ac:dyDescent="0.45">
      <c r="A1006" s="12" t="s">
        <v>84</v>
      </c>
      <c r="B1006" s="12" t="s">
        <v>192</v>
      </c>
      <c r="C1006" s="4" t="s">
        <v>199</v>
      </c>
      <c r="D1006" s="4" t="s">
        <v>300</v>
      </c>
      <c r="E1006" s="23">
        <v>9</v>
      </c>
      <c r="F1006" s="24">
        <v>30</v>
      </c>
      <c r="G1006" s="24">
        <v>47</v>
      </c>
      <c r="H1006" s="10">
        <f t="shared" si="441"/>
        <v>16623</v>
      </c>
      <c r="I1006" s="5">
        <v>85</v>
      </c>
      <c r="J1006" s="17">
        <f t="shared" si="442"/>
        <v>9.4444444444444446</v>
      </c>
      <c r="K1006" s="7">
        <v>28</v>
      </c>
      <c r="L1006" s="7">
        <v>76</v>
      </c>
      <c r="M1006" s="17">
        <f t="shared" si="443"/>
        <v>3.1111111111111112</v>
      </c>
      <c r="N1006" s="17">
        <f t="shared" si="444"/>
        <v>8.4444444444444446</v>
      </c>
      <c r="O1006" s="14">
        <f t="shared" si="445"/>
        <v>0.36842105263157893</v>
      </c>
      <c r="P1006" s="12">
        <v>18</v>
      </c>
      <c r="Q1006" s="12">
        <v>44</v>
      </c>
      <c r="R1006" s="17">
        <f t="shared" si="446"/>
        <v>2</v>
      </c>
      <c r="S1006" s="17">
        <f t="shared" si="447"/>
        <v>4.8888888888888893</v>
      </c>
      <c r="T1006" s="14">
        <f t="shared" si="448"/>
        <v>0.40909090909090912</v>
      </c>
      <c r="U1006" s="12">
        <v>10</v>
      </c>
      <c r="V1006" s="12">
        <v>32</v>
      </c>
      <c r="W1006" s="17">
        <f t="shared" si="449"/>
        <v>1.1111111111111112</v>
      </c>
      <c r="X1006" s="17">
        <f t="shared" si="450"/>
        <v>3.5555555555555554</v>
      </c>
      <c r="Y1006" s="14">
        <f t="shared" si="451"/>
        <v>0.3125</v>
      </c>
      <c r="Z1006" s="12">
        <v>19</v>
      </c>
      <c r="AA1006" s="12">
        <v>22</v>
      </c>
      <c r="AB1006" s="17">
        <f t="shared" si="452"/>
        <v>2.1111111111111112</v>
      </c>
      <c r="AC1006" s="17">
        <f t="shared" si="453"/>
        <v>2.4444444444444446</v>
      </c>
      <c r="AD1006" s="14">
        <f t="shared" si="454"/>
        <v>0.86363636363636365</v>
      </c>
      <c r="AE1006" s="12">
        <v>65</v>
      </c>
      <c r="AF1006" s="17">
        <f t="shared" si="455"/>
        <v>7.2222222222222223</v>
      </c>
      <c r="AG1006" s="12">
        <v>22</v>
      </c>
      <c r="AH1006" s="17">
        <f t="shared" si="456"/>
        <v>2.4444444444444446</v>
      </c>
      <c r="AI1006" s="12">
        <v>43</v>
      </c>
      <c r="AJ1006" s="17">
        <f t="shared" si="457"/>
        <v>4.7777777777777777</v>
      </c>
      <c r="AK1006" s="12">
        <v>11</v>
      </c>
      <c r="AL1006" s="17">
        <f t="shared" si="458"/>
        <v>1.2222222222222223</v>
      </c>
      <c r="AM1006" s="12">
        <v>6</v>
      </c>
      <c r="AN1006" s="17">
        <f t="shared" si="459"/>
        <v>0.66666666666666663</v>
      </c>
      <c r="AO1006" s="12">
        <v>1</v>
      </c>
      <c r="AP1006" s="17">
        <f t="shared" si="460"/>
        <v>0.1111111111111111</v>
      </c>
      <c r="AQ1006" s="12">
        <v>9</v>
      </c>
      <c r="AR1006" s="17">
        <f t="shared" si="461"/>
        <v>1</v>
      </c>
      <c r="AS1006" s="12">
        <v>28</v>
      </c>
      <c r="AT1006" s="17">
        <f t="shared" si="462"/>
        <v>3.1111111111111112</v>
      </c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35">
        <f t="shared" si="463"/>
        <v>49.603174603174601</v>
      </c>
      <c r="BE1006" s="35">
        <f t="shared" si="464"/>
        <v>43.421052631578952</v>
      </c>
      <c r="BF1006" s="37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16.387949214666211</v>
      </c>
      <c r="BG1006" s="14">
        <f t="shared" si="465"/>
        <v>0.42105263157894735</v>
      </c>
      <c r="BH1006" s="14">
        <f t="shared" si="466"/>
        <v>0.28947368421052633</v>
      </c>
      <c r="BI1006" s="13">
        <f>IFERROR(((AG1006*(12000/5))/((F1006*60+G1006)*(SUMIFS(팀공격력!X:X,팀공격력!A:A,B1006,팀공격력!B:B,D1006)+SUMIFS(팀수비력!X:X,팀수비력!A:A,B1006,팀수비력!B:B,D1006))))*100,"")</f>
        <v>4.4183767653632735</v>
      </c>
      <c r="BJ1006" s="13">
        <f>IFERROR(((AI1006*(12000/5))/((F1006*60+G1006)*(SUMIFS(팀공격력!V:V,팀공격력!A:A,B1006,팀공격력!B:B,D1006)+SUMIFS(팀수비력!W:W,팀수비력!A:A,B1006,팀수비력!B:B,D1006))))*100,"")</f>
        <v>17.73790187433934</v>
      </c>
      <c r="BK1006" s="13">
        <f>IFERROR(((AE1006*(12000/5))/((F1006*60+G1006)*(SUMIFS(팀공격력!X:X,팀공격력!A:A,B1006,팀공격력!B:B,D1006)+SUMIFS(팀수비력!X:X,팀수비력!A:A,B1006,팀수비력!B:B,D1006))))*100,"")</f>
        <v>13.054294988573309</v>
      </c>
      <c r="BL1006" s="13">
        <f>IFERROR(100*AK1006/(((((F1006*60+G1006)/(12000/5))*SUMIFS(팀공격력!P:P,팀공격력!A:A,B1006,팀공격력!B:B,D1006))-K1006)),"")</f>
        <v>6.659989858651806</v>
      </c>
      <c r="BM1006" s="13">
        <f>IFERROR(100*((AM1006/E1006*(2400))/((F1006*60+G1006)*SUMIFS(팀공격력!AR:AR,팀공격력!A:A,B1006,팀공격력!B:B,D1006))),"")</f>
        <v>1.1910997381375217</v>
      </c>
      <c r="BN1006" s="13">
        <f>IFERROR((AO1006*40)/(((F1006*60+G1006)/60)*(SUMIFS(팀수비력!Q:Q,팀수비력!A:A,B1006,팀수비력!B:B,D1006)-SUMIFS(팀수비력!N:N,팀수비력!A:A,B1006,팀수비력!B:B,D1006)))*100,"")</f>
        <v>0.38557995241300752</v>
      </c>
      <c r="BO1006" s="13">
        <f t="shared" si="467"/>
        <v>9.5057034220532319</v>
      </c>
      <c r="BP1006" s="13">
        <v>12.5</v>
      </c>
      <c r="BQ1006" s="13">
        <v>0.22222222222222199</v>
      </c>
      <c r="BR1006" s="13">
        <v>0.22222222222222199</v>
      </c>
      <c r="BS1006" s="13">
        <v>1.1111111111111101</v>
      </c>
      <c r="BT1006" s="15" t="s">
        <v>88</v>
      </c>
      <c r="BU1006" s="15"/>
      <c r="BV1006" s="12" t="s">
        <v>96</v>
      </c>
      <c r="BW1006" s="26"/>
      <c r="BX1006" s="28"/>
      <c r="BY1006" s="28"/>
      <c r="BZ1006" s="26"/>
      <c r="CA1006" s="26"/>
      <c r="CB1006" s="26"/>
      <c r="CC1006" s="31"/>
      <c r="CD1006" s="31"/>
      <c r="CE1006" s="31"/>
      <c r="CF1006" s="33"/>
      <c r="CG1006" s="33"/>
    </row>
    <row r="1007" spans="1:85" ht="18" customHeight="1" thickBot="1" x14ac:dyDescent="0.45">
      <c r="A1007" s="12" t="s">
        <v>84</v>
      </c>
      <c r="B1007" s="12" t="s">
        <v>192</v>
      </c>
      <c r="C1007" s="4" t="s">
        <v>202</v>
      </c>
      <c r="D1007" s="4" t="s">
        <v>300</v>
      </c>
      <c r="E1007" s="23">
        <v>9</v>
      </c>
      <c r="F1007" s="24">
        <v>17</v>
      </c>
      <c r="G1007" s="24">
        <v>1</v>
      </c>
      <c r="H1007" s="10">
        <f t="shared" si="441"/>
        <v>9189</v>
      </c>
      <c r="I1007" s="5">
        <v>38</v>
      </c>
      <c r="J1007" s="17">
        <f t="shared" si="442"/>
        <v>4.2222222222222223</v>
      </c>
      <c r="K1007" s="7">
        <v>15</v>
      </c>
      <c r="L1007" s="7">
        <v>47</v>
      </c>
      <c r="M1007" s="17">
        <f t="shared" si="443"/>
        <v>1.6666666666666667</v>
      </c>
      <c r="N1007" s="17">
        <f t="shared" si="444"/>
        <v>5.2222222222222223</v>
      </c>
      <c r="O1007" s="14">
        <f t="shared" si="445"/>
        <v>0.31914893617021278</v>
      </c>
      <c r="P1007" s="12">
        <v>12</v>
      </c>
      <c r="Q1007" s="12">
        <v>22</v>
      </c>
      <c r="R1007" s="17">
        <f t="shared" si="446"/>
        <v>1.3333333333333333</v>
      </c>
      <c r="S1007" s="17">
        <f t="shared" si="447"/>
        <v>2.4444444444444446</v>
      </c>
      <c r="T1007" s="14">
        <f t="shared" si="448"/>
        <v>0.54545454545454541</v>
      </c>
      <c r="U1007" s="12">
        <v>3</v>
      </c>
      <c r="V1007" s="12">
        <v>25</v>
      </c>
      <c r="W1007" s="17">
        <f t="shared" si="449"/>
        <v>0.33333333333333331</v>
      </c>
      <c r="X1007" s="17">
        <f t="shared" si="450"/>
        <v>2.7777777777777777</v>
      </c>
      <c r="Y1007" s="14">
        <f t="shared" si="451"/>
        <v>0.12</v>
      </c>
      <c r="Z1007" s="12">
        <v>5</v>
      </c>
      <c r="AA1007" s="12">
        <v>8</v>
      </c>
      <c r="AB1007" s="17">
        <f t="shared" si="452"/>
        <v>0.55555555555555558</v>
      </c>
      <c r="AC1007" s="17">
        <f t="shared" si="453"/>
        <v>0.88888888888888884</v>
      </c>
      <c r="AD1007" s="14">
        <f t="shared" si="454"/>
        <v>0.625</v>
      </c>
      <c r="AE1007" s="12">
        <v>17</v>
      </c>
      <c r="AF1007" s="17">
        <f t="shared" si="455"/>
        <v>1.8888888888888888</v>
      </c>
      <c r="AG1007" s="12">
        <v>4</v>
      </c>
      <c r="AH1007" s="17">
        <f t="shared" si="456"/>
        <v>0.44444444444444442</v>
      </c>
      <c r="AI1007" s="12">
        <v>13</v>
      </c>
      <c r="AJ1007" s="17">
        <f t="shared" si="457"/>
        <v>1.4444444444444444</v>
      </c>
      <c r="AK1007" s="12">
        <v>5</v>
      </c>
      <c r="AL1007" s="17">
        <f t="shared" si="458"/>
        <v>0.55555555555555558</v>
      </c>
      <c r="AM1007" s="12">
        <v>3</v>
      </c>
      <c r="AN1007" s="17">
        <f t="shared" si="459"/>
        <v>0.33333333333333331</v>
      </c>
      <c r="AO1007" s="12">
        <v>0</v>
      </c>
      <c r="AP1007" s="17">
        <f t="shared" si="460"/>
        <v>0</v>
      </c>
      <c r="AQ1007" s="12">
        <v>2</v>
      </c>
      <c r="AR1007" s="17">
        <f t="shared" si="461"/>
        <v>0.22222222222222221</v>
      </c>
      <c r="AS1007" s="12">
        <v>17</v>
      </c>
      <c r="AT1007" s="17">
        <f t="shared" si="462"/>
        <v>1.8888888888888888</v>
      </c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35">
        <f t="shared" si="463"/>
        <v>37.608867775138556</v>
      </c>
      <c r="BE1007" s="35">
        <f t="shared" si="464"/>
        <v>35.106382978723403</v>
      </c>
      <c r="BF1007" s="37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16.444937639493904</v>
      </c>
      <c r="BG1007" s="14">
        <f t="shared" si="465"/>
        <v>0.53191489361702127</v>
      </c>
      <c r="BH1007" s="14">
        <f t="shared" si="466"/>
        <v>0.1702127659574468</v>
      </c>
      <c r="BI1007" s="13">
        <f>IFERROR(((AG1007*(12000/5))/((F1007*60+G1007)*(SUMIFS(팀공격력!X:X,팀공격력!A:A,B1007,팀공격력!B:B,D1007)+SUMIFS(팀수비력!X:X,팀수비력!A:A,B1007,팀수비력!B:B,D1007))))*100,"")</f>
        <v>1.4532529401880447</v>
      </c>
      <c r="BJ1007" s="13">
        <f>IFERROR(((AI1007*(12000/5))/((F1007*60+G1007)*(SUMIFS(팀공격력!V:V,팀공격력!A:A,B1007,팀공격력!B:B,D1007)+SUMIFS(팀수비력!W:W,팀수비력!A:A,B1007,팀수비력!B:B,D1007))))*100,"")</f>
        <v>9.7010400634298772</v>
      </c>
      <c r="BK1007" s="13">
        <f>IFERROR(((AE1007*(12000/5))/((F1007*60+G1007)*(SUMIFS(팀공격력!X:X,팀공격력!A:A,B1007,팀공격력!B:B,D1007)+SUMIFS(팀수비력!X:X,팀수비력!A:A,B1007,팀수비력!B:B,D1007))))*100,"")</f>
        <v>6.1763249957991908</v>
      </c>
      <c r="BL1007" s="13">
        <f>IFERROR(100*AK1007/(((((F1007*60+G1007)/(12000/5))*SUMIFS(팀공격력!P:P,팀공격력!A:A,B1007,팀공격력!B:B,D1007))-K1007)),"")</f>
        <v>5.4478347126948163</v>
      </c>
      <c r="BM1007" s="13">
        <f>IFERROR(100*((AM1007/E1007*(2400))/((F1007*60+G1007)*SUMIFS(팀공격력!AR:AR,팀공격력!A:A,B1007,팀공격력!B:B,D1007))),"")</f>
        <v>1.0773561294515193</v>
      </c>
      <c r="BN1007" s="13">
        <f>IFERROR((AO1007*40)/(((F1007*60+G1007)/60)*(SUMIFS(팀수비력!Q:Q,팀수비력!A:A,B1007,팀수비력!B:B,D1007)-SUMIFS(팀수비력!N:N,팀수비력!A:A,B1007,팀수비력!B:B,D1007)))*100,"")</f>
        <v>0</v>
      </c>
      <c r="BO1007" s="13">
        <f t="shared" si="467"/>
        <v>3.8080731150038076</v>
      </c>
      <c r="BP1007" s="13">
        <v>20</v>
      </c>
      <c r="BQ1007" s="13">
        <v>0.22222222222222199</v>
      </c>
      <c r="BR1007" s="13">
        <v>0</v>
      </c>
      <c r="BS1007" s="13">
        <v>0.22222222222222199</v>
      </c>
      <c r="BT1007" s="15" t="s">
        <v>88</v>
      </c>
      <c r="BU1007" s="15"/>
      <c r="BV1007" s="12" t="s">
        <v>96</v>
      </c>
      <c r="BW1007" s="26"/>
      <c r="BX1007" s="28"/>
      <c r="BY1007" s="28"/>
      <c r="BZ1007" s="26"/>
      <c r="CA1007" s="26"/>
      <c r="CB1007" s="26"/>
      <c r="CC1007" s="31"/>
      <c r="CD1007" s="31"/>
      <c r="CE1007" s="31"/>
      <c r="CF1007" s="33"/>
      <c r="CG1007" s="33"/>
    </row>
    <row r="1008" spans="1:85" ht="18" customHeight="1" thickBot="1" x14ac:dyDescent="0.45">
      <c r="A1008" s="12" t="s">
        <v>84</v>
      </c>
      <c r="B1008" s="12" t="s">
        <v>192</v>
      </c>
      <c r="C1008" s="4" t="s">
        <v>203</v>
      </c>
      <c r="D1008" s="4" t="s">
        <v>300</v>
      </c>
      <c r="E1008" s="23">
        <v>5</v>
      </c>
      <c r="F1008" s="24">
        <v>3</v>
      </c>
      <c r="G1008" s="24">
        <v>46</v>
      </c>
      <c r="H1008" s="10">
        <f t="shared" si="441"/>
        <v>1130</v>
      </c>
      <c r="I1008" s="5">
        <v>2</v>
      </c>
      <c r="J1008" s="17">
        <f t="shared" si="442"/>
        <v>0.4</v>
      </c>
      <c r="K1008" s="7">
        <v>1</v>
      </c>
      <c r="L1008" s="7">
        <v>5</v>
      </c>
      <c r="M1008" s="17">
        <f t="shared" si="443"/>
        <v>0.2</v>
      </c>
      <c r="N1008" s="17">
        <f t="shared" si="444"/>
        <v>1</v>
      </c>
      <c r="O1008" s="14">
        <f t="shared" si="445"/>
        <v>0.2</v>
      </c>
      <c r="P1008" s="12">
        <v>1</v>
      </c>
      <c r="Q1008" s="12">
        <v>2</v>
      </c>
      <c r="R1008" s="17">
        <f t="shared" si="446"/>
        <v>0.2</v>
      </c>
      <c r="S1008" s="17">
        <f t="shared" si="447"/>
        <v>0.4</v>
      </c>
      <c r="T1008" s="14">
        <f t="shared" si="448"/>
        <v>0.5</v>
      </c>
      <c r="U1008" s="12">
        <v>0</v>
      </c>
      <c r="V1008" s="12">
        <v>3</v>
      </c>
      <c r="W1008" s="17">
        <f t="shared" si="449"/>
        <v>0</v>
      </c>
      <c r="X1008" s="17">
        <f t="shared" si="450"/>
        <v>0.6</v>
      </c>
      <c r="Y1008" s="14">
        <f t="shared" si="451"/>
        <v>0</v>
      </c>
      <c r="Z1008" s="12">
        <v>0</v>
      </c>
      <c r="AA1008" s="12">
        <v>0</v>
      </c>
      <c r="AB1008" s="17">
        <f t="shared" si="452"/>
        <v>0</v>
      </c>
      <c r="AC1008" s="17">
        <f t="shared" si="453"/>
        <v>0</v>
      </c>
      <c r="AD1008" s="14" t="e">
        <f t="shared" si="454"/>
        <v>#DIV/0!</v>
      </c>
      <c r="AE1008" s="12">
        <v>4</v>
      </c>
      <c r="AF1008" s="17">
        <f t="shared" si="455"/>
        <v>0.8</v>
      </c>
      <c r="AG1008" s="12">
        <v>1</v>
      </c>
      <c r="AH1008" s="17">
        <f t="shared" si="456"/>
        <v>0.2</v>
      </c>
      <c r="AI1008" s="12">
        <v>3</v>
      </c>
      <c r="AJ1008" s="17">
        <f t="shared" si="457"/>
        <v>0.6</v>
      </c>
      <c r="AK1008" s="12">
        <v>2</v>
      </c>
      <c r="AL1008" s="17">
        <f t="shared" si="458"/>
        <v>0.4</v>
      </c>
      <c r="AM1008" s="12">
        <v>1</v>
      </c>
      <c r="AN1008" s="17">
        <f t="shared" si="459"/>
        <v>0.2</v>
      </c>
      <c r="AO1008" s="12">
        <v>0</v>
      </c>
      <c r="AP1008" s="17">
        <f t="shared" si="460"/>
        <v>0</v>
      </c>
      <c r="AQ1008" s="12">
        <v>2</v>
      </c>
      <c r="AR1008" s="17">
        <f t="shared" si="461"/>
        <v>0.4</v>
      </c>
      <c r="AS1008" s="12">
        <v>6</v>
      </c>
      <c r="AT1008" s="17">
        <f t="shared" si="462"/>
        <v>1.2</v>
      </c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35">
        <f t="shared" si="463"/>
        <v>20</v>
      </c>
      <c r="BE1008" s="35">
        <f t="shared" si="464"/>
        <v>20</v>
      </c>
      <c r="BF1008" s="37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9.9019985062127969</v>
      </c>
      <c r="BG1008" s="14">
        <f t="shared" si="465"/>
        <v>0.6</v>
      </c>
      <c r="BH1008" s="14">
        <f t="shared" si="466"/>
        <v>0</v>
      </c>
      <c r="BI1008" s="13">
        <f>IFERROR(((AG1008*(12000/5))/((F1008*60+G1008)*(SUMIFS(팀공격력!X:X,팀공격력!A:A,B1008,팀공격력!B:B,D1008)+SUMIFS(팀수비력!X:X,팀수비력!A:A,B1008,팀수비력!B:B,D1008))))*100,"")</f>
        <v>1.6413398804557455</v>
      </c>
      <c r="BJ1008" s="13">
        <f>IFERROR(((AI1008*(12000/5))/((F1008*60+G1008)*(SUMIFS(팀공격력!V:V,팀공격력!A:A,B1008,팀공격력!B:B,D1008)+SUMIFS(팀수비력!W:W,팀수비력!A:A,B1008,팀수비력!B:B,D1008))))*100,"")</f>
        <v>10.11378002528445</v>
      </c>
      <c r="BK1008" s="13">
        <f>IFERROR(((AE1008*(12000/5))/((F1008*60+G1008)*(SUMIFS(팀공격력!X:X,팀공격력!A:A,B1008,팀공격력!B:B,D1008)+SUMIFS(팀수비력!X:X,팀수비력!A:A,B1008,팀수비력!B:B,D1008))))*100,"")</f>
        <v>6.5653595218229821</v>
      </c>
      <c r="BL1008" s="13">
        <f>IFERROR(100*AK1008/(((((F1008*60+G1008)/(12000/5))*SUMIFS(팀공격력!P:P,팀공격력!A:A,B1008,팀공격력!B:B,D1008))-K1008)),"")</f>
        <v>8.8355483562198582</v>
      </c>
      <c r="BM1008" s="13">
        <f>IFERROR(100*((AM1008/E1008*(2400))/((F1008*60+G1008)*SUMIFS(팀공격력!AR:AR,팀공격력!A:A,B1008,팀공격력!B:B,D1008))),"")</f>
        <v>2.9203024995663749</v>
      </c>
      <c r="BN1008" s="13">
        <f>IFERROR((AO1008*40)/(((F1008*60+G1008)/60)*(SUMIFS(팀수비력!Q:Q,팀수비력!A:A,B1008,팀수비력!B:B,D1008)-SUMIFS(팀수비력!N:N,팀수비력!A:A,B1008,팀수비력!B:B,D1008)))*100,"")</f>
        <v>0</v>
      </c>
      <c r="BO1008" s="13">
        <f t="shared" si="467"/>
        <v>28.571428571428573</v>
      </c>
      <c r="BP1008" s="13">
        <v>0</v>
      </c>
      <c r="BQ1008" s="13">
        <v>0</v>
      </c>
      <c r="BR1008" s="13">
        <v>0</v>
      </c>
      <c r="BS1008" s="13">
        <v>0.4</v>
      </c>
      <c r="BT1008" s="15" t="s">
        <v>88</v>
      </c>
      <c r="BU1008" s="15"/>
      <c r="BV1008" s="12" t="s">
        <v>91</v>
      </c>
      <c r="BW1008" s="26"/>
      <c r="BX1008" s="28"/>
      <c r="BY1008" s="28"/>
      <c r="BZ1008" s="26"/>
      <c r="CA1008" s="26"/>
      <c r="CB1008" s="26"/>
      <c r="CC1008" s="31"/>
      <c r="CD1008" s="31"/>
      <c r="CE1008" s="31"/>
      <c r="CF1008" s="33"/>
      <c r="CG1008" s="33"/>
    </row>
    <row r="1009" spans="1:85" ht="18" customHeight="1" thickBot="1" x14ac:dyDescent="0.45">
      <c r="A1009" s="12" t="s">
        <v>84</v>
      </c>
      <c r="B1009" s="12" t="s">
        <v>192</v>
      </c>
      <c r="C1009" s="4" t="s">
        <v>204</v>
      </c>
      <c r="D1009" s="4" t="s">
        <v>300</v>
      </c>
      <c r="E1009" s="23">
        <v>1</v>
      </c>
      <c r="F1009" s="24">
        <v>13</v>
      </c>
      <c r="G1009" s="24">
        <v>51</v>
      </c>
      <c r="H1009" s="10">
        <f t="shared" si="441"/>
        <v>831</v>
      </c>
      <c r="I1009" s="5">
        <v>3</v>
      </c>
      <c r="J1009" s="17">
        <f t="shared" si="442"/>
        <v>3</v>
      </c>
      <c r="K1009" s="7">
        <v>1</v>
      </c>
      <c r="L1009" s="7">
        <v>5</v>
      </c>
      <c r="M1009" s="17">
        <f t="shared" si="443"/>
        <v>1</v>
      </c>
      <c r="N1009" s="17">
        <f t="shared" si="444"/>
        <v>5</v>
      </c>
      <c r="O1009" s="14">
        <f t="shared" si="445"/>
        <v>0.2</v>
      </c>
      <c r="P1009" s="12">
        <v>0</v>
      </c>
      <c r="Q1009" s="12">
        <v>2</v>
      </c>
      <c r="R1009" s="17">
        <f t="shared" si="446"/>
        <v>0</v>
      </c>
      <c r="S1009" s="17">
        <f t="shared" si="447"/>
        <v>2</v>
      </c>
      <c r="T1009" s="14">
        <f t="shared" si="448"/>
        <v>0</v>
      </c>
      <c r="U1009" s="12">
        <v>1</v>
      </c>
      <c r="V1009" s="12">
        <v>3</v>
      </c>
      <c r="W1009" s="17">
        <f t="shared" si="449"/>
        <v>1</v>
      </c>
      <c r="X1009" s="17">
        <f t="shared" si="450"/>
        <v>3</v>
      </c>
      <c r="Y1009" s="14">
        <f t="shared" si="451"/>
        <v>0.33333333333333331</v>
      </c>
      <c r="Z1009" s="12">
        <v>0</v>
      </c>
      <c r="AA1009" s="12">
        <v>0</v>
      </c>
      <c r="AB1009" s="17">
        <f t="shared" si="452"/>
        <v>0</v>
      </c>
      <c r="AC1009" s="17">
        <f t="shared" si="453"/>
        <v>0</v>
      </c>
      <c r="AD1009" s="14" t="e">
        <f t="shared" si="454"/>
        <v>#DIV/0!</v>
      </c>
      <c r="AE1009" s="12">
        <v>1</v>
      </c>
      <c r="AF1009" s="17">
        <f t="shared" si="455"/>
        <v>1</v>
      </c>
      <c r="AG1009" s="12">
        <v>0</v>
      </c>
      <c r="AH1009" s="17">
        <f t="shared" si="456"/>
        <v>0</v>
      </c>
      <c r="AI1009" s="12">
        <v>1</v>
      </c>
      <c r="AJ1009" s="17">
        <f t="shared" si="457"/>
        <v>1</v>
      </c>
      <c r="AK1009" s="12">
        <v>1</v>
      </c>
      <c r="AL1009" s="17">
        <f t="shared" si="458"/>
        <v>1</v>
      </c>
      <c r="AM1009" s="12">
        <v>0</v>
      </c>
      <c r="AN1009" s="17">
        <f t="shared" si="459"/>
        <v>0</v>
      </c>
      <c r="AO1009" s="12">
        <v>0</v>
      </c>
      <c r="AP1009" s="17">
        <f t="shared" si="460"/>
        <v>0</v>
      </c>
      <c r="AQ1009" s="12">
        <v>1</v>
      </c>
      <c r="AR1009" s="17">
        <f t="shared" si="461"/>
        <v>1</v>
      </c>
      <c r="AS1009" s="12">
        <v>0</v>
      </c>
      <c r="AT1009" s="17">
        <f t="shared" si="462"/>
        <v>0</v>
      </c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35">
        <f t="shared" si="463"/>
        <v>30</v>
      </c>
      <c r="BE1009" s="35">
        <f t="shared" si="464"/>
        <v>30</v>
      </c>
      <c r="BF1009" s="37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2.3082533908242309</v>
      </c>
      <c r="BG1009" s="14">
        <f t="shared" si="465"/>
        <v>0.6</v>
      </c>
      <c r="BH1009" s="14">
        <f t="shared" si="466"/>
        <v>0</v>
      </c>
      <c r="BI1009" s="13">
        <f>IFERROR(((AG1009*(12000/5))/((F1009*60+G1009)*(SUMIFS(팀공격력!X:X,팀공격력!A:A,B1009,팀공격력!B:B,D1009)+SUMIFS(팀수비력!X:X,팀수비력!A:A,B1009,팀수비력!B:B,D1009))))*100,"")</f>
        <v>0</v>
      </c>
      <c r="BJ1009" s="13">
        <f>IFERROR(((AI1009*(12000/5))/((F1009*60+G1009)*(SUMIFS(팀공격력!V:V,팀공격력!A:A,B1009,팀공격력!B:B,D1009)+SUMIFS(팀수비력!W:W,팀수비력!A:A,B1009,팀수비력!B:B,D1009))))*100,"")</f>
        <v>0.9168529024124692</v>
      </c>
      <c r="BK1009" s="13">
        <f>IFERROR(((AE1009*(12000/5))/((F1009*60+G1009)*(SUMIFS(팀공격력!X:X,팀공격력!A:A,B1009,팀공격력!B:B,D1009)+SUMIFS(팀수비력!X:X,팀수비력!A:A,B1009,팀수비력!B:B,D1009))))*100,"")</f>
        <v>0.44638124306016663</v>
      </c>
      <c r="BL1009" s="13">
        <f>IFERROR(100*AK1009/(((((F1009*60+G1009)/(12000/5))*SUMIFS(팀공격력!P:P,팀공격력!A:A,B1009,팀공격력!B:B,D1009))-K1009)),"")</f>
        <v>1.1640257831710972</v>
      </c>
      <c r="BM1009" s="13">
        <f>IFERROR(100*((AM1009/E1009*(2400))/((F1009*60+G1009)*SUMIFS(팀공격력!AR:AR,팀공격력!A:A,B1009,팀공격력!B:B,D1009))),"")</f>
        <v>0</v>
      </c>
      <c r="BN1009" s="13">
        <f>IFERROR((AO1009*40)/(((F1009*60+G1009)/60)*(SUMIFS(팀수비력!Q:Q,팀수비력!A:A,B1009,팀수비력!B:B,D1009)-SUMIFS(팀수비력!N:N,팀수비력!A:A,B1009,팀수비력!B:B,D1009)))*100,"")</f>
        <v>0</v>
      </c>
      <c r="BO1009" s="13">
        <f t="shared" si="467"/>
        <v>16.666666666666668</v>
      </c>
      <c r="BP1009" s="13">
        <v>0</v>
      </c>
      <c r="BQ1009" s="13">
        <v>0</v>
      </c>
      <c r="BR1009" s="13">
        <v>0</v>
      </c>
      <c r="BS1009" s="13">
        <v>0</v>
      </c>
      <c r="BT1009" s="15" t="s">
        <v>93</v>
      </c>
      <c r="BU1009" s="15"/>
      <c r="BV1009" s="12" t="s">
        <v>89</v>
      </c>
      <c r="BW1009" s="26"/>
      <c r="BX1009" s="28"/>
      <c r="BY1009" s="28"/>
      <c r="BZ1009" s="26"/>
      <c r="CA1009" s="26"/>
      <c r="CB1009" s="26"/>
      <c r="CC1009" s="31"/>
      <c r="CD1009" s="31"/>
      <c r="CE1009" s="31"/>
      <c r="CF1009" s="33"/>
      <c r="CG1009" s="33"/>
    </row>
    <row r="1010" spans="1:85" ht="18" customHeight="1" thickBot="1" x14ac:dyDescent="0.45">
      <c r="A1010" s="12" t="s">
        <v>84</v>
      </c>
      <c r="B1010" s="12" t="s">
        <v>192</v>
      </c>
      <c r="C1010" s="4" t="s">
        <v>205</v>
      </c>
      <c r="D1010" s="4" t="s">
        <v>300</v>
      </c>
      <c r="E1010" s="23">
        <v>9</v>
      </c>
      <c r="F1010" s="24">
        <v>22</v>
      </c>
      <c r="G1010" s="24">
        <v>22</v>
      </c>
      <c r="H1010" s="10">
        <f t="shared" si="441"/>
        <v>12078</v>
      </c>
      <c r="I1010" s="5">
        <v>75</v>
      </c>
      <c r="J1010" s="17">
        <f t="shared" si="442"/>
        <v>8.3333333333333339</v>
      </c>
      <c r="K1010" s="7">
        <v>25</v>
      </c>
      <c r="L1010" s="7">
        <v>43</v>
      </c>
      <c r="M1010" s="17">
        <f t="shared" si="443"/>
        <v>2.7777777777777777</v>
      </c>
      <c r="N1010" s="17">
        <f t="shared" si="444"/>
        <v>4.7777777777777777</v>
      </c>
      <c r="O1010" s="14">
        <f t="shared" si="445"/>
        <v>0.58139534883720934</v>
      </c>
      <c r="P1010" s="12">
        <v>24</v>
      </c>
      <c r="Q1010" s="12">
        <v>39</v>
      </c>
      <c r="R1010" s="17">
        <f t="shared" si="446"/>
        <v>2.6666666666666665</v>
      </c>
      <c r="S1010" s="17">
        <f t="shared" si="447"/>
        <v>4.333333333333333</v>
      </c>
      <c r="T1010" s="14">
        <f t="shared" si="448"/>
        <v>0.61538461538461542</v>
      </c>
      <c r="U1010" s="12">
        <v>1</v>
      </c>
      <c r="V1010" s="12">
        <v>4</v>
      </c>
      <c r="W1010" s="17">
        <f t="shared" si="449"/>
        <v>0.1111111111111111</v>
      </c>
      <c r="X1010" s="17">
        <f t="shared" si="450"/>
        <v>0.44444444444444442</v>
      </c>
      <c r="Y1010" s="14">
        <f t="shared" si="451"/>
        <v>0.25</v>
      </c>
      <c r="Z1010" s="12">
        <v>24</v>
      </c>
      <c r="AA1010" s="12">
        <v>30</v>
      </c>
      <c r="AB1010" s="17">
        <f t="shared" si="452"/>
        <v>2.6666666666666665</v>
      </c>
      <c r="AC1010" s="17">
        <f t="shared" si="453"/>
        <v>3.3333333333333335</v>
      </c>
      <c r="AD1010" s="14">
        <f t="shared" si="454"/>
        <v>0.8</v>
      </c>
      <c r="AE1010" s="12">
        <v>49</v>
      </c>
      <c r="AF1010" s="17">
        <f t="shared" si="455"/>
        <v>5.4444444444444446</v>
      </c>
      <c r="AG1010" s="12">
        <v>17</v>
      </c>
      <c r="AH1010" s="17">
        <f t="shared" si="456"/>
        <v>1.8888888888888888</v>
      </c>
      <c r="AI1010" s="12">
        <v>32</v>
      </c>
      <c r="AJ1010" s="17">
        <f t="shared" si="457"/>
        <v>3.5555555555555554</v>
      </c>
      <c r="AK1010" s="12">
        <v>9</v>
      </c>
      <c r="AL1010" s="17">
        <f t="shared" si="458"/>
        <v>1</v>
      </c>
      <c r="AM1010" s="12">
        <v>4</v>
      </c>
      <c r="AN1010" s="17">
        <f t="shared" si="459"/>
        <v>0.44444444444444442</v>
      </c>
      <c r="AO1010" s="12">
        <v>3</v>
      </c>
      <c r="AP1010" s="17">
        <f t="shared" si="460"/>
        <v>0.33333333333333331</v>
      </c>
      <c r="AQ1010" s="12">
        <v>9</v>
      </c>
      <c r="AR1010" s="17">
        <f t="shared" si="461"/>
        <v>1</v>
      </c>
      <c r="AS1010" s="12">
        <v>19</v>
      </c>
      <c r="AT1010" s="17">
        <f t="shared" si="462"/>
        <v>2.1111111111111112</v>
      </c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35">
        <f t="shared" si="463"/>
        <v>66.72597864768683</v>
      </c>
      <c r="BE1010" s="35">
        <f t="shared" si="464"/>
        <v>59.302325581395351</v>
      </c>
      <c r="BF1010" s="37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15.532034105678816</v>
      </c>
      <c r="BG1010" s="14">
        <f t="shared" si="465"/>
        <v>9.3023255813953487E-2</v>
      </c>
      <c r="BH1010" s="14">
        <f t="shared" si="466"/>
        <v>0.69767441860465118</v>
      </c>
      <c r="BI1010" s="13">
        <f>IFERROR(((AG1010*(12000/5))/((F1010*60+G1010)*(SUMIFS(팀공격력!X:X,팀공격력!A:A,B1010,팀공격력!B:B,D1010)+SUMIFS(팀수비력!X:X,팀수비력!A:A,B1010,팀수비력!B:B,D1010))))*100,"")</f>
        <v>4.6989775117071337</v>
      </c>
      <c r="BJ1010" s="13">
        <f>IFERROR(((AI1010*(12000/5))/((F1010*60+G1010)*(SUMIFS(팀공격력!V:V,팀공격력!A:A,B1010,팀공격력!B:B,D1010)+SUMIFS(팀수비력!W:W,팀수비력!A:A,B1010,팀수비력!B:B,D1010))))*100,"")</f>
        <v>18.167624725001772</v>
      </c>
      <c r="BK1010" s="13">
        <f>IFERROR(((AE1010*(12000/5))/((F1010*60+G1010)*(SUMIFS(팀공격력!X:X,팀공격력!A:A,B1010,팀공격력!B:B,D1010)+SUMIFS(팀수비력!X:X,팀수비력!A:A,B1010,팀수비력!B:B,D1010))))*100,"")</f>
        <v>13.54411165139115</v>
      </c>
      <c r="BL1010" s="13">
        <f>IFERROR(100*AK1010/(((((F1010*60+G1010)/(12000/5))*SUMIFS(팀공격력!P:P,팀공격력!A:A,B1010,팀공격력!B:B,D1010))-K1010)),"")</f>
        <v>7.8022843354693272</v>
      </c>
      <c r="BM1010" s="13">
        <f>IFERROR(100*((AM1010/E1010*(2400))/((F1010*60+G1010)*SUMIFS(팀공격력!AR:AR,팀공격력!A:A,B1010,팀공격력!B:B,D1010))),"")</f>
        <v>1.0928769082662704</v>
      </c>
      <c r="BN1010" s="13">
        <f>IFERROR((AO1010*40)/(((F1010*60+G1010)/60)*(SUMIFS(팀수비력!Q:Q,팀수비력!A:A,B1010,팀수비력!B:B,D1010)-SUMIFS(팀수비력!N:N,팀수비력!A:A,B1010,팀수비력!B:B,D1010)))*100,"")</f>
        <v>1.5920257200599661</v>
      </c>
      <c r="BO1010" s="13">
        <f t="shared" si="467"/>
        <v>13.803680981595091</v>
      </c>
      <c r="BP1010" s="13">
        <v>88.8888888888888</v>
      </c>
      <c r="BQ1010" s="13">
        <v>0.88888888888888795</v>
      </c>
      <c r="BR1010" s="13">
        <v>0</v>
      </c>
      <c r="BS1010" s="13">
        <v>0.44444444444444398</v>
      </c>
      <c r="BT1010" s="15" t="s">
        <v>88</v>
      </c>
      <c r="BU1010" s="15"/>
      <c r="BV1010" s="12" t="s">
        <v>89</v>
      </c>
      <c r="BW1010" s="26"/>
      <c r="BX1010" s="28"/>
      <c r="BY1010" s="28"/>
      <c r="BZ1010" s="26"/>
      <c r="CA1010" s="26"/>
      <c r="CB1010" s="26"/>
      <c r="CC1010" s="31"/>
      <c r="CD1010" s="31"/>
      <c r="CE1010" s="31"/>
      <c r="CF1010" s="33"/>
      <c r="CG1010" s="33"/>
    </row>
    <row r="1011" spans="1:85" ht="18" customHeight="1" thickBot="1" x14ac:dyDescent="0.45">
      <c r="A1011" s="12" t="s">
        <v>84</v>
      </c>
      <c r="B1011" s="12" t="s">
        <v>192</v>
      </c>
      <c r="C1011" s="4" t="s">
        <v>206</v>
      </c>
      <c r="D1011" s="4" t="s">
        <v>300</v>
      </c>
      <c r="E1011" s="23">
        <v>3</v>
      </c>
      <c r="F1011" s="24">
        <v>2</v>
      </c>
      <c r="G1011" s="24">
        <v>18</v>
      </c>
      <c r="H1011" s="10">
        <f t="shared" si="441"/>
        <v>414</v>
      </c>
      <c r="I1011" s="5">
        <v>0</v>
      </c>
      <c r="J1011" s="17">
        <f t="shared" si="442"/>
        <v>0</v>
      </c>
      <c r="K1011" s="7">
        <v>0</v>
      </c>
      <c r="L1011" s="7">
        <v>1</v>
      </c>
      <c r="M1011" s="17">
        <f t="shared" si="443"/>
        <v>0</v>
      </c>
      <c r="N1011" s="17">
        <f t="shared" si="444"/>
        <v>0.33333333333333331</v>
      </c>
      <c r="O1011" s="14">
        <f t="shared" si="445"/>
        <v>0</v>
      </c>
      <c r="P1011" s="12">
        <v>0</v>
      </c>
      <c r="Q1011" s="12">
        <v>1</v>
      </c>
      <c r="R1011" s="17">
        <f t="shared" si="446"/>
        <v>0</v>
      </c>
      <c r="S1011" s="17">
        <f t="shared" si="447"/>
        <v>0.33333333333333331</v>
      </c>
      <c r="T1011" s="14">
        <f t="shared" si="448"/>
        <v>0</v>
      </c>
      <c r="U1011" s="12">
        <v>0</v>
      </c>
      <c r="V1011" s="12">
        <v>0</v>
      </c>
      <c r="W1011" s="17">
        <f t="shared" si="449"/>
        <v>0</v>
      </c>
      <c r="X1011" s="17">
        <f t="shared" si="450"/>
        <v>0</v>
      </c>
      <c r="Y1011" s="14" t="e">
        <f t="shared" si="451"/>
        <v>#DIV/0!</v>
      </c>
      <c r="Z1011" s="12">
        <v>0</v>
      </c>
      <c r="AA1011" s="12">
        <v>0</v>
      </c>
      <c r="AB1011" s="17">
        <f t="shared" si="452"/>
        <v>0</v>
      </c>
      <c r="AC1011" s="17">
        <f t="shared" si="453"/>
        <v>0</v>
      </c>
      <c r="AD1011" s="14" t="e">
        <f t="shared" si="454"/>
        <v>#DIV/0!</v>
      </c>
      <c r="AE1011" s="12">
        <v>2</v>
      </c>
      <c r="AF1011" s="17">
        <f t="shared" si="455"/>
        <v>0.66666666666666663</v>
      </c>
      <c r="AG1011" s="12">
        <v>1</v>
      </c>
      <c r="AH1011" s="17">
        <f t="shared" si="456"/>
        <v>0.33333333333333331</v>
      </c>
      <c r="AI1011" s="12">
        <v>1</v>
      </c>
      <c r="AJ1011" s="17">
        <f t="shared" si="457"/>
        <v>0.33333333333333331</v>
      </c>
      <c r="AK1011" s="12">
        <v>0</v>
      </c>
      <c r="AL1011" s="17">
        <f t="shared" si="458"/>
        <v>0</v>
      </c>
      <c r="AM1011" s="12">
        <v>1</v>
      </c>
      <c r="AN1011" s="17">
        <f t="shared" si="459"/>
        <v>0.33333333333333331</v>
      </c>
      <c r="AO1011" s="12">
        <v>0</v>
      </c>
      <c r="AP1011" s="17">
        <f t="shared" si="460"/>
        <v>0</v>
      </c>
      <c r="AQ1011" s="12">
        <v>0</v>
      </c>
      <c r="AR1011" s="17">
        <f t="shared" si="461"/>
        <v>0</v>
      </c>
      <c r="AS1011" s="12">
        <v>2</v>
      </c>
      <c r="AT1011" s="17">
        <f t="shared" si="462"/>
        <v>0.66666666666666663</v>
      </c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35">
        <f t="shared" si="463"/>
        <v>0</v>
      </c>
      <c r="BE1011" s="35">
        <f t="shared" si="464"/>
        <v>0</v>
      </c>
      <c r="BF1011" s="37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2.3166166277475071</v>
      </c>
      <c r="BG1011" s="14">
        <f t="shared" si="465"/>
        <v>0</v>
      </c>
      <c r="BH1011" s="14">
        <f t="shared" si="466"/>
        <v>0</v>
      </c>
      <c r="BI1011" s="13">
        <f>IFERROR(((AG1011*(12000/5))/((F1011*60+G1011)*(SUMIFS(팀공격력!X:X,팀공격력!A:A,B1011,팀공격력!B:B,D1011)+SUMIFS(팀수비력!X:X,팀수비력!A:A,B1011,팀수비력!B:B,D1011))))*100,"")</f>
        <v>2.687991398427525</v>
      </c>
      <c r="BJ1011" s="13">
        <f>IFERROR(((AI1011*(12000/5))/((F1011*60+G1011)*(SUMIFS(팀공격력!V:V,팀공격력!A:A,B1011,팀공격력!B:B,D1011)+SUMIFS(팀수비력!W:W,팀수비력!A:A,B1011,팀수비력!B:B,D1011))))*100,"")</f>
        <v>5.521048999309869</v>
      </c>
      <c r="BK1011" s="13">
        <f>IFERROR(((AE1011*(12000/5))/((F1011*60+G1011)*(SUMIFS(팀공격력!X:X,팀공격력!A:A,B1011,팀공격력!B:B,D1011)+SUMIFS(팀수비력!X:X,팀수비력!A:A,B1011,팀수비력!B:B,D1011))))*100,"")</f>
        <v>5.37598279685505</v>
      </c>
      <c r="BL1011" s="13">
        <f>IFERROR(100*AK1011/(((((F1011*60+G1011)/(12000/5))*SUMIFS(팀공격력!P:P,팀공격력!A:A,B1011,팀공격력!B:B,D1011))-K1011)),"")</f>
        <v>0</v>
      </c>
      <c r="BM1011" s="13">
        <f>IFERROR(100*((AM1011/E1011*(2400))/((F1011*60+G1011)*SUMIFS(팀공격력!AR:AR,팀공격력!A:A,B1011,팀공격력!B:B,D1011))),"")</f>
        <v>7.9708739722463857</v>
      </c>
      <c r="BN1011" s="13">
        <f>IFERROR((AO1011*40)/(((F1011*60+G1011)/60)*(SUMIFS(팀수비력!Q:Q,팀수비력!A:A,B1011,팀수비력!B:B,D1011)-SUMIFS(팀수비력!N:N,팀수비력!A:A,B1011,팀수비력!B:B,D1011)))*100,"")</f>
        <v>0</v>
      </c>
      <c r="BO1011" s="13">
        <f t="shared" si="467"/>
        <v>0</v>
      </c>
      <c r="BP1011" s="13">
        <v>0</v>
      </c>
      <c r="BQ1011" s="13">
        <v>0</v>
      </c>
      <c r="BR1011" s="13">
        <v>0</v>
      </c>
      <c r="BS1011" s="13">
        <v>0</v>
      </c>
      <c r="BT1011" s="15" t="s">
        <v>88</v>
      </c>
      <c r="BU1011" s="15"/>
      <c r="BV1011" s="12" t="s">
        <v>96</v>
      </c>
      <c r="BW1011" s="26"/>
      <c r="BX1011" s="28"/>
      <c r="BY1011" s="28"/>
      <c r="BZ1011" s="26"/>
      <c r="CA1011" s="26"/>
      <c r="CB1011" s="26"/>
      <c r="CC1011" s="31"/>
      <c r="CD1011" s="31"/>
      <c r="CE1011" s="31"/>
      <c r="CF1011" s="33"/>
      <c r="CG1011" s="33"/>
    </row>
    <row r="1012" spans="1:85" ht="18" customHeight="1" thickBot="1" x14ac:dyDescent="0.45">
      <c r="A1012" s="12" t="s">
        <v>84</v>
      </c>
      <c r="B1012" s="12" t="s">
        <v>192</v>
      </c>
      <c r="C1012" s="4" t="s">
        <v>208</v>
      </c>
      <c r="D1012" s="4" t="s">
        <v>300</v>
      </c>
      <c r="E1012" s="23">
        <v>9</v>
      </c>
      <c r="F1012" s="24">
        <v>15</v>
      </c>
      <c r="G1012" s="24">
        <v>51</v>
      </c>
      <c r="H1012" s="10">
        <f t="shared" si="441"/>
        <v>8559</v>
      </c>
      <c r="I1012" s="5">
        <v>30</v>
      </c>
      <c r="J1012" s="17">
        <f t="shared" si="442"/>
        <v>3.3333333333333335</v>
      </c>
      <c r="K1012" s="7">
        <v>12</v>
      </c>
      <c r="L1012" s="7">
        <v>33</v>
      </c>
      <c r="M1012" s="17">
        <f t="shared" si="443"/>
        <v>1.3333333333333333</v>
      </c>
      <c r="N1012" s="17">
        <f t="shared" si="444"/>
        <v>3.6666666666666665</v>
      </c>
      <c r="O1012" s="14">
        <f t="shared" si="445"/>
        <v>0.36363636363636365</v>
      </c>
      <c r="P1012" s="12">
        <v>8</v>
      </c>
      <c r="Q1012" s="12">
        <v>19</v>
      </c>
      <c r="R1012" s="17">
        <f t="shared" si="446"/>
        <v>0.88888888888888884</v>
      </c>
      <c r="S1012" s="17">
        <f t="shared" si="447"/>
        <v>2.1111111111111112</v>
      </c>
      <c r="T1012" s="14">
        <f t="shared" si="448"/>
        <v>0.42105263157894735</v>
      </c>
      <c r="U1012" s="12">
        <v>4</v>
      </c>
      <c r="V1012" s="12">
        <v>14</v>
      </c>
      <c r="W1012" s="17">
        <f t="shared" si="449"/>
        <v>0.44444444444444442</v>
      </c>
      <c r="X1012" s="17">
        <f t="shared" si="450"/>
        <v>1.5555555555555556</v>
      </c>
      <c r="Y1012" s="14">
        <f t="shared" si="451"/>
        <v>0.2857142857142857</v>
      </c>
      <c r="Z1012" s="12">
        <v>2</v>
      </c>
      <c r="AA1012" s="12">
        <v>3</v>
      </c>
      <c r="AB1012" s="17">
        <f t="shared" si="452"/>
        <v>0.22222222222222221</v>
      </c>
      <c r="AC1012" s="17">
        <f t="shared" si="453"/>
        <v>0.33333333333333331</v>
      </c>
      <c r="AD1012" s="14">
        <f t="shared" si="454"/>
        <v>0.66666666666666663</v>
      </c>
      <c r="AE1012" s="12">
        <v>14</v>
      </c>
      <c r="AF1012" s="17">
        <f t="shared" si="455"/>
        <v>1.5555555555555556</v>
      </c>
      <c r="AG1012" s="12">
        <v>2</v>
      </c>
      <c r="AH1012" s="17">
        <f t="shared" si="456"/>
        <v>0.22222222222222221</v>
      </c>
      <c r="AI1012" s="12">
        <v>12</v>
      </c>
      <c r="AJ1012" s="17">
        <f t="shared" si="457"/>
        <v>1.3333333333333333</v>
      </c>
      <c r="AK1012" s="12">
        <v>6</v>
      </c>
      <c r="AL1012" s="17">
        <f t="shared" si="458"/>
        <v>0.66666666666666663</v>
      </c>
      <c r="AM1012" s="12">
        <v>5</v>
      </c>
      <c r="AN1012" s="17">
        <f t="shared" si="459"/>
        <v>0.55555555555555558</v>
      </c>
      <c r="AO1012" s="12">
        <v>0</v>
      </c>
      <c r="AP1012" s="17">
        <f t="shared" si="460"/>
        <v>0</v>
      </c>
      <c r="AQ1012" s="12">
        <v>4</v>
      </c>
      <c r="AR1012" s="17">
        <f t="shared" si="461"/>
        <v>0.44444444444444442</v>
      </c>
      <c r="AS1012" s="12">
        <v>19</v>
      </c>
      <c r="AT1012" s="17">
        <f t="shared" si="462"/>
        <v>2.1111111111111112</v>
      </c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35">
        <f t="shared" si="463"/>
        <v>43.706293706293707</v>
      </c>
      <c r="BE1012" s="35">
        <f t="shared" si="464"/>
        <v>42.424242424242422</v>
      </c>
      <c r="BF1012" s="37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12.8818500380539</v>
      </c>
      <c r="BG1012" s="14">
        <f t="shared" si="465"/>
        <v>0.42424242424242425</v>
      </c>
      <c r="BH1012" s="14">
        <f t="shared" si="466"/>
        <v>9.0909090909090912E-2</v>
      </c>
      <c r="BI1012" s="13">
        <f>IFERROR(((AG1012*(12000/5))/((F1012*60+G1012)*(SUMIFS(팀공격력!X:X,팀공격력!A:A,B1012,팀공격력!B:B,D1012)+SUMIFS(팀수비력!X:X,팀수비력!A:A,B1012,팀수비력!B:B,D1012))))*100,"")</f>
        <v>0.7801110683133512</v>
      </c>
      <c r="BJ1012" s="13">
        <f>IFERROR(((AI1012*(12000/5))/((F1012*60+G1012)*(SUMIFS(팀공격력!V:V,팀공격력!A:A,B1012,팀공격력!B:B,D1012)+SUMIFS(팀수비력!W:W,팀수비력!A:A,B1012,팀수비력!B:B,D1012))))*100,"")</f>
        <v>9.6139402133092986</v>
      </c>
      <c r="BK1012" s="13">
        <f>IFERROR(((AE1012*(12000/5))/((F1012*60+G1012)*(SUMIFS(팀공격력!X:X,팀공격력!A:A,B1012,팀공격력!B:B,D1012)+SUMIFS(팀수비력!X:X,팀수비력!A:A,B1012,팀수비력!B:B,D1012))))*100,"")</f>
        <v>5.4607774781934575</v>
      </c>
      <c r="BL1012" s="13">
        <f>IFERROR(100*AK1012/(((((F1012*60+G1012)/(12000/5))*SUMIFS(팀공격력!P:P,팀공격력!A:A,B1012,팀공격력!B:B,D1012))-K1012)),"")</f>
        <v>6.8603770348878763</v>
      </c>
      <c r="BM1012" s="13">
        <f>IFERROR(100*((AM1012/E1012*(2400))/((F1012*60+G1012)*SUMIFS(팀공격력!AR:AR,팀공격력!A:A,B1012,팀공격력!B:B,D1012))),"")</f>
        <v>1.9277613182089048</v>
      </c>
      <c r="BN1012" s="13">
        <f>IFERROR((AO1012*40)/(((F1012*60+G1012)/60)*(SUMIFS(팀수비력!Q:Q,팀수비력!A:A,B1012,팀수비력!B:B,D1012)-SUMIFS(팀수비력!N:N,팀수비력!A:A,B1012,팀수비력!B:B,D1012)))*100,"")</f>
        <v>0</v>
      </c>
      <c r="BO1012" s="13">
        <f t="shared" si="467"/>
        <v>10.438413361169102</v>
      </c>
      <c r="BP1012" s="13">
        <v>0</v>
      </c>
      <c r="BQ1012" s="13">
        <v>0</v>
      </c>
      <c r="BR1012" s="13">
        <v>0.55555555555555503</v>
      </c>
      <c r="BS1012" s="13">
        <v>0.22222222222222199</v>
      </c>
      <c r="BT1012" s="15" t="s">
        <v>88</v>
      </c>
      <c r="BU1012" s="15"/>
      <c r="BV1012" s="12" t="s">
        <v>91</v>
      </c>
      <c r="BW1012" s="26"/>
      <c r="BX1012" s="28"/>
      <c r="BY1012" s="28"/>
      <c r="BZ1012" s="26"/>
      <c r="CA1012" s="26"/>
      <c r="CB1012" s="26"/>
      <c r="CC1012" s="31"/>
      <c r="CD1012" s="31"/>
      <c r="CE1012" s="31"/>
      <c r="CF1012" s="33"/>
      <c r="CG1012" s="33"/>
    </row>
    <row r="1013" spans="1:85" ht="18" customHeight="1" thickBot="1" x14ac:dyDescent="0.45">
      <c r="A1013" s="12" t="s">
        <v>84</v>
      </c>
      <c r="B1013" s="12" t="s">
        <v>192</v>
      </c>
      <c r="C1013" s="4" t="s">
        <v>209</v>
      </c>
      <c r="D1013" s="4" t="s">
        <v>300</v>
      </c>
      <c r="E1013" s="23">
        <v>7</v>
      </c>
      <c r="F1013" s="24">
        <v>18</v>
      </c>
      <c r="G1013" s="24">
        <v>7</v>
      </c>
      <c r="H1013" s="10">
        <f t="shared" si="441"/>
        <v>7609</v>
      </c>
      <c r="I1013" s="5">
        <v>53</v>
      </c>
      <c r="J1013" s="17">
        <f t="shared" si="442"/>
        <v>7.5714285714285712</v>
      </c>
      <c r="K1013" s="7">
        <v>22</v>
      </c>
      <c r="L1013" s="7">
        <v>51</v>
      </c>
      <c r="M1013" s="17">
        <f t="shared" si="443"/>
        <v>3.1428571428571428</v>
      </c>
      <c r="N1013" s="17">
        <f t="shared" si="444"/>
        <v>7.2857142857142856</v>
      </c>
      <c r="O1013" s="14">
        <f t="shared" si="445"/>
        <v>0.43137254901960786</v>
      </c>
      <c r="P1013" s="12">
        <v>20</v>
      </c>
      <c r="Q1013" s="12">
        <v>42</v>
      </c>
      <c r="R1013" s="17">
        <f t="shared" si="446"/>
        <v>2.8571428571428572</v>
      </c>
      <c r="S1013" s="17">
        <f t="shared" si="447"/>
        <v>6</v>
      </c>
      <c r="T1013" s="14">
        <f t="shared" si="448"/>
        <v>0.47619047619047616</v>
      </c>
      <c r="U1013" s="12">
        <v>2</v>
      </c>
      <c r="V1013" s="12">
        <v>9</v>
      </c>
      <c r="W1013" s="17">
        <f t="shared" si="449"/>
        <v>0.2857142857142857</v>
      </c>
      <c r="X1013" s="17">
        <f t="shared" si="450"/>
        <v>1.2857142857142858</v>
      </c>
      <c r="Y1013" s="14">
        <f t="shared" si="451"/>
        <v>0.22222222222222221</v>
      </c>
      <c r="Z1013" s="12">
        <v>7</v>
      </c>
      <c r="AA1013" s="12">
        <v>14</v>
      </c>
      <c r="AB1013" s="17">
        <f t="shared" si="452"/>
        <v>1</v>
      </c>
      <c r="AC1013" s="17">
        <f t="shared" si="453"/>
        <v>2</v>
      </c>
      <c r="AD1013" s="14">
        <f t="shared" si="454"/>
        <v>0.5</v>
      </c>
      <c r="AE1013" s="12">
        <v>45</v>
      </c>
      <c r="AF1013" s="17">
        <f t="shared" si="455"/>
        <v>6.4285714285714288</v>
      </c>
      <c r="AG1013" s="12">
        <v>10</v>
      </c>
      <c r="AH1013" s="17">
        <f t="shared" si="456"/>
        <v>1.4285714285714286</v>
      </c>
      <c r="AI1013" s="12">
        <v>35</v>
      </c>
      <c r="AJ1013" s="17">
        <f t="shared" si="457"/>
        <v>5</v>
      </c>
      <c r="AK1013" s="12">
        <v>7</v>
      </c>
      <c r="AL1013" s="17">
        <f t="shared" si="458"/>
        <v>1</v>
      </c>
      <c r="AM1013" s="12">
        <v>4</v>
      </c>
      <c r="AN1013" s="17">
        <f t="shared" si="459"/>
        <v>0.5714285714285714</v>
      </c>
      <c r="AO1013" s="12">
        <v>1</v>
      </c>
      <c r="AP1013" s="17">
        <f t="shared" si="460"/>
        <v>0.14285714285714285</v>
      </c>
      <c r="AQ1013" s="12">
        <v>13</v>
      </c>
      <c r="AR1013" s="17">
        <f t="shared" si="461"/>
        <v>1.8571428571428572</v>
      </c>
      <c r="AS1013" s="12">
        <v>8</v>
      </c>
      <c r="AT1013" s="17">
        <f t="shared" si="462"/>
        <v>1.1428571428571428</v>
      </c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35">
        <f t="shared" si="463"/>
        <v>46.361091672498254</v>
      </c>
      <c r="BE1013" s="35">
        <f t="shared" si="464"/>
        <v>45.098039215686278</v>
      </c>
      <c r="BF1013" s="37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20.634468738897503</v>
      </c>
      <c r="BG1013" s="14">
        <f t="shared" si="465"/>
        <v>0.17647058823529413</v>
      </c>
      <c r="BH1013" s="14">
        <f t="shared" si="466"/>
        <v>0.27450980392156865</v>
      </c>
      <c r="BI1013" s="13">
        <f>IFERROR(((AG1013*(12000/5))/((F1013*60+G1013)*(SUMIFS(팀공격력!X:X,팀공격력!A:A,B1013,팀공격력!B:B,D1013)+SUMIFS(팀수비력!X:X,팀수비력!A:A,B1013,팀수비력!B:B,D1013))))*100,"")</f>
        <v>3.412537377948468</v>
      </c>
      <c r="BJ1013" s="13">
        <f>IFERROR(((AI1013*(12000/5))/((F1013*60+G1013)*(SUMIFS(팀공격력!V:V,팀공격력!A:A,B1013,팀공격력!B:B,D1013)+SUMIFS(팀수비력!W:W,팀수비력!A:A,B1013,팀수비력!B:B,D1013))))*100,"")</f>
        <v>24.532352039251762</v>
      </c>
      <c r="BK1013" s="13">
        <f>IFERROR(((AE1013*(12000/5))/((F1013*60+G1013)*(SUMIFS(팀공격력!X:X,팀공격력!A:A,B1013,팀공격력!B:B,D1013)+SUMIFS(팀수비력!X:X,팀수비력!A:A,B1013,팀수비력!B:B,D1013))))*100,"")</f>
        <v>15.356418200768104</v>
      </c>
      <c r="BL1013" s="13">
        <f>IFERROR(100*AK1013/(((((F1013*60+G1013)/(12000/5))*SUMIFS(팀공격력!P:P,팀공격력!A:A,B1013,팀공격력!B:B,D1013))-K1013)),"")</f>
        <v>7.6350795548021466</v>
      </c>
      <c r="BM1013" s="13">
        <f>IFERROR(100*((AM1013/E1013*(2400))/((F1013*60+G1013)*SUMIFS(팀공격력!AR:AR,팀공격력!A:A,B1013,팀공격력!B:B,D1013))),"")</f>
        <v>1.7347571688842176</v>
      </c>
      <c r="BN1013" s="13">
        <f>IFERROR((AO1013*40)/(((F1013*60+G1013)/60)*(SUMIFS(팀수비력!Q:Q,팀수비력!A:A,B1013,팀수비력!B:B,D1013)-SUMIFS(팀수비력!N:N,팀수비력!A:A,B1013,팀수비력!B:B,D1013)))*100,"")</f>
        <v>0.65516667167141207</v>
      </c>
      <c r="BO1013" s="13">
        <f t="shared" si="467"/>
        <v>18.529076396807298</v>
      </c>
      <c r="BP1013" s="13">
        <v>100</v>
      </c>
      <c r="BQ1013" s="13">
        <v>1</v>
      </c>
      <c r="BR1013" s="13">
        <v>0</v>
      </c>
      <c r="BS1013" s="13">
        <v>0.14285714285714199</v>
      </c>
      <c r="BT1013" s="15" t="s">
        <v>93</v>
      </c>
      <c r="BU1013" s="15"/>
      <c r="BV1013" s="12" t="s">
        <v>89</v>
      </c>
      <c r="BW1013" s="26"/>
      <c r="BX1013" s="28"/>
      <c r="BY1013" s="28"/>
      <c r="BZ1013" s="26"/>
      <c r="CA1013" s="26"/>
      <c r="CB1013" s="26"/>
      <c r="CC1013" s="31"/>
      <c r="CD1013" s="31"/>
      <c r="CE1013" s="31"/>
      <c r="CF1013" s="33"/>
      <c r="CG1013" s="33"/>
    </row>
    <row r="1014" spans="1:85" ht="18" customHeight="1" thickBot="1" x14ac:dyDescent="0.45">
      <c r="A1014" s="12" t="s">
        <v>84</v>
      </c>
      <c r="B1014" s="12" t="s">
        <v>192</v>
      </c>
      <c r="C1014" s="4" t="s">
        <v>212</v>
      </c>
      <c r="D1014" s="4" t="s">
        <v>300</v>
      </c>
      <c r="E1014" s="23">
        <v>9</v>
      </c>
      <c r="F1014" s="24">
        <v>21</v>
      </c>
      <c r="G1014" s="24">
        <v>44</v>
      </c>
      <c r="H1014" s="10">
        <f t="shared" si="441"/>
        <v>11736</v>
      </c>
      <c r="I1014" s="5">
        <v>63</v>
      </c>
      <c r="J1014" s="17">
        <f t="shared" si="442"/>
        <v>7</v>
      </c>
      <c r="K1014" s="7">
        <v>23</v>
      </c>
      <c r="L1014" s="7">
        <v>54</v>
      </c>
      <c r="M1014" s="17">
        <f t="shared" si="443"/>
        <v>2.5555555555555554</v>
      </c>
      <c r="N1014" s="17">
        <f t="shared" si="444"/>
        <v>6</v>
      </c>
      <c r="O1014" s="14">
        <f t="shared" si="445"/>
        <v>0.42592592592592593</v>
      </c>
      <c r="P1014" s="12">
        <v>12</v>
      </c>
      <c r="Q1014" s="12">
        <v>25</v>
      </c>
      <c r="R1014" s="17">
        <f t="shared" si="446"/>
        <v>1.3333333333333333</v>
      </c>
      <c r="S1014" s="17">
        <f t="shared" si="447"/>
        <v>2.7777777777777777</v>
      </c>
      <c r="T1014" s="14">
        <f t="shared" si="448"/>
        <v>0.48</v>
      </c>
      <c r="U1014" s="12">
        <v>11</v>
      </c>
      <c r="V1014" s="12">
        <v>29</v>
      </c>
      <c r="W1014" s="17">
        <f t="shared" si="449"/>
        <v>1.2222222222222223</v>
      </c>
      <c r="X1014" s="17">
        <f t="shared" si="450"/>
        <v>3.2222222222222223</v>
      </c>
      <c r="Y1014" s="14">
        <f t="shared" si="451"/>
        <v>0.37931034482758619</v>
      </c>
      <c r="Z1014" s="12">
        <v>6</v>
      </c>
      <c r="AA1014" s="12">
        <v>6</v>
      </c>
      <c r="AB1014" s="17">
        <f t="shared" si="452"/>
        <v>0.66666666666666663</v>
      </c>
      <c r="AC1014" s="17">
        <f t="shared" si="453"/>
        <v>0.66666666666666663</v>
      </c>
      <c r="AD1014" s="14">
        <f t="shared" si="454"/>
        <v>1</v>
      </c>
      <c r="AE1014" s="12">
        <v>21</v>
      </c>
      <c r="AF1014" s="17">
        <f t="shared" si="455"/>
        <v>2.3333333333333335</v>
      </c>
      <c r="AG1014" s="12">
        <v>4</v>
      </c>
      <c r="AH1014" s="17">
        <f t="shared" si="456"/>
        <v>0.44444444444444442</v>
      </c>
      <c r="AI1014" s="12">
        <v>17</v>
      </c>
      <c r="AJ1014" s="17">
        <f t="shared" si="457"/>
        <v>1.8888888888888888</v>
      </c>
      <c r="AK1014" s="12">
        <v>8</v>
      </c>
      <c r="AL1014" s="17">
        <f t="shared" si="458"/>
        <v>0.88888888888888884</v>
      </c>
      <c r="AM1014" s="12">
        <v>8</v>
      </c>
      <c r="AN1014" s="17">
        <f t="shared" si="459"/>
        <v>0.88888888888888884</v>
      </c>
      <c r="AO1014" s="12">
        <v>7</v>
      </c>
      <c r="AP1014" s="17">
        <f t="shared" si="460"/>
        <v>0.77777777777777779</v>
      </c>
      <c r="AQ1014" s="12">
        <v>7</v>
      </c>
      <c r="AR1014" s="17">
        <f t="shared" si="461"/>
        <v>0.77777777777777779</v>
      </c>
      <c r="AS1014" s="12">
        <v>28</v>
      </c>
      <c r="AT1014" s="17">
        <f t="shared" si="462"/>
        <v>3.1111111111111112</v>
      </c>
      <c r="AU1014" s="13"/>
      <c r="AV1014" s="13"/>
      <c r="AW1014" s="13"/>
      <c r="AX1014" s="13"/>
      <c r="AY1014" s="13"/>
      <c r="AZ1014" s="13"/>
      <c r="BA1014" s="13"/>
      <c r="BB1014" s="13"/>
      <c r="BC1014" s="13"/>
      <c r="BD1014" s="35">
        <f t="shared" si="463"/>
        <v>55.614406779661017</v>
      </c>
      <c r="BE1014" s="35">
        <f t="shared" si="464"/>
        <v>52.777777777777779</v>
      </c>
      <c r="BF1014" s="37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15.602199802300222</v>
      </c>
      <c r="BG1014" s="14">
        <f t="shared" si="465"/>
        <v>0.53703703703703709</v>
      </c>
      <c r="BH1014" s="14">
        <f t="shared" si="466"/>
        <v>0.1111111111111111</v>
      </c>
      <c r="BI1014" s="13">
        <f>IFERROR(((AG1014*(12000/5))/((F1014*60+G1014)*(SUMIFS(팀공격력!X:X,팀공격력!A:A,B1014,팀공격력!B:B,D1014)+SUMIFS(팀수비력!X:X,팀수비력!A:A,B1014,팀수비력!B:B,D1014))))*100,"")</f>
        <v>1.1378613895184</v>
      </c>
      <c r="BJ1014" s="13">
        <f>IFERROR(((AI1014*(12000/5))/((F1014*60+G1014)*(SUMIFS(팀공격력!V:V,팀공격력!A:A,B1014,팀공격력!B:B,D1014)+SUMIFS(팀수비력!W:W,팀수비력!A:A,B1014,팀수비력!B:B,D1014))))*100,"")</f>
        <v>9.9328074788197487</v>
      </c>
      <c r="BK1014" s="13">
        <f>IFERROR(((AE1014*(12000/5))/((F1014*60+G1014)*(SUMIFS(팀공격력!X:X,팀공격력!A:A,B1014,팀공격력!B:B,D1014)+SUMIFS(팀수비력!X:X,팀수비력!A:A,B1014,팀수비력!B:B,D1014))))*100,"")</f>
        <v>5.9737722949716003</v>
      </c>
      <c r="BL1014" s="13">
        <f>IFERROR(100*AK1014/(((((F1014*60+G1014)/(12000/5))*SUMIFS(팀공격력!P:P,팀공격력!A:A,B1014,팀공격력!B:B,D1014))-K1014)),"")</f>
        <v>7.0561255990356626</v>
      </c>
      <c r="BM1014" s="13">
        <f>IFERROR(100*((AM1014/E1014*(2400))/((F1014*60+G1014)*SUMIFS(팀공격력!AR:AR,팀공격력!A:A,B1014,팀공격력!B:B,D1014))),"")</f>
        <v>2.2494490964621696</v>
      </c>
      <c r="BN1014" s="13">
        <f>IFERROR((AO1014*40)/(((F1014*60+G1014)/60)*(SUMIFS(팀수비력!Q:Q,팀수비력!A:A,B1014,팀수비력!B:B,D1014)-SUMIFS(팀수비력!N:N,팀수비력!A:A,B1014,팀수비력!B:B,D1014)))*100,"")</f>
        <v>3.8229779177513605</v>
      </c>
      <c r="BO1014" s="13">
        <f t="shared" si="467"/>
        <v>10.999371464487744</v>
      </c>
      <c r="BP1014" s="13">
        <v>0</v>
      </c>
      <c r="BQ1014" s="13">
        <v>0</v>
      </c>
      <c r="BR1014" s="13">
        <v>0.44444444444444398</v>
      </c>
      <c r="BS1014" s="13">
        <v>0.11111111111111099</v>
      </c>
      <c r="BT1014" s="15" t="s">
        <v>88</v>
      </c>
      <c r="BU1014" s="15"/>
      <c r="BV1014" s="12" t="s">
        <v>96</v>
      </c>
      <c r="BW1014" s="26"/>
      <c r="BX1014" s="28"/>
      <c r="BY1014" s="28"/>
      <c r="BZ1014" s="26"/>
      <c r="CA1014" s="26"/>
      <c r="CB1014" s="26"/>
      <c r="CC1014" s="31"/>
      <c r="CD1014" s="31"/>
      <c r="CE1014" s="31"/>
      <c r="CF1014" s="33"/>
      <c r="CG1014" s="33"/>
    </row>
    <row r="1015" spans="1:85" ht="18" customHeight="1" thickBot="1" x14ac:dyDescent="0.45">
      <c r="A1015" s="12" t="s">
        <v>84</v>
      </c>
      <c r="B1015" s="12" t="s">
        <v>213</v>
      </c>
      <c r="C1015" s="4" t="s">
        <v>214</v>
      </c>
      <c r="D1015" s="4" t="s">
        <v>300</v>
      </c>
      <c r="E1015" s="23">
        <v>6</v>
      </c>
      <c r="F1015" s="24">
        <v>13</v>
      </c>
      <c r="G1015" s="24">
        <v>53</v>
      </c>
      <c r="H1015" s="10">
        <f t="shared" si="441"/>
        <v>4998</v>
      </c>
      <c r="I1015" s="5">
        <v>27</v>
      </c>
      <c r="J1015" s="17">
        <f t="shared" si="442"/>
        <v>4.5</v>
      </c>
      <c r="K1015" s="7">
        <v>11</v>
      </c>
      <c r="L1015" s="7">
        <v>21</v>
      </c>
      <c r="M1015" s="17">
        <f t="shared" si="443"/>
        <v>1.8333333333333333</v>
      </c>
      <c r="N1015" s="17">
        <f t="shared" si="444"/>
        <v>3.5</v>
      </c>
      <c r="O1015" s="14">
        <f t="shared" si="445"/>
        <v>0.52380952380952384</v>
      </c>
      <c r="P1015" s="12">
        <v>8</v>
      </c>
      <c r="Q1015" s="12">
        <v>13</v>
      </c>
      <c r="R1015" s="17">
        <f t="shared" si="446"/>
        <v>1.3333333333333333</v>
      </c>
      <c r="S1015" s="17">
        <f t="shared" si="447"/>
        <v>2.1666666666666665</v>
      </c>
      <c r="T1015" s="14">
        <f t="shared" si="448"/>
        <v>0.61538461538461542</v>
      </c>
      <c r="U1015" s="12">
        <v>3</v>
      </c>
      <c r="V1015" s="12">
        <v>8</v>
      </c>
      <c r="W1015" s="17">
        <f t="shared" si="449"/>
        <v>0.5</v>
      </c>
      <c r="X1015" s="17">
        <f t="shared" si="450"/>
        <v>1.3333333333333333</v>
      </c>
      <c r="Y1015" s="14">
        <f t="shared" si="451"/>
        <v>0.375</v>
      </c>
      <c r="Z1015" s="12">
        <v>2</v>
      </c>
      <c r="AA1015" s="12">
        <v>3</v>
      </c>
      <c r="AB1015" s="17">
        <f t="shared" si="452"/>
        <v>0.33333333333333331</v>
      </c>
      <c r="AC1015" s="17">
        <f t="shared" si="453"/>
        <v>0.5</v>
      </c>
      <c r="AD1015" s="14">
        <f t="shared" si="454"/>
        <v>0.66666666666666663</v>
      </c>
      <c r="AE1015" s="12">
        <v>19</v>
      </c>
      <c r="AF1015" s="17">
        <f t="shared" si="455"/>
        <v>3.1666666666666665</v>
      </c>
      <c r="AG1015" s="12">
        <v>5</v>
      </c>
      <c r="AH1015" s="17">
        <f t="shared" si="456"/>
        <v>0.83333333333333337</v>
      </c>
      <c r="AI1015" s="12">
        <v>14</v>
      </c>
      <c r="AJ1015" s="17">
        <f t="shared" si="457"/>
        <v>2.3333333333333335</v>
      </c>
      <c r="AK1015" s="12">
        <v>2</v>
      </c>
      <c r="AL1015" s="17">
        <f t="shared" si="458"/>
        <v>0.33333333333333331</v>
      </c>
      <c r="AM1015" s="12">
        <v>2</v>
      </c>
      <c r="AN1015" s="17">
        <f t="shared" si="459"/>
        <v>0.33333333333333331</v>
      </c>
      <c r="AO1015" s="12">
        <v>4</v>
      </c>
      <c r="AP1015" s="17">
        <f t="shared" si="460"/>
        <v>0.66666666666666663</v>
      </c>
      <c r="AQ1015" s="12">
        <v>4</v>
      </c>
      <c r="AR1015" s="17">
        <f t="shared" si="461"/>
        <v>0.66666666666666663</v>
      </c>
      <c r="AS1015" s="12">
        <v>8</v>
      </c>
      <c r="AT1015" s="17">
        <f t="shared" si="462"/>
        <v>1.3333333333333333</v>
      </c>
      <c r="AU1015" s="13"/>
      <c r="AV1015" s="13"/>
      <c r="AW1015" s="13"/>
      <c r="AX1015" s="13"/>
      <c r="AY1015" s="13"/>
      <c r="AZ1015" s="13"/>
      <c r="BA1015" s="13"/>
      <c r="BB1015" s="13"/>
      <c r="BC1015" s="13"/>
      <c r="BD1015" s="35">
        <f t="shared" si="463"/>
        <v>60.483870967741936</v>
      </c>
      <c r="BE1015" s="35">
        <f t="shared" si="464"/>
        <v>59.523809523809526</v>
      </c>
      <c r="BF1015" s="37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10.348808992454453</v>
      </c>
      <c r="BG1015" s="14">
        <f t="shared" si="465"/>
        <v>0.38095238095238093</v>
      </c>
      <c r="BH1015" s="14">
        <f t="shared" si="466"/>
        <v>0.14285714285714285</v>
      </c>
      <c r="BI1015" s="13">
        <f>IFERROR(((AG1015*(12000/5))/((F1015*60+G1015)*(SUMIFS(팀공격력!X:X,팀공격력!A:A,B1015,팀공격력!B:B,D1015)+SUMIFS(팀수비력!X:X,팀수비력!A:A,B1015,팀수비력!B:B,D1015))))*100,"")</f>
        <v>2.2686239850270815</v>
      </c>
      <c r="BJ1015" s="13">
        <f>IFERROR(((AI1015*(12000/5))/((F1015*60+G1015)*(SUMIFS(팀공격력!V:V,팀공격력!A:A,B1015,팀공격력!B:B,D1015)+SUMIFS(팀수비력!W:W,팀수비력!A:A,B1015,팀수비력!B:B,D1015))))*100,"")</f>
        <v>12.56577397314066</v>
      </c>
      <c r="BK1015" s="13">
        <f>IFERROR(((AE1015*(12000/5))/((F1015*60+G1015)*(SUMIFS(팀공격력!X:X,팀공격력!A:A,B1015,팀공격력!B:B,D1015)+SUMIFS(팀수비력!X:X,팀수비력!A:A,B1015,팀수비력!B:B,D1015))))*100,"")</f>
        <v>8.6207711431029104</v>
      </c>
      <c r="BL1015" s="13">
        <f>IFERROR(100*AK1015/(((((F1015*60+G1015)/(12000/5))*SUMIFS(팀공격력!P:P,팀공격력!A:A,B1015,팀공격력!B:B,D1015))-K1015)),"")</f>
        <v>2.4282035846355416</v>
      </c>
      <c r="BM1015" s="13">
        <f>IFERROR(100*((AM1015/E1015*(2400))/((F1015*60+G1015)*SUMIFS(팀공격력!AR:AR,팀공격력!A:A,B1015,팀공격력!B:B,D1015))),"")</f>
        <v>1.3469247347969122</v>
      </c>
      <c r="BN1015" s="13">
        <f>IFERROR((AO1015*40)/(((F1015*60+G1015)/60)*(SUMIFS(팀수비력!Q:Q,팀수비력!A:A,B1015,팀수비력!B:B,D1015)-SUMIFS(팀수비력!N:N,팀수비력!A:A,B1015,팀수비력!B:B,D1015)))*100,"")</f>
        <v>3.5351563938458819</v>
      </c>
      <c r="BO1015" s="13">
        <f t="shared" si="467"/>
        <v>15.19756838905775</v>
      </c>
      <c r="BP1015" s="13">
        <v>16.6666666666666</v>
      </c>
      <c r="BQ1015" s="13">
        <v>0.16666666666666599</v>
      </c>
      <c r="BR1015" s="13">
        <v>0</v>
      </c>
      <c r="BS1015" s="13">
        <v>0.33333333333333298</v>
      </c>
      <c r="BT1015" s="15" t="s">
        <v>88</v>
      </c>
      <c r="BU1015" s="15"/>
      <c r="BV1015" s="12" t="s">
        <v>89</v>
      </c>
      <c r="BW1015" s="26"/>
      <c r="BX1015" s="28"/>
      <c r="BY1015" s="28"/>
      <c r="BZ1015" s="26"/>
      <c r="CA1015" s="26"/>
      <c r="CB1015" s="26"/>
      <c r="CC1015" s="31"/>
      <c r="CD1015" s="31"/>
      <c r="CE1015" s="31"/>
      <c r="CF1015" s="33"/>
      <c r="CG1015" s="33"/>
    </row>
    <row r="1016" spans="1:85" ht="18" customHeight="1" thickBot="1" x14ac:dyDescent="0.45">
      <c r="A1016" s="12" t="s">
        <v>84</v>
      </c>
      <c r="B1016" s="12" t="s">
        <v>213</v>
      </c>
      <c r="C1016" s="4" t="s">
        <v>215</v>
      </c>
      <c r="D1016" s="4" t="s">
        <v>300</v>
      </c>
      <c r="E1016" s="23">
        <v>1</v>
      </c>
      <c r="F1016" s="24">
        <v>27</v>
      </c>
      <c r="G1016" s="24">
        <v>44</v>
      </c>
      <c r="H1016" s="10">
        <f t="shared" si="441"/>
        <v>1664</v>
      </c>
      <c r="I1016" s="5">
        <v>6</v>
      </c>
      <c r="J1016" s="17">
        <f t="shared" si="442"/>
        <v>6</v>
      </c>
      <c r="K1016" s="7">
        <v>1</v>
      </c>
      <c r="L1016" s="7">
        <v>8</v>
      </c>
      <c r="M1016" s="17">
        <f t="shared" si="443"/>
        <v>1</v>
      </c>
      <c r="N1016" s="17">
        <f t="shared" si="444"/>
        <v>8</v>
      </c>
      <c r="O1016" s="14">
        <f t="shared" si="445"/>
        <v>0.125</v>
      </c>
      <c r="P1016" s="12">
        <v>1</v>
      </c>
      <c r="Q1016" s="12">
        <v>3</v>
      </c>
      <c r="R1016" s="17">
        <f t="shared" si="446"/>
        <v>1</v>
      </c>
      <c r="S1016" s="17">
        <f t="shared" si="447"/>
        <v>3</v>
      </c>
      <c r="T1016" s="14">
        <f t="shared" si="448"/>
        <v>0.33333333333333331</v>
      </c>
      <c r="U1016" s="12">
        <v>0</v>
      </c>
      <c r="V1016" s="12">
        <v>5</v>
      </c>
      <c r="W1016" s="17">
        <f t="shared" si="449"/>
        <v>0</v>
      </c>
      <c r="X1016" s="17">
        <f t="shared" si="450"/>
        <v>5</v>
      </c>
      <c r="Y1016" s="14">
        <f t="shared" si="451"/>
        <v>0</v>
      </c>
      <c r="Z1016" s="12">
        <v>4</v>
      </c>
      <c r="AA1016" s="12">
        <v>6</v>
      </c>
      <c r="AB1016" s="17">
        <f t="shared" si="452"/>
        <v>4</v>
      </c>
      <c r="AC1016" s="17">
        <f t="shared" si="453"/>
        <v>6</v>
      </c>
      <c r="AD1016" s="14">
        <f t="shared" si="454"/>
        <v>0.66666666666666663</v>
      </c>
      <c r="AE1016" s="12">
        <v>2</v>
      </c>
      <c r="AF1016" s="17">
        <f t="shared" si="455"/>
        <v>2</v>
      </c>
      <c r="AG1016" s="12">
        <v>0</v>
      </c>
      <c r="AH1016" s="17">
        <f t="shared" si="456"/>
        <v>0</v>
      </c>
      <c r="AI1016" s="12">
        <v>2</v>
      </c>
      <c r="AJ1016" s="17">
        <f t="shared" si="457"/>
        <v>2</v>
      </c>
      <c r="AK1016" s="12">
        <v>4</v>
      </c>
      <c r="AL1016" s="17">
        <f t="shared" si="458"/>
        <v>4</v>
      </c>
      <c r="AM1016" s="12">
        <v>3</v>
      </c>
      <c r="AN1016" s="17">
        <f t="shared" si="459"/>
        <v>3</v>
      </c>
      <c r="AO1016" s="12">
        <v>0</v>
      </c>
      <c r="AP1016" s="17">
        <f t="shared" si="460"/>
        <v>0</v>
      </c>
      <c r="AQ1016" s="12">
        <v>6</v>
      </c>
      <c r="AR1016" s="17">
        <f t="shared" si="461"/>
        <v>6</v>
      </c>
      <c r="AS1016" s="12">
        <v>5</v>
      </c>
      <c r="AT1016" s="17">
        <f t="shared" si="462"/>
        <v>5</v>
      </c>
      <c r="AU1016" s="13"/>
      <c r="AV1016" s="13"/>
      <c r="AW1016" s="13"/>
      <c r="AX1016" s="13"/>
      <c r="AY1016" s="13"/>
      <c r="AZ1016" s="13"/>
      <c r="BA1016" s="13"/>
      <c r="BB1016" s="13"/>
      <c r="BC1016" s="13"/>
      <c r="BD1016" s="35">
        <f t="shared" si="463"/>
        <v>28.195488721804512</v>
      </c>
      <c r="BE1016" s="35">
        <f t="shared" si="464"/>
        <v>12.5</v>
      </c>
      <c r="BF1016" s="37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3.2752879523991485</v>
      </c>
      <c r="BG1016" s="14">
        <f t="shared" si="465"/>
        <v>0.625</v>
      </c>
      <c r="BH1016" s="14">
        <f t="shared" si="466"/>
        <v>0.75</v>
      </c>
      <c r="BI1016" s="13">
        <f>IFERROR(((AG1016*(12000/5))/((F1016*60+G1016)*(SUMIFS(팀공격력!X:X,팀공격력!A:A,B1016,팀공격력!B:B,D1016)+SUMIFS(팀수비력!X:X,팀수비력!A:A,B1016,팀수비력!B:B,D1016))))*100,"")</f>
        <v>0</v>
      </c>
      <c r="BJ1016" s="13">
        <f>IFERROR(((AI1016*(12000/5))/((F1016*60+G1016)*(SUMIFS(팀공격력!V:V,팀공격력!A:A,B1016,팀공격력!B:B,D1016)+SUMIFS(팀수비력!W:W,팀수비력!A:A,B1016,팀수비력!B:B,D1016))))*100,"")</f>
        <v>0.89863407620416957</v>
      </c>
      <c r="BK1016" s="13">
        <f>IFERROR(((AE1016*(12000/5))/((F1016*60+G1016)*(SUMIFS(팀공격력!X:X,팀공격력!A:A,B1016,팀공격력!B:B,D1016)+SUMIFS(팀수비력!X:X,팀수비력!A:A,B1016,팀수비력!B:B,D1016))))*100,"")</f>
        <v>0.45427013930950932</v>
      </c>
      <c r="BL1016" s="13">
        <f>IFERROR(100*AK1016/(((((F1016*60+G1016)/(12000/5))*SUMIFS(팀공격력!P:P,팀공격력!A:A,B1016,팀공격력!B:B,D1016))-K1016)),"")</f>
        <v>2.1562567383023072</v>
      </c>
      <c r="BM1016" s="13">
        <f>IFERROR(100*((AM1016/E1016*(2400))/((F1016*60+G1016)*SUMIFS(팀공격력!AR:AR,팀공격력!A:A,B1016,팀공격력!B:B,D1016))),"")</f>
        <v>6.0684463562334443</v>
      </c>
      <c r="BN1016" s="13">
        <f>IFERROR((AO1016*40)/(((F1016*60+G1016)/60)*(SUMIFS(팀수비력!Q:Q,팀수비력!A:A,B1016,팀수비력!B:B,D1016)-SUMIFS(팀수비력!N:N,팀수비력!A:A,B1016,팀수비력!B:B,D1016)))*100,"")</f>
        <v>0</v>
      </c>
      <c r="BO1016" s="13">
        <f t="shared" si="467"/>
        <v>36.057692307692307</v>
      </c>
      <c r="BP1016" s="13">
        <v>0</v>
      </c>
      <c r="BQ1016" s="13">
        <v>0</v>
      </c>
      <c r="BR1016" s="13">
        <v>0</v>
      </c>
      <c r="BS1016" s="13">
        <v>1</v>
      </c>
      <c r="BT1016" s="15" t="s">
        <v>88</v>
      </c>
      <c r="BU1016" s="15"/>
      <c r="BV1016" s="12" t="s">
        <v>91</v>
      </c>
      <c r="BW1016" s="26"/>
      <c r="BX1016" s="28"/>
      <c r="BY1016" s="28"/>
      <c r="BZ1016" s="26"/>
      <c r="CA1016" s="26"/>
      <c r="CB1016" s="26"/>
      <c r="CC1016" s="31"/>
      <c r="CD1016" s="31"/>
      <c r="CE1016" s="31"/>
      <c r="CF1016" s="33"/>
      <c r="CG1016" s="33"/>
    </row>
    <row r="1017" spans="1:85" ht="18" customHeight="1" thickBot="1" x14ac:dyDescent="0.45">
      <c r="A1017" s="12" t="s">
        <v>84</v>
      </c>
      <c r="B1017" s="12" t="s">
        <v>213</v>
      </c>
      <c r="C1017" s="4" t="s">
        <v>216</v>
      </c>
      <c r="D1017" s="4" t="s">
        <v>300</v>
      </c>
      <c r="E1017" s="23">
        <v>8</v>
      </c>
      <c r="F1017" s="24">
        <v>14</v>
      </c>
      <c r="G1017" s="24">
        <v>55</v>
      </c>
      <c r="H1017" s="10">
        <f t="shared" si="441"/>
        <v>7160</v>
      </c>
      <c r="I1017" s="5">
        <v>25</v>
      </c>
      <c r="J1017" s="17">
        <f t="shared" si="442"/>
        <v>3.125</v>
      </c>
      <c r="K1017" s="7">
        <v>8</v>
      </c>
      <c r="L1017" s="7">
        <v>21</v>
      </c>
      <c r="M1017" s="17">
        <f t="shared" si="443"/>
        <v>1</v>
      </c>
      <c r="N1017" s="17">
        <f t="shared" si="444"/>
        <v>2.625</v>
      </c>
      <c r="O1017" s="14">
        <f t="shared" si="445"/>
        <v>0.38095238095238093</v>
      </c>
      <c r="P1017" s="12">
        <v>2</v>
      </c>
      <c r="Q1017" s="12">
        <v>3</v>
      </c>
      <c r="R1017" s="17">
        <f t="shared" si="446"/>
        <v>0.25</v>
      </c>
      <c r="S1017" s="17">
        <f t="shared" si="447"/>
        <v>0.375</v>
      </c>
      <c r="T1017" s="14">
        <f t="shared" si="448"/>
        <v>0.66666666666666663</v>
      </c>
      <c r="U1017" s="12">
        <v>6</v>
      </c>
      <c r="V1017" s="12">
        <v>18</v>
      </c>
      <c r="W1017" s="17">
        <f t="shared" si="449"/>
        <v>0.75</v>
      </c>
      <c r="X1017" s="17">
        <f t="shared" si="450"/>
        <v>2.25</v>
      </c>
      <c r="Y1017" s="14">
        <f t="shared" si="451"/>
        <v>0.33333333333333331</v>
      </c>
      <c r="Z1017" s="12">
        <v>3</v>
      </c>
      <c r="AA1017" s="12">
        <v>4</v>
      </c>
      <c r="AB1017" s="17">
        <f t="shared" si="452"/>
        <v>0.375</v>
      </c>
      <c r="AC1017" s="17">
        <f t="shared" si="453"/>
        <v>0.5</v>
      </c>
      <c r="AD1017" s="14">
        <f t="shared" si="454"/>
        <v>0.75</v>
      </c>
      <c r="AE1017" s="12">
        <v>13</v>
      </c>
      <c r="AF1017" s="17">
        <f t="shared" si="455"/>
        <v>1.625</v>
      </c>
      <c r="AG1017" s="12">
        <v>8</v>
      </c>
      <c r="AH1017" s="17">
        <f t="shared" si="456"/>
        <v>1</v>
      </c>
      <c r="AI1017" s="12">
        <v>5</v>
      </c>
      <c r="AJ1017" s="17">
        <f t="shared" si="457"/>
        <v>0.625</v>
      </c>
      <c r="AK1017" s="12">
        <v>5</v>
      </c>
      <c r="AL1017" s="17">
        <f t="shared" si="458"/>
        <v>0.625</v>
      </c>
      <c r="AM1017" s="12">
        <v>5</v>
      </c>
      <c r="AN1017" s="17">
        <f t="shared" si="459"/>
        <v>0.625</v>
      </c>
      <c r="AO1017" s="12">
        <v>0</v>
      </c>
      <c r="AP1017" s="17">
        <f t="shared" si="460"/>
        <v>0</v>
      </c>
      <c r="AQ1017" s="12">
        <v>2</v>
      </c>
      <c r="AR1017" s="17">
        <f t="shared" si="461"/>
        <v>0.25</v>
      </c>
      <c r="AS1017" s="12">
        <v>14</v>
      </c>
      <c r="AT1017" s="17">
        <f t="shared" si="462"/>
        <v>1.75</v>
      </c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35">
        <f t="shared" si="463"/>
        <v>54.920913884007028</v>
      </c>
      <c r="BE1017" s="35">
        <f t="shared" si="464"/>
        <v>52.380952380952387</v>
      </c>
      <c r="BF1017" s="37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9.061020078369042</v>
      </c>
      <c r="BG1017" s="14">
        <f t="shared" si="465"/>
        <v>0.8571428571428571</v>
      </c>
      <c r="BH1017" s="14">
        <f t="shared" si="466"/>
        <v>0.19047619047619047</v>
      </c>
      <c r="BI1017" s="13">
        <f>IFERROR(((AG1017*(12000/5))/((F1017*60+G1017)*(SUMIFS(팀공격력!X:X,팀공격력!A:A,B1017,팀공격력!B:B,D1017)+SUMIFS(팀수비력!X:X,팀수비력!A:A,B1017,팀수비력!B:B,D1017))))*100,"")</f>
        <v>3.3783486561386531</v>
      </c>
      <c r="BJ1017" s="13">
        <f>IFERROR(((AI1017*(12000/5))/((F1017*60+G1017)*(SUMIFS(팀공격력!V:V,팀공격력!A:A,B1017,팀공격력!B:B,D1017)+SUMIFS(팀수비력!W:W,팀수비력!A:A,B1017,팀수비력!B:B,D1017))))*100,"")</f>
        <v>4.1768913486137942</v>
      </c>
      <c r="BK1017" s="13">
        <f>IFERROR(((AE1017*(12000/5))/((F1017*60+G1017)*(SUMIFS(팀공격력!X:X,팀공격력!A:A,B1017,팀공격력!B:B,D1017)+SUMIFS(팀수비력!X:X,팀수비력!A:A,B1017,팀수비력!B:B,D1017))))*100,"")</f>
        <v>5.4898165662253113</v>
      </c>
      <c r="BL1017" s="13">
        <f>IFERROR(100*AK1017/(((((F1017*60+G1017)/(12000/5))*SUMIFS(팀공격력!P:P,팀공격력!A:A,B1017,팀공격력!B:B,D1017))-K1017)),"")</f>
        <v>5.4162623276387354</v>
      </c>
      <c r="BM1017" s="13">
        <f>IFERROR(100*((AM1017/E1017*(2400))/((F1017*60+G1017)*SUMIFS(팀공격력!AR:AR,팀공격력!A:A,B1017,팀공격력!B:B,D1017))),"")</f>
        <v>2.3505341566043882</v>
      </c>
      <c r="BN1017" s="13">
        <f>IFERROR((AO1017*40)/(((F1017*60+G1017)/60)*(SUMIFS(팀수비력!Q:Q,팀수비력!A:A,B1017,팀수비력!B:B,D1017)-SUMIFS(팀수비력!N:N,팀수비력!A:A,B1017,팀수비력!B:B,D1017)))*100,"")</f>
        <v>0</v>
      </c>
      <c r="BO1017" s="13">
        <f t="shared" si="467"/>
        <v>8.0775444264943452</v>
      </c>
      <c r="BP1017" s="13">
        <v>0</v>
      </c>
      <c r="BQ1017" s="13">
        <v>0</v>
      </c>
      <c r="BR1017" s="13">
        <v>0.375</v>
      </c>
      <c r="BS1017" s="13">
        <v>0.25</v>
      </c>
      <c r="BT1017" s="15" t="s">
        <v>88</v>
      </c>
      <c r="BU1017" s="15"/>
      <c r="BV1017" s="12" t="s">
        <v>91</v>
      </c>
      <c r="BW1017" s="26"/>
      <c r="BX1017" s="28"/>
      <c r="BY1017" s="28"/>
      <c r="BZ1017" s="26"/>
      <c r="CA1017" s="26"/>
      <c r="CB1017" s="26"/>
      <c r="CC1017" s="31"/>
      <c r="CD1017" s="31"/>
      <c r="CE1017" s="31"/>
      <c r="CF1017" s="33"/>
      <c r="CG1017" s="33"/>
    </row>
    <row r="1018" spans="1:85" ht="18" customHeight="1" thickBot="1" x14ac:dyDescent="0.45">
      <c r="A1018" s="12" t="s">
        <v>84</v>
      </c>
      <c r="B1018" s="12" t="s">
        <v>213</v>
      </c>
      <c r="C1018" s="4" t="s">
        <v>217</v>
      </c>
      <c r="D1018" s="4" t="s">
        <v>300</v>
      </c>
      <c r="E1018" s="23">
        <v>6</v>
      </c>
      <c r="F1018" s="24">
        <v>12</v>
      </c>
      <c r="G1018" s="24">
        <v>47</v>
      </c>
      <c r="H1018" s="10">
        <f t="shared" si="441"/>
        <v>4602</v>
      </c>
      <c r="I1018" s="5">
        <v>32</v>
      </c>
      <c r="J1018" s="17">
        <f t="shared" si="442"/>
        <v>5.333333333333333</v>
      </c>
      <c r="K1018" s="7">
        <v>13</v>
      </c>
      <c r="L1018" s="7">
        <v>23</v>
      </c>
      <c r="M1018" s="17">
        <f t="shared" si="443"/>
        <v>2.1666666666666665</v>
      </c>
      <c r="N1018" s="17">
        <f t="shared" si="444"/>
        <v>3.8333333333333335</v>
      </c>
      <c r="O1018" s="14">
        <f t="shared" si="445"/>
        <v>0.56521739130434778</v>
      </c>
      <c r="P1018" s="12">
        <v>13</v>
      </c>
      <c r="Q1018" s="12">
        <v>23</v>
      </c>
      <c r="R1018" s="17">
        <f t="shared" si="446"/>
        <v>2.1666666666666665</v>
      </c>
      <c r="S1018" s="17">
        <f t="shared" si="447"/>
        <v>3.8333333333333335</v>
      </c>
      <c r="T1018" s="14">
        <f t="shared" si="448"/>
        <v>0.56521739130434778</v>
      </c>
      <c r="U1018" s="12">
        <v>0</v>
      </c>
      <c r="V1018" s="12">
        <v>0</v>
      </c>
      <c r="W1018" s="17">
        <f t="shared" si="449"/>
        <v>0</v>
      </c>
      <c r="X1018" s="17">
        <f t="shared" si="450"/>
        <v>0</v>
      </c>
      <c r="Y1018" s="14" t="e">
        <f t="shared" si="451"/>
        <v>#DIV/0!</v>
      </c>
      <c r="Z1018" s="12">
        <v>6</v>
      </c>
      <c r="AA1018" s="12">
        <v>6</v>
      </c>
      <c r="AB1018" s="17">
        <f t="shared" si="452"/>
        <v>1</v>
      </c>
      <c r="AC1018" s="17">
        <f t="shared" si="453"/>
        <v>1</v>
      </c>
      <c r="AD1018" s="14">
        <f t="shared" si="454"/>
        <v>1</v>
      </c>
      <c r="AE1018" s="12">
        <v>18</v>
      </c>
      <c r="AF1018" s="17">
        <f t="shared" si="455"/>
        <v>3</v>
      </c>
      <c r="AG1018" s="12">
        <v>2</v>
      </c>
      <c r="AH1018" s="17">
        <f t="shared" si="456"/>
        <v>0.33333333333333331</v>
      </c>
      <c r="AI1018" s="12">
        <v>16</v>
      </c>
      <c r="AJ1018" s="17">
        <f t="shared" si="457"/>
        <v>2.6666666666666665</v>
      </c>
      <c r="AK1018" s="12">
        <v>2</v>
      </c>
      <c r="AL1018" s="17">
        <f t="shared" si="458"/>
        <v>0.33333333333333331</v>
      </c>
      <c r="AM1018" s="12">
        <v>0</v>
      </c>
      <c r="AN1018" s="17">
        <f t="shared" si="459"/>
        <v>0</v>
      </c>
      <c r="AO1018" s="12">
        <v>0</v>
      </c>
      <c r="AP1018" s="17">
        <f t="shared" si="460"/>
        <v>0</v>
      </c>
      <c r="AQ1018" s="12">
        <v>1</v>
      </c>
      <c r="AR1018" s="17">
        <f t="shared" si="461"/>
        <v>0.16666666666666666</v>
      </c>
      <c r="AS1018" s="12">
        <v>5</v>
      </c>
      <c r="AT1018" s="17">
        <f t="shared" si="462"/>
        <v>0.83333333333333337</v>
      </c>
      <c r="AU1018" s="13"/>
      <c r="AV1018" s="13"/>
      <c r="AW1018" s="13"/>
      <c r="AX1018" s="13"/>
      <c r="AY1018" s="13"/>
      <c r="AZ1018" s="13"/>
      <c r="BA1018" s="13"/>
      <c r="BB1018" s="13"/>
      <c r="BC1018" s="13"/>
      <c r="BD1018" s="35">
        <f t="shared" si="463"/>
        <v>62.402496099843994</v>
      </c>
      <c r="BE1018" s="35">
        <f t="shared" si="464"/>
        <v>56.521739130434781</v>
      </c>
      <c r="BF1018" s="37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11.375967542622334</v>
      </c>
      <c r="BG1018" s="14">
        <f t="shared" si="465"/>
        <v>0</v>
      </c>
      <c r="BH1018" s="14">
        <f t="shared" si="466"/>
        <v>0.2608695652173913</v>
      </c>
      <c r="BI1018" s="13">
        <f>IFERROR(((AG1018*(12000/5))/((F1018*60+G1018)*(SUMIFS(팀공격력!X:X,팀공격력!A:A,B1018,팀공격력!B:B,D1018)+SUMIFS(팀수비력!X:X,팀수비력!A:A,B1018,팀수비력!B:B,D1018))))*100,"")</f>
        <v>0.98553521748503736</v>
      </c>
      <c r="BJ1018" s="13">
        <f>IFERROR(((AI1018*(12000/5))/((F1018*60+G1018)*(SUMIFS(팀공격력!V:V,팀공격력!A:A,B1018,팀공격력!B:B,D1018)+SUMIFS(팀수비력!W:W,팀수비력!A:A,B1018,팀수비력!B:B,D1018))))*100,"")</f>
        <v>15.59663210225542</v>
      </c>
      <c r="BK1018" s="13">
        <f>IFERROR(((AE1018*(12000/5))/((F1018*60+G1018)*(SUMIFS(팀공격력!X:X,팀공격력!A:A,B1018,팀공격력!B:B,D1018)+SUMIFS(팀수비력!X:X,팀수비력!A:A,B1018,팀수비력!B:B,D1018))))*100,"")</f>
        <v>8.8698169573653356</v>
      </c>
      <c r="BL1018" s="13">
        <f>IFERROR(100*AK1018/(((((F1018*60+G1018)/(12000/5))*SUMIFS(팀공격력!P:P,팀공격력!A:A,B1018,팀공격력!B:B,D1018))-K1018)),"")</f>
        <v>2.7409306601645702</v>
      </c>
      <c r="BM1018" s="13">
        <f>IFERROR(100*((AM1018/E1018*(2400))/((F1018*60+G1018)*SUMIFS(팀공격력!AR:AR,팀공격력!A:A,B1018,팀공격력!B:B,D1018))),"")</f>
        <v>0</v>
      </c>
      <c r="BN1018" s="13">
        <f>IFERROR((AO1018*40)/(((F1018*60+G1018)/60)*(SUMIFS(팀수비력!Q:Q,팀수비력!A:A,B1018,팀수비력!B:B,D1018)-SUMIFS(팀수비력!N:N,팀수비력!A:A,B1018,팀수비력!B:B,D1018)))*100,"")</f>
        <v>0</v>
      </c>
      <c r="BO1018" s="13">
        <f t="shared" si="467"/>
        <v>3.7537537537537538</v>
      </c>
      <c r="BP1018" s="13">
        <v>20</v>
      </c>
      <c r="BQ1018" s="13">
        <v>0.33333333333333298</v>
      </c>
      <c r="BR1018" s="13">
        <v>0</v>
      </c>
      <c r="BS1018" s="13">
        <v>0.16666666666666599</v>
      </c>
      <c r="BT1018" s="15" t="s">
        <v>88</v>
      </c>
      <c r="BU1018" s="15"/>
      <c r="BV1018" s="12" t="s">
        <v>89</v>
      </c>
      <c r="BW1018" s="26"/>
      <c r="BX1018" s="28"/>
      <c r="BY1018" s="28"/>
      <c r="BZ1018" s="26"/>
      <c r="CA1018" s="26"/>
      <c r="CB1018" s="26"/>
      <c r="CC1018" s="31"/>
      <c r="CD1018" s="31"/>
      <c r="CE1018" s="31"/>
      <c r="CF1018" s="33"/>
      <c r="CG1018" s="33"/>
    </row>
    <row r="1019" spans="1:85" ht="18" customHeight="1" thickBot="1" x14ac:dyDescent="0.45">
      <c r="A1019" s="12" t="s">
        <v>84</v>
      </c>
      <c r="B1019" s="12" t="s">
        <v>213</v>
      </c>
      <c r="C1019" s="4" t="s">
        <v>218</v>
      </c>
      <c r="D1019" s="4" t="s">
        <v>300</v>
      </c>
      <c r="E1019" s="23">
        <v>1</v>
      </c>
      <c r="F1019" s="24">
        <v>22</v>
      </c>
      <c r="G1019" s="24">
        <v>2</v>
      </c>
      <c r="H1019" s="10">
        <f t="shared" si="441"/>
        <v>1322</v>
      </c>
      <c r="I1019" s="5">
        <v>3</v>
      </c>
      <c r="J1019" s="17">
        <f t="shared" si="442"/>
        <v>3</v>
      </c>
      <c r="K1019" s="7">
        <v>1</v>
      </c>
      <c r="L1019" s="7">
        <v>6</v>
      </c>
      <c r="M1019" s="17">
        <f t="shared" si="443"/>
        <v>1</v>
      </c>
      <c r="N1019" s="17">
        <f t="shared" si="444"/>
        <v>6</v>
      </c>
      <c r="O1019" s="14">
        <f t="shared" si="445"/>
        <v>0.16666666666666666</v>
      </c>
      <c r="P1019" s="12">
        <v>0</v>
      </c>
      <c r="Q1019" s="12">
        <v>4</v>
      </c>
      <c r="R1019" s="17">
        <f t="shared" si="446"/>
        <v>0</v>
      </c>
      <c r="S1019" s="17">
        <f t="shared" si="447"/>
        <v>4</v>
      </c>
      <c r="T1019" s="14">
        <f t="shared" si="448"/>
        <v>0</v>
      </c>
      <c r="U1019" s="12">
        <v>1</v>
      </c>
      <c r="V1019" s="12">
        <v>2</v>
      </c>
      <c r="W1019" s="17">
        <f t="shared" si="449"/>
        <v>1</v>
      </c>
      <c r="X1019" s="17">
        <f t="shared" si="450"/>
        <v>2</v>
      </c>
      <c r="Y1019" s="14">
        <f t="shared" si="451"/>
        <v>0.5</v>
      </c>
      <c r="Z1019" s="12">
        <v>0</v>
      </c>
      <c r="AA1019" s="12">
        <v>0</v>
      </c>
      <c r="AB1019" s="17">
        <f t="shared" si="452"/>
        <v>0</v>
      </c>
      <c r="AC1019" s="17">
        <f t="shared" si="453"/>
        <v>0</v>
      </c>
      <c r="AD1019" s="14" t="e">
        <f t="shared" si="454"/>
        <v>#DIV/0!</v>
      </c>
      <c r="AE1019" s="12">
        <v>7</v>
      </c>
      <c r="AF1019" s="17">
        <f t="shared" si="455"/>
        <v>7</v>
      </c>
      <c r="AG1019" s="12">
        <v>1</v>
      </c>
      <c r="AH1019" s="17">
        <f t="shared" si="456"/>
        <v>1</v>
      </c>
      <c r="AI1019" s="12">
        <v>6</v>
      </c>
      <c r="AJ1019" s="17">
        <f t="shared" si="457"/>
        <v>6</v>
      </c>
      <c r="AK1019" s="12">
        <v>0</v>
      </c>
      <c r="AL1019" s="17">
        <f t="shared" si="458"/>
        <v>0</v>
      </c>
      <c r="AM1019" s="12">
        <v>0</v>
      </c>
      <c r="AN1019" s="17">
        <f t="shared" si="459"/>
        <v>0</v>
      </c>
      <c r="AO1019" s="12">
        <v>0</v>
      </c>
      <c r="AP1019" s="17">
        <f t="shared" si="460"/>
        <v>0</v>
      </c>
      <c r="AQ1019" s="12">
        <v>0</v>
      </c>
      <c r="AR1019" s="17">
        <f t="shared" si="461"/>
        <v>0</v>
      </c>
      <c r="AS1019" s="12">
        <v>1</v>
      </c>
      <c r="AT1019" s="17">
        <f t="shared" si="462"/>
        <v>1</v>
      </c>
      <c r="AU1019" s="13"/>
      <c r="AV1019" s="13"/>
      <c r="AW1019" s="13"/>
      <c r="AX1019" s="13"/>
      <c r="AY1019" s="13"/>
      <c r="AZ1019" s="13"/>
      <c r="BA1019" s="13"/>
      <c r="BB1019" s="13"/>
      <c r="BC1019" s="13"/>
      <c r="BD1019" s="35">
        <f t="shared" si="463"/>
        <v>25</v>
      </c>
      <c r="BE1019" s="35">
        <f t="shared" si="464"/>
        <v>25</v>
      </c>
      <c r="BF1019" s="37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1.4865149557030932</v>
      </c>
      <c r="BG1019" s="14">
        <f t="shared" si="465"/>
        <v>0.33333333333333331</v>
      </c>
      <c r="BH1019" s="14">
        <f t="shared" si="466"/>
        <v>0</v>
      </c>
      <c r="BI1019" s="13">
        <f>IFERROR(((AG1019*(12000/5))/((F1019*60+G1019)*(SUMIFS(팀공격력!X:X,팀공격력!A:A,B1019,팀공격력!B:B,D1019)+SUMIFS(팀수비력!X:X,팀수비력!A:A,B1019,팀수비력!B:B,D1019))))*100,"")</f>
        <v>0.28589467163805737</v>
      </c>
      <c r="BJ1019" s="13">
        <f>IFERROR(((AI1019*(12000/5))/((F1019*60+G1019)*(SUMIFS(팀공격력!V:V,팀공격력!A:A,B1019,팀공격력!B:B,D1019)+SUMIFS(팀수비력!W:W,팀수비력!A:A,B1019,팀수비력!B:B,D1019))))*100,"")</f>
        <v>3.3933292801900263</v>
      </c>
      <c r="BK1019" s="13">
        <f>IFERROR(((AE1019*(12000/5))/((F1019*60+G1019)*(SUMIFS(팀공격력!X:X,팀공격력!A:A,B1019,팀공격력!B:B,D1019)+SUMIFS(팀수비력!X:X,팀수비력!A:A,B1019,팀수비력!B:B,D1019))))*100,"")</f>
        <v>2.0012627014664015</v>
      </c>
      <c r="BL1019" s="13">
        <f>IFERROR(100*AK1019/(((((F1019*60+G1019)/(12000/5))*SUMIFS(팀공격력!P:P,팀공격력!A:A,B1019,팀공격력!B:B,D1019))-K1019)),"")</f>
        <v>0</v>
      </c>
      <c r="BM1019" s="13">
        <f>IFERROR(100*((AM1019/E1019*(2400))/((F1019*60+G1019)*SUMIFS(팀공격력!AR:AR,팀공격력!A:A,B1019,팀공격력!B:B,D1019))),"")</f>
        <v>0</v>
      </c>
      <c r="BN1019" s="13">
        <f>IFERROR((AO1019*40)/(((F1019*60+G1019)/60)*(SUMIFS(팀수비력!Q:Q,팀수비력!A:A,B1019,팀수비력!B:B,D1019)-SUMIFS(팀수비력!N:N,팀수비력!A:A,B1019,팀수비력!B:B,D1019)))*100,"")</f>
        <v>0</v>
      </c>
      <c r="BO1019" s="13">
        <f t="shared" si="467"/>
        <v>0</v>
      </c>
      <c r="BP1019" s="13">
        <v>0</v>
      </c>
      <c r="BQ1019" s="13">
        <v>0</v>
      </c>
      <c r="BR1019" s="13">
        <v>0</v>
      </c>
      <c r="BS1019" s="13">
        <v>0</v>
      </c>
      <c r="BT1019" s="15" t="s">
        <v>88</v>
      </c>
      <c r="BU1019" s="15"/>
      <c r="BV1019" s="12" t="s">
        <v>96</v>
      </c>
      <c r="BW1019" s="26"/>
      <c r="BX1019" s="28"/>
      <c r="BY1019" s="28"/>
      <c r="BZ1019" s="26"/>
      <c r="CA1019" s="26"/>
      <c r="CB1019" s="26"/>
      <c r="CC1019" s="31"/>
      <c r="CD1019" s="31"/>
      <c r="CE1019" s="31"/>
      <c r="CF1019" s="33"/>
      <c r="CG1019" s="33"/>
    </row>
    <row r="1020" spans="1:85" ht="18" customHeight="1" thickBot="1" x14ac:dyDescent="0.45">
      <c r="A1020" s="12" t="s">
        <v>84</v>
      </c>
      <c r="B1020" s="12" t="s">
        <v>213</v>
      </c>
      <c r="C1020" s="4" t="s">
        <v>219</v>
      </c>
      <c r="D1020" s="4" t="s">
        <v>300</v>
      </c>
      <c r="E1020" s="23">
        <v>7</v>
      </c>
      <c r="F1020" s="24">
        <v>16</v>
      </c>
      <c r="G1020" s="24">
        <v>38</v>
      </c>
      <c r="H1020" s="10">
        <f t="shared" si="441"/>
        <v>6986</v>
      </c>
      <c r="I1020" s="5">
        <v>26</v>
      </c>
      <c r="J1020" s="17">
        <f t="shared" si="442"/>
        <v>3.7142857142857144</v>
      </c>
      <c r="K1020" s="7">
        <v>11</v>
      </c>
      <c r="L1020" s="7">
        <v>22</v>
      </c>
      <c r="M1020" s="17">
        <f t="shared" si="443"/>
        <v>1.5714285714285714</v>
      </c>
      <c r="N1020" s="17">
        <f t="shared" si="444"/>
        <v>3.1428571428571428</v>
      </c>
      <c r="O1020" s="14">
        <f t="shared" si="445"/>
        <v>0.5</v>
      </c>
      <c r="P1020" s="12">
        <v>9</v>
      </c>
      <c r="Q1020" s="12">
        <v>15</v>
      </c>
      <c r="R1020" s="17">
        <f t="shared" si="446"/>
        <v>1.2857142857142858</v>
      </c>
      <c r="S1020" s="17">
        <f t="shared" si="447"/>
        <v>2.1428571428571428</v>
      </c>
      <c r="T1020" s="14">
        <f t="shared" si="448"/>
        <v>0.6</v>
      </c>
      <c r="U1020" s="12">
        <v>2</v>
      </c>
      <c r="V1020" s="12">
        <v>7</v>
      </c>
      <c r="W1020" s="17">
        <f t="shared" si="449"/>
        <v>0.2857142857142857</v>
      </c>
      <c r="X1020" s="17">
        <f t="shared" si="450"/>
        <v>1</v>
      </c>
      <c r="Y1020" s="14">
        <f t="shared" si="451"/>
        <v>0.2857142857142857</v>
      </c>
      <c r="Z1020" s="12">
        <v>2</v>
      </c>
      <c r="AA1020" s="12">
        <v>6</v>
      </c>
      <c r="AB1020" s="17">
        <f t="shared" si="452"/>
        <v>0.2857142857142857</v>
      </c>
      <c r="AC1020" s="17">
        <f t="shared" si="453"/>
        <v>0.8571428571428571</v>
      </c>
      <c r="AD1020" s="14">
        <f t="shared" si="454"/>
        <v>0.33333333333333331</v>
      </c>
      <c r="AE1020" s="12">
        <v>16</v>
      </c>
      <c r="AF1020" s="17">
        <f t="shared" si="455"/>
        <v>2.2857142857142856</v>
      </c>
      <c r="AG1020" s="12">
        <v>4</v>
      </c>
      <c r="AH1020" s="17">
        <f t="shared" si="456"/>
        <v>0.5714285714285714</v>
      </c>
      <c r="AI1020" s="12">
        <v>12</v>
      </c>
      <c r="AJ1020" s="17">
        <f t="shared" si="457"/>
        <v>1.7142857142857142</v>
      </c>
      <c r="AK1020" s="12">
        <v>3</v>
      </c>
      <c r="AL1020" s="17">
        <f t="shared" si="458"/>
        <v>0.42857142857142855</v>
      </c>
      <c r="AM1020" s="12">
        <v>3</v>
      </c>
      <c r="AN1020" s="17">
        <f t="shared" si="459"/>
        <v>0.42857142857142855</v>
      </c>
      <c r="AO1020" s="12">
        <v>5</v>
      </c>
      <c r="AP1020" s="17">
        <f t="shared" si="460"/>
        <v>0.7142857142857143</v>
      </c>
      <c r="AQ1020" s="12">
        <v>7</v>
      </c>
      <c r="AR1020" s="17">
        <f t="shared" si="461"/>
        <v>1</v>
      </c>
      <c r="AS1020" s="12">
        <v>9</v>
      </c>
      <c r="AT1020" s="17">
        <f t="shared" si="462"/>
        <v>1.2857142857142858</v>
      </c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35">
        <f t="shared" si="463"/>
        <v>52.759740259740262</v>
      </c>
      <c r="BE1020" s="35">
        <f t="shared" si="464"/>
        <v>54.54545454545454</v>
      </c>
      <c r="BF1020" s="37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10.383778638668243</v>
      </c>
      <c r="BG1020" s="14">
        <f t="shared" si="465"/>
        <v>0.31818181818181818</v>
      </c>
      <c r="BH1020" s="14">
        <f t="shared" si="466"/>
        <v>0.27272727272727271</v>
      </c>
      <c r="BI1020" s="13">
        <f>IFERROR(((AG1020*(12000/5))/((F1020*60+G1020)*(SUMIFS(팀공격력!X:X,팀공격력!A:A,B1020,팀공격력!B:B,D1020)+SUMIFS(팀수비력!X:X,팀수비력!A:A,B1020,팀수비력!B:B,D1020))))*100,"")</f>
        <v>1.5148407050321115</v>
      </c>
      <c r="BJ1020" s="13">
        <f>IFERROR(((AI1020*(12000/5))/((F1020*60+G1020)*(SUMIFS(팀공격력!V:V,팀공격력!A:A,B1020,팀공격력!B:B,D1020)+SUMIFS(팀수비력!W:W,팀수비력!A:A,B1020,팀수비력!B:B,D1020))))*100,"")</f>
        <v>8.9899425018260821</v>
      </c>
      <c r="BK1020" s="13">
        <f>IFERROR(((AE1020*(12000/5))/((F1020*60+G1020)*(SUMIFS(팀공격력!X:X,팀공격력!A:A,B1020,팀공격력!B:B,D1020)+SUMIFS(팀수비력!X:X,팀수비력!A:A,B1020,팀수비력!B:B,D1020))))*100,"")</f>
        <v>6.0593628201284462</v>
      </c>
      <c r="BL1020" s="13">
        <f>IFERROR(100*AK1020/(((((F1020*60+G1020)/(12000/5))*SUMIFS(팀공격력!P:P,팀공격력!A:A,B1020,팀공격력!B:B,D1020))-K1020)),"")</f>
        <v>2.9744445637894423</v>
      </c>
      <c r="BM1020" s="13">
        <f>IFERROR(100*((AM1020/E1020*(2400))/((F1020*60+G1020)*SUMIFS(팀공격력!AR:AR,팀공격력!A:A,B1020,팀공격력!B:B,D1020))),"")</f>
        <v>1.44544728553857</v>
      </c>
      <c r="BN1020" s="13">
        <f>IFERROR((AO1020*40)/(((F1020*60+G1020)/60)*(SUMIFS(팀수비력!Q:Q,팀수비력!A:A,B1020,팀수비력!B:B,D1020)-SUMIFS(팀수비력!N:N,팀수비력!A:A,B1020,팀수비력!B:B,D1020)))*100,"")</f>
        <v>3.6883583117154553</v>
      </c>
      <c r="BO1020" s="13">
        <f t="shared" si="467"/>
        <v>22.123893805309734</v>
      </c>
      <c r="BP1020" s="13">
        <v>0</v>
      </c>
      <c r="BQ1020" s="13">
        <v>0</v>
      </c>
      <c r="BR1020" s="13">
        <v>0.71428571428571397</v>
      </c>
      <c r="BS1020" s="13">
        <v>0</v>
      </c>
      <c r="BT1020" s="15" t="s">
        <v>110</v>
      </c>
      <c r="BU1020" s="15"/>
      <c r="BV1020" s="12" t="s">
        <v>91</v>
      </c>
      <c r="BW1020" s="26"/>
      <c r="BX1020" s="28"/>
      <c r="BY1020" s="28"/>
      <c r="BZ1020" s="26"/>
      <c r="CA1020" s="26"/>
      <c r="CB1020" s="26"/>
      <c r="CC1020" s="31"/>
      <c r="CD1020" s="31"/>
      <c r="CE1020" s="31"/>
      <c r="CF1020" s="33"/>
      <c r="CG1020" s="33"/>
    </row>
    <row r="1021" spans="1:85" ht="18" customHeight="1" thickBot="1" x14ac:dyDescent="0.45">
      <c r="A1021" s="12" t="s">
        <v>84</v>
      </c>
      <c r="B1021" s="12" t="s">
        <v>213</v>
      </c>
      <c r="C1021" s="4" t="s">
        <v>220</v>
      </c>
      <c r="D1021" s="4" t="s">
        <v>300</v>
      </c>
      <c r="E1021" s="23">
        <v>5</v>
      </c>
      <c r="F1021" s="24">
        <v>15</v>
      </c>
      <c r="G1021" s="24">
        <v>12</v>
      </c>
      <c r="H1021" s="10">
        <f t="shared" si="441"/>
        <v>4560</v>
      </c>
      <c r="I1021" s="5">
        <v>27</v>
      </c>
      <c r="J1021" s="17">
        <f t="shared" si="442"/>
        <v>5.4</v>
      </c>
      <c r="K1021" s="7">
        <v>12</v>
      </c>
      <c r="L1021" s="7">
        <v>27</v>
      </c>
      <c r="M1021" s="17">
        <f t="shared" si="443"/>
        <v>2.4</v>
      </c>
      <c r="N1021" s="17">
        <f t="shared" si="444"/>
        <v>5.4</v>
      </c>
      <c r="O1021" s="14">
        <f t="shared" si="445"/>
        <v>0.44444444444444442</v>
      </c>
      <c r="P1021" s="12">
        <v>10</v>
      </c>
      <c r="Q1021" s="12">
        <v>19</v>
      </c>
      <c r="R1021" s="17">
        <f t="shared" si="446"/>
        <v>2</v>
      </c>
      <c r="S1021" s="17">
        <f t="shared" si="447"/>
        <v>3.8</v>
      </c>
      <c r="T1021" s="14">
        <f t="shared" si="448"/>
        <v>0.52631578947368418</v>
      </c>
      <c r="U1021" s="12">
        <v>2</v>
      </c>
      <c r="V1021" s="12">
        <v>8</v>
      </c>
      <c r="W1021" s="17">
        <f t="shared" si="449"/>
        <v>0.4</v>
      </c>
      <c r="X1021" s="17">
        <f t="shared" si="450"/>
        <v>1.6</v>
      </c>
      <c r="Y1021" s="14">
        <f t="shared" si="451"/>
        <v>0.25</v>
      </c>
      <c r="Z1021" s="12">
        <v>1</v>
      </c>
      <c r="AA1021" s="12">
        <v>2</v>
      </c>
      <c r="AB1021" s="17">
        <f t="shared" si="452"/>
        <v>0.2</v>
      </c>
      <c r="AC1021" s="17">
        <f t="shared" si="453"/>
        <v>0.4</v>
      </c>
      <c r="AD1021" s="14">
        <f t="shared" si="454"/>
        <v>0.5</v>
      </c>
      <c r="AE1021" s="12">
        <v>15</v>
      </c>
      <c r="AF1021" s="17">
        <f t="shared" si="455"/>
        <v>3</v>
      </c>
      <c r="AG1021" s="12">
        <v>4</v>
      </c>
      <c r="AH1021" s="17">
        <f t="shared" si="456"/>
        <v>0.8</v>
      </c>
      <c r="AI1021" s="12">
        <v>11</v>
      </c>
      <c r="AJ1021" s="17">
        <f t="shared" si="457"/>
        <v>2.2000000000000002</v>
      </c>
      <c r="AK1021" s="12">
        <v>10</v>
      </c>
      <c r="AL1021" s="17">
        <f t="shared" si="458"/>
        <v>2</v>
      </c>
      <c r="AM1021" s="12">
        <v>2</v>
      </c>
      <c r="AN1021" s="17">
        <f t="shared" si="459"/>
        <v>0.4</v>
      </c>
      <c r="AO1021" s="12">
        <v>0</v>
      </c>
      <c r="AP1021" s="17">
        <f t="shared" si="460"/>
        <v>0</v>
      </c>
      <c r="AQ1021" s="12">
        <v>2</v>
      </c>
      <c r="AR1021" s="17">
        <f t="shared" si="461"/>
        <v>0.4</v>
      </c>
      <c r="AS1021" s="12">
        <v>6</v>
      </c>
      <c r="AT1021" s="17">
        <f t="shared" si="462"/>
        <v>1.2</v>
      </c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35">
        <f t="shared" si="463"/>
        <v>48.42180774748924</v>
      </c>
      <c r="BE1021" s="35">
        <f t="shared" si="464"/>
        <v>48.148148148148145</v>
      </c>
      <c r="BF1021" s="37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10.730877633518263</v>
      </c>
      <c r="BG1021" s="14">
        <f t="shared" si="465"/>
        <v>0.29629629629629628</v>
      </c>
      <c r="BH1021" s="14">
        <f t="shared" si="466"/>
        <v>7.407407407407407E-2</v>
      </c>
      <c r="BI1021" s="13">
        <f>IFERROR(((AG1021*(12000/5))/((F1021*60+G1021)*(SUMIFS(팀공격력!X:X,팀공격력!A:A,B1021,팀공격력!B:B,D1021)+SUMIFS(팀수비력!X:X,팀수비력!A:A,B1021,팀수비력!B:B,D1021))))*100,"")</f>
        <v>1.6576875259013677</v>
      </c>
      <c r="BJ1021" s="13">
        <f>IFERROR(((AI1021*(12000/5))/((F1021*60+G1021)*(SUMIFS(팀공격력!V:V,팀공격력!A:A,B1021,팀공격력!B:B,D1021)+SUMIFS(팀수비력!W:W,팀수비력!A:A,B1021,팀수비력!B:B,D1021))))*100,"")</f>
        <v>9.0178717822593875</v>
      </c>
      <c r="BK1021" s="13">
        <f>IFERROR(((AE1021*(12000/5))/((F1021*60+G1021)*(SUMIFS(팀공격력!X:X,팀공격력!A:A,B1021,팀공격력!B:B,D1021)+SUMIFS(팀수비력!X:X,팀수비력!A:A,B1021,팀수비력!B:B,D1021))))*100,"")</f>
        <v>6.2163282221301284</v>
      </c>
      <c r="BL1021" s="13">
        <f>IFERROR(100*AK1021/(((((F1021*60+G1021)/(12000/5))*SUMIFS(팀공격력!P:P,팀공격력!A:A,B1021,팀공격력!B:B,D1021))-K1021)),"")</f>
        <v>11.084016847705609</v>
      </c>
      <c r="BM1021" s="13">
        <f>IFERROR(100*((AM1021/E1021*(2400))/((F1021*60+G1021)*SUMIFS(팀공격력!AR:AR,팀공격력!A:A,B1021,팀공격력!B:B,D1021))),"")</f>
        <v>1.4763004001129314</v>
      </c>
      <c r="BN1021" s="13">
        <f>IFERROR((AO1021*40)/(((F1021*60+G1021)/60)*(SUMIFS(팀수비력!Q:Q,팀수비력!A:A,B1021,팀수비력!B:B,D1021)-SUMIFS(팀수비력!N:N,팀수비력!A:A,B1021,팀수비력!B:B,D1021)))*100,"")</f>
        <v>0</v>
      </c>
      <c r="BO1021" s="13">
        <f t="shared" si="467"/>
        <v>6.693440428380188</v>
      </c>
      <c r="BP1021" s="13">
        <v>0</v>
      </c>
      <c r="BQ1021" s="13">
        <v>0</v>
      </c>
      <c r="BR1021" s="13">
        <v>2</v>
      </c>
      <c r="BS1021" s="13">
        <v>0.4</v>
      </c>
      <c r="BT1021" s="15" t="s">
        <v>88</v>
      </c>
      <c r="BU1021" s="15"/>
      <c r="BV1021" s="12" t="s">
        <v>91</v>
      </c>
      <c r="BW1021" s="26"/>
      <c r="BX1021" s="28"/>
      <c r="BY1021" s="28"/>
      <c r="BZ1021" s="26"/>
      <c r="CA1021" s="26"/>
      <c r="CB1021" s="26"/>
      <c r="CC1021" s="31"/>
      <c r="CD1021" s="31"/>
      <c r="CE1021" s="31"/>
      <c r="CF1021" s="33"/>
      <c r="CG1021" s="33"/>
    </row>
    <row r="1022" spans="1:85" ht="18" customHeight="1" thickBot="1" x14ac:dyDescent="0.45">
      <c r="A1022" s="12" t="s">
        <v>84</v>
      </c>
      <c r="B1022" s="12" t="s">
        <v>213</v>
      </c>
      <c r="C1022" s="4" t="s">
        <v>221</v>
      </c>
      <c r="D1022" s="4" t="s">
        <v>300</v>
      </c>
      <c r="E1022" s="23">
        <v>4</v>
      </c>
      <c r="F1022" s="24">
        <v>24</v>
      </c>
      <c r="G1022" s="24">
        <v>34</v>
      </c>
      <c r="H1022" s="10">
        <f t="shared" si="441"/>
        <v>5896</v>
      </c>
      <c r="I1022" s="5">
        <v>13</v>
      </c>
      <c r="J1022" s="17">
        <f t="shared" si="442"/>
        <v>3.25</v>
      </c>
      <c r="K1022" s="7">
        <v>5</v>
      </c>
      <c r="L1022" s="7">
        <v>18</v>
      </c>
      <c r="M1022" s="17">
        <f t="shared" si="443"/>
        <v>1.25</v>
      </c>
      <c r="N1022" s="17">
        <f t="shared" si="444"/>
        <v>4.5</v>
      </c>
      <c r="O1022" s="14">
        <f t="shared" si="445"/>
        <v>0.27777777777777779</v>
      </c>
      <c r="P1022" s="12">
        <v>3</v>
      </c>
      <c r="Q1022" s="12">
        <v>10</v>
      </c>
      <c r="R1022" s="17">
        <f t="shared" si="446"/>
        <v>0.75</v>
      </c>
      <c r="S1022" s="17">
        <f t="shared" si="447"/>
        <v>2.5</v>
      </c>
      <c r="T1022" s="14">
        <f t="shared" si="448"/>
        <v>0.3</v>
      </c>
      <c r="U1022" s="12">
        <v>2</v>
      </c>
      <c r="V1022" s="12">
        <v>8</v>
      </c>
      <c r="W1022" s="17">
        <f t="shared" si="449"/>
        <v>0.5</v>
      </c>
      <c r="X1022" s="17">
        <f t="shared" si="450"/>
        <v>2</v>
      </c>
      <c r="Y1022" s="14">
        <f t="shared" si="451"/>
        <v>0.25</v>
      </c>
      <c r="Z1022" s="12">
        <v>1</v>
      </c>
      <c r="AA1022" s="12">
        <v>3</v>
      </c>
      <c r="AB1022" s="17">
        <f t="shared" si="452"/>
        <v>0.25</v>
      </c>
      <c r="AC1022" s="17">
        <f t="shared" si="453"/>
        <v>0.75</v>
      </c>
      <c r="AD1022" s="14">
        <f t="shared" si="454"/>
        <v>0.33333333333333331</v>
      </c>
      <c r="AE1022" s="12">
        <v>13</v>
      </c>
      <c r="AF1022" s="17">
        <f t="shared" si="455"/>
        <v>3.25</v>
      </c>
      <c r="AG1022" s="12">
        <v>2</v>
      </c>
      <c r="AH1022" s="17">
        <f t="shared" si="456"/>
        <v>0.5</v>
      </c>
      <c r="AI1022" s="12">
        <v>11</v>
      </c>
      <c r="AJ1022" s="17">
        <f t="shared" si="457"/>
        <v>2.75</v>
      </c>
      <c r="AK1022" s="12">
        <v>7</v>
      </c>
      <c r="AL1022" s="17">
        <f t="shared" si="458"/>
        <v>1.75</v>
      </c>
      <c r="AM1022" s="12">
        <v>5</v>
      </c>
      <c r="AN1022" s="17">
        <f t="shared" si="459"/>
        <v>1.25</v>
      </c>
      <c r="AO1022" s="12">
        <v>0</v>
      </c>
      <c r="AP1022" s="17">
        <f t="shared" si="460"/>
        <v>0</v>
      </c>
      <c r="AQ1022" s="12">
        <v>5</v>
      </c>
      <c r="AR1022" s="17">
        <f t="shared" si="461"/>
        <v>1.25</v>
      </c>
      <c r="AS1022" s="12">
        <v>8</v>
      </c>
      <c r="AT1022" s="17">
        <f t="shared" si="462"/>
        <v>2</v>
      </c>
      <c r="AU1022" s="13"/>
      <c r="AV1022" s="13"/>
      <c r="AW1022" s="13"/>
      <c r="AX1022" s="13"/>
      <c r="AY1022" s="13"/>
      <c r="AZ1022" s="13"/>
      <c r="BA1022" s="13"/>
      <c r="BB1022" s="13"/>
      <c r="BC1022" s="13"/>
      <c r="BD1022" s="35">
        <f t="shared" si="463"/>
        <v>33.643892339544514</v>
      </c>
      <c r="BE1022" s="35">
        <f t="shared" si="464"/>
        <v>33.333333333333329</v>
      </c>
      <c r="BF1022" s="37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5.404002917391268</v>
      </c>
      <c r="BG1022" s="14">
        <f t="shared" si="465"/>
        <v>0.44444444444444442</v>
      </c>
      <c r="BH1022" s="14">
        <f t="shared" si="466"/>
        <v>0.16666666666666666</v>
      </c>
      <c r="BI1022" s="13">
        <f>IFERROR(((AG1022*(12000/5))/((F1022*60+G1022)*(SUMIFS(팀공격력!X:X,팀공격력!A:A,B1022,팀공격력!B:B,D1022)+SUMIFS(팀수비력!X:X,팀수비력!A:A,B1022,팀수비력!B:B,D1022))))*100,"")</f>
        <v>0.51282599173068089</v>
      </c>
      <c r="BJ1022" s="13">
        <f>IFERROR(((AI1022*(12000/5))/((F1022*60+G1022)*(SUMIFS(팀공격력!V:V,팀공격력!A:A,B1022,팀공격력!B:B,D1022)+SUMIFS(팀수비력!W:W,팀수비력!A:A,B1022,팀수비력!B:B,D1022))))*100,"")</f>
        <v>5.5795787418049931</v>
      </c>
      <c r="BK1022" s="13">
        <f>IFERROR(((AE1022*(12000/5))/((F1022*60+G1022)*(SUMIFS(팀공격력!X:X,팀공격력!A:A,B1022,팀공격력!B:B,D1022)+SUMIFS(팀수비력!X:X,팀수비력!A:A,B1022,팀수비력!B:B,D1022))))*100,"")</f>
        <v>3.3333689462494256</v>
      </c>
      <c r="BL1022" s="13">
        <f>IFERROR(100*AK1022/(((((F1022*60+G1022)/(12000/5))*SUMIFS(팀공격력!P:P,팀공격력!A:A,B1022,팀공격력!B:B,D1022))-K1022)),"")</f>
        <v>4.3692426125990238</v>
      </c>
      <c r="BM1022" s="13">
        <f>IFERROR(100*((AM1022/E1022*(2400))/((F1022*60+G1022)*SUMIFS(팀공격력!AR:AR,팀공격력!A:A,B1022,팀공격력!B:B,D1022))),"")</f>
        <v>2.8544478563920319</v>
      </c>
      <c r="BN1022" s="13">
        <f>IFERROR((AO1022*40)/(((F1022*60+G1022)/60)*(SUMIFS(팀수비력!Q:Q,팀수비력!A:A,B1022,팀수비력!B:B,D1022)-SUMIFS(팀수비력!N:N,팀수비력!A:A,B1022,팀수비력!B:B,D1022)))*100,"")</f>
        <v>0</v>
      </c>
      <c r="BO1022" s="13">
        <f t="shared" si="467"/>
        <v>20.559210526315788</v>
      </c>
      <c r="BP1022" s="13">
        <v>0</v>
      </c>
      <c r="BQ1022" s="13">
        <v>0</v>
      </c>
      <c r="BR1022" s="13">
        <v>0.5</v>
      </c>
      <c r="BS1022" s="13">
        <v>0.5</v>
      </c>
      <c r="BT1022" s="15" t="s">
        <v>88</v>
      </c>
      <c r="BU1022" s="15"/>
      <c r="BV1022" s="12" t="s">
        <v>91</v>
      </c>
      <c r="BW1022" s="26"/>
      <c r="BX1022" s="28"/>
      <c r="BY1022" s="28"/>
      <c r="BZ1022" s="26"/>
      <c r="CA1022" s="26"/>
      <c r="CB1022" s="26"/>
      <c r="CC1022" s="31"/>
      <c r="CD1022" s="31"/>
      <c r="CE1022" s="31"/>
      <c r="CF1022" s="33"/>
      <c r="CG1022" s="33"/>
    </row>
    <row r="1023" spans="1:85" ht="18" customHeight="1" thickBot="1" x14ac:dyDescent="0.45">
      <c r="A1023" s="12" t="s">
        <v>84</v>
      </c>
      <c r="B1023" s="12" t="s">
        <v>213</v>
      </c>
      <c r="C1023" s="4" t="s">
        <v>222</v>
      </c>
      <c r="D1023" s="4" t="s">
        <v>300</v>
      </c>
      <c r="E1023" s="23">
        <v>8</v>
      </c>
      <c r="F1023" s="24">
        <v>28</v>
      </c>
      <c r="G1023" s="24">
        <v>32</v>
      </c>
      <c r="H1023" s="10">
        <f t="shared" si="441"/>
        <v>13696</v>
      </c>
      <c r="I1023" s="5">
        <v>87</v>
      </c>
      <c r="J1023" s="17">
        <f t="shared" si="442"/>
        <v>10.875</v>
      </c>
      <c r="K1023" s="7">
        <v>36</v>
      </c>
      <c r="L1023" s="7">
        <v>73</v>
      </c>
      <c r="M1023" s="17">
        <f t="shared" si="443"/>
        <v>4.5</v>
      </c>
      <c r="N1023" s="17">
        <f t="shared" si="444"/>
        <v>9.125</v>
      </c>
      <c r="O1023" s="14">
        <f t="shared" si="445"/>
        <v>0.49315068493150682</v>
      </c>
      <c r="P1023" s="12">
        <v>29</v>
      </c>
      <c r="Q1023" s="12">
        <v>52</v>
      </c>
      <c r="R1023" s="17">
        <f t="shared" si="446"/>
        <v>3.625</v>
      </c>
      <c r="S1023" s="17">
        <f t="shared" si="447"/>
        <v>6.5</v>
      </c>
      <c r="T1023" s="14">
        <f t="shared" si="448"/>
        <v>0.55769230769230771</v>
      </c>
      <c r="U1023" s="12">
        <v>7</v>
      </c>
      <c r="V1023" s="12">
        <v>21</v>
      </c>
      <c r="W1023" s="17">
        <f t="shared" si="449"/>
        <v>0.875</v>
      </c>
      <c r="X1023" s="17">
        <f t="shared" si="450"/>
        <v>2.625</v>
      </c>
      <c r="Y1023" s="14">
        <f t="shared" si="451"/>
        <v>0.33333333333333331</v>
      </c>
      <c r="Z1023" s="12">
        <v>8</v>
      </c>
      <c r="AA1023" s="12">
        <v>12</v>
      </c>
      <c r="AB1023" s="17">
        <f t="shared" si="452"/>
        <v>1</v>
      </c>
      <c r="AC1023" s="17">
        <f t="shared" si="453"/>
        <v>1.5</v>
      </c>
      <c r="AD1023" s="14">
        <f t="shared" si="454"/>
        <v>0.66666666666666663</v>
      </c>
      <c r="AE1023" s="12">
        <v>35</v>
      </c>
      <c r="AF1023" s="17">
        <f t="shared" si="455"/>
        <v>4.375</v>
      </c>
      <c r="AG1023" s="12">
        <v>10</v>
      </c>
      <c r="AH1023" s="17">
        <f t="shared" si="456"/>
        <v>1.25</v>
      </c>
      <c r="AI1023" s="12">
        <v>25</v>
      </c>
      <c r="AJ1023" s="17">
        <f t="shared" si="457"/>
        <v>3.125</v>
      </c>
      <c r="AK1023" s="12">
        <v>47</v>
      </c>
      <c r="AL1023" s="17">
        <f t="shared" si="458"/>
        <v>5.875</v>
      </c>
      <c r="AM1023" s="12">
        <v>9</v>
      </c>
      <c r="AN1023" s="17">
        <f t="shared" si="459"/>
        <v>1.125</v>
      </c>
      <c r="AO1023" s="12">
        <v>1</v>
      </c>
      <c r="AP1023" s="17">
        <f t="shared" si="460"/>
        <v>0.125</v>
      </c>
      <c r="AQ1023" s="12">
        <v>8</v>
      </c>
      <c r="AR1023" s="17">
        <f t="shared" si="461"/>
        <v>1</v>
      </c>
      <c r="AS1023" s="12">
        <v>20</v>
      </c>
      <c r="AT1023" s="17">
        <f t="shared" si="462"/>
        <v>2.5</v>
      </c>
      <c r="AU1023" s="13"/>
      <c r="AV1023" s="13"/>
      <c r="AW1023" s="13"/>
      <c r="AX1023" s="13"/>
      <c r="AY1023" s="13"/>
      <c r="AZ1023" s="13"/>
      <c r="BA1023" s="13"/>
      <c r="BB1023" s="13"/>
      <c r="BC1023" s="13"/>
      <c r="BD1023" s="35">
        <f t="shared" si="463"/>
        <v>55.569749616760348</v>
      </c>
      <c r="BE1023" s="35">
        <f t="shared" si="464"/>
        <v>54.109589041095894</v>
      </c>
      <c r="BF1023" s="37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16.506532975058327</v>
      </c>
      <c r="BG1023" s="14">
        <f t="shared" si="465"/>
        <v>0.28767123287671231</v>
      </c>
      <c r="BH1023" s="14">
        <f t="shared" si="466"/>
        <v>0.16438356164383561</v>
      </c>
      <c r="BI1023" s="13">
        <f>IFERROR(((AG1023*(12000/5))/((F1023*60+G1023)*(SUMIFS(팀공격력!X:X,팀공격력!A:A,B1023,팀공격력!B:B,D1023)+SUMIFS(팀수비력!X:X,팀수비력!A:A,B1023,팀수비력!B:B,D1023))))*100,"")</f>
        <v>2.2076679667378025</v>
      </c>
      <c r="BJ1023" s="13">
        <f>IFERROR(((AI1023*(12000/5))/((F1023*60+G1023)*(SUMIFS(팀공격력!V:V,팀공격력!A:A,B1023,팀공격력!B:B,D1023)+SUMIFS(팀수비력!W:W,팀수비력!A:A,B1023,팀수비력!B:B,D1023))))*100,"")</f>
        <v>10.917984103415145</v>
      </c>
      <c r="BK1023" s="13">
        <f>IFERROR(((AE1023*(12000/5))/((F1023*60+G1023)*(SUMIFS(팀공격력!X:X,팀공격력!A:A,B1023,팀공격력!B:B,D1023)+SUMIFS(팀수비력!X:X,팀수비력!A:A,B1023,팀수비력!B:B,D1023))))*100,"")</f>
        <v>7.7268378835823093</v>
      </c>
      <c r="BL1023" s="13">
        <f>IFERROR(100*AK1023/(((((F1023*60+G1023)/(12000/5))*SUMIFS(팀공격력!P:P,팀공격력!A:A,B1023,팀공격력!B:B,D1023))-K1023)),"")</f>
        <v>30.150109053585936</v>
      </c>
      <c r="BM1023" s="13">
        <f>IFERROR(100*((AM1023/E1023*(2400))/((F1023*60+G1023)*SUMIFS(팀공격력!AR:AR,팀공격력!A:A,B1023,팀공격력!B:B,D1023))),"")</f>
        <v>2.2118636251691992</v>
      </c>
      <c r="BN1023" s="13">
        <f>IFERROR((AO1023*40)/(((F1023*60+G1023)/60)*(SUMIFS(팀수비력!Q:Q,팀수비력!A:A,B1023,팀수비력!B:B,D1023)-SUMIFS(팀수비력!N:N,팀수비력!A:A,B1023,팀수비력!B:B,D1023)))*100,"")</f>
        <v>0.43002121437990942</v>
      </c>
      <c r="BO1023" s="13">
        <f t="shared" si="467"/>
        <v>9.272137227630969</v>
      </c>
      <c r="BP1023" s="13">
        <v>0</v>
      </c>
      <c r="BQ1023" s="13">
        <v>0</v>
      </c>
      <c r="BR1023" s="13">
        <v>2.375</v>
      </c>
      <c r="BS1023" s="13">
        <v>0.375</v>
      </c>
      <c r="BT1023" s="15" t="s">
        <v>88</v>
      </c>
      <c r="BU1023" s="15"/>
      <c r="BV1023" s="12" t="s">
        <v>91</v>
      </c>
      <c r="BW1023" s="26"/>
      <c r="BX1023" s="28"/>
      <c r="BY1023" s="28"/>
      <c r="BZ1023" s="26"/>
      <c r="CA1023" s="26"/>
      <c r="CB1023" s="26"/>
      <c r="CC1023" s="31"/>
      <c r="CD1023" s="31"/>
      <c r="CE1023" s="31"/>
      <c r="CF1023" s="33"/>
      <c r="CG1023" s="33"/>
    </row>
    <row r="1024" spans="1:85" ht="18" customHeight="1" thickBot="1" x14ac:dyDescent="0.45">
      <c r="A1024" s="12" t="s">
        <v>84</v>
      </c>
      <c r="B1024" s="12" t="s">
        <v>213</v>
      </c>
      <c r="C1024" s="4" t="s">
        <v>223</v>
      </c>
      <c r="D1024" s="4" t="s">
        <v>300</v>
      </c>
      <c r="E1024" s="23">
        <v>1</v>
      </c>
      <c r="F1024" s="24">
        <v>23</v>
      </c>
      <c r="G1024" s="24">
        <v>13</v>
      </c>
      <c r="H1024" s="10">
        <f t="shared" si="441"/>
        <v>1393</v>
      </c>
      <c r="I1024" s="5">
        <v>6</v>
      </c>
      <c r="J1024" s="17">
        <f t="shared" si="442"/>
        <v>6</v>
      </c>
      <c r="K1024" s="7">
        <v>3</v>
      </c>
      <c r="L1024" s="7">
        <v>5</v>
      </c>
      <c r="M1024" s="17">
        <f t="shared" si="443"/>
        <v>3</v>
      </c>
      <c r="N1024" s="17">
        <f t="shared" si="444"/>
        <v>5</v>
      </c>
      <c r="O1024" s="14">
        <f t="shared" si="445"/>
        <v>0.6</v>
      </c>
      <c r="P1024" s="12">
        <v>3</v>
      </c>
      <c r="Q1024" s="12">
        <v>4</v>
      </c>
      <c r="R1024" s="17">
        <f t="shared" si="446"/>
        <v>3</v>
      </c>
      <c r="S1024" s="17">
        <f t="shared" si="447"/>
        <v>4</v>
      </c>
      <c r="T1024" s="14">
        <f t="shared" si="448"/>
        <v>0.75</v>
      </c>
      <c r="U1024" s="12">
        <v>0</v>
      </c>
      <c r="V1024" s="12">
        <v>1</v>
      </c>
      <c r="W1024" s="17">
        <f t="shared" si="449"/>
        <v>0</v>
      </c>
      <c r="X1024" s="17">
        <f t="shared" si="450"/>
        <v>1</v>
      </c>
      <c r="Y1024" s="14">
        <f t="shared" si="451"/>
        <v>0</v>
      </c>
      <c r="Z1024" s="12">
        <v>0</v>
      </c>
      <c r="AA1024" s="12">
        <v>0</v>
      </c>
      <c r="AB1024" s="17">
        <f t="shared" si="452"/>
        <v>0</v>
      </c>
      <c r="AC1024" s="17">
        <f t="shared" si="453"/>
        <v>0</v>
      </c>
      <c r="AD1024" s="14" t="e">
        <f t="shared" si="454"/>
        <v>#DIV/0!</v>
      </c>
      <c r="AE1024" s="12">
        <v>4</v>
      </c>
      <c r="AF1024" s="17">
        <f t="shared" si="455"/>
        <v>4</v>
      </c>
      <c r="AG1024" s="12">
        <v>3</v>
      </c>
      <c r="AH1024" s="17">
        <f t="shared" si="456"/>
        <v>3</v>
      </c>
      <c r="AI1024" s="12">
        <v>1</v>
      </c>
      <c r="AJ1024" s="17">
        <f t="shared" si="457"/>
        <v>1</v>
      </c>
      <c r="AK1024" s="12">
        <v>1</v>
      </c>
      <c r="AL1024" s="17">
        <f t="shared" si="458"/>
        <v>1</v>
      </c>
      <c r="AM1024" s="12">
        <v>0</v>
      </c>
      <c r="AN1024" s="17">
        <f t="shared" si="459"/>
        <v>0</v>
      </c>
      <c r="AO1024" s="12">
        <v>0</v>
      </c>
      <c r="AP1024" s="17">
        <f t="shared" si="460"/>
        <v>0</v>
      </c>
      <c r="AQ1024" s="12">
        <v>2</v>
      </c>
      <c r="AR1024" s="17">
        <f t="shared" si="461"/>
        <v>2</v>
      </c>
      <c r="AS1024" s="12">
        <v>2</v>
      </c>
      <c r="AT1024" s="17">
        <f t="shared" si="462"/>
        <v>2</v>
      </c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35">
        <f t="shared" si="463"/>
        <v>60</v>
      </c>
      <c r="BE1024" s="35">
        <f t="shared" si="464"/>
        <v>60</v>
      </c>
      <c r="BF1024" s="37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1.645873342914145</v>
      </c>
      <c r="BG1024" s="14">
        <f t="shared" si="465"/>
        <v>0.2</v>
      </c>
      <c r="BH1024" s="14">
        <f t="shared" si="466"/>
        <v>0</v>
      </c>
      <c r="BI1024" s="13">
        <f>IFERROR(((AG1024*(12000/5))/((F1024*60+G1024)*(SUMIFS(팀공격력!X:X,팀공격력!A:A,B1024,팀공격력!B:B,D1024)+SUMIFS(팀수비력!X:X,팀수비력!A:A,B1024,팀수비력!B:B,D1024))))*100,"")</f>
        <v>0.81396860568308349</v>
      </c>
      <c r="BJ1024" s="13">
        <f>IFERROR(((AI1024*(12000/5))/((F1024*60+G1024)*(SUMIFS(팀공격력!V:V,팀공격력!A:A,B1024,팀공격력!B:B,D1024)+SUMIFS(팀수비력!W:W,팀수비력!A:A,B1024,팀수비력!B:B,D1024))))*100,"")</f>
        <v>0.53672903905374669</v>
      </c>
      <c r="BK1024" s="13">
        <f>IFERROR(((AE1024*(12000/5))/((F1024*60+G1024)*(SUMIFS(팀공격력!X:X,팀공격력!A:A,B1024,팀공격력!B:B,D1024)+SUMIFS(팀수비력!X:X,팀수비력!A:A,B1024,팀수비력!B:B,D1024))))*100,"")</f>
        <v>1.0852914742441113</v>
      </c>
      <c r="BL1024" s="13">
        <f>IFERROR(100*AK1024/(((((F1024*60+G1024)/(12000/5))*SUMIFS(팀공격력!P:P,팀공격력!A:A,B1024,팀공격력!B:B,D1024))-K1024)),"")</f>
        <v>0.65303101625230942</v>
      </c>
      <c r="BM1024" s="13">
        <f>IFERROR(100*((AM1024/E1024*(2400))/((F1024*60+G1024)*SUMIFS(팀공격력!AR:AR,팀공격력!A:A,B1024,팀공격력!B:B,D1024))),"")</f>
        <v>0</v>
      </c>
      <c r="BN1024" s="13">
        <f>IFERROR((AO1024*40)/(((F1024*60+G1024)/60)*(SUMIFS(팀수비력!Q:Q,팀수비력!A:A,B1024,팀수비력!B:B,D1024)-SUMIFS(팀수비력!N:N,팀수비력!A:A,B1024,팀수비력!B:B,D1024)))*100,"")</f>
        <v>0</v>
      </c>
      <c r="BO1024" s="13">
        <f t="shared" si="467"/>
        <v>28.571428571428573</v>
      </c>
      <c r="BP1024" s="13">
        <v>100</v>
      </c>
      <c r="BQ1024" s="13">
        <v>1</v>
      </c>
      <c r="BR1024" s="13">
        <v>0</v>
      </c>
      <c r="BS1024" s="13">
        <v>0</v>
      </c>
      <c r="BT1024" s="15" t="s">
        <v>88</v>
      </c>
      <c r="BU1024" s="15"/>
      <c r="BV1024" s="12" t="s">
        <v>89</v>
      </c>
      <c r="BW1024" s="26"/>
      <c r="BX1024" s="28"/>
      <c r="BY1024" s="28"/>
      <c r="BZ1024" s="26"/>
      <c r="CA1024" s="26"/>
      <c r="CB1024" s="26"/>
      <c r="CC1024" s="31"/>
      <c r="CD1024" s="31"/>
      <c r="CE1024" s="31"/>
      <c r="CF1024" s="33"/>
      <c r="CG1024" s="33"/>
    </row>
    <row r="1025" spans="1:85" ht="18" customHeight="1" thickBot="1" x14ac:dyDescent="0.45">
      <c r="A1025" s="12" t="s">
        <v>84</v>
      </c>
      <c r="B1025" s="12" t="s">
        <v>213</v>
      </c>
      <c r="C1025" s="4" t="s">
        <v>224</v>
      </c>
      <c r="D1025" s="4" t="s">
        <v>300</v>
      </c>
      <c r="E1025" s="23">
        <v>8</v>
      </c>
      <c r="F1025" s="24">
        <v>26</v>
      </c>
      <c r="G1025" s="24">
        <v>57</v>
      </c>
      <c r="H1025" s="10">
        <f t="shared" si="441"/>
        <v>12936</v>
      </c>
      <c r="I1025" s="5">
        <v>100</v>
      </c>
      <c r="J1025" s="17">
        <f t="shared" si="442"/>
        <v>12.5</v>
      </c>
      <c r="K1025" s="7">
        <v>33</v>
      </c>
      <c r="L1025" s="7">
        <v>74</v>
      </c>
      <c r="M1025" s="17">
        <f t="shared" si="443"/>
        <v>4.125</v>
      </c>
      <c r="N1025" s="17">
        <f t="shared" si="444"/>
        <v>9.25</v>
      </c>
      <c r="O1025" s="14">
        <f t="shared" si="445"/>
        <v>0.44594594594594594</v>
      </c>
      <c r="P1025" s="12">
        <v>21</v>
      </c>
      <c r="Q1025" s="12">
        <v>39</v>
      </c>
      <c r="R1025" s="17">
        <f t="shared" si="446"/>
        <v>2.625</v>
      </c>
      <c r="S1025" s="17">
        <f t="shared" si="447"/>
        <v>4.875</v>
      </c>
      <c r="T1025" s="14">
        <f t="shared" si="448"/>
        <v>0.53846153846153844</v>
      </c>
      <c r="U1025" s="12">
        <v>12</v>
      </c>
      <c r="V1025" s="12">
        <v>35</v>
      </c>
      <c r="W1025" s="17">
        <f t="shared" si="449"/>
        <v>1.5</v>
      </c>
      <c r="X1025" s="17">
        <f t="shared" si="450"/>
        <v>4.375</v>
      </c>
      <c r="Y1025" s="14">
        <f t="shared" si="451"/>
        <v>0.34285714285714286</v>
      </c>
      <c r="Z1025" s="12">
        <v>22</v>
      </c>
      <c r="AA1025" s="12">
        <v>34</v>
      </c>
      <c r="AB1025" s="17">
        <f t="shared" si="452"/>
        <v>2.75</v>
      </c>
      <c r="AC1025" s="17">
        <f t="shared" si="453"/>
        <v>4.25</v>
      </c>
      <c r="AD1025" s="14">
        <f t="shared" si="454"/>
        <v>0.6470588235294118</v>
      </c>
      <c r="AE1025" s="12">
        <v>25</v>
      </c>
      <c r="AF1025" s="17">
        <f t="shared" si="455"/>
        <v>3.125</v>
      </c>
      <c r="AG1025" s="12">
        <v>1</v>
      </c>
      <c r="AH1025" s="17">
        <f t="shared" si="456"/>
        <v>0.125</v>
      </c>
      <c r="AI1025" s="12">
        <v>24</v>
      </c>
      <c r="AJ1025" s="17">
        <f t="shared" si="457"/>
        <v>3</v>
      </c>
      <c r="AK1025" s="12">
        <v>31</v>
      </c>
      <c r="AL1025" s="17">
        <f t="shared" si="458"/>
        <v>3.875</v>
      </c>
      <c r="AM1025" s="12">
        <v>7</v>
      </c>
      <c r="AN1025" s="17">
        <f t="shared" si="459"/>
        <v>0.875</v>
      </c>
      <c r="AO1025" s="12">
        <v>0</v>
      </c>
      <c r="AP1025" s="17">
        <f t="shared" si="460"/>
        <v>0</v>
      </c>
      <c r="AQ1025" s="12">
        <v>13</v>
      </c>
      <c r="AR1025" s="17">
        <f t="shared" si="461"/>
        <v>1.625</v>
      </c>
      <c r="AS1025" s="12">
        <v>18</v>
      </c>
      <c r="AT1025" s="17">
        <f t="shared" si="462"/>
        <v>2.25</v>
      </c>
      <c r="AU1025" s="13"/>
      <c r="AV1025" s="13"/>
      <c r="AW1025" s="13"/>
      <c r="AX1025" s="13"/>
      <c r="AY1025" s="13"/>
      <c r="AZ1025" s="13"/>
      <c r="BA1025" s="13"/>
      <c r="BB1025" s="13"/>
      <c r="BC1025" s="13"/>
      <c r="BD1025" s="35">
        <f t="shared" si="463"/>
        <v>56.205035971223019</v>
      </c>
      <c r="BE1025" s="35">
        <f t="shared" si="464"/>
        <v>52.702702702702695</v>
      </c>
      <c r="BF1025" s="37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20.652341349821722</v>
      </c>
      <c r="BG1025" s="14">
        <f t="shared" si="465"/>
        <v>0.47297297297297297</v>
      </c>
      <c r="BH1025" s="14">
        <f t="shared" si="466"/>
        <v>0.45945945945945948</v>
      </c>
      <c r="BI1025" s="13">
        <f>IFERROR(((AG1025*(12000/5))/((F1025*60+G1025)*(SUMIFS(팀공격력!X:X,팀공격력!A:A,B1025,팀공격력!B:B,D1025)+SUMIFS(팀수비력!X:X,팀수비력!A:A,B1025,팀수비력!B:B,D1025))))*100,"")</f>
        <v>0.23373701663915386</v>
      </c>
      <c r="BJ1025" s="13">
        <f>IFERROR(((AI1025*(12000/5))/((F1025*60+G1025)*(SUMIFS(팀공격력!V:V,팀공격력!A:A,B1025,팀공격력!B:B,D1025)+SUMIFS(팀수비력!W:W,팀수비력!A:A,B1025,팀수비력!B:B,D1025))))*100,"")</f>
        <v>11.09704714511123</v>
      </c>
      <c r="BK1025" s="13">
        <f>IFERROR(((AE1025*(12000/5))/((F1025*60+G1025)*(SUMIFS(팀공격력!X:X,팀공격력!A:A,B1025,팀공격력!B:B,D1025)+SUMIFS(팀수비력!X:X,팀수비력!A:A,B1025,팀수비력!B:B,D1025))))*100,"")</f>
        <v>5.8434254159788468</v>
      </c>
      <c r="BL1025" s="13">
        <f>IFERROR(100*AK1025/(((((F1025*60+G1025)/(12000/5))*SUMIFS(팀공격력!P:P,팀공격력!A:A,B1025,팀공격력!B:B,D1025))-K1025)),"")</f>
        <v>20.912210876036127</v>
      </c>
      <c r="BM1025" s="13">
        <f>IFERROR(100*((AM1025/E1025*(2400))/((F1025*60+G1025)*SUMIFS(팀공격력!AR:AR,팀공격력!A:A,B1025,팀공격력!B:B,D1025))),"")</f>
        <v>1.8214095845549154</v>
      </c>
      <c r="BN1025" s="13">
        <f>IFERROR((AO1025*40)/(((F1025*60+G1025)/60)*(SUMIFS(팀수비력!Q:Q,팀수비력!A:A,B1025,팀수비력!B:B,D1025)-SUMIFS(팀수비력!N:N,팀수비력!A:A,B1025,팀수비력!B:B,D1025)))*100,"")</f>
        <v>0</v>
      </c>
      <c r="BO1025" s="13">
        <f t="shared" si="467"/>
        <v>12.750098077677519</v>
      </c>
      <c r="BP1025" s="13">
        <v>0</v>
      </c>
      <c r="BQ1025" s="13">
        <v>0</v>
      </c>
      <c r="BR1025" s="13">
        <v>2.875</v>
      </c>
      <c r="BS1025" s="13">
        <v>0.375</v>
      </c>
      <c r="BT1025" s="15" t="s">
        <v>88</v>
      </c>
      <c r="BU1025" s="15"/>
      <c r="BV1025" s="12" t="s">
        <v>91</v>
      </c>
      <c r="BW1025" s="26"/>
      <c r="BX1025" s="28"/>
      <c r="BY1025" s="28"/>
      <c r="BZ1025" s="26"/>
      <c r="CA1025" s="26"/>
      <c r="CB1025" s="26"/>
      <c r="CC1025" s="31"/>
      <c r="CD1025" s="31"/>
      <c r="CE1025" s="31"/>
      <c r="CF1025" s="33"/>
      <c r="CG1025" s="33"/>
    </row>
    <row r="1026" spans="1:85" ht="18" customHeight="1" thickBot="1" x14ac:dyDescent="0.45">
      <c r="A1026" s="12" t="s">
        <v>84</v>
      </c>
      <c r="B1026" s="12" t="s">
        <v>213</v>
      </c>
      <c r="C1026" s="4" t="s">
        <v>225</v>
      </c>
      <c r="D1026" s="4" t="s">
        <v>300</v>
      </c>
      <c r="E1026" s="23">
        <v>9</v>
      </c>
      <c r="F1026" s="24">
        <v>13</v>
      </c>
      <c r="G1026" s="24">
        <v>48</v>
      </c>
      <c r="H1026" s="10">
        <f t="shared" ref="H1026:H1074" si="468">(F1026*60+G1026)*E1026</f>
        <v>7452</v>
      </c>
      <c r="I1026" s="5">
        <v>57</v>
      </c>
      <c r="J1026" s="17">
        <f t="shared" ref="J1026:J1074" si="469">I1026/$E1026</f>
        <v>6.333333333333333</v>
      </c>
      <c r="K1026" s="7">
        <v>24</v>
      </c>
      <c r="L1026" s="7">
        <v>47</v>
      </c>
      <c r="M1026" s="17">
        <f t="shared" ref="M1026:M1074" si="470">K1026/$E1026</f>
        <v>2.6666666666666665</v>
      </c>
      <c r="N1026" s="17">
        <f t="shared" ref="N1026:N1074" si="471">L1026/$E1026</f>
        <v>5.2222222222222223</v>
      </c>
      <c r="O1026" s="14">
        <f t="shared" ref="O1026:O1074" si="472">K1026/L1026</f>
        <v>0.51063829787234039</v>
      </c>
      <c r="P1026" s="12">
        <v>20</v>
      </c>
      <c r="Q1026" s="12">
        <v>35</v>
      </c>
      <c r="R1026" s="17">
        <f t="shared" ref="R1026:R1074" si="473">P1026/$E1026</f>
        <v>2.2222222222222223</v>
      </c>
      <c r="S1026" s="17">
        <f t="shared" ref="S1026:S1074" si="474">Q1026/$E1026</f>
        <v>3.8888888888888888</v>
      </c>
      <c r="T1026" s="14">
        <f t="shared" ref="T1026:T1074" si="475">P1026/Q1026</f>
        <v>0.5714285714285714</v>
      </c>
      <c r="U1026" s="12">
        <v>4</v>
      </c>
      <c r="V1026" s="12">
        <v>12</v>
      </c>
      <c r="W1026" s="17">
        <f t="shared" ref="W1026:W1074" si="476">U1026/$E1026</f>
        <v>0.44444444444444442</v>
      </c>
      <c r="X1026" s="17">
        <f t="shared" ref="X1026:X1074" si="477">V1026/$E1026</f>
        <v>1.3333333333333333</v>
      </c>
      <c r="Y1026" s="14">
        <f t="shared" ref="Y1026:Y1074" si="478">U1026/V1026</f>
        <v>0.33333333333333331</v>
      </c>
      <c r="Z1026" s="12">
        <v>5</v>
      </c>
      <c r="AA1026" s="12">
        <v>6</v>
      </c>
      <c r="AB1026" s="17">
        <f t="shared" ref="AB1026:AB1074" si="479">Z1026/$E1026</f>
        <v>0.55555555555555558</v>
      </c>
      <c r="AC1026" s="17">
        <f t="shared" ref="AC1026:AC1074" si="480">AA1026/$E1026</f>
        <v>0.66666666666666663</v>
      </c>
      <c r="AD1026" s="14">
        <f t="shared" ref="AD1026:AD1074" si="481">Z1026/AA1026</f>
        <v>0.83333333333333337</v>
      </c>
      <c r="AE1026" s="12">
        <v>29</v>
      </c>
      <c r="AF1026" s="17">
        <f t="shared" ref="AF1026:AF1074" si="482">AE1026/$E1026</f>
        <v>3.2222222222222223</v>
      </c>
      <c r="AG1026" s="12">
        <v>9</v>
      </c>
      <c r="AH1026" s="17">
        <f t="shared" ref="AH1026:AH1074" si="483">AG1026/$E1026</f>
        <v>1</v>
      </c>
      <c r="AI1026" s="12">
        <v>20</v>
      </c>
      <c r="AJ1026" s="17">
        <f t="shared" ref="AJ1026:AJ1074" si="484">AI1026/$E1026</f>
        <v>2.2222222222222223</v>
      </c>
      <c r="AK1026" s="12">
        <v>24</v>
      </c>
      <c r="AL1026" s="17">
        <f t="shared" ref="AL1026:AL1074" si="485">AK1026/$E1026</f>
        <v>2.6666666666666665</v>
      </c>
      <c r="AM1026" s="12">
        <v>4</v>
      </c>
      <c r="AN1026" s="17">
        <f t="shared" ref="AN1026:AN1074" si="486">AM1026/$E1026</f>
        <v>0.44444444444444442</v>
      </c>
      <c r="AO1026" s="12">
        <v>1</v>
      </c>
      <c r="AP1026" s="17">
        <f t="shared" ref="AP1026:AP1074" si="487">AO1026/$E1026</f>
        <v>0.1111111111111111</v>
      </c>
      <c r="AQ1026" s="12">
        <v>3</v>
      </c>
      <c r="AR1026" s="17">
        <f t="shared" ref="AR1026:AR1074" si="488">AQ1026/$E1026</f>
        <v>0.33333333333333331</v>
      </c>
      <c r="AS1026" s="12">
        <v>21</v>
      </c>
      <c r="AT1026" s="17">
        <f t="shared" ref="AT1026:AT1074" si="489">AS1026/$E1026</f>
        <v>2.3333333333333335</v>
      </c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35">
        <f t="shared" ref="BD1026:BD1074" si="490">IFERROR((I1026/(2*(L1026+(0.44*AA1026))))*100,"")</f>
        <v>57.413376309427875</v>
      </c>
      <c r="BE1026" s="35">
        <f t="shared" ref="BE1026:BE1074" si="491">IFERROR(((P1026+(1.5*U1026))/L1026)*100,"")</f>
        <v>55.319148936170215</v>
      </c>
      <c r="BF1026" s="37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20.822603600759802</v>
      </c>
      <c r="BG1026" s="14">
        <f t="shared" ref="BG1026:BG1074" si="492">IFERROR(V1026/L1026,"")</f>
        <v>0.25531914893617019</v>
      </c>
      <c r="BH1026" s="14">
        <f t="shared" ref="BH1026:BH1074" si="493">IFERROR(AA1026/L1026,"")</f>
        <v>0.1276595744680851</v>
      </c>
      <c r="BI1026" s="13">
        <f>IFERROR(((AG1026*(12000/5))/((F1026*60+G1026)*(SUMIFS(팀공격력!X:X,팀공격력!A:A,B1026,팀공격력!B:B,D1026)+SUMIFS(팀수비력!X:X,팀수비력!A:A,B1026,팀수비력!B:B,D1026))))*100,"")</f>
        <v>4.1081821294077372</v>
      </c>
      <c r="BJ1026" s="13">
        <f>IFERROR(((AI1026*(12000/5))/((F1026*60+G1026)*(SUMIFS(팀공격력!V:V,팀공격력!A:A,B1026,팀공격력!B:B,D1026)+SUMIFS(팀수비력!W:W,팀수비력!A:A,B1026,팀수비력!B:B,D1026))))*100,"")</f>
        <v>18.059506072508917</v>
      </c>
      <c r="BK1026" s="13">
        <f>IFERROR(((AE1026*(12000/5))/((F1026*60+G1026)*(SUMIFS(팀공격력!X:X,팀공격력!A:A,B1026,팀공격력!B:B,D1026)+SUMIFS(팀수비력!X:X,팀수비력!A:A,B1026,팀수비력!B:B,D1026))))*100,"")</f>
        <v>13.23747575031382</v>
      </c>
      <c r="BL1026" s="13">
        <f>IFERROR(100*AK1026/(((((F1026*60+G1026)/(12000/5))*SUMIFS(팀공격력!P:P,팀공격력!A:A,B1026,팀공격력!B:B,D1026))-K1026)),"")</f>
        <v>34.881185960322654</v>
      </c>
      <c r="BM1026" s="13">
        <f>IFERROR(100*((AM1026/E1026*(2400))/((F1026*60+G1026)*SUMIFS(팀공격력!AR:AR,팀공격력!A:A,B1026,팀공격력!B:B,D1026))),"")</f>
        <v>1.8067444510238773</v>
      </c>
      <c r="BN1026" s="13">
        <f>IFERROR((AO1026*40)/(((F1026*60+G1026)/60)*(SUMIFS(팀수비력!Q:Q,팀수비력!A:A,B1026,팀수비력!B:B,D1026)-SUMIFS(팀수비력!N:N,팀수비력!A:A,B1026,팀수비력!B:B,D1026)))*100,"")</f>
        <v>0.88912598915266283</v>
      </c>
      <c r="BO1026" s="13">
        <f t="shared" ref="BO1026:BO1074" si="494">IFERROR(100*AQ1026/(L1026+0.44*AA1026+AQ1026),"")</f>
        <v>5.6990881458966562</v>
      </c>
      <c r="BP1026" s="13">
        <v>80</v>
      </c>
      <c r="BQ1026" s="13">
        <v>0.88888888888888795</v>
      </c>
      <c r="BR1026" s="13">
        <v>0</v>
      </c>
      <c r="BS1026" s="13">
        <v>0</v>
      </c>
      <c r="BT1026" s="15" t="s">
        <v>93</v>
      </c>
      <c r="BU1026" s="15"/>
      <c r="BV1026" s="12" t="s">
        <v>96</v>
      </c>
      <c r="BW1026" s="26"/>
      <c r="BX1026" s="28"/>
      <c r="BY1026" s="28"/>
      <c r="BZ1026" s="26"/>
      <c r="CA1026" s="26"/>
      <c r="CB1026" s="26"/>
      <c r="CC1026" s="31"/>
      <c r="CD1026" s="31"/>
      <c r="CE1026" s="31"/>
      <c r="CF1026" s="33"/>
      <c r="CG1026" s="33"/>
    </row>
    <row r="1027" spans="1:85" ht="18" customHeight="1" thickBot="1" x14ac:dyDescent="0.45">
      <c r="A1027" s="12" t="s">
        <v>84</v>
      </c>
      <c r="B1027" s="12" t="s">
        <v>213</v>
      </c>
      <c r="C1027" s="4" t="s">
        <v>226</v>
      </c>
      <c r="D1027" s="4" t="s">
        <v>300</v>
      </c>
      <c r="E1027" s="23">
        <v>6</v>
      </c>
      <c r="F1027" s="24">
        <v>11</v>
      </c>
      <c r="G1027" s="24">
        <v>53</v>
      </c>
      <c r="H1027" s="10">
        <f t="shared" si="468"/>
        <v>4278</v>
      </c>
      <c r="I1027" s="5">
        <v>15</v>
      </c>
      <c r="J1027" s="17">
        <f t="shared" si="469"/>
        <v>2.5</v>
      </c>
      <c r="K1027" s="7">
        <v>4</v>
      </c>
      <c r="L1027" s="7">
        <v>17</v>
      </c>
      <c r="M1027" s="17">
        <f t="shared" si="470"/>
        <v>0.66666666666666663</v>
      </c>
      <c r="N1027" s="17">
        <f t="shared" si="471"/>
        <v>2.8333333333333335</v>
      </c>
      <c r="O1027" s="14">
        <f t="shared" si="472"/>
        <v>0.23529411764705882</v>
      </c>
      <c r="P1027" s="12">
        <v>2</v>
      </c>
      <c r="Q1027" s="12">
        <v>3</v>
      </c>
      <c r="R1027" s="17">
        <f t="shared" si="473"/>
        <v>0.33333333333333331</v>
      </c>
      <c r="S1027" s="17">
        <f t="shared" si="474"/>
        <v>0.5</v>
      </c>
      <c r="T1027" s="14">
        <f t="shared" si="475"/>
        <v>0.66666666666666663</v>
      </c>
      <c r="U1027" s="12">
        <v>2</v>
      </c>
      <c r="V1027" s="12">
        <v>14</v>
      </c>
      <c r="W1027" s="17">
        <f t="shared" si="476"/>
        <v>0.33333333333333331</v>
      </c>
      <c r="X1027" s="17">
        <f t="shared" si="477"/>
        <v>2.3333333333333335</v>
      </c>
      <c r="Y1027" s="14">
        <f t="shared" si="478"/>
        <v>0.14285714285714285</v>
      </c>
      <c r="Z1027" s="12">
        <v>5</v>
      </c>
      <c r="AA1027" s="12">
        <v>5</v>
      </c>
      <c r="AB1027" s="17">
        <f t="shared" si="479"/>
        <v>0.83333333333333337</v>
      </c>
      <c r="AC1027" s="17">
        <f t="shared" si="480"/>
        <v>0.83333333333333337</v>
      </c>
      <c r="AD1027" s="14">
        <f t="shared" si="481"/>
        <v>1</v>
      </c>
      <c r="AE1027" s="12">
        <v>7</v>
      </c>
      <c r="AF1027" s="17">
        <f t="shared" si="482"/>
        <v>1.1666666666666667</v>
      </c>
      <c r="AG1027" s="12">
        <v>0</v>
      </c>
      <c r="AH1027" s="17">
        <f t="shared" si="483"/>
        <v>0</v>
      </c>
      <c r="AI1027" s="12">
        <v>7</v>
      </c>
      <c r="AJ1027" s="17">
        <f t="shared" si="484"/>
        <v>1.1666666666666667</v>
      </c>
      <c r="AK1027" s="12">
        <v>5</v>
      </c>
      <c r="AL1027" s="17">
        <f t="shared" si="485"/>
        <v>0.83333333333333337</v>
      </c>
      <c r="AM1027" s="12">
        <v>2</v>
      </c>
      <c r="AN1027" s="17">
        <f t="shared" si="486"/>
        <v>0.33333333333333331</v>
      </c>
      <c r="AO1027" s="12">
        <v>1</v>
      </c>
      <c r="AP1027" s="17">
        <f t="shared" si="487"/>
        <v>0.16666666666666666</v>
      </c>
      <c r="AQ1027" s="12">
        <v>4</v>
      </c>
      <c r="AR1027" s="17">
        <f t="shared" si="488"/>
        <v>0.66666666666666663</v>
      </c>
      <c r="AS1027" s="12">
        <v>10</v>
      </c>
      <c r="AT1027" s="17">
        <f t="shared" si="489"/>
        <v>1.6666666666666667</v>
      </c>
      <c r="AU1027" s="13"/>
      <c r="AV1027" s="13"/>
      <c r="AW1027" s="13"/>
      <c r="AX1027" s="13"/>
      <c r="AY1027" s="13"/>
      <c r="AZ1027" s="13"/>
      <c r="BA1027" s="13"/>
      <c r="BB1027" s="13"/>
      <c r="BC1027" s="13"/>
      <c r="BD1027" s="35">
        <f t="shared" si="490"/>
        <v>39.0625</v>
      </c>
      <c r="BE1027" s="35">
        <f t="shared" si="491"/>
        <v>29.411764705882355</v>
      </c>
      <c r="BF1027" s="37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10.657318442589094</v>
      </c>
      <c r="BG1027" s="14">
        <f t="shared" si="492"/>
        <v>0.82352941176470584</v>
      </c>
      <c r="BH1027" s="14">
        <f t="shared" si="493"/>
        <v>0.29411764705882354</v>
      </c>
      <c r="BI1027" s="13">
        <f>IFERROR(((AG1027*(12000/5))/((F1027*60+G1027)*(SUMIFS(팀공격력!X:X,팀공격력!A:A,B1027,팀공격력!B:B,D1027)+SUMIFS(팀수비력!X:X,팀수비력!A:A,B1027,팀수비력!B:B,D1027))))*100,"")</f>
        <v>0</v>
      </c>
      <c r="BJ1027" s="13">
        <f>IFERROR(((AI1027*(12000/5))/((F1027*60+G1027)*(SUMIFS(팀공격력!V:V,팀공격력!A:A,B1027,팀공격력!B:B,D1027)+SUMIFS(팀수비력!W:W,팀수비력!A:A,B1027,팀수비력!B:B,D1027))))*100,"")</f>
        <v>7.3403153714068496</v>
      </c>
      <c r="BK1027" s="13">
        <f>IFERROR(((AE1027*(12000/5))/((F1027*60+G1027)*(SUMIFS(팀공격력!X:X,팀공격력!A:A,B1027,팀공격력!B:B,D1027)+SUMIFS(팀수비력!X:X,팀수비력!A:A,B1027,팀수비력!B:B,D1027))))*100,"")</f>
        <v>3.7106161168844078</v>
      </c>
      <c r="BL1027" s="13">
        <f>IFERROR(100*AK1027/(((((F1027*60+G1027)/(12000/5))*SUMIFS(팀공격력!P:P,팀공격력!A:A,B1027,팀공격력!B:B,D1027))-K1027)),"")</f>
        <v>6.5862774908478192</v>
      </c>
      <c r="BM1027" s="13">
        <f>IFERROR(100*((AM1027/E1027*(2400))/((F1027*60+G1027)*SUMIFS(팀공격력!AR:AR,팀공격력!A:A,B1027,팀공격력!B:B,D1027))),"")</f>
        <v>1.5736161347627322</v>
      </c>
      <c r="BN1027" s="13">
        <f>IFERROR((AO1027*40)/(((F1027*60+G1027)/60)*(SUMIFS(팀수비력!Q:Q,팀수비력!A:A,B1027,팀수비력!B:B,D1027)-SUMIFS(팀수비력!N:N,팀수비력!A:A,B1027,팀수비력!B:B,D1027)))*100,"")</f>
        <v>1.0325334067579313</v>
      </c>
      <c r="BO1027" s="13">
        <f t="shared" si="494"/>
        <v>17.241379310344829</v>
      </c>
      <c r="BP1027" s="13">
        <v>12.5</v>
      </c>
      <c r="BQ1027" s="13">
        <v>0.16666666666666599</v>
      </c>
      <c r="BR1027" s="13">
        <v>0.66666666666666596</v>
      </c>
      <c r="BS1027" s="13">
        <v>0.5</v>
      </c>
      <c r="BT1027" s="15" t="s">
        <v>88</v>
      </c>
      <c r="BU1027" s="15"/>
      <c r="BV1027" s="12" t="s">
        <v>91</v>
      </c>
      <c r="BW1027" s="26"/>
      <c r="BX1027" s="28"/>
      <c r="BY1027" s="28"/>
      <c r="BZ1027" s="26"/>
      <c r="CA1027" s="26"/>
      <c r="CB1027" s="26"/>
      <c r="CC1027" s="31"/>
      <c r="CD1027" s="31"/>
      <c r="CE1027" s="31"/>
      <c r="CF1027" s="33"/>
      <c r="CG1027" s="33"/>
    </row>
    <row r="1028" spans="1:85" ht="18" customHeight="1" thickBot="1" x14ac:dyDescent="0.45">
      <c r="A1028" s="12" t="s">
        <v>84</v>
      </c>
      <c r="B1028" s="12" t="s">
        <v>213</v>
      </c>
      <c r="C1028" s="4" t="s">
        <v>227</v>
      </c>
      <c r="D1028" s="4" t="s">
        <v>300</v>
      </c>
      <c r="E1028" s="23">
        <v>1</v>
      </c>
      <c r="F1028" s="24">
        <v>30</v>
      </c>
      <c r="G1028" s="24">
        <v>0</v>
      </c>
      <c r="H1028" s="10">
        <f t="shared" si="468"/>
        <v>1800</v>
      </c>
      <c r="I1028" s="5">
        <v>9</v>
      </c>
      <c r="J1028" s="17">
        <f t="shared" si="469"/>
        <v>9</v>
      </c>
      <c r="K1028" s="7">
        <v>4</v>
      </c>
      <c r="L1028" s="7">
        <v>12</v>
      </c>
      <c r="M1028" s="17">
        <f t="shared" si="470"/>
        <v>4</v>
      </c>
      <c r="N1028" s="17">
        <f t="shared" si="471"/>
        <v>12</v>
      </c>
      <c r="O1028" s="14">
        <f t="shared" si="472"/>
        <v>0.33333333333333331</v>
      </c>
      <c r="P1028" s="12">
        <v>3</v>
      </c>
      <c r="Q1028" s="12">
        <v>7</v>
      </c>
      <c r="R1028" s="17">
        <f t="shared" si="473"/>
        <v>3</v>
      </c>
      <c r="S1028" s="17">
        <f t="shared" si="474"/>
        <v>7</v>
      </c>
      <c r="T1028" s="14">
        <f t="shared" si="475"/>
        <v>0.42857142857142855</v>
      </c>
      <c r="U1028" s="12">
        <v>1</v>
      </c>
      <c r="V1028" s="12">
        <v>5</v>
      </c>
      <c r="W1028" s="17">
        <f t="shared" si="476"/>
        <v>1</v>
      </c>
      <c r="X1028" s="17">
        <f t="shared" si="477"/>
        <v>5</v>
      </c>
      <c r="Y1028" s="14">
        <f t="shared" si="478"/>
        <v>0.2</v>
      </c>
      <c r="Z1028" s="12">
        <v>0</v>
      </c>
      <c r="AA1028" s="12">
        <v>0</v>
      </c>
      <c r="AB1028" s="17">
        <f t="shared" si="479"/>
        <v>0</v>
      </c>
      <c r="AC1028" s="17">
        <f t="shared" si="480"/>
        <v>0</v>
      </c>
      <c r="AD1028" s="14" t="e">
        <f t="shared" si="481"/>
        <v>#DIV/0!</v>
      </c>
      <c r="AE1028" s="12">
        <v>5</v>
      </c>
      <c r="AF1028" s="17">
        <f t="shared" si="482"/>
        <v>5</v>
      </c>
      <c r="AG1028" s="12">
        <v>2</v>
      </c>
      <c r="AH1028" s="17">
        <f t="shared" si="483"/>
        <v>2</v>
      </c>
      <c r="AI1028" s="12">
        <v>3</v>
      </c>
      <c r="AJ1028" s="17">
        <f t="shared" si="484"/>
        <v>3</v>
      </c>
      <c r="AK1028" s="12">
        <v>1</v>
      </c>
      <c r="AL1028" s="17">
        <f t="shared" si="485"/>
        <v>1</v>
      </c>
      <c r="AM1028" s="12">
        <v>1</v>
      </c>
      <c r="AN1028" s="17">
        <f t="shared" si="486"/>
        <v>1</v>
      </c>
      <c r="AO1028" s="12">
        <v>2</v>
      </c>
      <c r="AP1028" s="17">
        <f t="shared" si="487"/>
        <v>2</v>
      </c>
      <c r="AQ1028" s="12">
        <v>1</v>
      </c>
      <c r="AR1028" s="17">
        <f t="shared" si="488"/>
        <v>1</v>
      </c>
      <c r="AS1028" s="12">
        <v>2</v>
      </c>
      <c r="AT1028" s="17">
        <f t="shared" si="489"/>
        <v>2</v>
      </c>
      <c r="AU1028" s="13"/>
      <c r="AV1028" s="13"/>
      <c r="AW1028" s="13"/>
      <c r="AX1028" s="13"/>
      <c r="AY1028" s="13"/>
      <c r="AZ1028" s="13"/>
      <c r="BA1028" s="13"/>
      <c r="BB1028" s="13"/>
      <c r="BC1028" s="13"/>
      <c r="BD1028" s="35">
        <f t="shared" si="490"/>
        <v>37.5</v>
      </c>
      <c r="BE1028" s="35">
        <f t="shared" si="491"/>
        <v>37.5</v>
      </c>
      <c r="BF1028" s="37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2.3654857433993848</v>
      </c>
      <c r="BG1028" s="14">
        <f t="shared" si="492"/>
        <v>0.41666666666666669</v>
      </c>
      <c r="BH1028" s="14">
        <f t="shared" si="493"/>
        <v>0</v>
      </c>
      <c r="BI1028" s="13">
        <f>IFERROR(((AG1028*(12000/5))/((F1028*60+G1028)*(SUMIFS(팀공격력!X:X,팀공격력!A:A,B1028,팀공격력!B:B,D1028)+SUMIFS(팀수비력!X:X,팀수비력!A:A,B1028,팀수비력!B:B,D1028))))*100,"")</f>
        <v>0.41994750656167978</v>
      </c>
      <c r="BJ1028" s="13">
        <f>IFERROR(((AI1028*(12000/5))/((F1028*60+G1028)*(SUMIFS(팀공격력!V:V,팀공격력!A:A,B1028,팀공격력!B:B,D1028)+SUMIFS(팀수비력!W:W,팀수비력!A:A,B1028,팀수비력!B:B,D1028))))*100,"")</f>
        <v>1.2461059190031152</v>
      </c>
      <c r="BK1028" s="13">
        <f>IFERROR(((AE1028*(12000/5))/((F1028*60+G1028)*(SUMIFS(팀공격력!X:X,팀공격력!A:A,B1028,팀공격력!B:B,D1028)+SUMIFS(팀수비력!X:X,팀수비력!A:A,B1028,팀수비력!B:B,D1028))))*100,"")</f>
        <v>1.0498687664041995</v>
      </c>
      <c r="BL1028" s="13">
        <f>IFERROR(100*AK1028/(((((F1028*60+G1028)/(12000/5))*SUMIFS(팀공격력!P:P,팀공격력!A:A,B1028,팀공격력!B:B,D1028))-K1028)),"")</f>
        <v>0.50568900126422245</v>
      </c>
      <c r="BM1028" s="13">
        <f>IFERROR(100*((AM1028/E1028*(2400))/((F1028*60+G1028)*SUMIFS(팀공격력!AR:AR,팀공격력!A:A,B1028,팀공격력!B:B,D1028))),"")</f>
        <v>1.8699805068097133</v>
      </c>
      <c r="BN1028" s="13">
        <f>IFERROR((AO1028*40)/(((F1028*60+G1028)/60)*(SUMIFS(팀수비력!Q:Q,팀수비력!A:A,B1028,팀수비력!B:B,D1028)-SUMIFS(팀수비력!N:N,팀수비력!A:A,B1028,팀수비력!B:B,D1028)))*100,"")</f>
        <v>0.81799591002045002</v>
      </c>
      <c r="BO1028" s="13">
        <f t="shared" si="494"/>
        <v>7.6923076923076925</v>
      </c>
      <c r="BP1028" s="13">
        <v>0</v>
      </c>
      <c r="BQ1028" s="13">
        <v>0</v>
      </c>
      <c r="BR1028" s="13">
        <v>0</v>
      </c>
      <c r="BS1028" s="13">
        <v>1</v>
      </c>
      <c r="BT1028" s="15" t="s">
        <v>88</v>
      </c>
      <c r="BU1028" s="15"/>
      <c r="BV1028" s="12" t="s">
        <v>96</v>
      </c>
      <c r="BW1028" s="26"/>
      <c r="BX1028" s="28"/>
      <c r="BY1028" s="28"/>
      <c r="BZ1028" s="26"/>
      <c r="CA1028" s="26"/>
      <c r="CB1028" s="26"/>
      <c r="CC1028" s="31"/>
      <c r="CD1028" s="31"/>
      <c r="CE1028" s="31"/>
      <c r="CF1028" s="33"/>
      <c r="CG1028" s="33"/>
    </row>
    <row r="1029" spans="1:85" ht="18" customHeight="1" thickBot="1" x14ac:dyDescent="0.45">
      <c r="A1029" s="12" t="s">
        <v>84</v>
      </c>
      <c r="B1029" s="12" t="s">
        <v>213</v>
      </c>
      <c r="C1029" s="4" t="s">
        <v>228</v>
      </c>
      <c r="D1029" s="4" t="s">
        <v>300</v>
      </c>
      <c r="E1029" s="23">
        <v>6</v>
      </c>
      <c r="F1029" s="24">
        <v>9</v>
      </c>
      <c r="G1029" s="24">
        <v>17</v>
      </c>
      <c r="H1029" s="10">
        <f t="shared" si="468"/>
        <v>3342</v>
      </c>
      <c r="I1029" s="5">
        <v>26</v>
      </c>
      <c r="J1029" s="17">
        <f t="shared" si="469"/>
        <v>4.333333333333333</v>
      </c>
      <c r="K1029" s="7">
        <v>10</v>
      </c>
      <c r="L1029" s="7">
        <v>24</v>
      </c>
      <c r="M1029" s="17">
        <f t="shared" si="470"/>
        <v>1.6666666666666667</v>
      </c>
      <c r="N1029" s="17">
        <f t="shared" si="471"/>
        <v>4</v>
      </c>
      <c r="O1029" s="14">
        <f t="shared" si="472"/>
        <v>0.41666666666666669</v>
      </c>
      <c r="P1029" s="12">
        <v>4</v>
      </c>
      <c r="Q1029" s="12">
        <v>5</v>
      </c>
      <c r="R1029" s="17">
        <f t="shared" si="473"/>
        <v>0.66666666666666663</v>
      </c>
      <c r="S1029" s="17">
        <f t="shared" si="474"/>
        <v>0.83333333333333337</v>
      </c>
      <c r="T1029" s="14">
        <f t="shared" si="475"/>
        <v>0.8</v>
      </c>
      <c r="U1029" s="12">
        <v>6</v>
      </c>
      <c r="V1029" s="12">
        <v>19</v>
      </c>
      <c r="W1029" s="17">
        <f t="shared" si="476"/>
        <v>1</v>
      </c>
      <c r="X1029" s="17">
        <f t="shared" si="477"/>
        <v>3.1666666666666665</v>
      </c>
      <c r="Y1029" s="14">
        <f t="shared" si="478"/>
        <v>0.31578947368421051</v>
      </c>
      <c r="Z1029" s="12">
        <v>0</v>
      </c>
      <c r="AA1029" s="12">
        <v>0</v>
      </c>
      <c r="AB1029" s="17">
        <f t="shared" si="479"/>
        <v>0</v>
      </c>
      <c r="AC1029" s="17">
        <f t="shared" si="480"/>
        <v>0</v>
      </c>
      <c r="AD1029" s="14" t="e">
        <f t="shared" si="481"/>
        <v>#DIV/0!</v>
      </c>
      <c r="AE1029" s="12">
        <v>2</v>
      </c>
      <c r="AF1029" s="17">
        <f t="shared" si="482"/>
        <v>0.33333333333333331</v>
      </c>
      <c r="AG1029" s="12">
        <v>0</v>
      </c>
      <c r="AH1029" s="17">
        <f t="shared" si="483"/>
        <v>0</v>
      </c>
      <c r="AI1029" s="12">
        <v>2</v>
      </c>
      <c r="AJ1029" s="17">
        <f t="shared" si="484"/>
        <v>0.33333333333333331</v>
      </c>
      <c r="AK1029" s="12">
        <v>1</v>
      </c>
      <c r="AL1029" s="17">
        <f t="shared" si="485"/>
        <v>0.16666666666666666</v>
      </c>
      <c r="AM1029" s="12">
        <v>0</v>
      </c>
      <c r="AN1029" s="17">
        <f t="shared" si="486"/>
        <v>0</v>
      </c>
      <c r="AO1029" s="12">
        <v>0</v>
      </c>
      <c r="AP1029" s="17">
        <f t="shared" si="487"/>
        <v>0</v>
      </c>
      <c r="AQ1029" s="12">
        <v>1</v>
      </c>
      <c r="AR1029" s="17">
        <f t="shared" si="488"/>
        <v>0.16666666666666666</v>
      </c>
      <c r="AS1029" s="12">
        <v>4</v>
      </c>
      <c r="AT1029" s="17">
        <f t="shared" si="489"/>
        <v>0.66666666666666663</v>
      </c>
      <c r="AU1029" s="13"/>
      <c r="AV1029" s="13"/>
      <c r="AW1029" s="13"/>
      <c r="AX1029" s="13"/>
      <c r="AY1029" s="13"/>
      <c r="AZ1029" s="13"/>
      <c r="BA1029" s="13"/>
      <c r="BB1029" s="13"/>
      <c r="BC1029" s="13"/>
      <c r="BD1029" s="35">
        <f t="shared" si="490"/>
        <v>54.166666666666664</v>
      </c>
      <c r="BE1029" s="35">
        <f t="shared" si="491"/>
        <v>54.166666666666664</v>
      </c>
      <c r="BF1029" s="37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14.700574292635316</v>
      </c>
      <c r="BG1029" s="14">
        <f t="shared" si="492"/>
        <v>0.79166666666666663</v>
      </c>
      <c r="BH1029" s="14">
        <f t="shared" si="493"/>
        <v>0</v>
      </c>
      <c r="BI1029" s="13">
        <f>IFERROR(((AG1029*(12000/5))/((F1029*60+G1029)*(SUMIFS(팀공격력!X:X,팀공격력!A:A,B1029,팀공격력!B:B,D1029)+SUMIFS(팀수비력!X:X,팀수비력!A:A,B1029,팀수비력!B:B,D1029))))*100,"")</f>
        <v>0</v>
      </c>
      <c r="BJ1029" s="13">
        <f>IFERROR(((AI1029*(12000/5))/((F1029*60+G1029)*(SUMIFS(팀공격력!V:V,팀공격력!A:A,B1029,팀공격력!B:B,D1029)+SUMIFS(팀수비력!W:W,팀수비력!A:A,B1029,팀수비력!B:B,D1029))))*100,"")</f>
        <v>2.6846088021611103</v>
      </c>
      <c r="BK1029" s="13">
        <f>IFERROR(((AE1029*(12000/5))/((F1029*60+G1029)*(SUMIFS(팀공격력!X:X,팀공격력!A:A,B1029,팀공격력!B:B,D1029)+SUMIFS(팀수비력!X:X,팀수비력!A:A,B1029,팀수비력!B:B,D1029))))*100,"")</f>
        <v>1.3571014574704194</v>
      </c>
      <c r="BL1029" s="13">
        <f>IFERROR(100*AK1029/(((((F1029*60+G1029)/(12000/5))*SUMIFS(팀공격력!P:P,팀공격력!A:A,B1029,팀공격력!B:B,D1029))-K1029)),"")</f>
        <v>1.9072898206352864</v>
      </c>
      <c r="BM1029" s="13">
        <f>IFERROR(100*((AM1029/E1029*(2400))/((F1029*60+G1029)*SUMIFS(팀공격력!AR:AR,팀공격력!A:A,B1029,팀공격력!B:B,D1029))),"")</f>
        <v>0</v>
      </c>
      <c r="BN1029" s="13">
        <f>IFERROR((AO1029*40)/(((F1029*60+G1029)/60)*(SUMIFS(팀수비력!Q:Q,팀수비력!A:A,B1029,팀수비력!B:B,D1029)-SUMIFS(팀수비력!N:N,팀수비력!A:A,B1029,팀수비력!B:B,D1029)))*100,"")</f>
        <v>0</v>
      </c>
      <c r="BO1029" s="13">
        <f t="shared" si="494"/>
        <v>4</v>
      </c>
      <c r="BP1029" s="13">
        <v>0</v>
      </c>
      <c r="BQ1029" s="13">
        <v>0</v>
      </c>
      <c r="BR1029" s="13">
        <v>1.8333333333333299</v>
      </c>
      <c r="BS1029" s="13">
        <v>0</v>
      </c>
      <c r="BT1029" s="15" t="s">
        <v>88</v>
      </c>
      <c r="BU1029" s="15"/>
      <c r="BV1029" s="12" t="s">
        <v>96</v>
      </c>
      <c r="BW1029" s="26"/>
      <c r="BX1029" s="28"/>
      <c r="BY1029" s="28"/>
      <c r="BZ1029" s="26"/>
      <c r="CA1029" s="26"/>
      <c r="CB1029" s="26"/>
      <c r="CC1029" s="31"/>
      <c r="CD1029" s="31"/>
      <c r="CE1029" s="31"/>
      <c r="CF1029" s="33"/>
      <c r="CG1029" s="33"/>
    </row>
    <row r="1030" spans="1:85" ht="18" customHeight="1" thickBot="1" x14ac:dyDescent="0.45">
      <c r="A1030" s="12" t="s">
        <v>84</v>
      </c>
      <c r="B1030" s="12" t="s">
        <v>213</v>
      </c>
      <c r="C1030" s="4" t="s">
        <v>229</v>
      </c>
      <c r="D1030" s="4" t="s">
        <v>300</v>
      </c>
      <c r="E1030" s="23">
        <v>9</v>
      </c>
      <c r="F1030" s="24">
        <v>24</v>
      </c>
      <c r="G1030" s="24">
        <v>4</v>
      </c>
      <c r="H1030" s="10">
        <f t="shared" si="468"/>
        <v>12996</v>
      </c>
      <c r="I1030" s="5">
        <v>144</v>
      </c>
      <c r="J1030" s="17">
        <f t="shared" si="469"/>
        <v>16</v>
      </c>
      <c r="K1030" s="7">
        <v>55</v>
      </c>
      <c r="L1030" s="7">
        <v>133</v>
      </c>
      <c r="M1030" s="17">
        <f t="shared" si="470"/>
        <v>6.1111111111111107</v>
      </c>
      <c r="N1030" s="17">
        <f t="shared" si="471"/>
        <v>14.777777777777779</v>
      </c>
      <c r="O1030" s="14">
        <f t="shared" si="472"/>
        <v>0.41353383458646614</v>
      </c>
      <c r="P1030" s="12">
        <v>40</v>
      </c>
      <c r="Q1030" s="12">
        <v>83</v>
      </c>
      <c r="R1030" s="17">
        <f t="shared" si="473"/>
        <v>4.4444444444444446</v>
      </c>
      <c r="S1030" s="17">
        <f t="shared" si="474"/>
        <v>9.2222222222222214</v>
      </c>
      <c r="T1030" s="14">
        <f t="shared" si="475"/>
        <v>0.48192771084337349</v>
      </c>
      <c r="U1030" s="12">
        <v>15</v>
      </c>
      <c r="V1030" s="12">
        <v>50</v>
      </c>
      <c r="W1030" s="17">
        <f t="shared" si="476"/>
        <v>1.6666666666666667</v>
      </c>
      <c r="X1030" s="17">
        <f t="shared" si="477"/>
        <v>5.5555555555555554</v>
      </c>
      <c r="Y1030" s="14">
        <f t="shared" si="478"/>
        <v>0.3</v>
      </c>
      <c r="Z1030" s="12">
        <v>19</v>
      </c>
      <c r="AA1030" s="12">
        <v>30</v>
      </c>
      <c r="AB1030" s="17">
        <f t="shared" si="479"/>
        <v>2.1111111111111112</v>
      </c>
      <c r="AC1030" s="17">
        <f t="shared" si="480"/>
        <v>3.3333333333333335</v>
      </c>
      <c r="AD1030" s="14">
        <f t="shared" si="481"/>
        <v>0.6333333333333333</v>
      </c>
      <c r="AE1030" s="12">
        <v>56</v>
      </c>
      <c r="AF1030" s="17">
        <f t="shared" si="482"/>
        <v>6.2222222222222223</v>
      </c>
      <c r="AG1030" s="12">
        <v>11</v>
      </c>
      <c r="AH1030" s="17">
        <f t="shared" si="483"/>
        <v>1.2222222222222223</v>
      </c>
      <c r="AI1030" s="12">
        <v>45</v>
      </c>
      <c r="AJ1030" s="17">
        <f t="shared" si="484"/>
        <v>5</v>
      </c>
      <c r="AK1030" s="12">
        <v>22</v>
      </c>
      <c r="AL1030" s="17">
        <f t="shared" si="485"/>
        <v>2.4444444444444446</v>
      </c>
      <c r="AM1030" s="12">
        <v>6</v>
      </c>
      <c r="AN1030" s="17">
        <f t="shared" si="486"/>
        <v>0.66666666666666663</v>
      </c>
      <c r="AO1030" s="12">
        <v>4</v>
      </c>
      <c r="AP1030" s="17">
        <f t="shared" si="487"/>
        <v>0.44444444444444442</v>
      </c>
      <c r="AQ1030" s="12">
        <v>13</v>
      </c>
      <c r="AR1030" s="17">
        <f t="shared" si="488"/>
        <v>1.4444444444444444</v>
      </c>
      <c r="AS1030" s="12">
        <v>19</v>
      </c>
      <c r="AT1030" s="17">
        <f t="shared" si="489"/>
        <v>2.1111111111111112</v>
      </c>
      <c r="AU1030" s="13"/>
      <c r="AV1030" s="13"/>
      <c r="AW1030" s="13"/>
      <c r="AX1030" s="13"/>
      <c r="AY1030" s="13"/>
      <c r="AZ1030" s="13"/>
      <c r="BA1030" s="13"/>
      <c r="BB1030" s="13"/>
      <c r="BC1030" s="13"/>
      <c r="BD1030" s="35">
        <f t="shared" si="490"/>
        <v>49.247606019151853</v>
      </c>
      <c r="BE1030" s="35">
        <f t="shared" si="491"/>
        <v>46.992481203007522</v>
      </c>
      <c r="BF1030" s="37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36.109822854705293</v>
      </c>
      <c r="BG1030" s="14">
        <f t="shared" si="492"/>
        <v>0.37593984962406013</v>
      </c>
      <c r="BH1030" s="14">
        <f t="shared" si="493"/>
        <v>0.22556390977443608</v>
      </c>
      <c r="BI1030" s="13">
        <f>IFERROR(((AG1030*(12000/5))/((F1030*60+G1030)*(SUMIFS(팀공격력!X:X,팀공격력!A:A,B1030,팀공격력!B:B,D1030)+SUMIFS(팀수비력!X:X,팀수비력!A:A,B1030,팀수비력!B:B,D1030))))*100,"")</f>
        <v>2.8791414923550067</v>
      </c>
      <c r="BJ1030" s="13">
        <f>IFERROR(((AI1030*(12000/5))/((F1030*60+G1030)*(SUMIFS(팀공격력!V:V,팀공격력!A:A,B1030,팀공격력!B:B,D1030)+SUMIFS(팀수비력!W:W,팀수비력!A:A,B1030,팀수비력!B:B,D1030))))*100,"")</f>
        <v>23.299764413493151</v>
      </c>
      <c r="BK1030" s="13">
        <f>IFERROR(((AE1030*(12000/5))/((F1030*60+G1030)*(SUMIFS(팀공격력!X:X,팀공격력!A:A,B1030,팀공격력!B:B,D1030)+SUMIFS(팀수비력!X:X,팀수비력!A:A,B1030,팀수비력!B:B,D1030))))*100,"")</f>
        <v>14.657447597443671</v>
      </c>
      <c r="BL1030" s="13">
        <f>IFERROR(100*AK1030/(((((F1030*60+G1030)/(12000/5))*SUMIFS(팀공격력!P:P,팀공격력!A:A,B1030,팀공격력!B:B,D1030))-K1030)),"")</f>
        <v>20.589932770749819</v>
      </c>
      <c r="BM1030" s="13">
        <f>IFERROR(100*((AM1030/E1030*(2400))/((F1030*60+G1030)*SUMIFS(팀공격력!AR:AR,팀공격력!A:A,B1030,팀공격력!B:B,D1030))),"")</f>
        <v>1.5540004211715066</v>
      </c>
      <c r="BN1030" s="13">
        <f>IFERROR((AO1030*40)/(((F1030*60+G1030)/60)*(SUMIFS(팀수비력!Q:Q,팀수비력!A:A,B1030,팀수비력!B:B,D1030)-SUMIFS(팀수비력!N:N,팀수비력!A:A,B1030,팀수비력!B:B,D1030)))*100,"")</f>
        <v>2.0393249834304847</v>
      </c>
      <c r="BO1030" s="13">
        <f t="shared" si="494"/>
        <v>8.1658291457286438</v>
      </c>
      <c r="BP1030" s="13">
        <v>76.190476190476105</v>
      </c>
      <c r="BQ1030" s="13">
        <v>1.7777777777777699</v>
      </c>
      <c r="BR1030" s="13">
        <v>0</v>
      </c>
      <c r="BS1030" s="13">
        <v>0.77777777777777701</v>
      </c>
      <c r="BT1030" s="15" t="s">
        <v>93</v>
      </c>
      <c r="BU1030" s="15"/>
      <c r="BV1030" s="12" t="s">
        <v>89</v>
      </c>
      <c r="BW1030" s="26"/>
      <c r="BX1030" s="28"/>
      <c r="BY1030" s="28"/>
      <c r="BZ1030" s="26"/>
      <c r="CA1030" s="26"/>
      <c r="CB1030" s="26"/>
      <c r="CC1030" s="31"/>
      <c r="CD1030" s="31"/>
      <c r="CE1030" s="31"/>
      <c r="CF1030" s="33"/>
      <c r="CG1030" s="33"/>
    </row>
    <row r="1031" spans="1:85" ht="18" customHeight="1" thickBot="1" x14ac:dyDescent="0.45">
      <c r="A1031" s="12" t="s">
        <v>84</v>
      </c>
      <c r="B1031" s="12" t="s">
        <v>213</v>
      </c>
      <c r="C1031" s="4" t="s">
        <v>230</v>
      </c>
      <c r="D1031" s="4" t="s">
        <v>300</v>
      </c>
      <c r="E1031" s="23">
        <v>1</v>
      </c>
      <c r="F1031" s="24">
        <v>15</v>
      </c>
      <c r="G1031" s="24">
        <v>54</v>
      </c>
      <c r="H1031" s="10">
        <f t="shared" si="468"/>
        <v>954</v>
      </c>
      <c r="I1031" s="5">
        <v>6</v>
      </c>
      <c r="J1031" s="17">
        <f t="shared" si="469"/>
        <v>6</v>
      </c>
      <c r="K1031" s="7">
        <v>3</v>
      </c>
      <c r="L1031" s="7">
        <v>4</v>
      </c>
      <c r="M1031" s="17">
        <f t="shared" si="470"/>
        <v>3</v>
      </c>
      <c r="N1031" s="17">
        <f t="shared" si="471"/>
        <v>4</v>
      </c>
      <c r="O1031" s="14">
        <f t="shared" si="472"/>
        <v>0.75</v>
      </c>
      <c r="P1031" s="12">
        <v>3</v>
      </c>
      <c r="Q1031" s="12">
        <v>4</v>
      </c>
      <c r="R1031" s="17">
        <f t="shared" si="473"/>
        <v>3</v>
      </c>
      <c r="S1031" s="17">
        <f t="shared" si="474"/>
        <v>4</v>
      </c>
      <c r="T1031" s="14">
        <f t="shared" si="475"/>
        <v>0.75</v>
      </c>
      <c r="U1031" s="12">
        <v>0</v>
      </c>
      <c r="V1031" s="12">
        <v>0</v>
      </c>
      <c r="W1031" s="17">
        <f t="shared" si="476"/>
        <v>0</v>
      </c>
      <c r="X1031" s="17">
        <f t="shared" si="477"/>
        <v>0</v>
      </c>
      <c r="Y1031" s="14" t="e">
        <f t="shared" si="478"/>
        <v>#DIV/0!</v>
      </c>
      <c r="Z1031" s="12">
        <v>0</v>
      </c>
      <c r="AA1031" s="12">
        <v>0</v>
      </c>
      <c r="AB1031" s="17">
        <f t="shared" si="479"/>
        <v>0</v>
      </c>
      <c r="AC1031" s="17">
        <f t="shared" si="480"/>
        <v>0</v>
      </c>
      <c r="AD1031" s="14" t="e">
        <f t="shared" si="481"/>
        <v>#DIV/0!</v>
      </c>
      <c r="AE1031" s="12">
        <v>5</v>
      </c>
      <c r="AF1031" s="17">
        <f t="shared" si="482"/>
        <v>5</v>
      </c>
      <c r="AG1031" s="12">
        <v>2</v>
      </c>
      <c r="AH1031" s="17">
        <f t="shared" si="483"/>
        <v>2</v>
      </c>
      <c r="AI1031" s="12">
        <v>3</v>
      </c>
      <c r="AJ1031" s="17">
        <f t="shared" si="484"/>
        <v>3</v>
      </c>
      <c r="AK1031" s="12">
        <v>0</v>
      </c>
      <c r="AL1031" s="17">
        <f t="shared" si="485"/>
        <v>0</v>
      </c>
      <c r="AM1031" s="12">
        <v>1</v>
      </c>
      <c r="AN1031" s="17">
        <f t="shared" si="486"/>
        <v>1</v>
      </c>
      <c r="AO1031" s="12">
        <v>1</v>
      </c>
      <c r="AP1031" s="17">
        <f t="shared" si="487"/>
        <v>1</v>
      </c>
      <c r="AQ1031" s="12">
        <v>0</v>
      </c>
      <c r="AR1031" s="17">
        <f t="shared" si="488"/>
        <v>0</v>
      </c>
      <c r="AS1031" s="12">
        <v>4</v>
      </c>
      <c r="AT1031" s="17">
        <f t="shared" si="489"/>
        <v>4</v>
      </c>
      <c r="AU1031" s="13"/>
      <c r="AV1031" s="13"/>
      <c r="AW1031" s="13"/>
      <c r="AX1031" s="13"/>
      <c r="AY1031" s="13"/>
      <c r="AZ1031" s="13"/>
      <c r="BA1031" s="13"/>
      <c r="BB1031" s="13"/>
      <c r="BC1031" s="13"/>
      <c r="BD1031" s="35">
        <f t="shared" si="490"/>
        <v>75</v>
      </c>
      <c r="BE1031" s="35">
        <f t="shared" si="491"/>
        <v>75</v>
      </c>
      <c r="BF1031" s="37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1.3732863532071899</v>
      </c>
      <c r="BG1031" s="14">
        <f t="shared" si="492"/>
        <v>0</v>
      </c>
      <c r="BH1031" s="14">
        <f t="shared" si="493"/>
        <v>0</v>
      </c>
      <c r="BI1031" s="13">
        <f>IFERROR(((AG1031*(12000/5))/((F1031*60+G1031)*(SUMIFS(팀공격력!X:X,팀공격력!A:A,B1031,팀공격력!B:B,D1031)+SUMIFS(팀수비력!X:X,팀수비력!A:A,B1031,팀수비력!B:B,D1031))))*100,"")</f>
        <v>0.79235378596543349</v>
      </c>
      <c r="BJ1031" s="13">
        <f>IFERROR(((AI1031*(12000/5))/((F1031*60+G1031)*(SUMIFS(팀공격력!V:V,팀공격력!A:A,B1031,팀공격력!B:B,D1031)+SUMIFS(팀수비력!W:W,팀수비력!A:A,B1031,팀수비력!B:B,D1031))))*100,"")</f>
        <v>2.3511432434021042</v>
      </c>
      <c r="BK1031" s="13">
        <f>IFERROR(((AE1031*(12000/5))/((F1031*60+G1031)*(SUMIFS(팀공격력!X:X,팀공격력!A:A,B1031,팀공격력!B:B,D1031)+SUMIFS(팀수비력!X:X,팀수비력!A:A,B1031,팀수비력!B:B,D1031))))*100,"")</f>
        <v>1.9808844649135837</v>
      </c>
      <c r="BL1031" s="13">
        <f>IFERROR(100*AK1031/(((((F1031*60+G1031)/(12000/5))*SUMIFS(팀공격력!P:P,팀공격력!A:A,B1031,팀공격력!B:B,D1031))-K1031)),"")</f>
        <v>0</v>
      </c>
      <c r="BM1031" s="13">
        <f>IFERROR(100*((AM1031/E1031*(2400))/((F1031*60+G1031)*SUMIFS(팀공격력!AR:AR,팀공격력!A:A,B1031,팀공격력!B:B,D1031))),"")</f>
        <v>3.5282651071881386</v>
      </c>
      <c r="BN1031" s="13">
        <f>IFERROR((AO1031*40)/(((F1031*60+G1031)/60)*(SUMIFS(팀수비력!Q:Q,팀수비력!A:A,B1031,팀수비력!B:B,D1031)-SUMIFS(팀수비력!N:N,팀수비력!A:A,B1031,팀수비력!B:B,D1031)))*100,"")</f>
        <v>0.7716942547362734</v>
      </c>
      <c r="BO1031" s="13">
        <f t="shared" si="494"/>
        <v>0</v>
      </c>
      <c r="BP1031" s="13">
        <v>0</v>
      </c>
      <c r="BQ1031" s="13">
        <v>0</v>
      </c>
      <c r="BR1031" s="13">
        <v>0</v>
      </c>
      <c r="BS1031" s="13">
        <v>1</v>
      </c>
      <c r="BT1031" s="15" t="s">
        <v>88</v>
      </c>
      <c r="BU1031" s="15"/>
      <c r="BV1031" s="12" t="s">
        <v>96</v>
      </c>
      <c r="BW1031" s="26"/>
      <c r="BX1031" s="28"/>
      <c r="BY1031" s="28"/>
      <c r="BZ1031" s="26"/>
      <c r="CA1031" s="26"/>
      <c r="CB1031" s="26"/>
      <c r="CC1031" s="31"/>
      <c r="CD1031" s="31"/>
      <c r="CE1031" s="31"/>
      <c r="CF1031" s="33"/>
      <c r="CG1031" s="33"/>
    </row>
    <row r="1032" spans="1:85" ht="18" customHeight="1" thickBot="1" x14ac:dyDescent="0.45">
      <c r="A1032" s="12" t="s">
        <v>84</v>
      </c>
      <c r="B1032" s="12" t="s">
        <v>213</v>
      </c>
      <c r="C1032" s="4" t="s">
        <v>231</v>
      </c>
      <c r="D1032" s="4" t="s">
        <v>300</v>
      </c>
      <c r="E1032" s="23">
        <v>2</v>
      </c>
      <c r="F1032" s="24">
        <v>8</v>
      </c>
      <c r="G1032" s="24">
        <v>35</v>
      </c>
      <c r="H1032" s="10">
        <f t="shared" si="468"/>
        <v>1030</v>
      </c>
      <c r="I1032" s="5">
        <v>11</v>
      </c>
      <c r="J1032" s="17">
        <f t="shared" si="469"/>
        <v>5.5</v>
      </c>
      <c r="K1032" s="7">
        <v>5</v>
      </c>
      <c r="L1032" s="7">
        <v>8</v>
      </c>
      <c r="M1032" s="17">
        <f t="shared" si="470"/>
        <v>2.5</v>
      </c>
      <c r="N1032" s="17">
        <f t="shared" si="471"/>
        <v>4</v>
      </c>
      <c r="O1032" s="14">
        <f t="shared" si="472"/>
        <v>0.625</v>
      </c>
      <c r="P1032" s="12">
        <v>4</v>
      </c>
      <c r="Q1032" s="12">
        <v>6</v>
      </c>
      <c r="R1032" s="17">
        <f t="shared" si="473"/>
        <v>2</v>
      </c>
      <c r="S1032" s="17">
        <f t="shared" si="474"/>
        <v>3</v>
      </c>
      <c r="T1032" s="14">
        <f t="shared" si="475"/>
        <v>0.66666666666666663</v>
      </c>
      <c r="U1032" s="12">
        <v>1</v>
      </c>
      <c r="V1032" s="12">
        <v>2</v>
      </c>
      <c r="W1032" s="17">
        <f t="shared" si="476"/>
        <v>0.5</v>
      </c>
      <c r="X1032" s="17">
        <f t="shared" si="477"/>
        <v>1</v>
      </c>
      <c r="Y1032" s="14">
        <f t="shared" si="478"/>
        <v>0.5</v>
      </c>
      <c r="Z1032" s="12">
        <v>0</v>
      </c>
      <c r="AA1032" s="12">
        <v>0</v>
      </c>
      <c r="AB1032" s="17">
        <f t="shared" si="479"/>
        <v>0</v>
      </c>
      <c r="AC1032" s="17">
        <f t="shared" si="480"/>
        <v>0</v>
      </c>
      <c r="AD1032" s="14" t="e">
        <f t="shared" si="481"/>
        <v>#DIV/0!</v>
      </c>
      <c r="AE1032" s="12">
        <v>4</v>
      </c>
      <c r="AF1032" s="17">
        <f t="shared" si="482"/>
        <v>2</v>
      </c>
      <c r="AG1032" s="12">
        <v>1</v>
      </c>
      <c r="AH1032" s="17">
        <f t="shared" si="483"/>
        <v>0.5</v>
      </c>
      <c r="AI1032" s="12">
        <v>3</v>
      </c>
      <c r="AJ1032" s="17">
        <f t="shared" si="484"/>
        <v>1.5</v>
      </c>
      <c r="AK1032" s="12">
        <v>1</v>
      </c>
      <c r="AL1032" s="17">
        <f t="shared" si="485"/>
        <v>0.5</v>
      </c>
      <c r="AM1032" s="12">
        <v>1</v>
      </c>
      <c r="AN1032" s="17">
        <f t="shared" si="486"/>
        <v>0.5</v>
      </c>
      <c r="AO1032" s="12">
        <v>0</v>
      </c>
      <c r="AP1032" s="17">
        <f t="shared" si="487"/>
        <v>0</v>
      </c>
      <c r="AQ1032" s="12">
        <v>0</v>
      </c>
      <c r="AR1032" s="17">
        <f t="shared" si="488"/>
        <v>0</v>
      </c>
      <c r="AS1032" s="12">
        <v>4</v>
      </c>
      <c r="AT1032" s="17">
        <f t="shared" si="489"/>
        <v>2</v>
      </c>
      <c r="AU1032" s="13"/>
      <c r="AV1032" s="13"/>
      <c r="AW1032" s="13"/>
      <c r="AX1032" s="13"/>
      <c r="AY1032" s="13"/>
      <c r="AZ1032" s="13"/>
      <c r="BA1032" s="13"/>
      <c r="BB1032" s="13"/>
      <c r="BC1032" s="13"/>
      <c r="BD1032" s="35">
        <f t="shared" si="490"/>
        <v>68.75</v>
      </c>
      <c r="BE1032" s="35">
        <f t="shared" si="491"/>
        <v>68.75</v>
      </c>
      <c r="BF1032" s="37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5.087825945474405</v>
      </c>
      <c r="BG1032" s="14">
        <f t="shared" si="492"/>
        <v>0.25</v>
      </c>
      <c r="BH1032" s="14">
        <f t="shared" si="493"/>
        <v>0</v>
      </c>
      <c r="BI1032" s="13">
        <f>IFERROR(((AG1032*(12000/5))/((F1032*60+G1032)*(SUMIFS(팀공격력!X:X,팀공격력!A:A,B1032,팀공격력!B:B,D1032)+SUMIFS(팀수비력!X:X,팀수비력!A:A,B1032,팀수비력!B:B,D1032))))*100,"")</f>
        <v>0.73388884641846952</v>
      </c>
      <c r="BJ1032" s="13">
        <f>IFERROR(((AI1032*(12000/5))/((F1032*60+G1032)*(SUMIFS(팀공격력!V:V,팀공격력!A:A,B1032,팀공격력!B:B,D1032)+SUMIFS(팀수비력!W:W,팀수비력!A:A,B1032,팀수비력!B:B,D1032))))*100,"")</f>
        <v>4.3553216586516657</v>
      </c>
      <c r="BK1032" s="13">
        <f>IFERROR(((AE1032*(12000/5))/((F1032*60+G1032)*(SUMIFS(팀공격력!X:X,팀공격력!A:A,B1032,팀공격력!B:B,D1032)+SUMIFS(팀수비력!X:X,팀수비력!A:A,B1032,팀수비력!B:B,D1032))))*100,"")</f>
        <v>2.9355553856738781</v>
      </c>
      <c r="BL1032" s="13">
        <f>IFERROR(100*AK1032/(((((F1032*60+G1032)/(12000/5))*SUMIFS(팀공격력!P:P,팀공격력!A:A,B1032,팀공격력!B:B,D1032))-K1032)),"")</f>
        <v>1.8967084205950924</v>
      </c>
      <c r="BM1032" s="13">
        <f>IFERROR(100*((AM1032/E1032*(2400))/((F1032*60+G1032)*SUMIFS(팀공격력!AR:AR,팀공격력!A:A,B1032,팀공격력!B:B,D1032))),"")</f>
        <v>3.267927099279111</v>
      </c>
      <c r="BN1032" s="13">
        <f>IFERROR((AO1032*40)/(((F1032*60+G1032)/60)*(SUMIFS(팀수비력!Q:Q,팀수비력!A:A,B1032,팀수비력!B:B,D1032)-SUMIFS(팀수비력!N:N,팀수비력!A:A,B1032,팀수비력!B:B,D1032)))*100,"")</f>
        <v>0</v>
      </c>
      <c r="BO1032" s="13">
        <f t="shared" si="494"/>
        <v>0</v>
      </c>
      <c r="BP1032" s="13">
        <v>0</v>
      </c>
      <c r="BQ1032" s="13">
        <v>0</v>
      </c>
      <c r="BR1032" s="13">
        <v>0</v>
      </c>
      <c r="BS1032" s="13">
        <v>1</v>
      </c>
      <c r="BT1032" s="15" t="s">
        <v>88</v>
      </c>
      <c r="BU1032" s="15"/>
      <c r="BV1032" s="12" t="s">
        <v>96</v>
      </c>
      <c r="BW1032" s="26"/>
      <c r="BX1032" s="28"/>
      <c r="BY1032" s="28"/>
      <c r="BZ1032" s="26"/>
      <c r="CA1032" s="26"/>
      <c r="CB1032" s="26"/>
      <c r="CC1032" s="31"/>
      <c r="CD1032" s="31"/>
      <c r="CE1032" s="31"/>
      <c r="CF1032" s="33"/>
      <c r="CG1032" s="33"/>
    </row>
    <row r="1033" spans="1:85" ht="18" customHeight="1" thickBot="1" x14ac:dyDescent="0.45">
      <c r="A1033" s="12" t="s">
        <v>84</v>
      </c>
      <c r="B1033" s="12" t="s">
        <v>213</v>
      </c>
      <c r="C1033" s="4" t="s">
        <v>232</v>
      </c>
      <c r="D1033" s="4" t="s">
        <v>300</v>
      </c>
      <c r="E1033" s="23">
        <v>9</v>
      </c>
      <c r="F1033" s="24">
        <v>20</v>
      </c>
      <c r="G1033" s="24">
        <v>16</v>
      </c>
      <c r="H1033" s="10">
        <f t="shared" si="468"/>
        <v>10944</v>
      </c>
      <c r="I1033" s="5">
        <v>81</v>
      </c>
      <c r="J1033" s="17">
        <f t="shared" si="469"/>
        <v>9</v>
      </c>
      <c r="K1033" s="7">
        <v>30</v>
      </c>
      <c r="L1033" s="7">
        <v>55</v>
      </c>
      <c r="M1033" s="17">
        <f t="shared" si="470"/>
        <v>3.3333333333333335</v>
      </c>
      <c r="N1033" s="17">
        <f t="shared" si="471"/>
        <v>6.1111111111111107</v>
      </c>
      <c r="O1033" s="14">
        <f t="shared" si="472"/>
        <v>0.54545454545454541</v>
      </c>
      <c r="P1033" s="12">
        <v>20</v>
      </c>
      <c r="Q1033" s="12">
        <v>30</v>
      </c>
      <c r="R1033" s="17">
        <f t="shared" si="473"/>
        <v>2.2222222222222223</v>
      </c>
      <c r="S1033" s="17">
        <f t="shared" si="474"/>
        <v>3.3333333333333335</v>
      </c>
      <c r="T1033" s="14">
        <f t="shared" si="475"/>
        <v>0.66666666666666663</v>
      </c>
      <c r="U1033" s="12">
        <v>10</v>
      </c>
      <c r="V1033" s="12">
        <v>25</v>
      </c>
      <c r="W1033" s="17">
        <f t="shared" si="476"/>
        <v>1.1111111111111112</v>
      </c>
      <c r="X1033" s="17">
        <f t="shared" si="477"/>
        <v>2.7777777777777777</v>
      </c>
      <c r="Y1033" s="14">
        <f t="shared" si="478"/>
        <v>0.4</v>
      </c>
      <c r="Z1033" s="12">
        <v>11</v>
      </c>
      <c r="AA1033" s="12">
        <v>12</v>
      </c>
      <c r="AB1033" s="17">
        <f t="shared" si="479"/>
        <v>1.2222222222222223</v>
      </c>
      <c r="AC1033" s="17">
        <f t="shared" si="480"/>
        <v>1.3333333333333333</v>
      </c>
      <c r="AD1033" s="14">
        <f t="shared" si="481"/>
        <v>0.91666666666666663</v>
      </c>
      <c r="AE1033" s="12">
        <v>31</v>
      </c>
      <c r="AF1033" s="17">
        <f t="shared" si="482"/>
        <v>3.4444444444444446</v>
      </c>
      <c r="AG1033" s="12">
        <v>9</v>
      </c>
      <c r="AH1033" s="17">
        <f t="shared" si="483"/>
        <v>1</v>
      </c>
      <c r="AI1033" s="12">
        <v>22</v>
      </c>
      <c r="AJ1033" s="17">
        <f t="shared" si="484"/>
        <v>2.4444444444444446</v>
      </c>
      <c r="AK1033" s="12">
        <v>7</v>
      </c>
      <c r="AL1033" s="17">
        <f t="shared" si="485"/>
        <v>0.77777777777777779</v>
      </c>
      <c r="AM1033" s="12">
        <v>3</v>
      </c>
      <c r="AN1033" s="17">
        <f t="shared" si="486"/>
        <v>0.33333333333333331</v>
      </c>
      <c r="AO1033" s="12">
        <v>1</v>
      </c>
      <c r="AP1033" s="17">
        <f t="shared" si="487"/>
        <v>0.1111111111111111</v>
      </c>
      <c r="AQ1033" s="12">
        <v>6</v>
      </c>
      <c r="AR1033" s="17">
        <f t="shared" si="488"/>
        <v>0.66666666666666663</v>
      </c>
      <c r="AS1033" s="12">
        <v>22</v>
      </c>
      <c r="AT1033" s="17">
        <f t="shared" si="489"/>
        <v>2.4444444444444446</v>
      </c>
      <c r="AU1033" s="13"/>
      <c r="AV1033" s="13"/>
      <c r="AW1033" s="13"/>
      <c r="AX1033" s="13"/>
      <c r="AY1033" s="13"/>
      <c r="AZ1033" s="13"/>
      <c r="BA1033" s="13"/>
      <c r="BB1033" s="13"/>
      <c r="BC1033" s="13"/>
      <c r="BD1033" s="35">
        <f t="shared" si="490"/>
        <v>67.186463171864631</v>
      </c>
      <c r="BE1033" s="35">
        <f t="shared" si="491"/>
        <v>63.636363636363633</v>
      </c>
      <c r="BF1033" s="37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17.852474135280882</v>
      </c>
      <c r="BG1033" s="14">
        <f t="shared" si="492"/>
        <v>0.45454545454545453</v>
      </c>
      <c r="BH1033" s="14">
        <f t="shared" si="493"/>
        <v>0.21818181818181817</v>
      </c>
      <c r="BI1033" s="13">
        <f>IFERROR(((AG1033*(12000/5))/((F1033*60+G1033)*(SUMIFS(팀공격력!X:X,팀공격력!A:A,B1033,팀공격력!B:B,D1033)+SUMIFS(팀수비력!X:X,팀수비력!A:A,B1033,팀수비력!B:B,D1033))))*100,"")</f>
        <v>2.797347699958558</v>
      </c>
      <c r="BJ1033" s="13">
        <f>IFERROR(((AI1033*(12000/5))/((F1033*60+G1033)*(SUMIFS(팀공격력!V:V,팀공격력!A:A,B1033,팀공격력!B:B,D1033)+SUMIFS(팀수비력!W:W,팀수비력!A:A,B1033,팀수비력!B:B,D1033))))*100,"")</f>
        <v>13.526807673389079</v>
      </c>
      <c r="BK1033" s="13">
        <f>IFERROR(((AE1033*(12000/5))/((F1033*60+G1033)*(SUMIFS(팀공격력!X:X,팀공격력!A:A,B1033,팀공격력!B:B,D1033)+SUMIFS(팀수비력!X:X,팀수비력!A:A,B1033,팀수비력!B:B,D1033))))*100,"")</f>
        <v>9.6353087443016996</v>
      </c>
      <c r="BL1033" s="13">
        <f>IFERROR(100*AK1033/(((((F1033*60+G1033)/(12000/5))*SUMIFS(팀공격력!P:P,팀공격력!A:A,B1033,팀공격력!B:B,D1033))-K1033)),"")</f>
        <v>6.5855494229804306</v>
      </c>
      <c r="BM1033" s="13">
        <f>IFERROR(100*((AM1033/E1033*(2400))/((F1033*60+G1033)*SUMIFS(팀공격력!AR:AR,팀공격력!A:A,B1033,팀공격력!B:B,D1033))),"")</f>
        <v>0.92268775007058224</v>
      </c>
      <c r="BN1033" s="13">
        <f>IFERROR((AO1033*40)/(((F1033*60+G1033)/60)*(SUMIFS(팀수비력!Q:Q,팀수비력!A:A,B1033,팀수비력!B:B,D1033)-SUMIFS(팀수비력!N:N,팀수비력!A:A,B1033,팀수비력!B:B,D1033)))*100,"")</f>
        <v>0.60542460445592505</v>
      </c>
      <c r="BO1033" s="13">
        <f t="shared" si="494"/>
        <v>9.0525045262522621</v>
      </c>
      <c r="BP1033" s="13">
        <v>17.647058823529399</v>
      </c>
      <c r="BQ1033" s="13">
        <v>0.33333333333333298</v>
      </c>
      <c r="BR1033" s="13">
        <v>0.33333333333333298</v>
      </c>
      <c r="BS1033" s="13">
        <v>0.33333333333333298</v>
      </c>
      <c r="BT1033" s="15" t="s">
        <v>88</v>
      </c>
      <c r="BU1033" s="15"/>
      <c r="BV1033" s="12" t="s">
        <v>96</v>
      </c>
      <c r="BW1033" s="26"/>
      <c r="BX1033" s="28"/>
      <c r="BY1033" s="28"/>
      <c r="BZ1033" s="26"/>
      <c r="CA1033" s="26"/>
      <c r="CB1033" s="26"/>
      <c r="CC1033" s="31"/>
      <c r="CD1033" s="31"/>
      <c r="CE1033" s="31"/>
      <c r="CF1033" s="33"/>
      <c r="CG1033" s="33"/>
    </row>
    <row r="1034" spans="1:85" ht="18" customHeight="1" thickBot="1" x14ac:dyDescent="0.45">
      <c r="A1034" s="12" t="s">
        <v>84</v>
      </c>
      <c r="B1034" s="12" t="s">
        <v>233</v>
      </c>
      <c r="C1034" s="4" t="s">
        <v>234</v>
      </c>
      <c r="D1034" s="4" t="s">
        <v>300</v>
      </c>
      <c r="E1034" s="23">
        <v>6</v>
      </c>
      <c r="F1034" s="24">
        <v>13</v>
      </c>
      <c r="G1034" s="24">
        <v>19</v>
      </c>
      <c r="H1034" s="10">
        <f t="shared" si="468"/>
        <v>4794</v>
      </c>
      <c r="I1034" s="5">
        <v>19</v>
      </c>
      <c r="J1034" s="17">
        <f t="shared" si="469"/>
        <v>3.1666666666666665</v>
      </c>
      <c r="K1034" s="7">
        <v>7</v>
      </c>
      <c r="L1034" s="7">
        <v>19</v>
      </c>
      <c r="M1034" s="17">
        <f t="shared" si="470"/>
        <v>1.1666666666666667</v>
      </c>
      <c r="N1034" s="17">
        <f t="shared" si="471"/>
        <v>3.1666666666666665</v>
      </c>
      <c r="O1034" s="14">
        <f t="shared" si="472"/>
        <v>0.36842105263157893</v>
      </c>
      <c r="P1034" s="12">
        <v>5</v>
      </c>
      <c r="Q1034" s="12">
        <v>11</v>
      </c>
      <c r="R1034" s="17">
        <f t="shared" si="473"/>
        <v>0.83333333333333337</v>
      </c>
      <c r="S1034" s="17">
        <f t="shared" si="474"/>
        <v>1.8333333333333333</v>
      </c>
      <c r="T1034" s="14">
        <f t="shared" si="475"/>
        <v>0.45454545454545453</v>
      </c>
      <c r="U1034" s="12">
        <v>2</v>
      </c>
      <c r="V1034" s="12">
        <v>8</v>
      </c>
      <c r="W1034" s="17">
        <f t="shared" si="476"/>
        <v>0.33333333333333331</v>
      </c>
      <c r="X1034" s="17">
        <f t="shared" si="477"/>
        <v>1.3333333333333333</v>
      </c>
      <c r="Y1034" s="14">
        <f t="shared" si="478"/>
        <v>0.25</v>
      </c>
      <c r="Z1034" s="12">
        <v>3</v>
      </c>
      <c r="AA1034" s="12">
        <v>4</v>
      </c>
      <c r="AB1034" s="17">
        <f t="shared" si="479"/>
        <v>0.5</v>
      </c>
      <c r="AC1034" s="17">
        <f t="shared" si="480"/>
        <v>0.66666666666666663</v>
      </c>
      <c r="AD1034" s="14">
        <f t="shared" si="481"/>
        <v>0.75</v>
      </c>
      <c r="AE1034" s="12">
        <v>7</v>
      </c>
      <c r="AF1034" s="17">
        <f t="shared" si="482"/>
        <v>1.1666666666666667</v>
      </c>
      <c r="AG1034" s="12">
        <v>1</v>
      </c>
      <c r="AH1034" s="17">
        <f t="shared" si="483"/>
        <v>0.16666666666666666</v>
      </c>
      <c r="AI1034" s="12">
        <v>6</v>
      </c>
      <c r="AJ1034" s="17">
        <f t="shared" si="484"/>
        <v>1</v>
      </c>
      <c r="AK1034" s="12">
        <v>19</v>
      </c>
      <c r="AL1034" s="17">
        <f t="shared" si="485"/>
        <v>3.1666666666666665</v>
      </c>
      <c r="AM1034" s="12">
        <v>3</v>
      </c>
      <c r="AN1034" s="17">
        <f t="shared" si="486"/>
        <v>0.5</v>
      </c>
      <c r="AO1034" s="12">
        <v>0</v>
      </c>
      <c r="AP1034" s="17">
        <f t="shared" si="487"/>
        <v>0</v>
      </c>
      <c r="AQ1034" s="12">
        <v>6</v>
      </c>
      <c r="AR1034" s="17">
        <f t="shared" si="488"/>
        <v>1</v>
      </c>
      <c r="AS1034" s="12">
        <v>10</v>
      </c>
      <c r="AT1034" s="17">
        <f t="shared" si="489"/>
        <v>1.6666666666666667</v>
      </c>
      <c r="AU1034" s="13"/>
      <c r="AV1034" s="13"/>
      <c r="AW1034" s="13"/>
      <c r="AX1034" s="13"/>
      <c r="AY1034" s="13"/>
      <c r="AZ1034" s="13"/>
      <c r="BA1034" s="13"/>
      <c r="BB1034" s="13"/>
      <c r="BC1034" s="13"/>
      <c r="BD1034" s="35">
        <f t="shared" si="490"/>
        <v>45.761078998073209</v>
      </c>
      <c r="BE1034" s="35">
        <f t="shared" si="491"/>
        <v>42.105263157894733</v>
      </c>
      <c r="BF1034" s="37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10.804989191646028</v>
      </c>
      <c r="BG1034" s="14">
        <f t="shared" si="492"/>
        <v>0.42105263157894735</v>
      </c>
      <c r="BH1034" s="14">
        <f t="shared" si="493"/>
        <v>0.21052631578947367</v>
      </c>
      <c r="BI1034" s="13">
        <f>IFERROR(((AG1034*(12000/5))/((F1034*60+G1034)*(SUMIFS(팀공격력!X:X,팀공격력!A:A,B1034,팀공격력!B:B,D1034)+SUMIFS(팀수비력!X:X,팀수비력!A:A,B1034,팀수비력!B:B,D1034))))*100,"")</f>
        <v>0.48841539729539973</v>
      </c>
      <c r="BJ1034" s="13">
        <f>IFERROR(((AI1034*(12000/5))/((F1034*60+G1034)*(SUMIFS(팀공격력!V:V,팀공격력!A:A,B1034,팀공격력!B:B,D1034)+SUMIFS(팀수비력!W:W,팀수비력!A:A,B1034,팀수비력!B:B,D1034))))*100,"")</f>
        <v>5.7214375111746829</v>
      </c>
      <c r="BK1034" s="13">
        <f>IFERROR(((AE1034*(12000/5))/((F1034*60+G1034)*(SUMIFS(팀공격력!X:X,팀공격력!A:A,B1034,팀공격력!B:B,D1034)+SUMIFS(팀수비력!X:X,팀수비력!A:A,B1034,팀수비력!B:B,D1034))))*100,"")</f>
        <v>3.4189077810677979</v>
      </c>
      <c r="BL1034" s="13">
        <f>IFERROR(100*AK1034/(((((F1034*60+G1034)/(12000/5))*SUMIFS(팀공격력!P:P,팀공격력!A:A,B1034,팀공격력!B:B,D1034))-K1034)),"")</f>
        <v>23.015075884137261</v>
      </c>
      <c r="BM1034" s="13">
        <f>IFERROR(100*((AM1034/E1034*(2400))/((F1034*60+G1034)*SUMIFS(팀공격력!AR:AR,팀공격력!A:A,B1034,팀공격력!B:B,D1034))),"")</f>
        <v>2.1269561737435105</v>
      </c>
      <c r="BN1034" s="13">
        <f>IFERROR((AO1034*40)/(((F1034*60+G1034)/60)*(SUMIFS(팀수비력!Q:Q,팀수비력!A:A,B1034,팀수비력!B:B,D1034)-SUMIFS(팀수비력!N:N,팀수비력!A:A,B1034,팀수비력!B:B,D1034)))*100,"")</f>
        <v>0</v>
      </c>
      <c r="BO1034" s="13">
        <f t="shared" si="494"/>
        <v>22.421524663677129</v>
      </c>
      <c r="BP1034" s="13">
        <v>0</v>
      </c>
      <c r="BQ1034" s="13">
        <v>0</v>
      </c>
      <c r="BR1034" s="13">
        <v>0.83333333333333304</v>
      </c>
      <c r="BS1034" s="13">
        <v>0.16666666666666599</v>
      </c>
      <c r="BT1034" s="15" t="s">
        <v>88</v>
      </c>
      <c r="BU1034" s="15"/>
      <c r="BV1034" s="12" t="s">
        <v>91</v>
      </c>
      <c r="BW1034" s="26"/>
      <c r="BX1034" s="28"/>
      <c r="BY1034" s="28"/>
      <c r="BZ1034" s="26"/>
      <c r="CA1034" s="26"/>
      <c r="CB1034" s="26"/>
      <c r="CC1034" s="31"/>
      <c r="CD1034" s="31"/>
      <c r="CE1034" s="31"/>
      <c r="CF1034" s="33"/>
      <c r="CG1034" s="33"/>
    </row>
    <row r="1035" spans="1:85" ht="18" customHeight="1" thickBot="1" x14ac:dyDescent="0.45">
      <c r="A1035" s="12" t="s">
        <v>84</v>
      </c>
      <c r="B1035" s="12" t="s">
        <v>233</v>
      </c>
      <c r="C1035" s="4" t="s">
        <v>237</v>
      </c>
      <c r="D1035" s="4" t="s">
        <v>300</v>
      </c>
      <c r="E1035" s="23">
        <v>9</v>
      </c>
      <c r="F1035" s="24">
        <v>29</v>
      </c>
      <c r="G1035" s="24">
        <v>29</v>
      </c>
      <c r="H1035" s="10">
        <f t="shared" si="468"/>
        <v>15921</v>
      </c>
      <c r="I1035" s="5">
        <v>191</v>
      </c>
      <c r="J1035" s="17">
        <f t="shared" si="469"/>
        <v>21.222222222222221</v>
      </c>
      <c r="K1035" s="7">
        <v>74</v>
      </c>
      <c r="L1035" s="7">
        <v>140</v>
      </c>
      <c r="M1035" s="17">
        <f t="shared" si="470"/>
        <v>8.2222222222222214</v>
      </c>
      <c r="N1035" s="17">
        <f t="shared" si="471"/>
        <v>15.555555555555555</v>
      </c>
      <c r="O1035" s="14">
        <f t="shared" si="472"/>
        <v>0.52857142857142858</v>
      </c>
      <c r="P1035" s="12">
        <v>58</v>
      </c>
      <c r="Q1035" s="12">
        <v>94</v>
      </c>
      <c r="R1035" s="17">
        <f t="shared" si="473"/>
        <v>6.4444444444444446</v>
      </c>
      <c r="S1035" s="17">
        <f t="shared" si="474"/>
        <v>10.444444444444445</v>
      </c>
      <c r="T1035" s="14">
        <f t="shared" si="475"/>
        <v>0.61702127659574468</v>
      </c>
      <c r="U1035" s="12">
        <v>16</v>
      </c>
      <c r="V1035" s="12">
        <v>46</v>
      </c>
      <c r="W1035" s="17">
        <f t="shared" si="476"/>
        <v>1.7777777777777777</v>
      </c>
      <c r="X1035" s="17">
        <f t="shared" si="477"/>
        <v>5.1111111111111107</v>
      </c>
      <c r="Y1035" s="14">
        <f t="shared" si="478"/>
        <v>0.34782608695652173</v>
      </c>
      <c r="Z1035" s="12">
        <v>27</v>
      </c>
      <c r="AA1035" s="12">
        <v>36</v>
      </c>
      <c r="AB1035" s="17">
        <f t="shared" si="479"/>
        <v>3</v>
      </c>
      <c r="AC1035" s="17">
        <f t="shared" si="480"/>
        <v>4</v>
      </c>
      <c r="AD1035" s="14">
        <f t="shared" si="481"/>
        <v>0.75</v>
      </c>
      <c r="AE1035" s="12">
        <v>75</v>
      </c>
      <c r="AF1035" s="17">
        <f t="shared" si="482"/>
        <v>8.3333333333333339</v>
      </c>
      <c r="AG1035" s="12">
        <v>18</v>
      </c>
      <c r="AH1035" s="17">
        <f t="shared" si="483"/>
        <v>2</v>
      </c>
      <c r="AI1035" s="12">
        <v>57</v>
      </c>
      <c r="AJ1035" s="17">
        <f t="shared" si="484"/>
        <v>6.333333333333333</v>
      </c>
      <c r="AK1035" s="12">
        <v>36</v>
      </c>
      <c r="AL1035" s="17">
        <f t="shared" si="485"/>
        <v>4</v>
      </c>
      <c r="AM1035" s="12">
        <v>9</v>
      </c>
      <c r="AN1035" s="17">
        <f t="shared" si="486"/>
        <v>1</v>
      </c>
      <c r="AO1035" s="12">
        <v>9</v>
      </c>
      <c r="AP1035" s="17">
        <f t="shared" si="487"/>
        <v>1</v>
      </c>
      <c r="AQ1035" s="12">
        <v>17</v>
      </c>
      <c r="AR1035" s="17">
        <f t="shared" si="488"/>
        <v>1.8888888888888888</v>
      </c>
      <c r="AS1035" s="12">
        <v>31</v>
      </c>
      <c r="AT1035" s="17">
        <f t="shared" si="489"/>
        <v>3.4444444444444446</v>
      </c>
      <c r="AU1035" s="13"/>
      <c r="AV1035" s="13"/>
      <c r="AW1035" s="13"/>
      <c r="AX1035" s="13"/>
      <c r="AY1035" s="13"/>
      <c r="AZ1035" s="13"/>
      <c r="BA1035" s="13"/>
      <c r="BB1035" s="13"/>
      <c r="BC1035" s="13"/>
      <c r="BD1035" s="35">
        <f t="shared" si="490"/>
        <v>61.280800821355228</v>
      </c>
      <c r="BE1035" s="35">
        <f t="shared" si="491"/>
        <v>58.571428571428577</v>
      </c>
      <c r="BF1035" s="37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31.521104860561422</v>
      </c>
      <c r="BG1035" s="14">
        <f t="shared" si="492"/>
        <v>0.32857142857142857</v>
      </c>
      <c r="BH1035" s="14">
        <f t="shared" si="493"/>
        <v>0.25714285714285712</v>
      </c>
      <c r="BI1035" s="13">
        <f>IFERROR(((AG1035*(12000/5))/((F1035*60+G1035)*(SUMIFS(팀공격력!X:X,팀공격력!A:A,B1035,팀공격력!B:B,D1035)+SUMIFS(팀수비력!X:X,팀수비력!A:A,B1035,팀수비력!B:B,D1035))))*100,"")</f>
        <v>3.9708254629182806</v>
      </c>
      <c r="BJ1035" s="13">
        <f>IFERROR(((AI1035*(12000/5))/((F1035*60+G1035)*(SUMIFS(팀공격력!V:V,팀공격력!A:A,B1035,팀공격력!B:B,D1035)+SUMIFS(팀수비력!W:W,팀수비력!A:A,B1035,팀수비력!B:B,D1035))))*100,"")</f>
        <v>24.549785996931277</v>
      </c>
      <c r="BK1035" s="13">
        <f>IFERROR(((AE1035*(12000/5))/((F1035*60+G1035)*(SUMIFS(팀공격력!X:X,팀공격력!A:A,B1035,팀공격력!B:B,D1035)+SUMIFS(팀수비력!X:X,팀수비력!A:A,B1035,팀수비력!B:B,D1035))))*100,"")</f>
        <v>16.545106095492837</v>
      </c>
      <c r="BL1035" s="13">
        <f>IFERROR(100*AK1035/(((((F1035*60+G1035)/(12000/5))*SUMIFS(팀공격력!P:P,팀공격력!A:A,B1035,팀공격력!B:B,D1035))-K1035)),"")</f>
        <v>28.967917360969082</v>
      </c>
      <c r="BM1035" s="13">
        <f>IFERROR(100*((AM1035/E1035*(2400))/((F1035*60+G1035)*SUMIFS(팀공격력!AR:AR,팀공격력!A:A,B1035,팀공격력!B:B,D1035))),"")</f>
        <v>1.9213544181131315</v>
      </c>
      <c r="BN1035" s="13">
        <f>IFERROR((AO1035*40)/(((F1035*60+G1035)/60)*(SUMIFS(팀수비력!Q:Q,팀수비력!A:A,B1035,팀수비력!B:B,D1035)-SUMIFS(팀수비력!N:N,팀수비력!A:A,B1035,팀수비력!B:B,D1035)))*100,"")</f>
        <v>3.2735357368562235</v>
      </c>
      <c r="BO1035" s="13">
        <f t="shared" si="494"/>
        <v>9.8356861837537597</v>
      </c>
      <c r="BP1035" s="13">
        <v>52.941176470588204</v>
      </c>
      <c r="BQ1035" s="13">
        <v>1</v>
      </c>
      <c r="BR1035" s="13">
        <v>0</v>
      </c>
      <c r="BS1035" s="13">
        <v>1</v>
      </c>
      <c r="BT1035" s="15" t="s">
        <v>93</v>
      </c>
      <c r="BU1035" s="15"/>
      <c r="BV1035" s="12" t="s">
        <v>96</v>
      </c>
      <c r="BW1035" s="26"/>
      <c r="BX1035" s="28"/>
      <c r="BY1035" s="28"/>
      <c r="BZ1035" s="26"/>
      <c r="CA1035" s="26"/>
      <c r="CB1035" s="26"/>
      <c r="CC1035" s="31"/>
      <c r="CD1035" s="31"/>
      <c r="CE1035" s="31"/>
      <c r="CF1035" s="33"/>
      <c r="CG1035" s="33"/>
    </row>
    <row r="1036" spans="1:85" ht="18" customHeight="1" thickBot="1" x14ac:dyDescent="0.45">
      <c r="A1036" s="12" t="s">
        <v>84</v>
      </c>
      <c r="B1036" s="12" t="s">
        <v>233</v>
      </c>
      <c r="C1036" s="4" t="s">
        <v>239</v>
      </c>
      <c r="D1036" s="4" t="s">
        <v>300</v>
      </c>
      <c r="E1036" s="23">
        <v>6</v>
      </c>
      <c r="F1036" s="24">
        <v>29</v>
      </c>
      <c r="G1036" s="24">
        <v>13</v>
      </c>
      <c r="H1036" s="10">
        <f t="shared" si="468"/>
        <v>10518</v>
      </c>
      <c r="I1036" s="5">
        <v>72</v>
      </c>
      <c r="J1036" s="17">
        <f t="shared" si="469"/>
        <v>12</v>
      </c>
      <c r="K1036" s="7">
        <v>28</v>
      </c>
      <c r="L1036" s="7">
        <v>64</v>
      </c>
      <c r="M1036" s="17">
        <f t="shared" si="470"/>
        <v>4.666666666666667</v>
      </c>
      <c r="N1036" s="17">
        <f t="shared" si="471"/>
        <v>10.666666666666666</v>
      </c>
      <c r="O1036" s="14">
        <f t="shared" si="472"/>
        <v>0.4375</v>
      </c>
      <c r="P1036" s="12">
        <v>18</v>
      </c>
      <c r="Q1036" s="12">
        <v>34</v>
      </c>
      <c r="R1036" s="17">
        <f t="shared" si="473"/>
        <v>3</v>
      </c>
      <c r="S1036" s="17">
        <f t="shared" si="474"/>
        <v>5.666666666666667</v>
      </c>
      <c r="T1036" s="14">
        <f t="shared" si="475"/>
        <v>0.52941176470588236</v>
      </c>
      <c r="U1036" s="12">
        <v>10</v>
      </c>
      <c r="V1036" s="12">
        <v>30</v>
      </c>
      <c r="W1036" s="17">
        <f t="shared" si="476"/>
        <v>1.6666666666666667</v>
      </c>
      <c r="X1036" s="17">
        <f t="shared" si="477"/>
        <v>5</v>
      </c>
      <c r="Y1036" s="14">
        <f t="shared" si="478"/>
        <v>0.33333333333333331</v>
      </c>
      <c r="Z1036" s="12">
        <v>6</v>
      </c>
      <c r="AA1036" s="12">
        <v>8</v>
      </c>
      <c r="AB1036" s="17">
        <f t="shared" si="479"/>
        <v>1</v>
      </c>
      <c r="AC1036" s="17">
        <f t="shared" si="480"/>
        <v>1.3333333333333333</v>
      </c>
      <c r="AD1036" s="14">
        <f t="shared" si="481"/>
        <v>0.75</v>
      </c>
      <c r="AE1036" s="12">
        <v>17</v>
      </c>
      <c r="AF1036" s="17">
        <f t="shared" si="482"/>
        <v>2.8333333333333335</v>
      </c>
      <c r="AG1036" s="12">
        <v>3</v>
      </c>
      <c r="AH1036" s="17">
        <f t="shared" si="483"/>
        <v>0.5</v>
      </c>
      <c r="AI1036" s="12">
        <v>14</v>
      </c>
      <c r="AJ1036" s="17">
        <f t="shared" si="484"/>
        <v>2.3333333333333335</v>
      </c>
      <c r="AK1036" s="12">
        <v>33</v>
      </c>
      <c r="AL1036" s="17">
        <f t="shared" si="485"/>
        <v>5.5</v>
      </c>
      <c r="AM1036" s="12">
        <v>4</v>
      </c>
      <c r="AN1036" s="17">
        <f t="shared" si="486"/>
        <v>0.66666666666666663</v>
      </c>
      <c r="AO1036" s="12">
        <v>1</v>
      </c>
      <c r="AP1036" s="17">
        <f t="shared" si="487"/>
        <v>0.16666666666666666</v>
      </c>
      <c r="AQ1036" s="12">
        <v>15</v>
      </c>
      <c r="AR1036" s="17">
        <f t="shared" si="488"/>
        <v>2.5</v>
      </c>
      <c r="AS1036" s="12">
        <v>18</v>
      </c>
      <c r="AT1036" s="17">
        <f t="shared" si="489"/>
        <v>3</v>
      </c>
      <c r="AU1036" s="13"/>
      <c r="AV1036" s="13"/>
      <c r="AW1036" s="13"/>
      <c r="AX1036" s="13"/>
      <c r="AY1036" s="13"/>
      <c r="AZ1036" s="13"/>
      <c r="BA1036" s="13"/>
      <c r="BB1036" s="13"/>
      <c r="BC1036" s="13"/>
      <c r="BD1036" s="35">
        <f t="shared" si="490"/>
        <v>53.317535545023695</v>
      </c>
      <c r="BE1036" s="35">
        <f t="shared" si="491"/>
        <v>51.5625</v>
      </c>
      <c r="BF1036" s="37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15.186661404869239</v>
      </c>
      <c r="BG1036" s="14">
        <f t="shared" si="492"/>
        <v>0.46875</v>
      </c>
      <c r="BH1036" s="14">
        <f t="shared" si="493"/>
        <v>0.125</v>
      </c>
      <c r="BI1036" s="13">
        <f>IFERROR(((AG1036*(12000/5))/((F1036*60+G1036)*(SUMIFS(팀공격력!X:X,팀공격력!A:A,B1036,팀공격력!B:B,D1036)+SUMIFS(팀수비력!X:X,팀수비력!A:A,B1036,팀수비력!B:B,D1036))))*100,"")</f>
        <v>0.66784467046039542</v>
      </c>
      <c r="BJ1036" s="13">
        <f>IFERROR(((AI1036*(12000/5))/((F1036*60+G1036)*(SUMIFS(팀공격력!V:V,팀공격력!A:A,B1036,팀공격력!B:B,D1036)+SUMIFS(팀수비력!W:W,팀수비력!A:A,B1036,팀수비력!B:B,D1036))))*100,"")</f>
        <v>6.0848069975280472</v>
      </c>
      <c r="BK1036" s="13">
        <f>IFERROR(((AE1036*(12000/5))/((F1036*60+G1036)*(SUMIFS(팀공격력!X:X,팀공격력!A:A,B1036,팀공격력!B:B,D1036)+SUMIFS(팀수비력!X:X,팀수비력!A:A,B1036,팀수비력!B:B,D1036))))*100,"")</f>
        <v>3.7844531326089075</v>
      </c>
      <c r="BL1036" s="13">
        <f>IFERROR(100*AK1036/(((((F1036*60+G1036)/(12000/5))*SUMIFS(팀공격력!P:P,팀공격력!A:A,B1036,팀공격력!B:B,D1036))-K1036)),"")</f>
        <v>19.5866523888544</v>
      </c>
      <c r="BM1036" s="13">
        <f>IFERROR(100*((AM1036/E1036*(2400))/((F1036*60+G1036)*SUMIFS(팀공격력!AR:AR,팀공격력!A:A,B1036,팀공격력!B:B,D1036))),"")</f>
        <v>1.2925940162168206</v>
      </c>
      <c r="BN1036" s="13">
        <f>IFERROR((AO1036*40)/(((F1036*60+G1036)/60)*(SUMIFS(팀수비력!Q:Q,팀수비력!A:A,B1036,팀수비력!B:B,D1036)-SUMIFS(팀수비력!N:N,팀수비력!A:A,B1036,팀수비력!B:B,D1036)))*100,"")</f>
        <v>0.36704599851040498</v>
      </c>
      <c r="BO1036" s="13">
        <f t="shared" si="494"/>
        <v>18.177411536597191</v>
      </c>
      <c r="BP1036" s="13">
        <v>0</v>
      </c>
      <c r="BQ1036" s="13">
        <v>0</v>
      </c>
      <c r="BR1036" s="13">
        <v>1.6666666666666601</v>
      </c>
      <c r="BS1036" s="13">
        <v>0.16666666666666599</v>
      </c>
      <c r="BT1036" s="15" t="s">
        <v>88</v>
      </c>
      <c r="BU1036" s="15"/>
      <c r="BV1036" s="12" t="s">
        <v>91</v>
      </c>
      <c r="BW1036" s="26"/>
      <c r="BX1036" s="28"/>
      <c r="BY1036" s="28"/>
      <c r="BZ1036" s="26"/>
      <c r="CA1036" s="26"/>
      <c r="CB1036" s="26"/>
      <c r="CC1036" s="31"/>
      <c r="CD1036" s="31"/>
      <c r="CE1036" s="31"/>
      <c r="CF1036" s="33"/>
      <c r="CG1036" s="33"/>
    </row>
    <row r="1037" spans="1:85" ht="18" customHeight="1" thickBot="1" x14ac:dyDescent="0.45">
      <c r="A1037" s="12" t="s">
        <v>84</v>
      </c>
      <c r="B1037" s="12" t="s">
        <v>233</v>
      </c>
      <c r="C1037" s="4" t="s">
        <v>240</v>
      </c>
      <c r="D1037" s="4" t="s">
        <v>300</v>
      </c>
      <c r="E1037" s="23">
        <v>3</v>
      </c>
      <c r="F1037" s="24">
        <v>12</v>
      </c>
      <c r="G1037" s="24">
        <v>2</v>
      </c>
      <c r="H1037" s="10">
        <f t="shared" si="468"/>
        <v>2166</v>
      </c>
      <c r="I1037" s="5">
        <v>12</v>
      </c>
      <c r="J1037" s="17">
        <f t="shared" si="469"/>
        <v>4</v>
      </c>
      <c r="K1037" s="7">
        <v>5</v>
      </c>
      <c r="L1037" s="7">
        <v>12</v>
      </c>
      <c r="M1037" s="17">
        <f t="shared" si="470"/>
        <v>1.6666666666666667</v>
      </c>
      <c r="N1037" s="17">
        <f t="shared" si="471"/>
        <v>4</v>
      </c>
      <c r="O1037" s="14">
        <f t="shared" si="472"/>
        <v>0.41666666666666669</v>
      </c>
      <c r="P1037" s="12">
        <v>3</v>
      </c>
      <c r="Q1037" s="12">
        <v>8</v>
      </c>
      <c r="R1037" s="17">
        <f t="shared" si="473"/>
        <v>1</v>
      </c>
      <c r="S1037" s="17">
        <f t="shared" si="474"/>
        <v>2.6666666666666665</v>
      </c>
      <c r="T1037" s="14">
        <f t="shared" si="475"/>
        <v>0.375</v>
      </c>
      <c r="U1037" s="12">
        <v>2</v>
      </c>
      <c r="V1037" s="12">
        <v>4</v>
      </c>
      <c r="W1037" s="17">
        <f t="shared" si="476"/>
        <v>0.66666666666666663</v>
      </c>
      <c r="X1037" s="17">
        <f t="shared" si="477"/>
        <v>1.3333333333333333</v>
      </c>
      <c r="Y1037" s="14">
        <f t="shared" si="478"/>
        <v>0.5</v>
      </c>
      <c r="Z1037" s="12">
        <v>0</v>
      </c>
      <c r="AA1037" s="12">
        <v>0</v>
      </c>
      <c r="AB1037" s="17">
        <f t="shared" si="479"/>
        <v>0</v>
      </c>
      <c r="AC1037" s="17">
        <f t="shared" si="480"/>
        <v>0</v>
      </c>
      <c r="AD1037" s="14" t="e">
        <f t="shared" si="481"/>
        <v>#DIV/0!</v>
      </c>
      <c r="AE1037" s="12">
        <v>1</v>
      </c>
      <c r="AF1037" s="17">
        <f t="shared" si="482"/>
        <v>0.33333333333333331</v>
      </c>
      <c r="AG1037" s="12">
        <v>0</v>
      </c>
      <c r="AH1037" s="17">
        <f t="shared" si="483"/>
        <v>0</v>
      </c>
      <c r="AI1037" s="12">
        <v>1</v>
      </c>
      <c r="AJ1037" s="17">
        <f t="shared" si="484"/>
        <v>0.33333333333333331</v>
      </c>
      <c r="AK1037" s="12">
        <v>6</v>
      </c>
      <c r="AL1037" s="17">
        <f t="shared" si="485"/>
        <v>2</v>
      </c>
      <c r="AM1037" s="12">
        <v>2</v>
      </c>
      <c r="AN1037" s="17">
        <f t="shared" si="486"/>
        <v>0.66666666666666663</v>
      </c>
      <c r="AO1037" s="12">
        <v>0</v>
      </c>
      <c r="AP1037" s="17">
        <f t="shared" si="487"/>
        <v>0</v>
      </c>
      <c r="AQ1037" s="12">
        <v>3</v>
      </c>
      <c r="AR1037" s="17">
        <f t="shared" si="488"/>
        <v>1</v>
      </c>
      <c r="AS1037" s="12">
        <v>10</v>
      </c>
      <c r="AT1037" s="17">
        <f t="shared" si="489"/>
        <v>3.3333333333333335</v>
      </c>
      <c r="AU1037" s="13"/>
      <c r="AV1037" s="13"/>
      <c r="AW1037" s="13"/>
      <c r="AX1037" s="13"/>
      <c r="AY1037" s="13"/>
      <c r="AZ1037" s="13"/>
      <c r="BA1037" s="13"/>
      <c r="BB1037" s="13"/>
      <c r="BC1037" s="13"/>
      <c r="BD1037" s="35">
        <f t="shared" si="490"/>
        <v>50</v>
      </c>
      <c r="BE1037" s="35">
        <f t="shared" si="491"/>
        <v>50</v>
      </c>
      <c r="BF1037" s="37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6.7025346602961804</v>
      </c>
      <c r="BG1037" s="14">
        <f t="shared" si="492"/>
        <v>0.33333333333333331</v>
      </c>
      <c r="BH1037" s="14">
        <f t="shared" si="493"/>
        <v>0</v>
      </c>
      <c r="BI1037" s="13">
        <f>IFERROR(((AG1037*(12000/5))/((F1037*60+G1037)*(SUMIFS(팀공격력!X:X,팀공격력!A:A,B1037,팀공격력!B:B,D1037)+SUMIFS(팀수비력!X:X,팀수비력!A:A,B1037,팀수비력!B:B,D1037))))*100,"")</f>
        <v>0</v>
      </c>
      <c r="BJ1037" s="13">
        <f>IFERROR(((AI1037*(12000/5))/((F1037*60+G1037)*(SUMIFS(팀공격력!V:V,팀공격력!A:A,B1037,팀공격력!B:B,D1037)+SUMIFS(팀수비력!W:W,팀수비력!A:A,B1037,팀수비력!B:B,D1037))))*100,"")</f>
        <v>1.0552697533306952</v>
      </c>
      <c r="BK1037" s="13">
        <f>IFERROR(((AE1037*(12000/5))/((F1037*60+G1037)*(SUMIFS(팀공격력!X:X,팀공격력!A:A,B1037,팀공격력!B:B,D1037)+SUMIFS(팀수비력!X:X,팀수비력!A:A,B1037,팀수비력!B:B,D1037))))*100,"")</f>
        <v>0.54050401999864872</v>
      </c>
      <c r="BL1037" s="13">
        <f>IFERROR(100*AK1037/(((((F1037*60+G1037)/(12000/5))*SUMIFS(팀공격력!P:P,팀공격력!A:A,B1037,팀공격력!B:B,D1037))-K1037)),"")</f>
        <v>7.902622133927494</v>
      </c>
      <c r="BM1037" s="13">
        <f>IFERROR(100*((AM1037/E1037*(2400))/((F1037*60+G1037)*SUMIFS(팀공격력!AR:AR,팀공격력!A:A,B1037,팀공격력!B:B,D1037))),"")</f>
        <v>3.1383896266316991</v>
      </c>
      <c r="BN1037" s="13">
        <f>IFERROR((AO1037*40)/(((F1037*60+G1037)/60)*(SUMIFS(팀수비력!Q:Q,팀수비력!A:A,B1037,팀수비력!B:B,D1037)-SUMIFS(팀수비력!N:N,팀수비력!A:A,B1037,팀수비력!B:B,D1037)))*100,"")</f>
        <v>0</v>
      </c>
      <c r="BO1037" s="13">
        <f t="shared" si="494"/>
        <v>20</v>
      </c>
      <c r="BP1037" s="13">
        <v>0</v>
      </c>
      <c r="BQ1037" s="13">
        <v>0</v>
      </c>
      <c r="BR1037" s="13">
        <v>0</v>
      </c>
      <c r="BS1037" s="13">
        <v>0</v>
      </c>
      <c r="BT1037" s="15" t="s">
        <v>88</v>
      </c>
      <c r="BU1037" s="15"/>
      <c r="BV1037" s="12" t="s">
        <v>91</v>
      </c>
      <c r="BW1037" s="26"/>
      <c r="BX1037" s="28"/>
      <c r="BY1037" s="28"/>
      <c r="BZ1037" s="26"/>
      <c r="CA1037" s="26"/>
      <c r="CB1037" s="26"/>
      <c r="CC1037" s="31"/>
      <c r="CD1037" s="31"/>
      <c r="CE1037" s="31"/>
      <c r="CF1037" s="33"/>
      <c r="CG1037" s="33"/>
    </row>
    <row r="1038" spans="1:85" ht="18" customHeight="1" thickBot="1" x14ac:dyDescent="0.45">
      <c r="A1038" s="12" t="s">
        <v>84</v>
      </c>
      <c r="B1038" s="12" t="s">
        <v>233</v>
      </c>
      <c r="C1038" s="4" t="s">
        <v>242</v>
      </c>
      <c r="D1038" s="4" t="s">
        <v>300</v>
      </c>
      <c r="E1038" s="23">
        <v>9</v>
      </c>
      <c r="F1038" s="24">
        <v>32</v>
      </c>
      <c r="G1038" s="24">
        <v>11</v>
      </c>
      <c r="H1038" s="10">
        <f t="shared" si="468"/>
        <v>17379</v>
      </c>
      <c r="I1038" s="5">
        <v>91</v>
      </c>
      <c r="J1038" s="17">
        <f t="shared" si="469"/>
        <v>10.111111111111111</v>
      </c>
      <c r="K1038" s="7">
        <v>35</v>
      </c>
      <c r="L1038" s="7">
        <v>87</v>
      </c>
      <c r="M1038" s="17">
        <f t="shared" si="470"/>
        <v>3.8888888888888888</v>
      </c>
      <c r="N1038" s="17">
        <f t="shared" si="471"/>
        <v>9.6666666666666661</v>
      </c>
      <c r="O1038" s="14">
        <f t="shared" si="472"/>
        <v>0.40229885057471265</v>
      </c>
      <c r="P1038" s="12">
        <v>18</v>
      </c>
      <c r="Q1038" s="12">
        <v>44</v>
      </c>
      <c r="R1038" s="17">
        <f t="shared" si="473"/>
        <v>2</v>
      </c>
      <c r="S1038" s="17">
        <f t="shared" si="474"/>
        <v>4.8888888888888893</v>
      </c>
      <c r="T1038" s="14">
        <f t="shared" si="475"/>
        <v>0.40909090909090912</v>
      </c>
      <c r="U1038" s="12">
        <v>17</v>
      </c>
      <c r="V1038" s="12">
        <v>43</v>
      </c>
      <c r="W1038" s="17">
        <f t="shared" si="476"/>
        <v>1.8888888888888888</v>
      </c>
      <c r="X1038" s="17">
        <f t="shared" si="477"/>
        <v>4.7777777777777777</v>
      </c>
      <c r="Y1038" s="14">
        <f t="shared" si="478"/>
        <v>0.39534883720930231</v>
      </c>
      <c r="Z1038" s="12">
        <v>4</v>
      </c>
      <c r="AA1038" s="12">
        <v>4</v>
      </c>
      <c r="AB1038" s="17">
        <f t="shared" si="479"/>
        <v>0.44444444444444442</v>
      </c>
      <c r="AC1038" s="17">
        <f t="shared" si="480"/>
        <v>0.44444444444444442</v>
      </c>
      <c r="AD1038" s="14">
        <f t="shared" si="481"/>
        <v>1</v>
      </c>
      <c r="AE1038" s="12">
        <v>19</v>
      </c>
      <c r="AF1038" s="17">
        <f t="shared" si="482"/>
        <v>2.1111111111111112</v>
      </c>
      <c r="AG1038" s="12">
        <v>3</v>
      </c>
      <c r="AH1038" s="17">
        <f t="shared" si="483"/>
        <v>0.33333333333333331</v>
      </c>
      <c r="AI1038" s="12">
        <v>16</v>
      </c>
      <c r="AJ1038" s="17">
        <f t="shared" si="484"/>
        <v>1.7777777777777777</v>
      </c>
      <c r="AK1038" s="12">
        <v>44</v>
      </c>
      <c r="AL1038" s="17">
        <f t="shared" si="485"/>
        <v>4.8888888888888893</v>
      </c>
      <c r="AM1038" s="12">
        <v>8</v>
      </c>
      <c r="AN1038" s="17">
        <f t="shared" si="486"/>
        <v>0.88888888888888884</v>
      </c>
      <c r="AO1038" s="12">
        <v>1</v>
      </c>
      <c r="AP1038" s="17">
        <f t="shared" si="487"/>
        <v>0.1111111111111111</v>
      </c>
      <c r="AQ1038" s="12">
        <v>19</v>
      </c>
      <c r="AR1038" s="17">
        <f t="shared" si="488"/>
        <v>2.1111111111111112</v>
      </c>
      <c r="AS1038" s="12">
        <v>22</v>
      </c>
      <c r="AT1038" s="17">
        <f t="shared" si="489"/>
        <v>2.4444444444444446</v>
      </c>
      <c r="AU1038" s="13"/>
      <c r="AV1038" s="13"/>
      <c r="AW1038" s="13"/>
      <c r="AX1038" s="13"/>
      <c r="AY1038" s="13"/>
      <c r="AZ1038" s="13"/>
      <c r="BA1038" s="13"/>
      <c r="BB1038" s="13"/>
      <c r="BC1038" s="13"/>
      <c r="BD1038" s="35">
        <f t="shared" si="490"/>
        <v>51.261829652996838</v>
      </c>
      <c r="BE1038" s="35">
        <f t="shared" si="491"/>
        <v>50</v>
      </c>
      <c r="BF1038" s="37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18.003639822728079</v>
      </c>
      <c r="BG1038" s="14">
        <f t="shared" si="492"/>
        <v>0.4942528735632184</v>
      </c>
      <c r="BH1038" s="14">
        <f t="shared" si="493"/>
        <v>4.5977011494252873E-2</v>
      </c>
      <c r="BI1038" s="13">
        <f>IFERROR(((AG1038*(12000/5))/((F1038*60+G1038)*(SUMIFS(팀공격력!X:X,팀공격력!A:A,B1038,팀공격력!B:B,D1038)+SUMIFS(팀수비력!X:X,팀수비력!A:A,B1038,팀수비력!B:B,D1038))))*100,"")</f>
        <v>0.60628260347854646</v>
      </c>
      <c r="BJ1038" s="13">
        <f>IFERROR(((AI1038*(12000/5))/((F1038*60+G1038)*(SUMIFS(팀공격력!V:V,팀공격력!A:A,B1038,팀공격력!B:B,D1038)+SUMIFS(팀수비력!W:W,팀수비력!A:A,B1038,팀수비력!B:B,D1038))))*100,"")</f>
        <v>6.3130379028877224</v>
      </c>
      <c r="BK1038" s="13">
        <f>IFERROR(((AE1038*(12000/5))/((F1038*60+G1038)*(SUMIFS(팀공격력!X:X,팀공격력!A:A,B1038,팀공격력!B:B,D1038)+SUMIFS(팀수비력!X:X,팀수비력!A:A,B1038,팀수비력!B:B,D1038))))*100,"")</f>
        <v>3.8397898220307938</v>
      </c>
      <c r="BL1038" s="13">
        <f>IFERROR(100*AK1038/(((((F1038*60+G1038)/(12000/5))*SUMIFS(팀공격력!P:P,팀공격력!A:A,B1038,팀공격력!B:B,D1038))-K1038)),"")</f>
        <v>24.251387680019473</v>
      </c>
      <c r="BM1038" s="13">
        <f>IFERROR(100*((AM1038/E1038*(2400))/((F1038*60+G1038)*SUMIFS(팀공격력!AR:AR,팀공격력!A:A,B1038,팀공격력!B:B,D1038))),"")</f>
        <v>1.5645898915436465</v>
      </c>
      <c r="BN1038" s="13">
        <f>IFERROR((AO1038*40)/(((F1038*60+G1038)/60)*(SUMIFS(팀수비력!Q:Q,팀수비력!A:A,B1038,팀수비력!B:B,D1038)-SUMIFS(팀수비력!N:N,팀수비력!A:A,B1038,팀수비력!B:B,D1038)))*100,"")</f>
        <v>0.33321161853378561</v>
      </c>
      <c r="BO1038" s="13">
        <f t="shared" si="494"/>
        <v>17.631774313288791</v>
      </c>
      <c r="BP1038" s="13">
        <v>4.3478260869565197</v>
      </c>
      <c r="BQ1038" s="13">
        <v>0.11111111111111099</v>
      </c>
      <c r="BR1038" s="13">
        <v>3.7777777777777701</v>
      </c>
      <c r="BS1038" s="13">
        <v>0.55555555555555503</v>
      </c>
      <c r="BT1038" s="15" t="s">
        <v>88</v>
      </c>
      <c r="BU1038" s="15"/>
      <c r="BV1038" s="12" t="s">
        <v>91</v>
      </c>
      <c r="BW1038" s="26"/>
      <c r="BX1038" s="28"/>
      <c r="BY1038" s="28"/>
      <c r="BZ1038" s="26"/>
      <c r="CA1038" s="26"/>
      <c r="CB1038" s="26"/>
      <c r="CC1038" s="31"/>
      <c r="CD1038" s="31"/>
      <c r="CE1038" s="31"/>
      <c r="CF1038" s="33"/>
      <c r="CG1038" s="33"/>
    </row>
    <row r="1039" spans="1:85" ht="18" customHeight="1" thickBot="1" x14ac:dyDescent="0.45">
      <c r="A1039" s="12" t="s">
        <v>84</v>
      </c>
      <c r="B1039" s="12" t="s">
        <v>233</v>
      </c>
      <c r="C1039" s="4" t="s">
        <v>244</v>
      </c>
      <c r="D1039" s="4" t="s">
        <v>300</v>
      </c>
      <c r="E1039" s="23">
        <v>5</v>
      </c>
      <c r="F1039" s="24">
        <v>2</v>
      </c>
      <c r="G1039" s="24">
        <v>14</v>
      </c>
      <c r="H1039" s="10">
        <f t="shared" si="468"/>
        <v>670</v>
      </c>
      <c r="I1039" s="5">
        <v>3</v>
      </c>
      <c r="J1039" s="17">
        <f t="shared" si="469"/>
        <v>0.6</v>
      </c>
      <c r="K1039" s="7">
        <v>0</v>
      </c>
      <c r="L1039" s="7">
        <v>2</v>
      </c>
      <c r="M1039" s="17">
        <f t="shared" si="470"/>
        <v>0</v>
      </c>
      <c r="N1039" s="17">
        <f t="shared" si="471"/>
        <v>0.4</v>
      </c>
      <c r="O1039" s="14">
        <f t="shared" si="472"/>
        <v>0</v>
      </c>
      <c r="P1039" s="12">
        <v>0</v>
      </c>
      <c r="Q1039" s="12">
        <v>2</v>
      </c>
      <c r="R1039" s="17">
        <f t="shared" si="473"/>
        <v>0</v>
      </c>
      <c r="S1039" s="17">
        <f t="shared" si="474"/>
        <v>0.4</v>
      </c>
      <c r="T1039" s="14">
        <f t="shared" si="475"/>
        <v>0</v>
      </c>
      <c r="U1039" s="12">
        <v>0</v>
      </c>
      <c r="V1039" s="12">
        <v>0</v>
      </c>
      <c r="W1039" s="17">
        <f t="shared" si="476"/>
        <v>0</v>
      </c>
      <c r="X1039" s="17">
        <f t="shared" si="477"/>
        <v>0</v>
      </c>
      <c r="Y1039" s="14" t="e">
        <f t="shared" si="478"/>
        <v>#DIV/0!</v>
      </c>
      <c r="Z1039" s="12">
        <v>3</v>
      </c>
      <c r="AA1039" s="12">
        <v>4</v>
      </c>
      <c r="AB1039" s="17">
        <f t="shared" si="479"/>
        <v>0.6</v>
      </c>
      <c r="AC1039" s="17">
        <f t="shared" si="480"/>
        <v>0.8</v>
      </c>
      <c r="AD1039" s="14">
        <f t="shared" si="481"/>
        <v>0.75</v>
      </c>
      <c r="AE1039" s="12">
        <v>3</v>
      </c>
      <c r="AF1039" s="17">
        <f t="shared" si="482"/>
        <v>0.6</v>
      </c>
      <c r="AG1039" s="12">
        <v>1</v>
      </c>
      <c r="AH1039" s="17">
        <f t="shared" si="483"/>
        <v>0.2</v>
      </c>
      <c r="AI1039" s="12">
        <v>2</v>
      </c>
      <c r="AJ1039" s="17">
        <f t="shared" si="484"/>
        <v>0.4</v>
      </c>
      <c r="AK1039" s="12">
        <v>2</v>
      </c>
      <c r="AL1039" s="17">
        <f t="shared" si="485"/>
        <v>0.4</v>
      </c>
      <c r="AM1039" s="12">
        <v>0</v>
      </c>
      <c r="AN1039" s="17">
        <f t="shared" si="486"/>
        <v>0</v>
      </c>
      <c r="AO1039" s="12">
        <v>1</v>
      </c>
      <c r="AP1039" s="17">
        <f t="shared" si="487"/>
        <v>0.2</v>
      </c>
      <c r="AQ1039" s="12">
        <v>2</v>
      </c>
      <c r="AR1039" s="17">
        <f t="shared" si="488"/>
        <v>0.4</v>
      </c>
      <c r="AS1039" s="12">
        <v>0</v>
      </c>
      <c r="AT1039" s="17">
        <f t="shared" si="489"/>
        <v>0</v>
      </c>
      <c r="AU1039" s="13"/>
      <c r="AV1039" s="13"/>
      <c r="AW1039" s="13"/>
      <c r="AX1039" s="13"/>
      <c r="AY1039" s="13"/>
      <c r="AZ1039" s="13"/>
      <c r="BA1039" s="13"/>
      <c r="BB1039" s="13"/>
      <c r="BC1039" s="13"/>
      <c r="BD1039" s="35">
        <f t="shared" si="490"/>
        <v>39.893617021276597</v>
      </c>
      <c r="BE1039" s="35">
        <f t="shared" si="491"/>
        <v>0</v>
      </c>
      <c r="BF1039" s="37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13.867644249983549</v>
      </c>
      <c r="BG1039" s="14">
        <f t="shared" si="492"/>
        <v>0</v>
      </c>
      <c r="BH1039" s="14">
        <f t="shared" si="493"/>
        <v>2</v>
      </c>
      <c r="BI1039" s="13">
        <f>IFERROR(((AG1039*(12000/5))/((F1039*60+G1039)*(SUMIFS(팀공격력!X:X,팀공격력!A:A,B1039,팀공격력!B:B,D1039)+SUMIFS(팀수비력!X:X,팀수비력!A:A,B1039,팀수비력!B:B,D1039))))*100,"")</f>
        <v>2.912267928649436</v>
      </c>
      <c r="BJ1039" s="13">
        <f>IFERROR(((AI1039*(12000/5))/((F1039*60+G1039)*(SUMIFS(팀공격력!V:V,팀공격력!A:A,B1039,팀공격력!B:B,D1039)+SUMIFS(팀수비력!W:W,팀수비력!A:A,B1039,팀수비력!B:B,D1039))))*100,"")</f>
        <v>11.371712864250178</v>
      </c>
      <c r="BK1039" s="13">
        <f>IFERROR(((AE1039*(12000/5))/((F1039*60+G1039)*(SUMIFS(팀공격력!X:X,팀공격력!A:A,B1039,팀공격력!B:B,D1039)+SUMIFS(팀수비력!X:X,팀수비력!A:A,B1039,팀수비력!B:B,D1039))))*100,"")</f>
        <v>8.7368037859483074</v>
      </c>
      <c r="BL1039" s="13">
        <f>IFERROR(100*AK1039/(((((F1039*60+G1039)/(12000/5))*SUMIFS(팀공격력!P:P,팀공격력!A:A,B1039,팀공격력!B:B,D1039))-K1039)),"")</f>
        <v>13.316318038062475</v>
      </c>
      <c r="BM1039" s="13">
        <f>IFERROR(100*((AM1039/E1039*(2400))/((F1039*60+G1039)*SUMIFS(팀공격력!AR:AR,팀공격력!A:A,B1039,팀공격력!B:B,D1039))),"")</f>
        <v>0</v>
      </c>
      <c r="BN1039" s="13">
        <f>IFERROR((AO1039*40)/(((F1039*60+G1039)/60)*(SUMIFS(팀수비력!Q:Q,팀수비력!A:A,B1039,팀수비력!B:B,D1039)-SUMIFS(팀수비력!N:N,팀수비력!A:A,B1039,팀수비력!B:B,D1039)))*100,"")</f>
        <v>4.8017286223040294</v>
      </c>
      <c r="BO1039" s="13">
        <f t="shared" si="494"/>
        <v>34.722222222222221</v>
      </c>
      <c r="BP1039" s="13">
        <v>33.3333333333333</v>
      </c>
      <c r="BQ1039" s="13">
        <v>0.2</v>
      </c>
      <c r="BR1039" s="13">
        <v>0</v>
      </c>
      <c r="BS1039" s="13">
        <v>0</v>
      </c>
      <c r="BT1039" s="15" t="s">
        <v>88</v>
      </c>
      <c r="BU1039" s="15"/>
      <c r="BV1039" s="12" t="s">
        <v>96</v>
      </c>
      <c r="BW1039" s="26"/>
      <c r="BX1039" s="28"/>
      <c r="BY1039" s="28"/>
      <c r="BZ1039" s="26"/>
      <c r="CA1039" s="26"/>
      <c r="CB1039" s="26"/>
      <c r="CC1039" s="31"/>
      <c r="CD1039" s="31"/>
      <c r="CE1039" s="31"/>
      <c r="CF1039" s="33"/>
      <c r="CG1039" s="33"/>
    </row>
    <row r="1040" spans="1:85" ht="18" customHeight="1" thickBot="1" x14ac:dyDescent="0.45">
      <c r="A1040" s="12" t="s">
        <v>84</v>
      </c>
      <c r="B1040" s="12" t="s">
        <v>233</v>
      </c>
      <c r="C1040" s="4" t="s">
        <v>246</v>
      </c>
      <c r="D1040" s="4" t="s">
        <v>300</v>
      </c>
      <c r="E1040" s="23">
        <v>8</v>
      </c>
      <c r="F1040" s="24">
        <v>7</v>
      </c>
      <c r="G1040" s="24">
        <v>26</v>
      </c>
      <c r="H1040" s="10">
        <f t="shared" si="468"/>
        <v>3568</v>
      </c>
      <c r="I1040" s="5">
        <v>21</v>
      </c>
      <c r="J1040" s="17">
        <f t="shared" si="469"/>
        <v>2.625</v>
      </c>
      <c r="K1040" s="7">
        <v>8</v>
      </c>
      <c r="L1040" s="7">
        <v>19</v>
      </c>
      <c r="M1040" s="17">
        <f t="shared" si="470"/>
        <v>1</v>
      </c>
      <c r="N1040" s="17">
        <f t="shared" si="471"/>
        <v>2.375</v>
      </c>
      <c r="O1040" s="14">
        <f t="shared" si="472"/>
        <v>0.42105263157894735</v>
      </c>
      <c r="P1040" s="12">
        <v>3</v>
      </c>
      <c r="Q1040" s="12">
        <v>4</v>
      </c>
      <c r="R1040" s="17">
        <f t="shared" si="473"/>
        <v>0.375</v>
      </c>
      <c r="S1040" s="17">
        <f t="shared" si="474"/>
        <v>0.5</v>
      </c>
      <c r="T1040" s="14">
        <f t="shared" si="475"/>
        <v>0.75</v>
      </c>
      <c r="U1040" s="12">
        <v>5</v>
      </c>
      <c r="V1040" s="12">
        <v>15</v>
      </c>
      <c r="W1040" s="17">
        <f t="shared" si="476"/>
        <v>0.625</v>
      </c>
      <c r="X1040" s="17">
        <f t="shared" si="477"/>
        <v>1.875</v>
      </c>
      <c r="Y1040" s="14">
        <f t="shared" si="478"/>
        <v>0.33333333333333331</v>
      </c>
      <c r="Z1040" s="12">
        <v>0</v>
      </c>
      <c r="AA1040" s="12">
        <v>3</v>
      </c>
      <c r="AB1040" s="17">
        <f t="shared" si="479"/>
        <v>0</v>
      </c>
      <c r="AC1040" s="17">
        <f t="shared" si="480"/>
        <v>0.375</v>
      </c>
      <c r="AD1040" s="14">
        <f t="shared" si="481"/>
        <v>0</v>
      </c>
      <c r="AE1040" s="12">
        <v>8</v>
      </c>
      <c r="AF1040" s="17">
        <f t="shared" si="482"/>
        <v>1</v>
      </c>
      <c r="AG1040" s="12">
        <v>3</v>
      </c>
      <c r="AH1040" s="17">
        <f t="shared" si="483"/>
        <v>0.375</v>
      </c>
      <c r="AI1040" s="12">
        <v>5</v>
      </c>
      <c r="AJ1040" s="17">
        <f t="shared" si="484"/>
        <v>0.625</v>
      </c>
      <c r="AK1040" s="12">
        <v>4</v>
      </c>
      <c r="AL1040" s="17">
        <f t="shared" si="485"/>
        <v>0.5</v>
      </c>
      <c r="AM1040" s="12">
        <v>3</v>
      </c>
      <c r="AN1040" s="17">
        <f t="shared" si="486"/>
        <v>0.375</v>
      </c>
      <c r="AO1040" s="12">
        <v>0</v>
      </c>
      <c r="AP1040" s="17">
        <f t="shared" si="487"/>
        <v>0</v>
      </c>
      <c r="AQ1040" s="12">
        <v>1</v>
      </c>
      <c r="AR1040" s="17">
        <f t="shared" si="488"/>
        <v>0.125</v>
      </c>
      <c r="AS1040" s="12">
        <v>9</v>
      </c>
      <c r="AT1040" s="17">
        <f t="shared" si="489"/>
        <v>1.125</v>
      </c>
      <c r="AU1040" s="13"/>
      <c r="AV1040" s="13"/>
      <c r="AW1040" s="13"/>
      <c r="AX1040" s="13"/>
      <c r="AY1040" s="13"/>
      <c r="AZ1040" s="13"/>
      <c r="BA1040" s="13"/>
      <c r="BB1040" s="13"/>
      <c r="BC1040" s="13"/>
      <c r="BD1040" s="35">
        <f t="shared" si="490"/>
        <v>51.673228346456689</v>
      </c>
      <c r="BE1040" s="35">
        <f t="shared" si="491"/>
        <v>55.26315789473685</v>
      </c>
      <c r="BF1040" s="37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15.421881035474666</v>
      </c>
      <c r="BG1040" s="14">
        <f t="shared" si="492"/>
        <v>0.78947368421052633</v>
      </c>
      <c r="BH1040" s="14">
        <f t="shared" si="493"/>
        <v>0.15789473684210525</v>
      </c>
      <c r="BI1040" s="13">
        <f>IFERROR(((AG1040*(12000/5))/((F1040*60+G1040)*(SUMIFS(팀공격력!X:X,팀공격력!A:A,B1040,팀공격력!B:B,D1040)+SUMIFS(팀수비력!X:X,팀수비력!A:A,B1040,팀수비력!B:B,D1040))))*100,"")</f>
        <v>2.624958985015859</v>
      </c>
      <c r="BJ1040" s="13">
        <f>IFERROR(((AI1040*(12000/5))/((F1040*60+G1040)*(SUMIFS(팀공격력!V:V,팀공격력!A:A,B1040,팀공격력!B:B,D1040)+SUMIFS(팀수비력!W:W,팀수비력!A:A,B1040,팀수비력!B:B,D1040))))*100,"")</f>
        <v>8.5415332052103352</v>
      </c>
      <c r="BK1040" s="13">
        <f>IFERROR(((AE1040*(12000/5))/((F1040*60+G1040)*(SUMIFS(팀공격력!X:X,팀공격력!A:A,B1040,팀공격력!B:B,D1040)+SUMIFS(팀수비력!X:X,팀수비력!A:A,B1040,팀수비력!B:B,D1040))))*100,"")</f>
        <v>6.9998906267089573</v>
      </c>
      <c r="BL1040" s="13">
        <f>IFERROR(100*AK1040/(((((F1040*60+G1040)/(12000/5))*SUMIFS(팀공격력!P:P,팀공격력!A:A,B1040,팀공격력!B:B,D1040))-K1040)),"")</f>
        <v>9.5262666957747051</v>
      </c>
      <c r="BM1040" s="13">
        <f>IFERROR(100*((AM1040/E1040*(2400))/((F1040*60+G1040)*SUMIFS(팀공격력!AR:AR,팀공격력!A:A,B1040,팀공격력!B:B,D1040))),"")</f>
        <v>2.857799298465916</v>
      </c>
      <c r="BN1040" s="13">
        <f>IFERROR((AO1040*40)/(((F1040*60+G1040)/60)*(SUMIFS(팀수비력!Q:Q,팀수비력!A:A,B1040,팀수비력!B:B,D1040)-SUMIFS(팀수비력!N:N,팀수비력!A:A,B1040,팀수비력!B:B,D1040)))*100,"")</f>
        <v>0</v>
      </c>
      <c r="BO1040" s="13">
        <f t="shared" si="494"/>
        <v>4.6904315196998123</v>
      </c>
      <c r="BP1040" s="13">
        <v>0</v>
      </c>
      <c r="BQ1040" s="13">
        <v>0</v>
      </c>
      <c r="BR1040" s="13">
        <v>0.75</v>
      </c>
      <c r="BS1040" s="13">
        <v>0.25</v>
      </c>
      <c r="BT1040" s="15" t="s">
        <v>88</v>
      </c>
      <c r="BU1040" s="15"/>
      <c r="BV1040" s="12" t="s">
        <v>91</v>
      </c>
      <c r="BW1040" s="26"/>
      <c r="BX1040" s="28"/>
      <c r="BY1040" s="28"/>
      <c r="BZ1040" s="26"/>
      <c r="CA1040" s="26"/>
      <c r="CB1040" s="26"/>
      <c r="CC1040" s="31"/>
      <c r="CD1040" s="31"/>
      <c r="CE1040" s="31"/>
      <c r="CF1040" s="33"/>
      <c r="CG1040" s="33"/>
    </row>
    <row r="1041" spans="1:85" ht="18" customHeight="1" thickBot="1" x14ac:dyDescent="0.45">
      <c r="A1041" s="12" t="s">
        <v>84</v>
      </c>
      <c r="B1041" s="12" t="s">
        <v>233</v>
      </c>
      <c r="C1041" s="4" t="s">
        <v>248</v>
      </c>
      <c r="D1041" s="4" t="s">
        <v>300</v>
      </c>
      <c r="E1041" s="23">
        <v>9</v>
      </c>
      <c r="F1041" s="24">
        <v>23</v>
      </c>
      <c r="G1041" s="24">
        <v>15</v>
      </c>
      <c r="H1041" s="10">
        <f t="shared" si="468"/>
        <v>12555</v>
      </c>
      <c r="I1041" s="5">
        <v>63</v>
      </c>
      <c r="J1041" s="17">
        <f t="shared" si="469"/>
        <v>7</v>
      </c>
      <c r="K1041" s="7">
        <v>30</v>
      </c>
      <c r="L1041" s="7">
        <v>68</v>
      </c>
      <c r="M1041" s="17">
        <f t="shared" si="470"/>
        <v>3.3333333333333335</v>
      </c>
      <c r="N1041" s="17">
        <f t="shared" si="471"/>
        <v>7.5555555555555554</v>
      </c>
      <c r="O1041" s="14">
        <f t="shared" si="472"/>
        <v>0.44117647058823528</v>
      </c>
      <c r="P1041" s="12">
        <v>27</v>
      </c>
      <c r="Q1041" s="12">
        <v>59</v>
      </c>
      <c r="R1041" s="17">
        <f t="shared" si="473"/>
        <v>3</v>
      </c>
      <c r="S1041" s="17">
        <f t="shared" si="474"/>
        <v>6.5555555555555554</v>
      </c>
      <c r="T1041" s="14">
        <f t="shared" si="475"/>
        <v>0.4576271186440678</v>
      </c>
      <c r="U1041" s="12">
        <v>3</v>
      </c>
      <c r="V1041" s="12">
        <v>9</v>
      </c>
      <c r="W1041" s="17">
        <f t="shared" si="476"/>
        <v>0.33333333333333331</v>
      </c>
      <c r="X1041" s="17">
        <f t="shared" si="477"/>
        <v>1</v>
      </c>
      <c r="Y1041" s="14">
        <f t="shared" si="478"/>
        <v>0.33333333333333331</v>
      </c>
      <c r="Z1041" s="12">
        <v>0</v>
      </c>
      <c r="AA1041" s="12">
        <v>0</v>
      </c>
      <c r="AB1041" s="17">
        <f t="shared" si="479"/>
        <v>0</v>
      </c>
      <c r="AC1041" s="17">
        <f t="shared" si="480"/>
        <v>0</v>
      </c>
      <c r="AD1041" s="14" t="e">
        <f t="shared" si="481"/>
        <v>#DIV/0!</v>
      </c>
      <c r="AE1041" s="12">
        <v>50</v>
      </c>
      <c r="AF1041" s="17">
        <f t="shared" si="482"/>
        <v>5.5555555555555554</v>
      </c>
      <c r="AG1041" s="12">
        <v>27</v>
      </c>
      <c r="AH1041" s="17">
        <f t="shared" si="483"/>
        <v>3</v>
      </c>
      <c r="AI1041" s="12">
        <v>23</v>
      </c>
      <c r="AJ1041" s="17">
        <f t="shared" si="484"/>
        <v>2.5555555555555554</v>
      </c>
      <c r="AK1041" s="12">
        <v>16</v>
      </c>
      <c r="AL1041" s="17">
        <f t="shared" si="485"/>
        <v>1.7777777777777777</v>
      </c>
      <c r="AM1041" s="12">
        <v>12</v>
      </c>
      <c r="AN1041" s="17">
        <f t="shared" si="486"/>
        <v>1.3333333333333333</v>
      </c>
      <c r="AO1041" s="12">
        <v>3</v>
      </c>
      <c r="AP1041" s="17">
        <f t="shared" si="487"/>
        <v>0.33333333333333331</v>
      </c>
      <c r="AQ1041" s="12">
        <v>8</v>
      </c>
      <c r="AR1041" s="17">
        <f t="shared" si="488"/>
        <v>0.88888888888888884</v>
      </c>
      <c r="AS1041" s="12">
        <v>12</v>
      </c>
      <c r="AT1041" s="17">
        <f t="shared" si="489"/>
        <v>1.3333333333333333</v>
      </c>
      <c r="AU1041" s="13"/>
      <c r="AV1041" s="13"/>
      <c r="AW1041" s="13"/>
      <c r="AX1041" s="13"/>
      <c r="AY1041" s="13"/>
      <c r="AZ1041" s="13"/>
      <c r="BA1041" s="13"/>
      <c r="BB1041" s="13"/>
      <c r="BC1041" s="13"/>
      <c r="BD1041" s="35">
        <f t="shared" si="490"/>
        <v>46.32352941176471</v>
      </c>
      <c r="BE1041" s="35">
        <f t="shared" si="491"/>
        <v>46.32352941176471</v>
      </c>
      <c r="BF1041" s="37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17.57617595602256</v>
      </c>
      <c r="BG1041" s="14">
        <f t="shared" si="492"/>
        <v>0.13235294117647059</v>
      </c>
      <c r="BH1041" s="14">
        <f t="shared" si="493"/>
        <v>0</v>
      </c>
      <c r="BI1041" s="13">
        <f>IFERROR(((AG1041*(12000/5))/((F1041*60+G1041)*(SUMIFS(팀공격력!X:X,팀공격력!A:A,B1041,팀공격력!B:B,D1041)+SUMIFS(팀수비력!X:X,팀수비력!A:A,B1041,팀수비력!B:B,D1041))))*100,"")</f>
        <v>7.5531077891424072</v>
      </c>
      <c r="BJ1041" s="13">
        <f>IFERROR(((AI1041*(12000/5))/((F1041*60+G1041)*(SUMIFS(팀공격력!V:V,팀공격력!A:A,B1041,팀공격력!B:B,D1041)+SUMIFS(팀수비력!W:W,팀수비력!A:A,B1041,팀수비력!B:B,D1041))))*100,"")</f>
        <v>12.561870626386757</v>
      </c>
      <c r="BK1041" s="13">
        <f>IFERROR(((AE1041*(12000/5))/((F1041*60+G1041)*(SUMIFS(팀공격력!X:X,팀공격력!A:A,B1041,팀공격력!B:B,D1041)+SUMIFS(팀수비력!X:X,팀수비력!A:A,B1041,팀수비력!B:B,D1041))))*100,"")</f>
        <v>13.987236646560014</v>
      </c>
      <c r="BL1041" s="13">
        <f>IFERROR(100*AK1041/(((((F1041*60+G1041)/(12000/5))*SUMIFS(팀공격력!P:P,팀공격력!A:A,B1041,팀공격력!B:B,D1041))-K1041)),"")</f>
        <v>12.662610674185091</v>
      </c>
      <c r="BM1041" s="13">
        <f>IFERROR(100*((AM1041/E1041*(2400))/((F1041*60+G1041)*SUMIFS(팀공격력!AR:AR,팀공격력!A:A,B1041,팀공격력!B:B,D1041))),"")</f>
        <v>3.2486269683556794</v>
      </c>
      <c r="BN1041" s="13">
        <f>IFERROR((AO1041*40)/(((F1041*60+G1041)/60)*(SUMIFS(팀수비력!Q:Q,팀수비력!A:A,B1041,팀수비력!B:B,D1041)-SUMIFS(팀수비력!N:N,팀수비력!A:A,B1041,팀수비력!B:B,D1041)))*100,"")</f>
        <v>1.3837239470725591</v>
      </c>
      <c r="BO1041" s="13">
        <f t="shared" si="494"/>
        <v>10.526315789473685</v>
      </c>
      <c r="BP1041" s="13">
        <v>33.3333333333333</v>
      </c>
      <c r="BQ1041" s="13">
        <v>0.66666666666666596</v>
      </c>
      <c r="BR1041" s="13">
        <v>0.44444444444444398</v>
      </c>
      <c r="BS1041" s="13">
        <v>0.11111111111111099</v>
      </c>
      <c r="BT1041" s="15" t="s">
        <v>88</v>
      </c>
      <c r="BU1041" s="15"/>
      <c r="BV1041" s="12" t="s">
        <v>96</v>
      </c>
      <c r="BW1041" s="26"/>
      <c r="BX1041" s="28"/>
      <c r="BY1041" s="28"/>
      <c r="BZ1041" s="26"/>
      <c r="CA1041" s="26"/>
      <c r="CB1041" s="26"/>
      <c r="CC1041" s="31"/>
      <c r="CD1041" s="31"/>
      <c r="CE1041" s="31"/>
      <c r="CF1041" s="33"/>
      <c r="CG1041" s="33"/>
    </row>
    <row r="1042" spans="1:85" ht="18" customHeight="1" thickBot="1" x14ac:dyDescent="0.45">
      <c r="A1042" s="12" t="s">
        <v>84</v>
      </c>
      <c r="B1042" s="12" t="s">
        <v>233</v>
      </c>
      <c r="C1042" s="4" t="s">
        <v>250</v>
      </c>
      <c r="D1042" s="4" t="s">
        <v>300</v>
      </c>
      <c r="E1042" s="23">
        <v>7</v>
      </c>
      <c r="F1042" s="24">
        <v>8</v>
      </c>
      <c r="G1042" s="24">
        <v>0</v>
      </c>
      <c r="H1042" s="10">
        <f t="shared" si="468"/>
        <v>3360</v>
      </c>
      <c r="I1042" s="5">
        <v>26</v>
      </c>
      <c r="J1042" s="17">
        <f t="shared" si="469"/>
        <v>3.7142857142857144</v>
      </c>
      <c r="K1042" s="7">
        <v>10</v>
      </c>
      <c r="L1042" s="7">
        <v>20</v>
      </c>
      <c r="M1042" s="17">
        <f t="shared" si="470"/>
        <v>1.4285714285714286</v>
      </c>
      <c r="N1042" s="17">
        <f t="shared" si="471"/>
        <v>2.8571428571428572</v>
      </c>
      <c r="O1042" s="14">
        <f t="shared" si="472"/>
        <v>0.5</v>
      </c>
      <c r="P1042" s="12">
        <v>7</v>
      </c>
      <c r="Q1042" s="12">
        <v>8</v>
      </c>
      <c r="R1042" s="17">
        <f t="shared" si="473"/>
        <v>1</v>
      </c>
      <c r="S1042" s="17">
        <f t="shared" si="474"/>
        <v>1.1428571428571428</v>
      </c>
      <c r="T1042" s="14">
        <f t="shared" si="475"/>
        <v>0.875</v>
      </c>
      <c r="U1042" s="12">
        <v>3</v>
      </c>
      <c r="V1042" s="12">
        <v>12</v>
      </c>
      <c r="W1042" s="17">
        <f t="shared" si="476"/>
        <v>0.42857142857142855</v>
      </c>
      <c r="X1042" s="17">
        <f t="shared" si="477"/>
        <v>1.7142857142857142</v>
      </c>
      <c r="Y1042" s="14">
        <f t="shared" si="478"/>
        <v>0.25</v>
      </c>
      <c r="Z1042" s="12">
        <v>3</v>
      </c>
      <c r="AA1042" s="12">
        <v>6</v>
      </c>
      <c r="AB1042" s="17">
        <f t="shared" si="479"/>
        <v>0.42857142857142855</v>
      </c>
      <c r="AC1042" s="17">
        <f t="shared" si="480"/>
        <v>0.8571428571428571</v>
      </c>
      <c r="AD1042" s="14">
        <f t="shared" si="481"/>
        <v>0.5</v>
      </c>
      <c r="AE1042" s="12">
        <v>12</v>
      </c>
      <c r="AF1042" s="17">
        <f t="shared" si="482"/>
        <v>1.7142857142857142</v>
      </c>
      <c r="AG1042" s="12">
        <v>2</v>
      </c>
      <c r="AH1042" s="17">
        <f t="shared" si="483"/>
        <v>0.2857142857142857</v>
      </c>
      <c r="AI1042" s="12">
        <v>10</v>
      </c>
      <c r="AJ1042" s="17">
        <f t="shared" si="484"/>
        <v>1.4285714285714286</v>
      </c>
      <c r="AK1042" s="12">
        <v>1</v>
      </c>
      <c r="AL1042" s="17">
        <f t="shared" si="485"/>
        <v>0.14285714285714285</v>
      </c>
      <c r="AM1042" s="12">
        <v>2</v>
      </c>
      <c r="AN1042" s="17">
        <f t="shared" si="486"/>
        <v>0.2857142857142857</v>
      </c>
      <c r="AO1042" s="12">
        <v>0</v>
      </c>
      <c r="AP1042" s="17">
        <f t="shared" si="487"/>
        <v>0</v>
      </c>
      <c r="AQ1042" s="12">
        <v>1</v>
      </c>
      <c r="AR1042" s="17">
        <f t="shared" si="488"/>
        <v>0.14285714285714285</v>
      </c>
      <c r="AS1042" s="12">
        <v>10</v>
      </c>
      <c r="AT1042" s="17">
        <f t="shared" si="489"/>
        <v>1.4285714285714286</v>
      </c>
      <c r="AU1042" s="13"/>
      <c r="AV1042" s="13"/>
      <c r="AW1042" s="13"/>
      <c r="AX1042" s="13"/>
      <c r="AY1042" s="13"/>
      <c r="AZ1042" s="13"/>
      <c r="BA1042" s="13"/>
      <c r="BB1042" s="13"/>
      <c r="BC1042" s="13"/>
      <c r="BD1042" s="35">
        <f t="shared" si="490"/>
        <v>57.420494699646639</v>
      </c>
      <c r="BE1042" s="35">
        <f t="shared" si="491"/>
        <v>57.499999999999993</v>
      </c>
      <c r="BF1042" s="37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15.888805247876117</v>
      </c>
      <c r="BG1042" s="14">
        <f t="shared" si="492"/>
        <v>0.6</v>
      </c>
      <c r="BH1042" s="14">
        <f t="shared" si="493"/>
        <v>0.3</v>
      </c>
      <c r="BI1042" s="13">
        <f>IFERROR(((AG1042*(12000/5))/((F1042*60+G1042)*(SUMIFS(팀공격력!X:X,팀공격력!A:A,B1042,팀공격력!B:B,D1042)+SUMIFS(팀수비력!X:X,팀수비력!A:A,B1042,팀수비력!B:B,D1042))))*100,"")</f>
        <v>1.6260162601626018</v>
      </c>
      <c r="BJ1042" s="13">
        <f>IFERROR(((AI1042*(12000/5))/((F1042*60+G1042)*(SUMIFS(팀공격력!V:V,팀공격력!A:A,B1042,팀공격력!B:B,D1042)+SUMIFS(팀수비력!W:W,팀수비력!A:A,B1042,팀수비력!B:B,D1042))))*100,"")</f>
        <v>15.873015873015872</v>
      </c>
      <c r="BK1042" s="13">
        <f>IFERROR(((AE1042*(12000/5))/((F1042*60+G1042)*(SUMIFS(팀공격력!X:X,팀공격력!A:A,B1042,팀공격력!B:B,D1042)+SUMIFS(팀수비력!X:X,팀수비력!A:A,B1042,팀수비력!B:B,D1042))))*100,"")</f>
        <v>9.7560975609756095</v>
      </c>
      <c r="BL1042" s="13">
        <f>IFERROR(100*AK1042/(((((F1042*60+G1042)/(12000/5))*SUMIFS(팀공격력!P:P,팀공격력!A:A,B1042,팀공격력!B:B,D1042))-K1042)),"")</f>
        <v>2.2831050228310499</v>
      </c>
      <c r="BM1042" s="13">
        <f>IFERROR(100*((AM1042/E1042*(2400))/((F1042*60+G1042)*SUMIFS(팀공격력!AR:AR,팀공격력!A:A,B1042,팀공격력!B:B,D1042))),"")</f>
        <v>2.0231404557393624</v>
      </c>
      <c r="BN1042" s="13">
        <f>IFERROR((AO1042*40)/(((F1042*60+G1042)/60)*(SUMIFS(팀수비력!Q:Q,팀수비력!A:A,B1042,팀수비력!B:B,D1042)-SUMIFS(팀수비력!N:N,팀수비력!A:A,B1042,팀수비력!B:B,D1042)))*100,"")</f>
        <v>0</v>
      </c>
      <c r="BO1042" s="13">
        <f t="shared" si="494"/>
        <v>4.230118443316413</v>
      </c>
      <c r="BP1042" s="13">
        <v>0</v>
      </c>
      <c r="BQ1042" s="13">
        <v>0</v>
      </c>
      <c r="BR1042" s="13">
        <v>0</v>
      </c>
      <c r="BS1042" s="13">
        <v>0.14285714285714199</v>
      </c>
      <c r="BT1042" s="15" t="s">
        <v>88</v>
      </c>
      <c r="BU1042" s="15"/>
      <c r="BV1042" s="12" t="s">
        <v>96</v>
      </c>
      <c r="BW1042" s="26"/>
      <c r="BX1042" s="28"/>
      <c r="BY1042" s="28"/>
      <c r="BZ1042" s="26"/>
      <c r="CA1042" s="26"/>
      <c r="CB1042" s="26"/>
      <c r="CC1042" s="31"/>
      <c r="CD1042" s="31"/>
      <c r="CE1042" s="31"/>
      <c r="CF1042" s="33"/>
      <c r="CG1042" s="33"/>
    </row>
    <row r="1043" spans="1:85" ht="18" customHeight="1" thickBot="1" x14ac:dyDescent="0.45">
      <c r="A1043" s="12" t="s">
        <v>84</v>
      </c>
      <c r="B1043" s="12" t="s">
        <v>233</v>
      </c>
      <c r="C1043" s="4" t="s">
        <v>251</v>
      </c>
      <c r="D1043" s="4" t="s">
        <v>300</v>
      </c>
      <c r="E1043" s="23">
        <v>9</v>
      </c>
      <c r="F1043" s="24">
        <v>27</v>
      </c>
      <c r="G1043" s="24">
        <v>32</v>
      </c>
      <c r="H1043" s="10">
        <f t="shared" si="468"/>
        <v>14868</v>
      </c>
      <c r="I1043" s="5">
        <v>51</v>
      </c>
      <c r="J1043" s="17">
        <f t="shared" si="469"/>
        <v>5.666666666666667</v>
      </c>
      <c r="K1043" s="7">
        <v>20</v>
      </c>
      <c r="L1043" s="7">
        <v>63</v>
      </c>
      <c r="M1043" s="17">
        <f t="shared" si="470"/>
        <v>2.2222222222222223</v>
      </c>
      <c r="N1043" s="17">
        <f t="shared" si="471"/>
        <v>7</v>
      </c>
      <c r="O1043" s="14">
        <f t="shared" si="472"/>
        <v>0.31746031746031744</v>
      </c>
      <c r="P1043" s="12">
        <v>9</v>
      </c>
      <c r="Q1043" s="12">
        <v>19</v>
      </c>
      <c r="R1043" s="17">
        <f t="shared" si="473"/>
        <v>1</v>
      </c>
      <c r="S1043" s="17">
        <f t="shared" si="474"/>
        <v>2.1111111111111112</v>
      </c>
      <c r="T1043" s="14">
        <f t="shared" si="475"/>
        <v>0.47368421052631576</v>
      </c>
      <c r="U1043" s="12">
        <v>11</v>
      </c>
      <c r="V1043" s="12">
        <v>44</v>
      </c>
      <c r="W1043" s="17">
        <f t="shared" si="476"/>
        <v>1.2222222222222223</v>
      </c>
      <c r="X1043" s="17">
        <f t="shared" si="477"/>
        <v>4.8888888888888893</v>
      </c>
      <c r="Y1043" s="14">
        <f t="shared" si="478"/>
        <v>0.25</v>
      </c>
      <c r="Z1043" s="12">
        <v>0</v>
      </c>
      <c r="AA1043" s="12">
        <v>0</v>
      </c>
      <c r="AB1043" s="17">
        <f t="shared" si="479"/>
        <v>0</v>
      </c>
      <c r="AC1043" s="17">
        <f t="shared" si="480"/>
        <v>0</v>
      </c>
      <c r="AD1043" s="14" t="e">
        <f t="shared" si="481"/>
        <v>#DIV/0!</v>
      </c>
      <c r="AE1043" s="12">
        <v>39</v>
      </c>
      <c r="AF1043" s="17">
        <f t="shared" si="482"/>
        <v>4.333333333333333</v>
      </c>
      <c r="AG1043" s="12">
        <v>13</v>
      </c>
      <c r="AH1043" s="17">
        <f t="shared" si="483"/>
        <v>1.4444444444444444</v>
      </c>
      <c r="AI1043" s="12">
        <v>26</v>
      </c>
      <c r="AJ1043" s="17">
        <f t="shared" si="484"/>
        <v>2.8888888888888888</v>
      </c>
      <c r="AK1043" s="12">
        <v>6</v>
      </c>
      <c r="AL1043" s="17">
        <f t="shared" si="485"/>
        <v>0.66666666666666663</v>
      </c>
      <c r="AM1043" s="12">
        <v>10</v>
      </c>
      <c r="AN1043" s="17">
        <f t="shared" si="486"/>
        <v>1.1111111111111112</v>
      </c>
      <c r="AO1043" s="12">
        <v>2</v>
      </c>
      <c r="AP1043" s="17">
        <f t="shared" si="487"/>
        <v>0.22222222222222221</v>
      </c>
      <c r="AQ1043" s="12">
        <v>6</v>
      </c>
      <c r="AR1043" s="17">
        <f t="shared" si="488"/>
        <v>0.66666666666666663</v>
      </c>
      <c r="AS1043" s="12">
        <v>25</v>
      </c>
      <c r="AT1043" s="17">
        <f t="shared" si="489"/>
        <v>2.7777777777777777</v>
      </c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35">
        <f t="shared" si="490"/>
        <v>40.476190476190474</v>
      </c>
      <c r="BE1043" s="35">
        <f t="shared" si="491"/>
        <v>40.476190476190474</v>
      </c>
      <c r="BF1043" s="37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13.474853579767359</v>
      </c>
      <c r="BG1043" s="14">
        <f t="shared" si="492"/>
        <v>0.69841269841269837</v>
      </c>
      <c r="BH1043" s="14">
        <f t="shared" si="493"/>
        <v>0</v>
      </c>
      <c r="BI1043" s="13">
        <f>IFERROR(((AG1043*(12000/5))/((F1043*60+G1043)*(SUMIFS(팀공격력!X:X,팀공격력!A:A,B1043,팀공격력!B:B,D1043)+SUMIFS(팀수비력!X:X,팀수비력!A:A,B1043,팀수비력!B:B,D1043))))*100,"")</f>
        <v>3.0709265930431702</v>
      </c>
      <c r="BJ1043" s="13">
        <f>IFERROR(((AI1043*(12000/5))/((F1043*60+G1043)*(SUMIFS(팀공격력!V:V,팀공격력!A:A,B1043,팀공격력!B:B,D1043)+SUMIFS(팀수비력!W:W,팀수비력!A:A,B1043,팀수비력!B:B,D1043))))*100,"")</f>
        <v>11.991237172835236</v>
      </c>
      <c r="BK1043" s="13">
        <f>IFERROR(((AE1043*(12000/5))/((F1043*60+G1043)*(SUMIFS(팀공격력!X:X,팀공격력!A:A,B1043,팀공격력!B:B,D1043)+SUMIFS(팀수비력!X:X,팀수비력!A:A,B1043,팀수비력!B:B,D1043))))*100,"")</f>
        <v>9.2127797791295105</v>
      </c>
      <c r="BL1043" s="13">
        <f>IFERROR(100*AK1043/(((((F1043*60+G1043)/(12000/5))*SUMIFS(팀공격력!P:P,팀공격력!A:A,B1043,팀공격력!B:B,D1043))-K1043)),"")</f>
        <v>3.6328042221257961</v>
      </c>
      <c r="BM1043" s="13">
        <f>IFERROR(100*((AM1043/E1043*(2400))/((F1043*60+G1043)*SUMIFS(팀공격력!AR:AR,팀공격력!A:A,B1043,팀공격력!B:B,D1043))),"")</f>
        <v>2.2860344132648169</v>
      </c>
      <c r="BN1043" s="13">
        <f>IFERROR((AO1043*40)/(((F1043*60+G1043)/60)*(SUMIFS(팀수비력!Q:Q,팀수비력!A:A,B1043,팀수비력!B:B,D1043)-SUMIFS(팀수비력!N:N,팀수비력!A:A,B1043,팀수비력!B:B,D1043)))*100,"")</f>
        <v>0.77897292419944297</v>
      </c>
      <c r="BO1043" s="13">
        <f t="shared" si="494"/>
        <v>8.695652173913043</v>
      </c>
      <c r="BP1043" s="13">
        <v>0</v>
      </c>
      <c r="BQ1043" s="13">
        <v>0</v>
      </c>
      <c r="BR1043" s="13">
        <v>0</v>
      </c>
      <c r="BS1043" s="13">
        <v>0.55555555555555503</v>
      </c>
      <c r="BT1043" s="15" t="s">
        <v>88</v>
      </c>
      <c r="BU1043" s="15"/>
      <c r="BV1043" s="12" t="s">
        <v>96</v>
      </c>
      <c r="BW1043" s="26"/>
      <c r="BX1043" s="28"/>
      <c r="BY1043" s="28"/>
      <c r="BZ1043" s="26"/>
      <c r="CA1043" s="26"/>
      <c r="CB1043" s="26"/>
      <c r="CC1043" s="31"/>
      <c r="CD1043" s="31"/>
      <c r="CE1043" s="31"/>
      <c r="CF1043" s="33"/>
      <c r="CG1043" s="33"/>
    </row>
    <row r="1044" spans="1:85" ht="18" customHeight="1" thickBot="1" x14ac:dyDescent="0.45">
      <c r="A1044" s="12" t="s">
        <v>84</v>
      </c>
      <c r="B1044" s="12" t="s">
        <v>233</v>
      </c>
      <c r="C1044" s="4" t="s">
        <v>252</v>
      </c>
      <c r="D1044" s="4" t="s">
        <v>300</v>
      </c>
      <c r="E1044" s="23">
        <v>9</v>
      </c>
      <c r="F1044" s="24">
        <v>9</v>
      </c>
      <c r="G1044" s="24">
        <v>47</v>
      </c>
      <c r="H1044" s="10">
        <f t="shared" si="468"/>
        <v>5283</v>
      </c>
      <c r="I1044" s="5">
        <v>47</v>
      </c>
      <c r="J1044" s="17">
        <f t="shared" si="469"/>
        <v>5.2222222222222223</v>
      </c>
      <c r="K1044" s="7">
        <v>20</v>
      </c>
      <c r="L1044" s="7">
        <v>35</v>
      </c>
      <c r="M1044" s="17">
        <f t="shared" si="470"/>
        <v>2.2222222222222223</v>
      </c>
      <c r="N1044" s="17">
        <f t="shared" si="471"/>
        <v>3.8888888888888888</v>
      </c>
      <c r="O1044" s="14">
        <f t="shared" si="472"/>
        <v>0.5714285714285714</v>
      </c>
      <c r="P1044" s="12">
        <v>20</v>
      </c>
      <c r="Q1044" s="12">
        <v>34</v>
      </c>
      <c r="R1044" s="17">
        <f t="shared" si="473"/>
        <v>2.2222222222222223</v>
      </c>
      <c r="S1044" s="17">
        <f t="shared" si="474"/>
        <v>3.7777777777777777</v>
      </c>
      <c r="T1044" s="14">
        <f t="shared" si="475"/>
        <v>0.58823529411764708</v>
      </c>
      <c r="U1044" s="12">
        <v>0</v>
      </c>
      <c r="V1044" s="12">
        <v>1</v>
      </c>
      <c r="W1044" s="17">
        <f t="shared" si="476"/>
        <v>0</v>
      </c>
      <c r="X1044" s="17">
        <f t="shared" si="477"/>
        <v>0.1111111111111111</v>
      </c>
      <c r="Y1044" s="14">
        <f t="shared" si="478"/>
        <v>0</v>
      </c>
      <c r="Z1044" s="12">
        <v>7</v>
      </c>
      <c r="AA1044" s="12">
        <v>14</v>
      </c>
      <c r="AB1044" s="17">
        <f t="shared" si="479"/>
        <v>0.77777777777777779</v>
      </c>
      <c r="AC1044" s="17">
        <f t="shared" si="480"/>
        <v>1.5555555555555556</v>
      </c>
      <c r="AD1044" s="14">
        <f t="shared" si="481"/>
        <v>0.5</v>
      </c>
      <c r="AE1044" s="12">
        <v>32</v>
      </c>
      <c r="AF1044" s="17">
        <f t="shared" si="482"/>
        <v>3.5555555555555554</v>
      </c>
      <c r="AG1044" s="12">
        <v>8</v>
      </c>
      <c r="AH1044" s="17">
        <f t="shared" si="483"/>
        <v>0.88888888888888884</v>
      </c>
      <c r="AI1044" s="12">
        <v>24</v>
      </c>
      <c r="AJ1044" s="17">
        <f t="shared" si="484"/>
        <v>2.6666666666666665</v>
      </c>
      <c r="AK1044" s="12">
        <v>4</v>
      </c>
      <c r="AL1044" s="17">
        <f t="shared" si="485"/>
        <v>0.44444444444444442</v>
      </c>
      <c r="AM1044" s="12">
        <v>5</v>
      </c>
      <c r="AN1044" s="17">
        <f t="shared" si="486"/>
        <v>0.55555555555555558</v>
      </c>
      <c r="AO1044" s="12">
        <v>1</v>
      </c>
      <c r="AP1044" s="17">
        <f t="shared" si="487"/>
        <v>0.1111111111111111</v>
      </c>
      <c r="AQ1044" s="12">
        <v>9</v>
      </c>
      <c r="AR1044" s="17">
        <f t="shared" si="488"/>
        <v>1</v>
      </c>
      <c r="AS1044" s="12">
        <v>8</v>
      </c>
      <c r="AT1044" s="17">
        <f t="shared" si="489"/>
        <v>0.88888888888888884</v>
      </c>
      <c r="AU1044" s="13"/>
      <c r="AV1044" s="13"/>
      <c r="AW1044" s="13"/>
      <c r="AX1044" s="13"/>
      <c r="AY1044" s="13"/>
      <c r="AZ1044" s="13"/>
      <c r="BA1044" s="13"/>
      <c r="BB1044" s="13"/>
      <c r="BC1044" s="13"/>
      <c r="BD1044" s="35">
        <f t="shared" si="490"/>
        <v>57.094266277939752</v>
      </c>
      <c r="BE1044" s="35">
        <f t="shared" si="491"/>
        <v>57.142857142857139</v>
      </c>
      <c r="BF1044" s="37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27.567947534429244</v>
      </c>
      <c r="BG1044" s="14">
        <f t="shared" si="492"/>
        <v>2.8571428571428571E-2</v>
      </c>
      <c r="BH1044" s="14">
        <f t="shared" si="493"/>
        <v>0.4</v>
      </c>
      <c r="BI1044" s="13">
        <f>IFERROR(((AG1044*(12000/5))/((F1044*60+G1044)*(SUMIFS(팀공격력!X:X,팀공격력!A:A,B1044,팀공격력!B:B,D1044)+SUMIFS(팀수비력!X:X,팀수비력!A:A,B1044,팀수비력!B:B,D1044))))*100,"")</f>
        <v>5.3184858935471802</v>
      </c>
      <c r="BJ1044" s="13">
        <f>IFERROR(((AI1044*(12000/5))/((F1044*60+G1044)*(SUMIFS(팀공격력!V:V,팀공격력!A:A,B1044,팀공격력!B:B,D1044)+SUMIFS(팀수비력!W:W,팀수비력!A:A,B1044,팀수비력!B:B,D1044))))*100,"")</f>
        <v>31.151131662204918</v>
      </c>
      <c r="BK1044" s="13">
        <f>IFERROR(((AE1044*(12000/5))/((F1044*60+G1044)*(SUMIFS(팀공격력!X:X,팀공격력!A:A,B1044,팀공격력!B:B,D1044)+SUMIFS(팀수비력!X:X,팀수비력!A:A,B1044,팀수비력!B:B,D1044))))*100,"")</f>
        <v>21.273943574188721</v>
      </c>
      <c r="BL1044" s="13">
        <f>IFERROR(100*AK1044/(((((F1044*60+G1044)/(12000/5))*SUMIFS(팀공격력!P:P,팀공격력!A:A,B1044,팀공격력!B:B,D1044))-K1044)),"")</f>
        <v>8.7349753873870597</v>
      </c>
      <c r="BM1044" s="13">
        <f>IFERROR(100*((AM1044/E1044*(2400))/((F1044*60+G1044)*SUMIFS(팀공격력!AR:AR,팀공격력!A:A,B1044,팀공격력!B:B,D1044))),"")</f>
        <v>3.216804813214206</v>
      </c>
      <c r="BN1044" s="13">
        <f>IFERROR((AO1044*40)/(((F1044*60+G1044)/60)*(SUMIFS(팀수비력!Q:Q,팀수비력!A:A,B1044,팀수비력!B:B,D1044)-SUMIFS(팀수비력!N:N,팀수비력!A:A,B1044,팀수비력!B:B,D1044)))*100,"")</f>
        <v>1.0961356650574785</v>
      </c>
      <c r="BO1044" s="13">
        <f t="shared" si="494"/>
        <v>17.942583732057418</v>
      </c>
      <c r="BP1044" s="13">
        <v>77.7777777777777</v>
      </c>
      <c r="BQ1044" s="13">
        <v>0.77777777777777701</v>
      </c>
      <c r="BR1044" s="13">
        <v>0</v>
      </c>
      <c r="BS1044" s="13">
        <v>0.11111111111111099</v>
      </c>
      <c r="BT1044" s="15" t="s">
        <v>93</v>
      </c>
      <c r="BU1044" s="15"/>
      <c r="BV1044" s="12" t="s">
        <v>89</v>
      </c>
      <c r="BW1044" s="26"/>
      <c r="BX1044" s="28"/>
      <c r="BY1044" s="28"/>
      <c r="BZ1044" s="26"/>
      <c r="CA1044" s="26"/>
      <c r="CB1044" s="26"/>
      <c r="CC1044" s="31"/>
      <c r="CD1044" s="31"/>
      <c r="CE1044" s="31"/>
      <c r="CF1044" s="33"/>
      <c r="CG1044" s="33"/>
    </row>
    <row r="1045" spans="1:85" ht="18" customHeight="1" thickBot="1" x14ac:dyDescent="0.45">
      <c r="A1045" s="12" t="s">
        <v>84</v>
      </c>
      <c r="B1045" s="12" t="s">
        <v>233</v>
      </c>
      <c r="C1045" s="4" t="s">
        <v>253</v>
      </c>
      <c r="D1045" s="4" t="s">
        <v>300</v>
      </c>
      <c r="E1045" s="23">
        <v>5</v>
      </c>
      <c r="F1045" s="24">
        <v>10</v>
      </c>
      <c r="G1045" s="24">
        <v>18</v>
      </c>
      <c r="H1045" s="10">
        <f t="shared" si="468"/>
        <v>3090</v>
      </c>
      <c r="I1045" s="5">
        <v>14</v>
      </c>
      <c r="J1045" s="17">
        <f t="shared" si="469"/>
        <v>2.8</v>
      </c>
      <c r="K1045" s="7">
        <v>6</v>
      </c>
      <c r="L1045" s="7">
        <v>18</v>
      </c>
      <c r="M1045" s="17">
        <f t="shared" si="470"/>
        <v>1.2</v>
      </c>
      <c r="N1045" s="17">
        <f t="shared" si="471"/>
        <v>3.6</v>
      </c>
      <c r="O1045" s="14">
        <f t="shared" si="472"/>
        <v>0.33333333333333331</v>
      </c>
      <c r="P1045" s="12">
        <v>4</v>
      </c>
      <c r="Q1045" s="12">
        <v>10</v>
      </c>
      <c r="R1045" s="17">
        <f t="shared" si="473"/>
        <v>0.8</v>
      </c>
      <c r="S1045" s="17">
        <f t="shared" si="474"/>
        <v>2</v>
      </c>
      <c r="T1045" s="14">
        <f t="shared" si="475"/>
        <v>0.4</v>
      </c>
      <c r="U1045" s="12">
        <v>2</v>
      </c>
      <c r="V1045" s="12">
        <v>8</v>
      </c>
      <c r="W1045" s="17">
        <f t="shared" si="476"/>
        <v>0.4</v>
      </c>
      <c r="X1045" s="17">
        <f t="shared" si="477"/>
        <v>1.6</v>
      </c>
      <c r="Y1045" s="14">
        <f t="shared" si="478"/>
        <v>0.25</v>
      </c>
      <c r="Z1045" s="12">
        <v>0</v>
      </c>
      <c r="AA1045" s="12">
        <v>0</v>
      </c>
      <c r="AB1045" s="17">
        <f t="shared" si="479"/>
        <v>0</v>
      </c>
      <c r="AC1045" s="17">
        <f t="shared" si="480"/>
        <v>0</v>
      </c>
      <c r="AD1045" s="14" t="e">
        <f t="shared" si="481"/>
        <v>#DIV/0!</v>
      </c>
      <c r="AE1045" s="12">
        <v>10</v>
      </c>
      <c r="AF1045" s="17">
        <f t="shared" si="482"/>
        <v>2</v>
      </c>
      <c r="AG1045" s="12">
        <v>3</v>
      </c>
      <c r="AH1045" s="17">
        <f t="shared" si="483"/>
        <v>0.6</v>
      </c>
      <c r="AI1045" s="12">
        <v>7</v>
      </c>
      <c r="AJ1045" s="17">
        <f t="shared" si="484"/>
        <v>1.4</v>
      </c>
      <c r="AK1045" s="12">
        <v>4</v>
      </c>
      <c r="AL1045" s="17">
        <f t="shared" si="485"/>
        <v>0.8</v>
      </c>
      <c r="AM1045" s="12">
        <v>1</v>
      </c>
      <c r="AN1045" s="17">
        <f t="shared" si="486"/>
        <v>0.2</v>
      </c>
      <c r="AO1045" s="12">
        <v>0</v>
      </c>
      <c r="AP1045" s="17">
        <f t="shared" si="487"/>
        <v>0</v>
      </c>
      <c r="AQ1045" s="12">
        <v>7</v>
      </c>
      <c r="AR1045" s="17">
        <f t="shared" si="488"/>
        <v>1.4</v>
      </c>
      <c r="AS1045" s="12">
        <v>5</v>
      </c>
      <c r="AT1045" s="17">
        <f t="shared" si="489"/>
        <v>1</v>
      </c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35">
        <f t="shared" si="490"/>
        <v>38.888888888888893</v>
      </c>
      <c r="BE1045" s="35">
        <f t="shared" si="491"/>
        <v>38.888888888888893</v>
      </c>
      <c r="BF1045" s="37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13.050782159476382</v>
      </c>
      <c r="BG1045" s="14">
        <f t="shared" si="492"/>
        <v>0.44444444444444442</v>
      </c>
      <c r="BH1045" s="14">
        <f t="shared" si="493"/>
        <v>0</v>
      </c>
      <c r="BI1045" s="13">
        <f>IFERROR(((AG1045*(12000/5))/((F1045*60+G1045)*(SUMIFS(팀공격력!X:X,팀공격력!A:A,B1045,팀공격력!B:B,D1045)+SUMIFS(팀수비력!X:X,팀수비력!A:A,B1045,팀수비력!B:B,D1045))))*100,"")</f>
        <v>1.8943878759175941</v>
      </c>
      <c r="BJ1045" s="13">
        <f>IFERROR(((AI1045*(12000/5))/((F1045*60+G1045)*(SUMIFS(팀공격력!V:V,팀공격력!A:A,B1045,팀공격력!B:B,D1045)+SUMIFS(팀수비력!W:W,팀수비력!A:A,B1045,팀수비력!B:B,D1045))))*100,"")</f>
        <v>8.6299892125134843</v>
      </c>
      <c r="BK1045" s="13">
        <f>IFERROR(((AE1045*(12000/5))/((F1045*60+G1045)*(SUMIFS(팀공격력!X:X,팀공격력!A:A,B1045,팀공격력!B:B,D1045)+SUMIFS(팀수비력!X:X,팀수비력!A:A,B1045,팀수비력!B:B,D1045))))*100,"")</f>
        <v>6.3146262530586474</v>
      </c>
      <c r="BL1045" s="13">
        <f>IFERROR(100*AK1045/(((((F1045*60+G1045)/(12000/5))*SUMIFS(팀공격력!P:P,팀공격력!A:A,B1045,팀공격력!B:B,D1045))-K1045)),"")</f>
        <v>6.3223614019836409</v>
      </c>
      <c r="BM1045" s="13">
        <f>IFERROR(100*((AM1045/E1045*(2400))/((F1045*60+G1045)*SUMIFS(팀공격력!AR:AR,팀공격력!A:A,B1045,팀공격력!B:B,D1045))),"")</f>
        <v>1.09995985943111</v>
      </c>
      <c r="BN1045" s="13">
        <f>IFERROR((AO1045*40)/(((F1045*60+G1045)/60)*(SUMIFS(팀수비력!Q:Q,팀수비력!A:A,B1045,팀수비력!B:B,D1045)-SUMIFS(팀수비력!N:N,팀수비력!A:A,B1045,팀수비력!B:B,D1045)))*100,"")</f>
        <v>0</v>
      </c>
      <c r="BO1045" s="13">
        <f t="shared" si="494"/>
        <v>28</v>
      </c>
      <c r="BP1045" s="13">
        <v>0</v>
      </c>
      <c r="BQ1045" s="13">
        <v>0</v>
      </c>
      <c r="BR1045" s="13">
        <v>1.2</v>
      </c>
      <c r="BS1045" s="13">
        <v>0</v>
      </c>
      <c r="BT1045" s="15" t="s">
        <v>110</v>
      </c>
      <c r="BU1045" s="15"/>
      <c r="BV1045" s="12" t="s">
        <v>91</v>
      </c>
      <c r="BW1045" s="26"/>
      <c r="BX1045" s="28"/>
      <c r="BY1045" s="28"/>
      <c r="BZ1045" s="26"/>
      <c r="CA1045" s="26"/>
      <c r="CB1045" s="26"/>
      <c r="CC1045" s="31"/>
      <c r="CD1045" s="31"/>
      <c r="CE1045" s="31"/>
      <c r="CF1045" s="33"/>
      <c r="CG1045" s="33"/>
    </row>
    <row r="1046" spans="1:85" ht="18" customHeight="1" thickBot="1" x14ac:dyDescent="0.45">
      <c r="A1046" s="12" t="s">
        <v>84</v>
      </c>
      <c r="B1046" s="12" t="s">
        <v>233</v>
      </c>
      <c r="C1046" s="4" t="s">
        <v>254</v>
      </c>
      <c r="D1046" s="4" t="s">
        <v>300</v>
      </c>
      <c r="E1046" s="23">
        <v>8</v>
      </c>
      <c r="F1046" s="24">
        <v>11</v>
      </c>
      <c r="G1046" s="24">
        <v>46</v>
      </c>
      <c r="H1046" s="10">
        <f t="shared" si="468"/>
        <v>5648</v>
      </c>
      <c r="I1046" s="5">
        <v>13</v>
      </c>
      <c r="J1046" s="17">
        <f t="shared" si="469"/>
        <v>1.625</v>
      </c>
      <c r="K1046" s="7">
        <v>5</v>
      </c>
      <c r="L1046" s="7">
        <v>21</v>
      </c>
      <c r="M1046" s="17">
        <f t="shared" si="470"/>
        <v>0.625</v>
      </c>
      <c r="N1046" s="17">
        <f t="shared" si="471"/>
        <v>2.625</v>
      </c>
      <c r="O1046" s="14">
        <f t="shared" si="472"/>
        <v>0.23809523809523808</v>
      </c>
      <c r="P1046" s="12">
        <v>4</v>
      </c>
      <c r="Q1046" s="12">
        <v>6</v>
      </c>
      <c r="R1046" s="17">
        <f t="shared" si="473"/>
        <v>0.5</v>
      </c>
      <c r="S1046" s="17">
        <f t="shared" si="474"/>
        <v>0.75</v>
      </c>
      <c r="T1046" s="14">
        <f t="shared" si="475"/>
        <v>0.66666666666666663</v>
      </c>
      <c r="U1046" s="12">
        <v>1</v>
      </c>
      <c r="V1046" s="12">
        <v>15</v>
      </c>
      <c r="W1046" s="17">
        <f t="shared" si="476"/>
        <v>0.125</v>
      </c>
      <c r="X1046" s="17">
        <f t="shared" si="477"/>
        <v>1.875</v>
      </c>
      <c r="Y1046" s="14">
        <f t="shared" si="478"/>
        <v>6.6666666666666666E-2</v>
      </c>
      <c r="Z1046" s="12">
        <v>2</v>
      </c>
      <c r="AA1046" s="12">
        <v>5</v>
      </c>
      <c r="AB1046" s="17">
        <f t="shared" si="479"/>
        <v>0.25</v>
      </c>
      <c r="AC1046" s="17">
        <f t="shared" si="480"/>
        <v>0.625</v>
      </c>
      <c r="AD1046" s="14">
        <f t="shared" si="481"/>
        <v>0.4</v>
      </c>
      <c r="AE1046" s="12">
        <v>7</v>
      </c>
      <c r="AF1046" s="17">
        <f t="shared" si="482"/>
        <v>0.875</v>
      </c>
      <c r="AG1046" s="12">
        <v>3</v>
      </c>
      <c r="AH1046" s="17">
        <f t="shared" si="483"/>
        <v>0.375</v>
      </c>
      <c r="AI1046" s="12">
        <v>4</v>
      </c>
      <c r="AJ1046" s="17">
        <f t="shared" si="484"/>
        <v>0.5</v>
      </c>
      <c r="AK1046" s="12">
        <v>4</v>
      </c>
      <c r="AL1046" s="17">
        <f t="shared" si="485"/>
        <v>0.5</v>
      </c>
      <c r="AM1046" s="12">
        <v>3</v>
      </c>
      <c r="AN1046" s="17">
        <f t="shared" si="486"/>
        <v>0.375</v>
      </c>
      <c r="AO1046" s="12">
        <v>3</v>
      </c>
      <c r="AP1046" s="17">
        <f t="shared" si="487"/>
        <v>0.375</v>
      </c>
      <c r="AQ1046" s="12">
        <v>2</v>
      </c>
      <c r="AR1046" s="17">
        <f t="shared" si="488"/>
        <v>0.25</v>
      </c>
      <c r="AS1046" s="12">
        <v>10</v>
      </c>
      <c r="AT1046" s="17">
        <f t="shared" si="489"/>
        <v>1.25</v>
      </c>
      <c r="AU1046" s="13"/>
      <c r="AV1046" s="13"/>
      <c r="AW1046" s="13"/>
      <c r="AX1046" s="13"/>
      <c r="AY1046" s="13"/>
      <c r="AZ1046" s="13"/>
      <c r="BA1046" s="13"/>
      <c r="BB1046" s="13"/>
      <c r="BC1046" s="13"/>
      <c r="BD1046" s="35">
        <f t="shared" si="490"/>
        <v>28.017241379310349</v>
      </c>
      <c r="BE1046" s="35">
        <f t="shared" si="491"/>
        <v>26.190476190476193</v>
      </c>
      <c r="BF1046" s="37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11.515448217496962</v>
      </c>
      <c r="BG1046" s="14">
        <f t="shared" si="492"/>
        <v>0.7142857142857143</v>
      </c>
      <c r="BH1046" s="14">
        <f t="shared" si="493"/>
        <v>0.23809523809523808</v>
      </c>
      <c r="BI1046" s="13">
        <f>IFERROR(((AG1046*(12000/5))/((F1046*60+G1046)*(SUMIFS(팀공격력!X:X,팀공격력!A:A,B1046,팀공격력!B:B,D1046)+SUMIFS(팀수비력!X:X,팀수비력!A:A,B1046,팀수비력!B:B,D1046))))*100,"")</f>
        <v>1.6582602086644096</v>
      </c>
      <c r="BJ1046" s="13">
        <f>IFERROR(((AI1046*(12000/5))/((F1046*60+G1046)*(SUMIFS(팀공격력!V:V,팀공격력!A:A,B1046,팀공격력!B:B,D1046)+SUMIFS(팀수비력!W:W,팀수비력!A:A,B1046,팀수비력!B:B,D1046))))*100,"")</f>
        <v>4.3167408606502091</v>
      </c>
      <c r="BK1046" s="13">
        <f>IFERROR(((AE1046*(12000/5))/((F1046*60+G1046)*(SUMIFS(팀공격력!X:X,팀공격력!A:A,B1046,팀공격력!B:B,D1046)+SUMIFS(팀수비력!X:X,팀수비력!A:A,B1046,팀수비력!B:B,D1046))))*100,"")</f>
        <v>3.8692738202169554</v>
      </c>
      <c r="BL1046" s="13">
        <f>IFERROR(100*AK1046/(((((F1046*60+G1046)/(12000/5))*SUMIFS(팀공격력!P:P,팀공격력!A:A,B1046,팀공격력!B:B,D1046))-K1046)),"")</f>
        <v>5.3958654181233623</v>
      </c>
      <c r="BM1046" s="13">
        <f>IFERROR(100*((AM1046/E1046*(2400))/((F1046*60+G1046)*SUMIFS(팀공격력!AR:AR,팀공격력!A:A,B1046,팀공격력!B:B,D1046))),"")</f>
        <v>1.8053519647532559</v>
      </c>
      <c r="BN1046" s="13">
        <f>IFERROR((AO1046*40)/(((F1046*60+G1046)/60)*(SUMIFS(팀수비력!Q:Q,팀수비력!A:A,B1046,팀수비력!B:B,D1046)-SUMIFS(팀수비력!N:N,팀수비력!A:A,B1046,팀수비력!B:B,D1046)))*100,"")</f>
        <v>2.7341287622750987</v>
      </c>
      <c r="BO1046" s="13">
        <f t="shared" si="494"/>
        <v>7.9365079365079367</v>
      </c>
      <c r="BP1046" s="13">
        <v>20</v>
      </c>
      <c r="BQ1046" s="13">
        <v>0.125</v>
      </c>
      <c r="BR1046" s="13">
        <v>0.375</v>
      </c>
      <c r="BS1046" s="13">
        <v>0.125</v>
      </c>
      <c r="BT1046" s="15" t="s">
        <v>88</v>
      </c>
      <c r="BU1046" s="15"/>
      <c r="BV1046" s="12" t="s">
        <v>91</v>
      </c>
      <c r="BW1046" s="26"/>
      <c r="BX1046" s="28"/>
      <c r="BY1046" s="28"/>
      <c r="BZ1046" s="26"/>
      <c r="CA1046" s="26"/>
      <c r="CB1046" s="26"/>
      <c r="CC1046" s="31"/>
      <c r="CD1046" s="31"/>
      <c r="CE1046" s="31"/>
      <c r="CF1046" s="33"/>
      <c r="CG1046" s="33"/>
    </row>
    <row r="1047" spans="1:85" ht="18" customHeight="1" thickBot="1" x14ac:dyDescent="0.45">
      <c r="A1047" s="12" t="s">
        <v>84</v>
      </c>
      <c r="B1047" s="12" t="s">
        <v>233</v>
      </c>
      <c r="C1047" s="4" t="s">
        <v>255</v>
      </c>
      <c r="D1047" s="4" t="s">
        <v>300</v>
      </c>
      <c r="E1047" s="23">
        <v>9</v>
      </c>
      <c r="F1047" s="24">
        <v>17</v>
      </c>
      <c r="G1047" s="24">
        <v>56</v>
      </c>
      <c r="H1047" s="10">
        <f t="shared" si="468"/>
        <v>9684</v>
      </c>
      <c r="I1047" s="5">
        <v>52</v>
      </c>
      <c r="J1047" s="17">
        <f t="shared" si="469"/>
        <v>5.7777777777777777</v>
      </c>
      <c r="K1047" s="7">
        <v>21</v>
      </c>
      <c r="L1047" s="7">
        <v>35</v>
      </c>
      <c r="M1047" s="17">
        <f t="shared" si="470"/>
        <v>2.3333333333333335</v>
      </c>
      <c r="N1047" s="17">
        <f t="shared" si="471"/>
        <v>3.8888888888888888</v>
      </c>
      <c r="O1047" s="14">
        <f t="shared" si="472"/>
        <v>0.6</v>
      </c>
      <c r="P1047" s="12">
        <v>20</v>
      </c>
      <c r="Q1047" s="12">
        <v>32</v>
      </c>
      <c r="R1047" s="17">
        <f t="shared" si="473"/>
        <v>2.2222222222222223</v>
      </c>
      <c r="S1047" s="17">
        <f t="shared" si="474"/>
        <v>3.5555555555555554</v>
      </c>
      <c r="T1047" s="14">
        <f t="shared" si="475"/>
        <v>0.625</v>
      </c>
      <c r="U1047" s="12">
        <v>1</v>
      </c>
      <c r="V1047" s="12">
        <v>3</v>
      </c>
      <c r="W1047" s="17">
        <f t="shared" si="476"/>
        <v>0.1111111111111111</v>
      </c>
      <c r="X1047" s="17">
        <f t="shared" si="477"/>
        <v>0.33333333333333331</v>
      </c>
      <c r="Y1047" s="14">
        <f t="shared" si="478"/>
        <v>0.33333333333333331</v>
      </c>
      <c r="Z1047" s="12">
        <v>9</v>
      </c>
      <c r="AA1047" s="12">
        <v>9</v>
      </c>
      <c r="AB1047" s="17">
        <f t="shared" si="479"/>
        <v>1</v>
      </c>
      <c r="AC1047" s="17">
        <f t="shared" si="480"/>
        <v>1</v>
      </c>
      <c r="AD1047" s="14">
        <f t="shared" si="481"/>
        <v>1</v>
      </c>
      <c r="AE1047" s="12">
        <v>20</v>
      </c>
      <c r="AF1047" s="17">
        <f t="shared" si="482"/>
        <v>2.2222222222222223</v>
      </c>
      <c r="AG1047" s="12">
        <v>5</v>
      </c>
      <c r="AH1047" s="17">
        <f t="shared" si="483"/>
        <v>0.55555555555555558</v>
      </c>
      <c r="AI1047" s="12">
        <v>15</v>
      </c>
      <c r="AJ1047" s="17">
        <f t="shared" si="484"/>
        <v>1.6666666666666667</v>
      </c>
      <c r="AK1047" s="12">
        <v>23</v>
      </c>
      <c r="AL1047" s="17">
        <f t="shared" si="485"/>
        <v>2.5555555555555554</v>
      </c>
      <c r="AM1047" s="12">
        <v>3</v>
      </c>
      <c r="AN1047" s="17">
        <f t="shared" si="486"/>
        <v>0.33333333333333331</v>
      </c>
      <c r="AO1047" s="12">
        <v>3</v>
      </c>
      <c r="AP1047" s="17">
        <f t="shared" si="487"/>
        <v>0.33333333333333331</v>
      </c>
      <c r="AQ1047" s="12">
        <v>4</v>
      </c>
      <c r="AR1047" s="17">
        <f t="shared" si="488"/>
        <v>0.44444444444444442</v>
      </c>
      <c r="AS1047" s="12">
        <v>7</v>
      </c>
      <c r="AT1047" s="17">
        <f t="shared" si="489"/>
        <v>0.77777777777777779</v>
      </c>
      <c r="AU1047" s="13"/>
      <c r="AV1047" s="13"/>
      <c r="AW1047" s="13"/>
      <c r="AX1047" s="13"/>
      <c r="AY1047" s="13"/>
      <c r="AZ1047" s="13"/>
      <c r="BA1047" s="13"/>
      <c r="BB1047" s="13"/>
      <c r="BC1047" s="13"/>
      <c r="BD1047" s="35">
        <f t="shared" si="490"/>
        <v>66.735112936344962</v>
      </c>
      <c r="BE1047" s="35">
        <f t="shared" si="491"/>
        <v>61.428571428571431</v>
      </c>
      <c r="BF1047" s="37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12.880627129031344</v>
      </c>
      <c r="BG1047" s="14">
        <f t="shared" si="492"/>
        <v>8.5714285714285715E-2</v>
      </c>
      <c r="BH1047" s="14">
        <f t="shared" si="493"/>
        <v>0.25714285714285712</v>
      </c>
      <c r="BI1047" s="13">
        <f>IFERROR(((AG1047*(12000/5))/((F1047*60+G1047)*(SUMIFS(팀공격력!X:X,팀공격력!A:A,B1047,팀공격력!B:B,D1047)+SUMIFS(팀수비력!X:X,팀수비력!A:A,B1047,팀수비력!B:B,D1047))))*100,"")</f>
        <v>1.8134010336385891</v>
      </c>
      <c r="BJ1047" s="13">
        <f>IFERROR(((AI1047*(12000/5))/((F1047*60+G1047)*(SUMIFS(팀공격력!V:V,팀공격력!A:A,B1047,팀공격력!B:B,D1047)+SUMIFS(팀수비력!W:W,팀수비력!A:A,B1047,팀수비력!B:B,D1047))))*100,"")</f>
        <v>10.621348911311737</v>
      </c>
      <c r="BK1047" s="13">
        <f>IFERROR(((AE1047*(12000/5))/((F1047*60+G1047)*(SUMIFS(팀공격력!X:X,팀공격력!A:A,B1047,팀공격력!B:B,D1047)+SUMIFS(팀수비력!X:X,팀수비력!A:A,B1047,팀수비력!B:B,D1047))))*100,"")</f>
        <v>7.2536041345543563</v>
      </c>
      <c r="BL1047" s="13">
        <f>IFERROR(100*AK1047/(((((F1047*60+G1047)/(12000/5))*SUMIFS(팀공격력!P:P,팀공격력!A:A,B1047,팀공격력!B:B,D1047))-K1047)),"")</f>
        <v>23.091983065879088</v>
      </c>
      <c r="BM1047" s="13">
        <f>IFERROR(100*((AM1047/E1047*(2400))/((F1047*60+G1047)*SUMIFS(팀공격력!AR:AR,팀공격력!A:A,B1047,팀공격력!B:B,D1047))),"")</f>
        <v>1.0529355531729025</v>
      </c>
      <c r="BN1047" s="13">
        <f>IFERROR((AO1047*40)/(((F1047*60+G1047)/60)*(SUMIFS(팀수비력!Q:Q,팀수비력!A:A,B1047,팀수비력!B:B,D1047)-SUMIFS(팀수비력!N:N,팀수비력!A:A,B1047,팀수비력!B:B,D1047)))*100,"")</f>
        <v>1.7939543737604275</v>
      </c>
      <c r="BO1047" s="13">
        <f t="shared" si="494"/>
        <v>9.3109869646182499</v>
      </c>
      <c r="BP1047" s="13">
        <v>44.4444444444444</v>
      </c>
      <c r="BQ1047" s="13">
        <v>0.44444444444444398</v>
      </c>
      <c r="BR1047" s="13">
        <v>0</v>
      </c>
      <c r="BS1047" s="13">
        <v>0.44444444444444398</v>
      </c>
      <c r="BT1047" s="15" t="s">
        <v>88</v>
      </c>
      <c r="BU1047" s="15"/>
      <c r="BV1047" s="12" t="s">
        <v>96</v>
      </c>
      <c r="BW1047" s="26"/>
      <c r="BX1047" s="28"/>
      <c r="BY1047" s="28"/>
      <c r="BZ1047" s="26"/>
      <c r="CA1047" s="26"/>
      <c r="CB1047" s="26"/>
      <c r="CC1047" s="31"/>
      <c r="CD1047" s="31"/>
      <c r="CE1047" s="31"/>
      <c r="CF1047" s="33"/>
      <c r="CG1047" s="33"/>
    </row>
    <row r="1048" spans="1:85" ht="18" customHeight="1" thickBot="1" x14ac:dyDescent="0.45">
      <c r="A1048" s="12" t="s">
        <v>84</v>
      </c>
      <c r="B1048" s="12" t="s">
        <v>256</v>
      </c>
      <c r="C1048" s="4" t="s">
        <v>258</v>
      </c>
      <c r="D1048" s="4" t="s">
        <v>300</v>
      </c>
      <c r="E1048" s="23">
        <v>8</v>
      </c>
      <c r="F1048" s="24">
        <v>11</v>
      </c>
      <c r="G1048" s="24">
        <v>43</v>
      </c>
      <c r="H1048" s="10">
        <f t="shared" si="468"/>
        <v>5624</v>
      </c>
      <c r="I1048" s="5">
        <v>29</v>
      </c>
      <c r="J1048" s="17">
        <f t="shared" si="469"/>
        <v>3.625</v>
      </c>
      <c r="K1048" s="7">
        <v>13</v>
      </c>
      <c r="L1048" s="7">
        <v>19</v>
      </c>
      <c r="M1048" s="17">
        <f t="shared" si="470"/>
        <v>1.625</v>
      </c>
      <c r="N1048" s="17">
        <f t="shared" si="471"/>
        <v>2.375</v>
      </c>
      <c r="O1048" s="14">
        <f t="shared" si="472"/>
        <v>0.68421052631578949</v>
      </c>
      <c r="P1048" s="12">
        <v>13</v>
      </c>
      <c r="Q1048" s="12">
        <v>19</v>
      </c>
      <c r="R1048" s="17">
        <f t="shared" si="473"/>
        <v>1.625</v>
      </c>
      <c r="S1048" s="17">
        <f t="shared" si="474"/>
        <v>2.375</v>
      </c>
      <c r="T1048" s="14">
        <f t="shared" si="475"/>
        <v>0.68421052631578949</v>
      </c>
      <c r="U1048" s="12">
        <v>0</v>
      </c>
      <c r="V1048" s="12">
        <v>0</v>
      </c>
      <c r="W1048" s="17">
        <f t="shared" si="476"/>
        <v>0</v>
      </c>
      <c r="X1048" s="17">
        <f t="shared" si="477"/>
        <v>0</v>
      </c>
      <c r="Y1048" s="14" t="e">
        <f t="shared" si="478"/>
        <v>#DIV/0!</v>
      </c>
      <c r="Z1048" s="12">
        <v>3</v>
      </c>
      <c r="AA1048" s="12">
        <v>7</v>
      </c>
      <c r="AB1048" s="17">
        <f t="shared" si="479"/>
        <v>0.375</v>
      </c>
      <c r="AC1048" s="17">
        <f t="shared" si="480"/>
        <v>0.875</v>
      </c>
      <c r="AD1048" s="14">
        <f t="shared" si="481"/>
        <v>0.42857142857142855</v>
      </c>
      <c r="AE1048" s="12">
        <v>26</v>
      </c>
      <c r="AF1048" s="17">
        <f t="shared" si="482"/>
        <v>3.25</v>
      </c>
      <c r="AG1048" s="12">
        <v>6</v>
      </c>
      <c r="AH1048" s="17">
        <f t="shared" si="483"/>
        <v>0.75</v>
      </c>
      <c r="AI1048" s="12">
        <v>20</v>
      </c>
      <c r="AJ1048" s="17">
        <f t="shared" si="484"/>
        <v>2.5</v>
      </c>
      <c r="AK1048" s="12">
        <v>4</v>
      </c>
      <c r="AL1048" s="17">
        <f t="shared" si="485"/>
        <v>0.5</v>
      </c>
      <c r="AM1048" s="12">
        <v>3</v>
      </c>
      <c r="AN1048" s="17">
        <f t="shared" si="486"/>
        <v>0.375</v>
      </c>
      <c r="AO1048" s="12">
        <v>2</v>
      </c>
      <c r="AP1048" s="17">
        <f t="shared" si="487"/>
        <v>0.25</v>
      </c>
      <c r="AQ1048" s="12">
        <v>10</v>
      </c>
      <c r="AR1048" s="17">
        <f t="shared" si="488"/>
        <v>1.25</v>
      </c>
      <c r="AS1048" s="12">
        <v>14</v>
      </c>
      <c r="AT1048" s="17">
        <f t="shared" si="489"/>
        <v>1.75</v>
      </c>
      <c r="AU1048" s="13"/>
      <c r="AV1048" s="13"/>
      <c r="AW1048" s="13"/>
      <c r="AX1048" s="13"/>
      <c r="AY1048" s="13"/>
      <c r="AZ1048" s="13"/>
      <c r="BA1048" s="13"/>
      <c r="BB1048" s="13"/>
      <c r="BC1048" s="13"/>
      <c r="BD1048" s="35">
        <f t="shared" si="490"/>
        <v>65.670289855072468</v>
      </c>
      <c r="BE1048" s="35">
        <f t="shared" si="491"/>
        <v>68.421052631578945</v>
      </c>
      <c r="BF1048" s="37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14.314738774238021</v>
      </c>
      <c r="BG1048" s="14">
        <f t="shared" si="492"/>
        <v>0</v>
      </c>
      <c r="BH1048" s="14">
        <f t="shared" si="493"/>
        <v>0.36842105263157893</v>
      </c>
      <c r="BI1048" s="13">
        <f>IFERROR(((AG1048*(12000/5))/((F1048*60+G1048)*(SUMIFS(팀공격력!X:X,팀공격력!A:A,B1048,팀공격력!B:B,D1048)+SUMIFS(팀수비력!X:X,팀수비력!A:A,B1048,팀수비력!B:B,D1048))))*100,"")</f>
        <v>3.1757583777167619</v>
      </c>
      <c r="BJ1048" s="13">
        <f>IFERROR(((AI1048*(12000/5))/((F1048*60+G1048)*(SUMIFS(팀공격력!V:V,팀공격력!A:A,B1048,팀공격력!B:B,D1048)+SUMIFS(팀수비력!W:W,팀수비력!A:A,B1048,팀수비력!B:B,D1048))))*100,"")</f>
        <v>22.025421006745287</v>
      </c>
      <c r="BK1048" s="13">
        <f>IFERROR(((AE1048*(12000/5))/((F1048*60+G1048)*(SUMIFS(팀공격력!X:X,팀공격력!A:A,B1048,팀공격력!B:B,D1048)+SUMIFS(팀수비력!X:X,팀수비력!A:A,B1048,팀수비력!B:B,D1048))))*100,"")</f>
        <v>13.761619636772634</v>
      </c>
      <c r="BL1048" s="13">
        <f>IFERROR(100*AK1048/(((((F1048*60+G1048)/(12000/5))*SUMIFS(팀공격력!P:P,팀공격력!A:A,B1048,팀공격력!B:B,D1048))-K1048)),"")</f>
        <v>5.9994000599940005</v>
      </c>
      <c r="BM1048" s="13">
        <f>IFERROR(100*((AM1048/E1048*(2400))/((F1048*60+G1048)*SUMIFS(팀공격력!AR:AR,팀공격력!A:A,B1048,팀공격력!B:B,D1048))),"")</f>
        <v>1.7148260046770318</v>
      </c>
      <c r="BN1048" s="13">
        <f>IFERROR((AO1048*40)/(((F1048*60+G1048)/60)*(SUMIFS(팀수비력!Q:Q,팀수비력!A:A,B1048,팀수비력!B:B,D1048)-SUMIFS(팀수비력!N:N,팀수비력!A:A,B1048,팀수비력!B:B,D1048)))*100,"")</f>
        <v>1.7198691466224281</v>
      </c>
      <c r="BO1048" s="13">
        <f t="shared" si="494"/>
        <v>31.172069825436409</v>
      </c>
      <c r="BP1048" s="13">
        <v>33.3333333333333</v>
      </c>
      <c r="BQ1048" s="13">
        <v>0.375</v>
      </c>
      <c r="BR1048" s="13">
        <v>0</v>
      </c>
      <c r="BS1048" s="13">
        <v>0.25</v>
      </c>
      <c r="BT1048" s="15" t="s">
        <v>88</v>
      </c>
      <c r="BU1048" s="15"/>
      <c r="BV1048" s="12" t="s">
        <v>96</v>
      </c>
      <c r="BW1048" s="26"/>
      <c r="BX1048" s="28"/>
      <c r="BY1048" s="28"/>
      <c r="BZ1048" s="26"/>
      <c r="CA1048" s="26"/>
      <c r="CB1048" s="26"/>
      <c r="CC1048" s="31"/>
      <c r="CD1048" s="31"/>
      <c r="CE1048" s="31"/>
      <c r="CF1048" s="33"/>
      <c r="CG1048" s="33"/>
    </row>
    <row r="1049" spans="1:85" ht="18" customHeight="1" thickBot="1" x14ac:dyDescent="0.45">
      <c r="A1049" s="12" t="s">
        <v>84</v>
      </c>
      <c r="B1049" s="12" t="s">
        <v>256</v>
      </c>
      <c r="C1049" s="4" t="s">
        <v>260</v>
      </c>
      <c r="D1049" s="4" t="s">
        <v>300</v>
      </c>
      <c r="E1049" s="23">
        <v>9</v>
      </c>
      <c r="F1049" s="24">
        <v>25</v>
      </c>
      <c r="G1049" s="24">
        <v>39</v>
      </c>
      <c r="H1049" s="10">
        <f t="shared" si="468"/>
        <v>13851</v>
      </c>
      <c r="I1049" s="5">
        <v>63</v>
      </c>
      <c r="J1049" s="17">
        <f t="shared" si="469"/>
        <v>7</v>
      </c>
      <c r="K1049" s="7">
        <v>25</v>
      </c>
      <c r="L1049" s="7">
        <v>55</v>
      </c>
      <c r="M1049" s="17">
        <f t="shared" si="470"/>
        <v>2.7777777777777777</v>
      </c>
      <c r="N1049" s="17">
        <f t="shared" si="471"/>
        <v>6.1111111111111107</v>
      </c>
      <c r="O1049" s="14">
        <f t="shared" si="472"/>
        <v>0.45454545454545453</v>
      </c>
      <c r="P1049" s="12">
        <v>14</v>
      </c>
      <c r="Q1049" s="12">
        <v>26</v>
      </c>
      <c r="R1049" s="17">
        <f t="shared" si="473"/>
        <v>1.5555555555555556</v>
      </c>
      <c r="S1049" s="17">
        <f t="shared" si="474"/>
        <v>2.8888888888888888</v>
      </c>
      <c r="T1049" s="14">
        <f t="shared" si="475"/>
        <v>0.53846153846153844</v>
      </c>
      <c r="U1049" s="12">
        <v>11</v>
      </c>
      <c r="V1049" s="12">
        <v>29</v>
      </c>
      <c r="W1049" s="17">
        <f t="shared" si="476"/>
        <v>1.2222222222222223</v>
      </c>
      <c r="X1049" s="17">
        <f t="shared" si="477"/>
        <v>3.2222222222222223</v>
      </c>
      <c r="Y1049" s="14">
        <f t="shared" si="478"/>
        <v>0.37931034482758619</v>
      </c>
      <c r="Z1049" s="12">
        <v>2</v>
      </c>
      <c r="AA1049" s="12">
        <v>3</v>
      </c>
      <c r="AB1049" s="17">
        <f t="shared" si="479"/>
        <v>0.22222222222222221</v>
      </c>
      <c r="AC1049" s="17">
        <f t="shared" si="480"/>
        <v>0.33333333333333331</v>
      </c>
      <c r="AD1049" s="14">
        <f t="shared" si="481"/>
        <v>0.66666666666666663</v>
      </c>
      <c r="AE1049" s="12">
        <v>32</v>
      </c>
      <c r="AF1049" s="17">
        <f t="shared" si="482"/>
        <v>3.5555555555555554</v>
      </c>
      <c r="AG1049" s="12">
        <v>10</v>
      </c>
      <c r="AH1049" s="17">
        <f t="shared" si="483"/>
        <v>1.1111111111111112</v>
      </c>
      <c r="AI1049" s="12">
        <v>22</v>
      </c>
      <c r="AJ1049" s="17">
        <f t="shared" si="484"/>
        <v>2.4444444444444446</v>
      </c>
      <c r="AK1049" s="12">
        <v>10</v>
      </c>
      <c r="AL1049" s="17">
        <f t="shared" si="485"/>
        <v>1.1111111111111112</v>
      </c>
      <c r="AM1049" s="12">
        <v>3</v>
      </c>
      <c r="AN1049" s="17">
        <f t="shared" si="486"/>
        <v>0.33333333333333331</v>
      </c>
      <c r="AO1049" s="12">
        <v>0</v>
      </c>
      <c r="AP1049" s="17">
        <f t="shared" si="487"/>
        <v>0</v>
      </c>
      <c r="AQ1049" s="12">
        <v>11</v>
      </c>
      <c r="AR1049" s="17">
        <f t="shared" si="488"/>
        <v>1.2222222222222223</v>
      </c>
      <c r="AS1049" s="12">
        <v>18</v>
      </c>
      <c r="AT1049" s="17">
        <f t="shared" si="489"/>
        <v>2</v>
      </c>
      <c r="AU1049" s="13"/>
      <c r="AV1049" s="13"/>
      <c r="AW1049" s="13"/>
      <c r="AX1049" s="13"/>
      <c r="AY1049" s="13"/>
      <c r="AZ1049" s="13"/>
      <c r="BA1049" s="13"/>
      <c r="BB1049" s="13"/>
      <c r="BC1049" s="13"/>
      <c r="BD1049" s="35">
        <f t="shared" si="490"/>
        <v>55.930397727272727</v>
      </c>
      <c r="BE1049" s="35">
        <f t="shared" si="491"/>
        <v>55.454545454545453</v>
      </c>
      <c r="BF1049" s="37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13.721761925596127</v>
      </c>
      <c r="BG1049" s="14">
        <f t="shared" si="492"/>
        <v>0.52727272727272723</v>
      </c>
      <c r="BH1049" s="14">
        <f t="shared" si="493"/>
        <v>5.4545454545454543E-2</v>
      </c>
      <c r="BI1049" s="13">
        <f>IFERROR(((AG1049*(12000/5))/((F1049*60+G1049)*(SUMIFS(팀공격력!X:X,팀공격력!A:A,B1049,팀공격력!B:B,D1049)+SUMIFS(팀수비력!X:X,팀수비력!A:A,B1049,팀수비력!B:B,D1049))))*100,"")</f>
        <v>2.4177584357102924</v>
      </c>
      <c r="BJ1049" s="13">
        <f>IFERROR(((AI1049*(12000/5))/((F1049*60+G1049)*(SUMIFS(팀공격력!V:V,팀공격력!A:A,B1049,팀공격력!B:B,D1049)+SUMIFS(팀수비력!W:W,팀수비력!A:A,B1049,팀수비력!B:B,D1049))))*100,"")</f>
        <v>11.067094258944852</v>
      </c>
      <c r="BK1049" s="13">
        <f>IFERROR(((AE1049*(12000/5))/((F1049*60+G1049)*(SUMIFS(팀공격력!X:X,팀공격력!A:A,B1049,팀공격력!B:B,D1049)+SUMIFS(팀수비력!X:X,팀수비력!A:A,B1049,팀수비력!B:B,D1049))))*100,"")</f>
        <v>7.736826994272934</v>
      </c>
      <c r="BL1049" s="13">
        <f>IFERROR(100*AK1049/(((((F1049*60+G1049)/(12000/5))*SUMIFS(팀공격력!P:P,팀공격력!A:A,B1049,팀공격력!B:B,D1049))-K1049)),"")</f>
        <v>6.6925445054209618</v>
      </c>
      <c r="BM1049" s="13">
        <f>IFERROR(100*((AM1049/E1049*(2400))/((F1049*60+G1049)*SUMIFS(팀공격력!AR:AR,팀공격력!A:A,B1049,팀공격력!B:B,D1049))),"")</f>
        <v>0.69628051767407606</v>
      </c>
      <c r="BN1049" s="13">
        <f>IFERROR((AO1049*40)/(((F1049*60+G1049)/60)*(SUMIFS(팀수비력!Q:Q,팀수비력!A:A,B1049,팀수비력!B:B,D1049)-SUMIFS(팀수비력!N:N,팀수비력!A:A,B1049,팀수비력!B:B,D1049)))*100,"")</f>
        <v>0</v>
      </c>
      <c r="BO1049" s="13">
        <f t="shared" si="494"/>
        <v>16.339869281045754</v>
      </c>
      <c r="BP1049" s="13">
        <v>21.052631578947299</v>
      </c>
      <c r="BQ1049" s="13">
        <v>0.44444444444444398</v>
      </c>
      <c r="BR1049" s="13">
        <v>1.44444444444444</v>
      </c>
      <c r="BS1049" s="13">
        <v>0.11111111111111099</v>
      </c>
      <c r="BT1049" s="15" t="s">
        <v>88</v>
      </c>
      <c r="BU1049" s="15"/>
      <c r="BV1049" s="12" t="s">
        <v>96</v>
      </c>
      <c r="BW1049" s="26"/>
      <c r="BX1049" s="28"/>
      <c r="BY1049" s="28"/>
      <c r="BZ1049" s="26"/>
      <c r="CA1049" s="26"/>
      <c r="CB1049" s="26"/>
      <c r="CC1049" s="31"/>
      <c r="CD1049" s="31"/>
      <c r="CE1049" s="31"/>
      <c r="CF1049" s="33"/>
      <c r="CG1049" s="33"/>
    </row>
    <row r="1050" spans="1:85" ht="18" customHeight="1" thickBot="1" x14ac:dyDescent="0.45">
      <c r="A1050" s="12" t="s">
        <v>84</v>
      </c>
      <c r="B1050" s="12" t="s">
        <v>256</v>
      </c>
      <c r="C1050" s="4" t="s">
        <v>262</v>
      </c>
      <c r="D1050" s="4" t="s">
        <v>300</v>
      </c>
      <c r="E1050" s="23">
        <v>8</v>
      </c>
      <c r="F1050" s="24">
        <v>7</v>
      </c>
      <c r="G1050" s="24">
        <v>9</v>
      </c>
      <c r="H1050" s="10">
        <f t="shared" si="468"/>
        <v>3432</v>
      </c>
      <c r="I1050" s="5">
        <v>10</v>
      </c>
      <c r="J1050" s="17">
        <f t="shared" si="469"/>
        <v>1.25</v>
      </c>
      <c r="K1050" s="7">
        <v>3</v>
      </c>
      <c r="L1050" s="7">
        <v>11</v>
      </c>
      <c r="M1050" s="17">
        <f t="shared" si="470"/>
        <v>0.375</v>
      </c>
      <c r="N1050" s="17">
        <f t="shared" si="471"/>
        <v>1.375</v>
      </c>
      <c r="O1050" s="14">
        <f t="shared" si="472"/>
        <v>0.27272727272727271</v>
      </c>
      <c r="P1050" s="12">
        <v>0</v>
      </c>
      <c r="Q1050" s="12">
        <v>2</v>
      </c>
      <c r="R1050" s="17">
        <f t="shared" si="473"/>
        <v>0</v>
      </c>
      <c r="S1050" s="17">
        <f t="shared" si="474"/>
        <v>0.25</v>
      </c>
      <c r="T1050" s="14">
        <f t="shared" si="475"/>
        <v>0</v>
      </c>
      <c r="U1050" s="12">
        <v>3</v>
      </c>
      <c r="V1050" s="12">
        <v>9</v>
      </c>
      <c r="W1050" s="17">
        <f t="shared" si="476"/>
        <v>0.375</v>
      </c>
      <c r="X1050" s="17">
        <f t="shared" si="477"/>
        <v>1.125</v>
      </c>
      <c r="Y1050" s="14">
        <f t="shared" si="478"/>
        <v>0.33333333333333331</v>
      </c>
      <c r="Z1050" s="12">
        <v>1</v>
      </c>
      <c r="AA1050" s="12">
        <v>2</v>
      </c>
      <c r="AB1050" s="17">
        <f t="shared" si="479"/>
        <v>0.125</v>
      </c>
      <c r="AC1050" s="17">
        <f t="shared" si="480"/>
        <v>0.25</v>
      </c>
      <c r="AD1050" s="14">
        <f t="shared" si="481"/>
        <v>0.5</v>
      </c>
      <c r="AE1050" s="12">
        <v>7</v>
      </c>
      <c r="AF1050" s="17">
        <f t="shared" si="482"/>
        <v>0.875</v>
      </c>
      <c r="AG1050" s="12">
        <v>3</v>
      </c>
      <c r="AH1050" s="17">
        <f t="shared" si="483"/>
        <v>0.375</v>
      </c>
      <c r="AI1050" s="12">
        <v>4</v>
      </c>
      <c r="AJ1050" s="17">
        <f t="shared" si="484"/>
        <v>0.5</v>
      </c>
      <c r="AK1050" s="12">
        <v>1</v>
      </c>
      <c r="AL1050" s="17">
        <f t="shared" si="485"/>
        <v>0.125</v>
      </c>
      <c r="AM1050" s="12">
        <v>0</v>
      </c>
      <c r="AN1050" s="17">
        <f t="shared" si="486"/>
        <v>0</v>
      </c>
      <c r="AO1050" s="12">
        <v>0</v>
      </c>
      <c r="AP1050" s="17">
        <f t="shared" si="487"/>
        <v>0</v>
      </c>
      <c r="AQ1050" s="12">
        <v>3</v>
      </c>
      <c r="AR1050" s="17">
        <f t="shared" si="488"/>
        <v>0.375</v>
      </c>
      <c r="AS1050" s="12">
        <v>6</v>
      </c>
      <c r="AT1050" s="17">
        <f t="shared" si="489"/>
        <v>0.75</v>
      </c>
      <c r="AU1050" s="13"/>
      <c r="AV1050" s="13"/>
      <c r="AW1050" s="13"/>
      <c r="AX1050" s="13"/>
      <c r="AY1050" s="13"/>
      <c r="AZ1050" s="13"/>
      <c r="BA1050" s="13"/>
      <c r="BB1050" s="13"/>
      <c r="BC1050" s="13"/>
      <c r="BD1050" s="35">
        <f t="shared" si="490"/>
        <v>42.087542087542083</v>
      </c>
      <c r="BE1050" s="35">
        <f t="shared" si="491"/>
        <v>40.909090909090914</v>
      </c>
      <c r="BF1050" s="37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10.880529519103263</v>
      </c>
      <c r="BG1050" s="14">
        <f t="shared" si="492"/>
        <v>0.81818181818181823</v>
      </c>
      <c r="BH1050" s="14">
        <f t="shared" si="493"/>
        <v>0.18181818181818182</v>
      </c>
      <c r="BI1050" s="13">
        <f>IFERROR(((AG1050*(12000/5))/((F1050*60+G1050)*(SUMIFS(팀공격력!X:X,팀공격력!A:A,B1050,팀공격력!B:B,D1050)+SUMIFS(팀수비력!X:X,팀수비력!A:A,B1050,팀수비력!B:B,D1050))))*100,"")</f>
        <v>2.6020491136770207</v>
      </c>
      <c r="BJ1050" s="13">
        <f>IFERROR(((AI1050*(12000/5))/((F1050*60+G1050)*(SUMIFS(팀공격력!V:V,팀공격력!A:A,B1050,팀공격력!B:B,D1050)+SUMIFS(팀수비력!W:W,팀수비력!A:A,B1050,팀수비력!B:B,D1050))))*100,"")</f>
        <v>7.2185878637491543</v>
      </c>
      <c r="BK1050" s="13">
        <f>IFERROR(((AE1050*(12000/5))/((F1050*60+G1050)*(SUMIFS(팀공격력!X:X,팀공격력!A:A,B1050,팀공격력!B:B,D1050)+SUMIFS(팀수비력!X:X,팀수비력!A:A,B1050,팀수비력!B:B,D1050))))*100,"")</f>
        <v>6.0714479319130481</v>
      </c>
      <c r="BL1050" s="13">
        <f>IFERROR(100*AK1050/(((((F1050*60+G1050)/(12000/5))*SUMIFS(팀공격력!P:P,팀공격력!A:A,B1050,팀공격력!B:B,D1050))-K1050)),"")</f>
        <v>2.1920210434020166</v>
      </c>
      <c r="BM1050" s="13">
        <f>IFERROR(100*((AM1050/E1050*(2400))/((F1050*60+G1050)*SUMIFS(팀공격력!AR:AR,팀공격력!A:A,B1050,팀공격력!B:B,D1050))),"")</f>
        <v>0</v>
      </c>
      <c r="BN1050" s="13">
        <f>IFERROR((AO1050*40)/(((F1050*60+G1050)/60)*(SUMIFS(팀수비력!Q:Q,팀수비력!A:A,B1050,팀수비력!B:B,D1050)-SUMIFS(팀수비력!N:N,팀수비력!A:A,B1050,팀수비력!B:B,D1050)))*100,"")</f>
        <v>0</v>
      </c>
      <c r="BO1050" s="13">
        <f t="shared" si="494"/>
        <v>20.161290322580644</v>
      </c>
      <c r="BP1050" s="13">
        <v>20</v>
      </c>
      <c r="BQ1050" s="13">
        <v>0.125</v>
      </c>
      <c r="BR1050" s="13">
        <v>0</v>
      </c>
      <c r="BS1050" s="13">
        <v>0</v>
      </c>
      <c r="BT1050" s="15" t="s">
        <v>88</v>
      </c>
      <c r="BU1050" s="15"/>
      <c r="BV1050" s="12" t="s">
        <v>96</v>
      </c>
      <c r="BW1050" s="26"/>
      <c r="BX1050" s="28"/>
      <c r="BY1050" s="28"/>
      <c r="BZ1050" s="26"/>
      <c r="CA1050" s="26"/>
      <c r="CB1050" s="26"/>
      <c r="CC1050" s="31"/>
      <c r="CD1050" s="31"/>
      <c r="CE1050" s="31"/>
      <c r="CF1050" s="33"/>
      <c r="CG1050" s="33"/>
    </row>
    <row r="1051" spans="1:85" ht="18" customHeight="1" thickBot="1" x14ac:dyDescent="0.45">
      <c r="A1051" s="12" t="s">
        <v>84</v>
      </c>
      <c r="B1051" s="12" t="s">
        <v>256</v>
      </c>
      <c r="C1051" s="4" t="s">
        <v>263</v>
      </c>
      <c r="D1051" s="4" t="s">
        <v>300</v>
      </c>
      <c r="E1051" s="23">
        <v>9</v>
      </c>
      <c r="F1051" s="24">
        <v>10</v>
      </c>
      <c r="G1051" s="24">
        <v>43</v>
      </c>
      <c r="H1051" s="10">
        <f t="shared" si="468"/>
        <v>5787</v>
      </c>
      <c r="I1051" s="5">
        <v>48</v>
      </c>
      <c r="J1051" s="17">
        <f t="shared" si="469"/>
        <v>5.333333333333333</v>
      </c>
      <c r="K1051" s="7">
        <v>20</v>
      </c>
      <c r="L1051" s="7">
        <v>36</v>
      </c>
      <c r="M1051" s="17">
        <f t="shared" si="470"/>
        <v>2.2222222222222223</v>
      </c>
      <c r="N1051" s="17">
        <f t="shared" si="471"/>
        <v>4</v>
      </c>
      <c r="O1051" s="14">
        <f t="shared" si="472"/>
        <v>0.55555555555555558</v>
      </c>
      <c r="P1051" s="12">
        <v>20</v>
      </c>
      <c r="Q1051" s="12">
        <v>35</v>
      </c>
      <c r="R1051" s="17">
        <f t="shared" si="473"/>
        <v>2.2222222222222223</v>
      </c>
      <c r="S1051" s="17">
        <f t="shared" si="474"/>
        <v>3.8888888888888888</v>
      </c>
      <c r="T1051" s="14">
        <f t="shared" si="475"/>
        <v>0.5714285714285714</v>
      </c>
      <c r="U1051" s="12">
        <v>0</v>
      </c>
      <c r="V1051" s="12">
        <v>1</v>
      </c>
      <c r="W1051" s="17">
        <f t="shared" si="476"/>
        <v>0</v>
      </c>
      <c r="X1051" s="17">
        <f t="shared" si="477"/>
        <v>0.1111111111111111</v>
      </c>
      <c r="Y1051" s="14">
        <f t="shared" si="478"/>
        <v>0</v>
      </c>
      <c r="Z1051" s="12">
        <v>8</v>
      </c>
      <c r="AA1051" s="12">
        <v>20</v>
      </c>
      <c r="AB1051" s="17">
        <f t="shared" si="479"/>
        <v>0.88888888888888884</v>
      </c>
      <c r="AC1051" s="17">
        <f t="shared" si="480"/>
        <v>2.2222222222222223</v>
      </c>
      <c r="AD1051" s="14">
        <f t="shared" si="481"/>
        <v>0.4</v>
      </c>
      <c r="AE1051" s="12">
        <v>31</v>
      </c>
      <c r="AF1051" s="17">
        <f t="shared" si="482"/>
        <v>3.4444444444444446</v>
      </c>
      <c r="AG1051" s="12">
        <v>10</v>
      </c>
      <c r="AH1051" s="17">
        <f t="shared" si="483"/>
        <v>1.1111111111111112</v>
      </c>
      <c r="AI1051" s="12">
        <v>21</v>
      </c>
      <c r="AJ1051" s="17">
        <f t="shared" si="484"/>
        <v>2.3333333333333335</v>
      </c>
      <c r="AK1051" s="12">
        <v>6</v>
      </c>
      <c r="AL1051" s="17">
        <f t="shared" si="485"/>
        <v>0.66666666666666663</v>
      </c>
      <c r="AM1051" s="12">
        <v>1</v>
      </c>
      <c r="AN1051" s="17">
        <f t="shared" si="486"/>
        <v>0.1111111111111111</v>
      </c>
      <c r="AO1051" s="12">
        <v>1</v>
      </c>
      <c r="AP1051" s="17">
        <f t="shared" si="487"/>
        <v>0.1111111111111111</v>
      </c>
      <c r="AQ1051" s="12">
        <v>7</v>
      </c>
      <c r="AR1051" s="17">
        <f t="shared" si="488"/>
        <v>0.77777777777777779</v>
      </c>
      <c r="AS1051" s="12">
        <v>15</v>
      </c>
      <c r="AT1051" s="17">
        <f t="shared" si="489"/>
        <v>1.6666666666666667</v>
      </c>
      <c r="AU1051" s="13"/>
      <c r="AV1051" s="13"/>
      <c r="AW1051" s="13"/>
      <c r="AX1051" s="13"/>
      <c r="AY1051" s="13"/>
      <c r="AZ1051" s="13"/>
      <c r="BA1051" s="13"/>
      <c r="BB1051" s="13"/>
      <c r="BC1051" s="13"/>
      <c r="BD1051" s="35">
        <f t="shared" si="490"/>
        <v>53.571428571428569</v>
      </c>
      <c r="BE1051" s="35">
        <f t="shared" si="491"/>
        <v>55.555555555555557</v>
      </c>
      <c r="BF1051" s="37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25.271043733947948</v>
      </c>
      <c r="BG1051" s="14">
        <f t="shared" si="492"/>
        <v>2.7777777777777776E-2</v>
      </c>
      <c r="BH1051" s="14">
        <f t="shared" si="493"/>
        <v>0.55555555555555558</v>
      </c>
      <c r="BI1051" s="13">
        <f>IFERROR(((AG1051*(12000/5))/((F1051*60+G1051)*(SUMIFS(팀공격력!X:X,팀공격력!A:A,B1051,팀공격력!B:B,D1051)+SUMIFS(팀수비력!X:X,팀수비력!A:A,B1051,팀수비력!B:B,D1051))))*100,"")</f>
        <v>5.7868277333719123</v>
      </c>
      <c r="BJ1051" s="13">
        <f>IFERROR(((AI1051*(12000/5))/((F1051*60+G1051)*(SUMIFS(팀공격력!V:V,팀공격력!A:A,B1051,팀공격력!B:B,D1051)+SUMIFS(팀수비력!W:W,팀수비력!A:A,B1051,팀수비력!B:B,D1051))))*100,"")</f>
        <v>25.284703757587916</v>
      </c>
      <c r="BK1051" s="13">
        <f>IFERROR(((AE1051*(12000/5))/((F1051*60+G1051)*(SUMIFS(팀공격력!X:X,팀공격력!A:A,B1051,팀공격력!B:B,D1051)+SUMIFS(팀수비력!X:X,팀수비력!A:A,B1051,팀수비력!B:B,D1051))))*100,"")</f>
        <v>17.939165973452926</v>
      </c>
      <c r="BL1051" s="13">
        <f>IFERROR(100*AK1051/(((((F1051*60+G1051)/(12000/5))*SUMIFS(팀공격력!P:P,팀공격력!A:A,B1051,팀공격력!B:B,D1051))-K1051)),"")</f>
        <v>11.347875425545329</v>
      </c>
      <c r="BM1051" s="13">
        <f>IFERROR(100*((AM1051/E1051*(2400))/((F1051*60+G1051)*SUMIFS(팀공격력!AR:AR,팀공격력!A:A,B1051,팀공격력!B:B,D1051))),"")</f>
        <v>0.55550840679129232</v>
      </c>
      <c r="BN1051" s="13">
        <f>IFERROR((AO1051*40)/(((F1051*60+G1051)/60)*(SUMIFS(팀수비력!Q:Q,팀수비력!A:A,B1051,팀수비력!B:B,D1051)-SUMIFS(팀수비력!N:N,팀수비력!A:A,B1051,팀수비력!B:B,D1051)))*100,"")</f>
        <v>0.9401773017694921</v>
      </c>
      <c r="BO1051" s="13">
        <f t="shared" si="494"/>
        <v>13.513513513513514</v>
      </c>
      <c r="BP1051" s="13">
        <v>100</v>
      </c>
      <c r="BQ1051" s="13">
        <v>0.33333333333333298</v>
      </c>
      <c r="BR1051" s="13">
        <v>0</v>
      </c>
      <c r="BS1051" s="13">
        <v>0</v>
      </c>
      <c r="BT1051" s="15" t="s">
        <v>93</v>
      </c>
      <c r="BU1051" s="15"/>
      <c r="BV1051" s="12" t="s">
        <v>89</v>
      </c>
      <c r="BW1051" s="26"/>
      <c r="BX1051" s="28"/>
      <c r="BY1051" s="28"/>
      <c r="BZ1051" s="26"/>
      <c r="CA1051" s="26"/>
      <c r="CB1051" s="26"/>
      <c r="CC1051" s="31"/>
      <c r="CD1051" s="31"/>
      <c r="CE1051" s="31"/>
      <c r="CF1051" s="33"/>
      <c r="CG1051" s="33"/>
    </row>
    <row r="1052" spans="1:85" ht="18" customHeight="1" thickBot="1" x14ac:dyDescent="0.45">
      <c r="A1052" s="12" t="s">
        <v>84</v>
      </c>
      <c r="B1052" s="12" t="s">
        <v>256</v>
      </c>
      <c r="C1052" s="4" t="s">
        <v>264</v>
      </c>
      <c r="D1052" s="4" t="s">
        <v>300</v>
      </c>
      <c r="E1052" s="23">
        <v>9</v>
      </c>
      <c r="F1052" s="24">
        <v>32</v>
      </c>
      <c r="G1052" s="24">
        <v>35</v>
      </c>
      <c r="H1052" s="10">
        <f t="shared" si="468"/>
        <v>17595</v>
      </c>
      <c r="I1052" s="5">
        <v>132</v>
      </c>
      <c r="J1052" s="17">
        <f t="shared" si="469"/>
        <v>14.666666666666666</v>
      </c>
      <c r="K1052" s="7">
        <v>46</v>
      </c>
      <c r="L1052" s="7">
        <v>107</v>
      </c>
      <c r="M1052" s="17">
        <f t="shared" si="470"/>
        <v>5.1111111111111107</v>
      </c>
      <c r="N1052" s="17">
        <f t="shared" si="471"/>
        <v>11.888888888888889</v>
      </c>
      <c r="O1052" s="14">
        <f t="shared" si="472"/>
        <v>0.42990654205607476</v>
      </c>
      <c r="P1052" s="12">
        <v>29</v>
      </c>
      <c r="Q1052" s="12">
        <v>50</v>
      </c>
      <c r="R1052" s="17">
        <f t="shared" si="473"/>
        <v>3.2222222222222223</v>
      </c>
      <c r="S1052" s="17">
        <f t="shared" si="474"/>
        <v>5.5555555555555554</v>
      </c>
      <c r="T1052" s="14">
        <f t="shared" si="475"/>
        <v>0.57999999999999996</v>
      </c>
      <c r="U1052" s="12">
        <v>17</v>
      </c>
      <c r="V1052" s="12">
        <v>57</v>
      </c>
      <c r="W1052" s="17">
        <f t="shared" si="476"/>
        <v>1.8888888888888888</v>
      </c>
      <c r="X1052" s="17">
        <f t="shared" si="477"/>
        <v>6.333333333333333</v>
      </c>
      <c r="Y1052" s="14">
        <f t="shared" si="478"/>
        <v>0.2982456140350877</v>
      </c>
      <c r="Z1052" s="12">
        <v>23</v>
      </c>
      <c r="AA1052" s="12">
        <v>28</v>
      </c>
      <c r="AB1052" s="17">
        <f t="shared" si="479"/>
        <v>2.5555555555555554</v>
      </c>
      <c r="AC1052" s="17">
        <f t="shared" si="480"/>
        <v>3.1111111111111112</v>
      </c>
      <c r="AD1052" s="14">
        <f t="shared" si="481"/>
        <v>0.8214285714285714</v>
      </c>
      <c r="AE1052" s="12">
        <v>26</v>
      </c>
      <c r="AF1052" s="17">
        <f t="shared" si="482"/>
        <v>2.8888888888888888</v>
      </c>
      <c r="AG1052" s="12">
        <v>3</v>
      </c>
      <c r="AH1052" s="17">
        <f t="shared" si="483"/>
        <v>0.33333333333333331</v>
      </c>
      <c r="AI1052" s="12">
        <v>23</v>
      </c>
      <c r="AJ1052" s="17">
        <f t="shared" si="484"/>
        <v>2.5555555555555554</v>
      </c>
      <c r="AK1052" s="12">
        <v>71</v>
      </c>
      <c r="AL1052" s="17">
        <f t="shared" si="485"/>
        <v>7.8888888888888893</v>
      </c>
      <c r="AM1052" s="12">
        <v>23</v>
      </c>
      <c r="AN1052" s="17">
        <f t="shared" si="486"/>
        <v>2.5555555555555554</v>
      </c>
      <c r="AO1052" s="12">
        <v>1</v>
      </c>
      <c r="AP1052" s="17">
        <f t="shared" si="487"/>
        <v>0.1111111111111111</v>
      </c>
      <c r="AQ1052" s="12">
        <v>22</v>
      </c>
      <c r="AR1052" s="17">
        <f t="shared" si="488"/>
        <v>2.4444444444444446</v>
      </c>
      <c r="AS1052" s="12">
        <v>19</v>
      </c>
      <c r="AT1052" s="17">
        <f t="shared" si="489"/>
        <v>2.1111111111111112</v>
      </c>
      <c r="AU1052" s="13"/>
      <c r="AV1052" s="13"/>
      <c r="AW1052" s="13"/>
      <c r="AX1052" s="13"/>
      <c r="AY1052" s="13"/>
      <c r="AZ1052" s="13"/>
      <c r="BA1052" s="13"/>
      <c r="BB1052" s="13"/>
      <c r="BC1052" s="13"/>
      <c r="BD1052" s="35">
        <f t="shared" si="490"/>
        <v>55.313442842775729</v>
      </c>
      <c r="BE1052" s="35">
        <f t="shared" si="491"/>
        <v>50.934579439252339</v>
      </c>
      <c r="BF1052" s="37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22.67572907809517</v>
      </c>
      <c r="BG1052" s="14">
        <f t="shared" si="492"/>
        <v>0.53271028037383172</v>
      </c>
      <c r="BH1052" s="14">
        <f t="shared" si="493"/>
        <v>0.26168224299065418</v>
      </c>
      <c r="BI1052" s="13">
        <f>IFERROR(((AG1052*(12000/5))/((F1052*60+G1052)*(SUMIFS(팀공격력!X:X,팀공격력!A:A,B1052,팀공격력!B:B,D1052)+SUMIFS(팀수비력!X:X,팀수비력!A:A,B1052,팀수비력!B:B,D1052))))*100,"")</f>
        <v>0.5709867364539345</v>
      </c>
      <c r="BJ1052" s="13">
        <f>IFERROR(((AI1052*(12000/5))/((F1052*60+G1052)*(SUMIFS(팀공격력!V:V,팀공격력!A:A,B1052,팀공격력!B:B,D1052)+SUMIFS(팀수비력!W:W,팀수비력!A:A,B1052,팀수비력!B:B,D1052))))*100,"")</f>
        <v>9.1081593927893731</v>
      </c>
      <c r="BK1052" s="13">
        <f>IFERROR(((AE1052*(12000/5))/((F1052*60+G1052)*(SUMIFS(팀공격력!X:X,팀공격력!A:A,B1052,팀공격력!B:B,D1052)+SUMIFS(팀수비력!X:X,팀수비력!A:A,B1052,팀수비력!B:B,D1052))))*100,"")</f>
        <v>4.9485517159340988</v>
      </c>
      <c r="BL1052" s="13">
        <f>IFERROR(100*AK1052/(((((F1052*60+G1052)/(12000/5))*SUMIFS(팀공격력!P:P,팀공격력!A:A,B1052,팀공격력!B:B,D1052))-K1052)),"")</f>
        <v>40.440478450730964</v>
      </c>
      <c r="BM1052" s="13">
        <f>IFERROR(100*((AM1052/E1052*(2400))/((F1052*60+G1052)*SUMIFS(팀공격력!AR:AR,팀공격력!A:A,B1052,팀공격력!B:B,D1052))),"")</f>
        <v>4.2022577125506002</v>
      </c>
      <c r="BN1052" s="13">
        <f>IFERROR((AO1052*40)/(((F1052*60+G1052)/60)*(SUMIFS(팀수비력!Q:Q,팀수비력!A:A,B1052,팀수비력!B:B,D1052)-SUMIFS(팀수비력!N:N,팀수비력!A:A,B1052,팀수비력!B:B,D1052)))*100,"")</f>
        <v>0.30922455500653884</v>
      </c>
      <c r="BO1052" s="13">
        <f t="shared" si="494"/>
        <v>15.567506368525333</v>
      </c>
      <c r="BP1052" s="13">
        <v>15</v>
      </c>
      <c r="BQ1052" s="13">
        <v>0.33333333333333298</v>
      </c>
      <c r="BR1052" s="13">
        <v>2.2222222222222201</v>
      </c>
      <c r="BS1052" s="13">
        <v>1.1111111111111101</v>
      </c>
      <c r="BT1052" s="15" t="s">
        <v>110</v>
      </c>
      <c r="BU1052" s="15"/>
      <c r="BV1052" s="12" t="s">
        <v>91</v>
      </c>
      <c r="BW1052" s="26"/>
      <c r="BX1052" s="28"/>
      <c r="BY1052" s="28"/>
      <c r="BZ1052" s="26"/>
      <c r="CA1052" s="26"/>
      <c r="CB1052" s="26"/>
      <c r="CC1052" s="31"/>
      <c r="CD1052" s="31"/>
      <c r="CE1052" s="31"/>
      <c r="CF1052" s="33"/>
      <c r="CG1052" s="33"/>
    </row>
    <row r="1053" spans="1:85" ht="18" customHeight="1" thickBot="1" x14ac:dyDescent="0.45">
      <c r="A1053" s="12" t="s">
        <v>84</v>
      </c>
      <c r="B1053" s="12" t="s">
        <v>256</v>
      </c>
      <c r="C1053" s="4" t="s">
        <v>265</v>
      </c>
      <c r="D1053" s="4" t="s">
        <v>300</v>
      </c>
      <c r="E1053" s="23">
        <v>7</v>
      </c>
      <c r="F1053" s="24">
        <v>16</v>
      </c>
      <c r="G1053" s="24">
        <v>29</v>
      </c>
      <c r="H1053" s="10">
        <f t="shared" si="468"/>
        <v>6923</v>
      </c>
      <c r="I1053" s="5">
        <v>31</v>
      </c>
      <c r="J1053" s="17">
        <f t="shared" si="469"/>
        <v>4.4285714285714288</v>
      </c>
      <c r="K1053" s="7">
        <v>10</v>
      </c>
      <c r="L1053" s="7">
        <v>28</v>
      </c>
      <c r="M1053" s="17">
        <f t="shared" si="470"/>
        <v>1.4285714285714286</v>
      </c>
      <c r="N1053" s="17">
        <f t="shared" si="471"/>
        <v>4</v>
      </c>
      <c r="O1053" s="14">
        <f t="shared" si="472"/>
        <v>0.35714285714285715</v>
      </c>
      <c r="P1053" s="12">
        <v>3</v>
      </c>
      <c r="Q1053" s="12">
        <v>7</v>
      </c>
      <c r="R1053" s="17">
        <f t="shared" si="473"/>
        <v>0.42857142857142855</v>
      </c>
      <c r="S1053" s="17">
        <f t="shared" si="474"/>
        <v>1</v>
      </c>
      <c r="T1053" s="14">
        <f t="shared" si="475"/>
        <v>0.42857142857142855</v>
      </c>
      <c r="U1053" s="12">
        <v>7</v>
      </c>
      <c r="V1053" s="12">
        <v>21</v>
      </c>
      <c r="W1053" s="17">
        <f t="shared" si="476"/>
        <v>1</v>
      </c>
      <c r="X1053" s="17">
        <f t="shared" si="477"/>
        <v>3</v>
      </c>
      <c r="Y1053" s="14">
        <f t="shared" si="478"/>
        <v>0.33333333333333331</v>
      </c>
      <c r="Z1053" s="12">
        <v>4</v>
      </c>
      <c r="AA1053" s="12">
        <v>4</v>
      </c>
      <c r="AB1053" s="17">
        <f t="shared" si="479"/>
        <v>0.5714285714285714</v>
      </c>
      <c r="AC1053" s="17">
        <f t="shared" si="480"/>
        <v>0.5714285714285714</v>
      </c>
      <c r="AD1053" s="14">
        <f t="shared" si="481"/>
        <v>1</v>
      </c>
      <c r="AE1053" s="12">
        <v>14</v>
      </c>
      <c r="AF1053" s="17">
        <f t="shared" si="482"/>
        <v>2</v>
      </c>
      <c r="AG1053" s="12">
        <v>7</v>
      </c>
      <c r="AH1053" s="17">
        <f t="shared" si="483"/>
        <v>1</v>
      </c>
      <c r="AI1053" s="12">
        <v>7</v>
      </c>
      <c r="AJ1053" s="17">
        <f t="shared" si="484"/>
        <v>1</v>
      </c>
      <c r="AK1053" s="12">
        <v>8</v>
      </c>
      <c r="AL1053" s="17">
        <f t="shared" si="485"/>
        <v>1.1428571428571428</v>
      </c>
      <c r="AM1053" s="12">
        <v>5</v>
      </c>
      <c r="AN1053" s="17">
        <f t="shared" si="486"/>
        <v>0.7142857142857143</v>
      </c>
      <c r="AO1053" s="12">
        <v>0</v>
      </c>
      <c r="AP1053" s="17">
        <f t="shared" si="487"/>
        <v>0</v>
      </c>
      <c r="AQ1053" s="12">
        <v>1</v>
      </c>
      <c r="AR1053" s="17">
        <f t="shared" si="488"/>
        <v>0.14285714285714285</v>
      </c>
      <c r="AS1053" s="12">
        <v>13</v>
      </c>
      <c r="AT1053" s="17">
        <f t="shared" si="489"/>
        <v>1.8571428571428572</v>
      </c>
      <c r="AU1053" s="13"/>
      <c r="AV1053" s="13"/>
      <c r="AW1053" s="13"/>
      <c r="AX1053" s="13"/>
      <c r="AY1053" s="13"/>
      <c r="AZ1053" s="13"/>
      <c r="BA1053" s="13"/>
      <c r="BB1053" s="13"/>
      <c r="BC1053" s="13"/>
      <c r="BD1053" s="35">
        <f t="shared" si="490"/>
        <v>52.083333333333329</v>
      </c>
      <c r="BE1053" s="35">
        <f t="shared" si="491"/>
        <v>48.214285714285715</v>
      </c>
      <c r="BF1053" s="37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9.7565086078087067</v>
      </c>
      <c r="BG1053" s="14">
        <f t="shared" si="492"/>
        <v>0.75</v>
      </c>
      <c r="BH1053" s="14">
        <f t="shared" si="493"/>
        <v>0.14285714285714285</v>
      </c>
      <c r="BI1053" s="13">
        <f>IFERROR(((AG1053*(12000/5))/((F1053*60+G1053)*(SUMIFS(팀공격력!X:X,팀공격력!A:A,B1053,팀공격력!B:B,D1053)+SUMIFS(팀수비력!X:X,팀수비력!A:A,B1053,팀수비력!B:B,D1053))))*100,"")</f>
        <v>2.6336209937216357</v>
      </c>
      <c r="BJ1053" s="13">
        <f>IFERROR(((AI1053*(12000/5))/((F1053*60+G1053)*(SUMIFS(팀공격력!V:V,팀공격력!A:A,B1053,팀공격력!B:B,D1053)+SUMIFS(팀수비력!W:W,팀수비력!A:A,B1053,팀수비력!B:B,D1053))))*100,"")</f>
        <v>5.4796307772595325</v>
      </c>
      <c r="BK1053" s="13">
        <f>IFERROR(((AE1053*(12000/5))/((F1053*60+G1053)*(SUMIFS(팀공격력!X:X,팀공격력!A:A,B1053,팀공격력!B:B,D1053)+SUMIFS(팀수비력!X:X,팀수비력!A:A,B1053,팀수비력!B:B,D1053))))*100,"")</f>
        <v>5.2672419874432714</v>
      </c>
      <c r="BL1053" s="13">
        <f>IFERROR(100*AK1053/(((((F1053*60+G1053)/(12000/5))*SUMIFS(팀공격력!P:P,팀공격력!A:A,B1053,팀공격력!B:B,D1053))-K1053)),"")</f>
        <v>7.8364788088552206</v>
      </c>
      <c r="BM1053" s="13">
        <f>IFERROR(100*((AM1053/E1053*(2400))/((F1053*60+G1053)*SUMIFS(팀공격력!AR:AR,팀공격력!A:A,B1053,팀공격력!B:B,D1053))),"")</f>
        <v>2.3217731836640252</v>
      </c>
      <c r="BN1053" s="13">
        <f>IFERROR((AO1053*40)/(((F1053*60+G1053)/60)*(SUMIFS(팀수비력!Q:Q,팀수비력!A:A,B1053,팀수비력!B:B,D1053)-SUMIFS(팀수비력!N:N,팀수비력!A:A,B1053,팀수비력!B:B,D1053)))*100,"")</f>
        <v>0</v>
      </c>
      <c r="BO1053" s="13">
        <f t="shared" si="494"/>
        <v>3.2509752925877762</v>
      </c>
      <c r="BP1053" s="13">
        <v>14.285714285714199</v>
      </c>
      <c r="BQ1053" s="13">
        <v>0.14285714285714199</v>
      </c>
      <c r="BR1053" s="13">
        <v>0</v>
      </c>
      <c r="BS1053" s="13">
        <v>0.28571428571428498</v>
      </c>
      <c r="BT1053" s="15" t="s">
        <v>88</v>
      </c>
      <c r="BU1053" s="15"/>
      <c r="BV1053" s="12" t="s">
        <v>91</v>
      </c>
      <c r="BW1053" s="26"/>
      <c r="BX1053" s="28"/>
      <c r="BY1053" s="28"/>
      <c r="BZ1053" s="26"/>
      <c r="CA1053" s="26"/>
      <c r="CB1053" s="26"/>
      <c r="CC1053" s="31"/>
      <c r="CD1053" s="31"/>
      <c r="CE1053" s="31"/>
      <c r="CF1053" s="33"/>
      <c r="CG1053" s="33"/>
    </row>
    <row r="1054" spans="1:85" ht="18" customHeight="1" thickBot="1" x14ac:dyDescent="0.45">
      <c r="A1054" s="12" t="s">
        <v>84</v>
      </c>
      <c r="B1054" s="12" t="s">
        <v>256</v>
      </c>
      <c r="C1054" s="4" t="s">
        <v>266</v>
      </c>
      <c r="D1054" s="4" t="s">
        <v>300</v>
      </c>
      <c r="E1054" s="23">
        <v>6</v>
      </c>
      <c r="F1054" s="24">
        <v>14</v>
      </c>
      <c r="G1054" s="24">
        <v>3</v>
      </c>
      <c r="H1054" s="10">
        <f t="shared" si="468"/>
        <v>5058</v>
      </c>
      <c r="I1054" s="5">
        <v>25</v>
      </c>
      <c r="J1054" s="17">
        <f t="shared" si="469"/>
        <v>4.166666666666667</v>
      </c>
      <c r="K1054" s="7">
        <v>10</v>
      </c>
      <c r="L1054" s="7">
        <v>29</v>
      </c>
      <c r="M1054" s="17">
        <f t="shared" si="470"/>
        <v>1.6666666666666667</v>
      </c>
      <c r="N1054" s="17">
        <f t="shared" si="471"/>
        <v>4.833333333333333</v>
      </c>
      <c r="O1054" s="14">
        <f t="shared" si="472"/>
        <v>0.34482758620689657</v>
      </c>
      <c r="P1054" s="12">
        <v>5</v>
      </c>
      <c r="Q1054" s="12">
        <v>12</v>
      </c>
      <c r="R1054" s="17">
        <f t="shared" si="473"/>
        <v>0.83333333333333337</v>
      </c>
      <c r="S1054" s="17">
        <f t="shared" si="474"/>
        <v>2</v>
      </c>
      <c r="T1054" s="14">
        <f t="shared" si="475"/>
        <v>0.41666666666666669</v>
      </c>
      <c r="U1054" s="12">
        <v>5</v>
      </c>
      <c r="V1054" s="12">
        <v>17</v>
      </c>
      <c r="W1054" s="17">
        <f t="shared" si="476"/>
        <v>0.83333333333333337</v>
      </c>
      <c r="X1054" s="17">
        <f t="shared" si="477"/>
        <v>2.8333333333333335</v>
      </c>
      <c r="Y1054" s="14">
        <f t="shared" si="478"/>
        <v>0.29411764705882354</v>
      </c>
      <c r="Z1054" s="12">
        <v>0</v>
      </c>
      <c r="AA1054" s="12">
        <v>0</v>
      </c>
      <c r="AB1054" s="17">
        <f t="shared" si="479"/>
        <v>0</v>
      </c>
      <c r="AC1054" s="17">
        <f t="shared" si="480"/>
        <v>0</v>
      </c>
      <c r="AD1054" s="14" t="e">
        <f t="shared" si="481"/>
        <v>#DIV/0!</v>
      </c>
      <c r="AE1054" s="12">
        <v>16</v>
      </c>
      <c r="AF1054" s="17">
        <f t="shared" si="482"/>
        <v>2.6666666666666665</v>
      </c>
      <c r="AG1054" s="12">
        <v>5</v>
      </c>
      <c r="AH1054" s="17">
        <f t="shared" si="483"/>
        <v>0.83333333333333337</v>
      </c>
      <c r="AI1054" s="12">
        <v>11</v>
      </c>
      <c r="AJ1054" s="17">
        <f t="shared" si="484"/>
        <v>1.8333333333333333</v>
      </c>
      <c r="AK1054" s="12">
        <v>5</v>
      </c>
      <c r="AL1054" s="17">
        <f t="shared" si="485"/>
        <v>0.83333333333333337</v>
      </c>
      <c r="AM1054" s="12">
        <v>5</v>
      </c>
      <c r="AN1054" s="17">
        <f t="shared" si="486"/>
        <v>0.83333333333333337</v>
      </c>
      <c r="AO1054" s="12">
        <v>1</v>
      </c>
      <c r="AP1054" s="17">
        <f t="shared" si="487"/>
        <v>0.16666666666666666</v>
      </c>
      <c r="AQ1054" s="12">
        <v>4</v>
      </c>
      <c r="AR1054" s="17">
        <f t="shared" si="488"/>
        <v>0.66666666666666663</v>
      </c>
      <c r="AS1054" s="12">
        <v>6</v>
      </c>
      <c r="AT1054" s="17">
        <f t="shared" si="489"/>
        <v>1</v>
      </c>
      <c r="AU1054" s="13"/>
      <c r="AV1054" s="13"/>
      <c r="AW1054" s="13"/>
      <c r="AX1054" s="13"/>
      <c r="AY1054" s="13"/>
      <c r="AZ1054" s="13"/>
      <c r="BA1054" s="13"/>
      <c r="BB1054" s="13"/>
      <c r="BC1054" s="13"/>
      <c r="BD1054" s="35">
        <f t="shared" si="490"/>
        <v>43.103448275862064</v>
      </c>
      <c r="BE1054" s="35">
        <f t="shared" si="491"/>
        <v>43.103448275862064</v>
      </c>
      <c r="BF1054" s="37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12.27978485072712</v>
      </c>
      <c r="BG1054" s="14">
        <f t="shared" si="492"/>
        <v>0.58620689655172409</v>
      </c>
      <c r="BH1054" s="14">
        <f t="shared" si="493"/>
        <v>0</v>
      </c>
      <c r="BI1054" s="13">
        <f>IFERROR(((AG1054*(12000/5))/((F1054*60+G1054)*(SUMIFS(팀공격력!X:X,팀공격력!A:A,B1054,팀공격력!B:B,D1054)+SUMIFS(팀수비력!X:X,팀수비력!A:A,B1054,팀수비력!B:B,D1054))))*100,"")</f>
        <v>2.2069574333085051</v>
      </c>
      <c r="BJ1054" s="13">
        <f>IFERROR(((AI1054*(12000/5))/((F1054*60+G1054)*(SUMIFS(팀공격력!V:V,팀공격력!A:A,B1054,팀공격력!B:B,D1054)+SUMIFS(팀수비력!W:W,팀수비력!A:A,B1054,팀수비력!B:B,D1054))))*100,"")</f>
        <v>10.102169670531511</v>
      </c>
      <c r="BK1054" s="13">
        <f>IFERROR(((AE1054*(12000/5))/((F1054*60+G1054)*(SUMIFS(팀공격력!X:X,팀공격력!A:A,B1054,팀공격력!B:B,D1054)+SUMIFS(팀수비력!X:X,팀수비력!A:A,B1054,팀수비력!B:B,D1054))))*100,"")</f>
        <v>7.0622637865872164</v>
      </c>
      <c r="BL1054" s="13">
        <f>IFERROR(100*AK1054/(((((F1054*60+G1054)/(12000/5))*SUMIFS(팀공격력!P:P,팀공격력!A:A,B1054,팀공격력!B:B,D1054))-K1054)),"")</f>
        <v>5.8452186111760573</v>
      </c>
      <c r="BM1054" s="13">
        <f>IFERROR(100*((AM1054/E1054*(2400))/((F1054*60+G1054)*SUMIFS(팀공격력!AR:AR,팀공격력!A:A,B1054,팀공격력!B:B,D1054))),"")</f>
        <v>3.1778639285302583</v>
      </c>
      <c r="BN1054" s="13">
        <f>IFERROR((AO1054*40)/(((F1054*60+G1054)/60)*(SUMIFS(팀수비력!Q:Q,팀수비력!A:A,B1054,팀수비력!B:B,D1054)-SUMIFS(팀수비력!N:N,팀수비력!A:A,B1054,팀수비력!B:B,D1054)))*100,"")</f>
        <v>0.71712218865691979</v>
      </c>
      <c r="BO1054" s="13">
        <f t="shared" si="494"/>
        <v>12.121212121212121</v>
      </c>
      <c r="BP1054" s="13">
        <v>0</v>
      </c>
      <c r="BQ1054" s="13">
        <v>0</v>
      </c>
      <c r="BR1054" s="13">
        <v>0</v>
      </c>
      <c r="BS1054" s="13">
        <v>0.33333333333333298</v>
      </c>
      <c r="BT1054" s="15" t="s">
        <v>88</v>
      </c>
      <c r="BU1054" s="15"/>
      <c r="BV1054" s="12" t="s">
        <v>96</v>
      </c>
      <c r="BW1054" s="26"/>
      <c r="BX1054" s="28"/>
      <c r="BY1054" s="28"/>
      <c r="BZ1054" s="26"/>
      <c r="CA1054" s="26"/>
      <c r="CB1054" s="26"/>
      <c r="CC1054" s="31"/>
      <c r="CD1054" s="31"/>
      <c r="CE1054" s="31"/>
      <c r="CF1054" s="33"/>
      <c r="CG1054" s="33"/>
    </row>
    <row r="1055" spans="1:85" ht="18" customHeight="1" thickBot="1" x14ac:dyDescent="0.45">
      <c r="A1055" s="12" t="s">
        <v>84</v>
      </c>
      <c r="B1055" s="12" t="s">
        <v>256</v>
      </c>
      <c r="C1055" s="4" t="s">
        <v>268</v>
      </c>
      <c r="D1055" s="4" t="s">
        <v>300</v>
      </c>
      <c r="E1055" s="23">
        <v>9</v>
      </c>
      <c r="F1055" s="24">
        <v>10</v>
      </c>
      <c r="G1055" s="24">
        <v>56</v>
      </c>
      <c r="H1055" s="10">
        <f t="shared" si="468"/>
        <v>5904</v>
      </c>
      <c r="I1055" s="5">
        <v>26</v>
      </c>
      <c r="J1055" s="17">
        <f t="shared" si="469"/>
        <v>2.8888888888888888</v>
      </c>
      <c r="K1055" s="7">
        <v>9</v>
      </c>
      <c r="L1055" s="7">
        <v>23</v>
      </c>
      <c r="M1055" s="17">
        <f t="shared" si="470"/>
        <v>1</v>
      </c>
      <c r="N1055" s="17">
        <f t="shared" si="471"/>
        <v>2.5555555555555554</v>
      </c>
      <c r="O1055" s="14">
        <f t="shared" si="472"/>
        <v>0.39130434782608697</v>
      </c>
      <c r="P1055" s="12">
        <v>6</v>
      </c>
      <c r="Q1055" s="12">
        <v>7</v>
      </c>
      <c r="R1055" s="17">
        <f t="shared" si="473"/>
        <v>0.66666666666666663</v>
      </c>
      <c r="S1055" s="17">
        <f t="shared" si="474"/>
        <v>0.77777777777777779</v>
      </c>
      <c r="T1055" s="14">
        <f t="shared" si="475"/>
        <v>0.8571428571428571</v>
      </c>
      <c r="U1055" s="12">
        <v>3</v>
      </c>
      <c r="V1055" s="12">
        <v>16</v>
      </c>
      <c r="W1055" s="17">
        <f t="shared" si="476"/>
        <v>0.33333333333333331</v>
      </c>
      <c r="X1055" s="17">
        <f t="shared" si="477"/>
        <v>1.7777777777777777</v>
      </c>
      <c r="Y1055" s="14">
        <f t="shared" si="478"/>
        <v>0.1875</v>
      </c>
      <c r="Z1055" s="12">
        <v>5</v>
      </c>
      <c r="AA1055" s="12">
        <v>7</v>
      </c>
      <c r="AB1055" s="17">
        <f t="shared" si="479"/>
        <v>0.55555555555555558</v>
      </c>
      <c r="AC1055" s="17">
        <f t="shared" si="480"/>
        <v>0.77777777777777779</v>
      </c>
      <c r="AD1055" s="14">
        <f t="shared" si="481"/>
        <v>0.7142857142857143</v>
      </c>
      <c r="AE1055" s="12">
        <v>9</v>
      </c>
      <c r="AF1055" s="17">
        <f t="shared" si="482"/>
        <v>1</v>
      </c>
      <c r="AG1055" s="12">
        <v>0</v>
      </c>
      <c r="AH1055" s="17">
        <f t="shared" si="483"/>
        <v>0</v>
      </c>
      <c r="AI1055" s="12">
        <v>9</v>
      </c>
      <c r="AJ1055" s="17">
        <f t="shared" si="484"/>
        <v>1</v>
      </c>
      <c r="AK1055" s="12">
        <v>11</v>
      </c>
      <c r="AL1055" s="17">
        <f t="shared" si="485"/>
        <v>1.2222222222222223</v>
      </c>
      <c r="AM1055" s="12">
        <v>6</v>
      </c>
      <c r="AN1055" s="17">
        <f t="shared" si="486"/>
        <v>0.66666666666666663</v>
      </c>
      <c r="AO1055" s="12">
        <v>1</v>
      </c>
      <c r="AP1055" s="17">
        <f t="shared" si="487"/>
        <v>0.1111111111111111</v>
      </c>
      <c r="AQ1055" s="12">
        <v>8</v>
      </c>
      <c r="AR1055" s="17">
        <f t="shared" si="488"/>
        <v>0.88888888888888884</v>
      </c>
      <c r="AS1055" s="12">
        <v>8</v>
      </c>
      <c r="AT1055" s="17">
        <f t="shared" si="489"/>
        <v>0.88888888888888884</v>
      </c>
      <c r="AU1055" s="13"/>
      <c r="AV1055" s="13"/>
      <c r="AW1055" s="13"/>
      <c r="AX1055" s="13"/>
      <c r="AY1055" s="13"/>
      <c r="AZ1055" s="13"/>
      <c r="BA1055" s="13"/>
      <c r="BB1055" s="13"/>
      <c r="BC1055" s="13"/>
      <c r="BD1055" s="35">
        <f t="shared" si="490"/>
        <v>49.846625766871163</v>
      </c>
      <c r="BE1055" s="35">
        <f t="shared" si="491"/>
        <v>45.652173913043477</v>
      </c>
      <c r="BF1055" s="37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16.296717575844131</v>
      </c>
      <c r="BG1055" s="14">
        <f t="shared" si="492"/>
        <v>0.69565217391304346</v>
      </c>
      <c r="BH1055" s="14">
        <f t="shared" si="493"/>
        <v>0.30434782608695654</v>
      </c>
      <c r="BI1055" s="13">
        <f>IFERROR(((AG1055*(12000/5))/((F1055*60+G1055)*(SUMIFS(팀공격력!X:X,팀공격력!A:A,B1055,팀공격력!B:B,D1055)+SUMIFS(팀수비력!X:X,팀수비력!A:A,B1055,팀수비력!B:B,D1055))))*100,"")</f>
        <v>0</v>
      </c>
      <c r="BJ1055" s="13">
        <f>IFERROR(((AI1055*(12000/5))/((F1055*60+G1055)*(SUMIFS(팀공격력!V:V,팀공격력!A:A,B1055,팀공격력!B:B,D1055)+SUMIFS(팀수비력!W:W,팀수비력!A:A,B1055,팀수비력!B:B,D1055))))*100,"")</f>
        <v>10.62155782848151</v>
      </c>
      <c r="BK1055" s="13">
        <f>IFERROR(((AE1055*(12000/5))/((F1055*60+G1055)*(SUMIFS(팀공격력!X:X,팀공격력!A:A,B1055,팀공격력!B:B,D1055)+SUMIFS(팀수비력!X:X,팀수비력!A:A,B1055,팀수비력!B:B,D1055))))*100,"")</f>
        <v>5.1049347702779349</v>
      </c>
      <c r="BL1055" s="13">
        <f>IFERROR(100*AK1055/(((((F1055*60+G1055)/(12000/5))*SUMIFS(팀공격력!P:P,팀공격력!A:A,B1055,팀공격력!B:B,D1055))-K1055)),"")</f>
        <v>16.833299326668026</v>
      </c>
      <c r="BM1055" s="13">
        <f>IFERROR(100*((AM1055/E1055*(2400))/((F1055*60+G1055)*SUMIFS(팀공격력!AR:AR,팀공격력!A:A,B1055,팀공격력!B:B,D1055))),"")</f>
        <v>3.2669991362817168</v>
      </c>
      <c r="BN1055" s="13">
        <f>IFERROR((AO1055*40)/(((F1055*60+G1055)/60)*(SUMIFS(팀수비력!Q:Q,팀수비력!A:A,B1055,팀수비력!B:B,D1055)-SUMIFS(팀수비력!N:N,팀수비력!A:A,B1055,팀수비력!B:B,D1055)))*100,"")</f>
        <v>0.92154573938686479</v>
      </c>
      <c r="BO1055" s="13">
        <f t="shared" si="494"/>
        <v>23.474178403755868</v>
      </c>
      <c r="BP1055" s="13">
        <v>0</v>
      </c>
      <c r="BQ1055" s="13">
        <v>0</v>
      </c>
      <c r="BR1055" s="13">
        <v>0</v>
      </c>
      <c r="BS1055" s="13">
        <v>0.11111111111111099</v>
      </c>
      <c r="BT1055" s="15" t="s">
        <v>88</v>
      </c>
      <c r="BU1055" s="15"/>
      <c r="BV1055" s="12" t="s">
        <v>91</v>
      </c>
      <c r="BW1055" s="26"/>
      <c r="BX1055" s="28"/>
      <c r="BY1055" s="28"/>
      <c r="BZ1055" s="26"/>
      <c r="CA1055" s="26"/>
      <c r="CB1055" s="26"/>
      <c r="CC1055" s="31"/>
      <c r="CD1055" s="31"/>
      <c r="CE1055" s="31"/>
      <c r="CF1055" s="33"/>
      <c r="CG1055" s="33"/>
    </row>
    <row r="1056" spans="1:85" ht="18" customHeight="1" thickBot="1" x14ac:dyDescent="0.45">
      <c r="A1056" s="12" t="s">
        <v>84</v>
      </c>
      <c r="B1056" s="12" t="s">
        <v>256</v>
      </c>
      <c r="C1056" s="4" t="s">
        <v>270</v>
      </c>
      <c r="D1056" s="4" t="s">
        <v>300</v>
      </c>
      <c r="E1056" s="23">
        <v>8</v>
      </c>
      <c r="F1056" s="24">
        <v>7</v>
      </c>
      <c r="G1056" s="24">
        <v>6</v>
      </c>
      <c r="H1056" s="10">
        <f t="shared" si="468"/>
        <v>3408</v>
      </c>
      <c r="I1056" s="5">
        <v>10</v>
      </c>
      <c r="J1056" s="17">
        <f t="shared" si="469"/>
        <v>1.25</v>
      </c>
      <c r="K1056" s="7">
        <v>4</v>
      </c>
      <c r="L1056" s="7">
        <v>10</v>
      </c>
      <c r="M1056" s="17">
        <f t="shared" si="470"/>
        <v>0.5</v>
      </c>
      <c r="N1056" s="17">
        <f t="shared" si="471"/>
        <v>1.25</v>
      </c>
      <c r="O1056" s="14">
        <f t="shared" si="472"/>
        <v>0.4</v>
      </c>
      <c r="P1056" s="12">
        <v>2</v>
      </c>
      <c r="Q1056" s="12">
        <v>4</v>
      </c>
      <c r="R1056" s="17">
        <f t="shared" si="473"/>
        <v>0.25</v>
      </c>
      <c r="S1056" s="17">
        <f t="shared" si="474"/>
        <v>0.5</v>
      </c>
      <c r="T1056" s="14">
        <f t="shared" si="475"/>
        <v>0.5</v>
      </c>
      <c r="U1056" s="12">
        <v>2</v>
      </c>
      <c r="V1056" s="12">
        <v>6</v>
      </c>
      <c r="W1056" s="17">
        <f t="shared" si="476"/>
        <v>0.25</v>
      </c>
      <c r="X1056" s="17">
        <f t="shared" si="477"/>
        <v>0.75</v>
      </c>
      <c r="Y1056" s="14">
        <f t="shared" si="478"/>
        <v>0.33333333333333331</v>
      </c>
      <c r="Z1056" s="12">
        <v>0</v>
      </c>
      <c r="AA1056" s="12">
        <v>2</v>
      </c>
      <c r="AB1056" s="17">
        <f t="shared" si="479"/>
        <v>0</v>
      </c>
      <c r="AC1056" s="17">
        <f t="shared" si="480"/>
        <v>0.25</v>
      </c>
      <c r="AD1056" s="14">
        <f t="shared" si="481"/>
        <v>0</v>
      </c>
      <c r="AE1056" s="12">
        <v>4</v>
      </c>
      <c r="AF1056" s="17">
        <f t="shared" si="482"/>
        <v>0.5</v>
      </c>
      <c r="AG1056" s="12">
        <v>1</v>
      </c>
      <c r="AH1056" s="17">
        <f t="shared" si="483"/>
        <v>0.125</v>
      </c>
      <c r="AI1056" s="12">
        <v>3</v>
      </c>
      <c r="AJ1056" s="17">
        <f t="shared" si="484"/>
        <v>0.375</v>
      </c>
      <c r="AK1056" s="12">
        <v>6</v>
      </c>
      <c r="AL1056" s="17">
        <f t="shared" si="485"/>
        <v>0.75</v>
      </c>
      <c r="AM1056" s="12">
        <v>0</v>
      </c>
      <c r="AN1056" s="17">
        <f t="shared" si="486"/>
        <v>0</v>
      </c>
      <c r="AO1056" s="12">
        <v>0</v>
      </c>
      <c r="AP1056" s="17">
        <f t="shared" si="487"/>
        <v>0</v>
      </c>
      <c r="AQ1056" s="12">
        <v>3</v>
      </c>
      <c r="AR1056" s="17">
        <f t="shared" si="488"/>
        <v>0.375</v>
      </c>
      <c r="AS1056" s="12">
        <v>9</v>
      </c>
      <c r="AT1056" s="17">
        <f t="shared" si="489"/>
        <v>1.125</v>
      </c>
      <c r="AU1056" s="13"/>
      <c r="AV1056" s="13"/>
      <c r="AW1056" s="13"/>
      <c r="AX1056" s="13"/>
      <c r="AY1056" s="13"/>
      <c r="AZ1056" s="13"/>
      <c r="BA1056" s="13"/>
      <c r="BB1056" s="13"/>
      <c r="BC1056" s="13"/>
      <c r="BD1056" s="35">
        <f t="shared" si="490"/>
        <v>45.955882352941174</v>
      </c>
      <c r="BE1056" s="35">
        <f t="shared" si="491"/>
        <v>50</v>
      </c>
      <c r="BF1056" s="37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10.220785159537767</v>
      </c>
      <c r="BG1056" s="14">
        <f t="shared" si="492"/>
        <v>0.6</v>
      </c>
      <c r="BH1056" s="14">
        <f t="shared" si="493"/>
        <v>0.2</v>
      </c>
      <c r="BI1056" s="13">
        <f>IFERROR(((AG1056*(12000/5))/((F1056*60+G1056)*(SUMIFS(팀공격력!X:X,팀공격력!A:A,B1056,팀공격력!B:B,D1056)+SUMIFS(팀수비력!X:X,팀수비력!A:A,B1056,팀수비력!B:B,D1056))))*100,"")</f>
        <v>0.87345780106998572</v>
      </c>
      <c r="BJ1056" s="13">
        <f>IFERROR(((AI1056*(12000/5))/((F1056*60+G1056)*(SUMIFS(팀공격력!V:V,팀공격력!A:A,B1056,팀공격력!B:B,D1056)+SUMIFS(팀수비력!W:W,팀수비력!A:A,B1056,팀수비력!B:B,D1056))))*100,"")</f>
        <v>5.452067242162653</v>
      </c>
      <c r="BK1056" s="13">
        <f>IFERROR(((AE1056*(12000/5))/((F1056*60+G1056)*(SUMIFS(팀공격력!X:X,팀공격력!A:A,B1056,팀공격력!B:B,D1056)+SUMIFS(팀수비력!X:X,팀수비력!A:A,B1056,팀수비력!B:B,D1056))))*100,"")</f>
        <v>3.4938312042799429</v>
      </c>
      <c r="BL1056" s="13">
        <f>IFERROR(100*AK1056/(((((F1056*60+G1056)/(12000/5))*SUMIFS(팀공격력!P:P,팀공격력!A:A,B1056,팀공격력!B:B,D1056))-K1056)),"")</f>
        <v>13.550135501355014</v>
      </c>
      <c r="BM1056" s="13">
        <f>IFERROR(100*((AM1056/E1056*(2400))/((F1056*60+G1056)*SUMIFS(팀공격력!AR:AR,팀공격력!A:A,B1056,팀공격력!B:B,D1056))),"")</f>
        <v>0</v>
      </c>
      <c r="BN1056" s="13">
        <f>IFERROR((AO1056*40)/(((F1056*60+G1056)/60)*(SUMIFS(팀수비력!Q:Q,팀수비력!A:A,B1056,팀수비력!B:B,D1056)-SUMIFS(팀수비력!N:N,팀수비력!A:A,B1056,팀수비력!B:B,D1056)))*100,"")</f>
        <v>0</v>
      </c>
      <c r="BO1056" s="13">
        <f t="shared" si="494"/>
        <v>21.613832853025936</v>
      </c>
      <c r="BP1056" s="13">
        <v>0</v>
      </c>
      <c r="BQ1056" s="13">
        <v>0</v>
      </c>
      <c r="BR1056" s="13">
        <v>0</v>
      </c>
      <c r="BS1056" s="13">
        <v>0</v>
      </c>
      <c r="BT1056" s="15" t="s">
        <v>88</v>
      </c>
      <c r="BU1056" s="15"/>
      <c r="BV1056" s="12" t="s">
        <v>91</v>
      </c>
      <c r="BW1056" s="26"/>
      <c r="BX1056" s="28"/>
      <c r="BY1056" s="28"/>
      <c r="BZ1056" s="26"/>
      <c r="CA1056" s="26"/>
      <c r="CB1056" s="26"/>
      <c r="CC1056" s="31"/>
      <c r="CD1056" s="31"/>
      <c r="CE1056" s="31"/>
      <c r="CF1056" s="33"/>
      <c r="CG1056" s="33"/>
    </row>
    <row r="1057" spans="1:85" ht="18" customHeight="1" thickBot="1" x14ac:dyDescent="0.45">
      <c r="A1057" s="12" t="s">
        <v>84</v>
      </c>
      <c r="B1057" s="12" t="s">
        <v>256</v>
      </c>
      <c r="C1057" s="4" t="s">
        <v>271</v>
      </c>
      <c r="D1057" s="4" t="s">
        <v>300</v>
      </c>
      <c r="E1057" s="23">
        <v>9</v>
      </c>
      <c r="F1057" s="24">
        <v>30</v>
      </c>
      <c r="G1057" s="24">
        <v>12</v>
      </c>
      <c r="H1057" s="10">
        <f t="shared" si="468"/>
        <v>16308</v>
      </c>
      <c r="I1057" s="5">
        <v>109</v>
      </c>
      <c r="J1057" s="17">
        <f t="shared" si="469"/>
        <v>12.111111111111111</v>
      </c>
      <c r="K1057" s="7">
        <v>39</v>
      </c>
      <c r="L1057" s="7">
        <v>88</v>
      </c>
      <c r="M1057" s="17">
        <f t="shared" si="470"/>
        <v>4.333333333333333</v>
      </c>
      <c r="N1057" s="17">
        <f t="shared" si="471"/>
        <v>9.7777777777777786</v>
      </c>
      <c r="O1057" s="14">
        <f t="shared" si="472"/>
        <v>0.44318181818181818</v>
      </c>
      <c r="P1057" s="12">
        <v>23</v>
      </c>
      <c r="Q1057" s="12">
        <v>49</v>
      </c>
      <c r="R1057" s="17">
        <f t="shared" si="473"/>
        <v>2.5555555555555554</v>
      </c>
      <c r="S1057" s="17">
        <f t="shared" si="474"/>
        <v>5.4444444444444446</v>
      </c>
      <c r="T1057" s="14">
        <f t="shared" si="475"/>
        <v>0.46938775510204084</v>
      </c>
      <c r="U1057" s="12">
        <v>16</v>
      </c>
      <c r="V1057" s="12">
        <v>39</v>
      </c>
      <c r="W1057" s="17">
        <f t="shared" si="476"/>
        <v>1.7777777777777777</v>
      </c>
      <c r="X1057" s="17">
        <f t="shared" si="477"/>
        <v>4.333333333333333</v>
      </c>
      <c r="Y1057" s="14">
        <f t="shared" si="478"/>
        <v>0.41025641025641024</v>
      </c>
      <c r="Z1057" s="12">
        <v>15</v>
      </c>
      <c r="AA1057" s="12">
        <v>24</v>
      </c>
      <c r="AB1057" s="17">
        <f t="shared" si="479"/>
        <v>1.6666666666666667</v>
      </c>
      <c r="AC1057" s="17">
        <f t="shared" si="480"/>
        <v>2.6666666666666665</v>
      </c>
      <c r="AD1057" s="14">
        <f t="shared" si="481"/>
        <v>0.625</v>
      </c>
      <c r="AE1057" s="12">
        <v>49</v>
      </c>
      <c r="AF1057" s="17">
        <f t="shared" si="482"/>
        <v>5.4444444444444446</v>
      </c>
      <c r="AG1057" s="12">
        <v>14</v>
      </c>
      <c r="AH1057" s="17">
        <f t="shared" si="483"/>
        <v>1.5555555555555556</v>
      </c>
      <c r="AI1057" s="12">
        <v>35</v>
      </c>
      <c r="AJ1057" s="17">
        <f t="shared" si="484"/>
        <v>3.8888888888888888</v>
      </c>
      <c r="AK1057" s="12">
        <v>30</v>
      </c>
      <c r="AL1057" s="17">
        <f t="shared" si="485"/>
        <v>3.3333333333333335</v>
      </c>
      <c r="AM1057" s="12">
        <v>10</v>
      </c>
      <c r="AN1057" s="17">
        <f t="shared" si="486"/>
        <v>1.1111111111111112</v>
      </c>
      <c r="AO1057" s="12">
        <v>7</v>
      </c>
      <c r="AP1057" s="17">
        <f t="shared" si="487"/>
        <v>0.77777777777777779</v>
      </c>
      <c r="AQ1057" s="12">
        <v>10</v>
      </c>
      <c r="AR1057" s="17">
        <f t="shared" si="488"/>
        <v>1.1111111111111112</v>
      </c>
      <c r="AS1057" s="12">
        <v>24</v>
      </c>
      <c r="AT1057" s="17">
        <f t="shared" si="489"/>
        <v>2.6666666666666665</v>
      </c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35">
        <f t="shared" si="490"/>
        <v>55.296266233766232</v>
      </c>
      <c r="BE1057" s="35">
        <f t="shared" si="491"/>
        <v>53.409090909090907</v>
      </c>
      <c r="BF1057" s="37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18.793862010534674</v>
      </c>
      <c r="BG1057" s="14">
        <f t="shared" si="492"/>
        <v>0.44318181818181818</v>
      </c>
      <c r="BH1057" s="14">
        <f t="shared" si="493"/>
        <v>0.27272727272727271</v>
      </c>
      <c r="BI1057" s="13">
        <f>IFERROR(((AG1057*(12000/5))/((F1057*60+G1057)*(SUMIFS(팀공격력!X:X,팀공격력!A:A,B1057,팀공격력!B:B,D1057)+SUMIFS(팀수비력!X:X,팀수비력!A:A,B1057,팀수비력!B:B,D1057))))*100,"")</f>
        <v>2.8748909081575031</v>
      </c>
      <c r="BJ1057" s="13">
        <f>IFERROR(((AI1057*(12000/5))/((F1057*60+G1057)*(SUMIFS(팀공격력!V:V,팀공격력!A:A,B1057,팀공격력!B:B,D1057)+SUMIFS(팀수비력!W:W,팀수비력!A:A,B1057,팀수비력!B:B,D1057))))*100,"")</f>
        <v>14.954069643238624</v>
      </c>
      <c r="BK1057" s="13">
        <f>IFERROR(((AE1057*(12000/5))/((F1057*60+G1057)*(SUMIFS(팀공격력!X:X,팀공격력!A:A,B1057,팀공격력!B:B,D1057)+SUMIFS(팀수비력!X:X,팀수비력!A:A,B1057,팀수비력!B:B,D1057))))*100,"")</f>
        <v>10.062118178551261</v>
      </c>
      <c r="BL1057" s="13">
        <f>IFERROR(100*AK1057/(((((F1057*60+G1057)/(12000/5))*SUMIFS(팀공격력!P:P,팀공격력!A:A,B1057,팀공격력!B:B,D1057))-K1057)),"")</f>
        <v>18.033181053137771</v>
      </c>
      <c r="BM1057" s="13">
        <f>IFERROR(100*((AM1057/E1057*(2400))/((F1057*60+G1057)*SUMIFS(팀공격력!AR:AR,팀공격력!A:A,B1057,팀공격력!B:B,D1057))),"")</f>
        <v>1.9712577569911758</v>
      </c>
      <c r="BN1057" s="13">
        <f>IFERROR((AO1057*40)/(((F1057*60+G1057)/60)*(SUMIFS(팀수비력!Q:Q,팀수비력!A:A,B1057,팀수비력!B:B,D1057)-SUMIFS(팀수비력!N:N,팀수비력!A:A,B1057,팀수비력!B:B,D1057)))*100,"")</f>
        <v>2.3353962667022539</v>
      </c>
      <c r="BO1057" s="13">
        <f t="shared" si="494"/>
        <v>9.211495946941783</v>
      </c>
      <c r="BP1057" s="13">
        <v>17.647058823529399</v>
      </c>
      <c r="BQ1057" s="13">
        <v>0.33333333333333298</v>
      </c>
      <c r="BR1057" s="13">
        <v>0.22222222222222199</v>
      </c>
      <c r="BS1057" s="13">
        <v>0.44444444444444398</v>
      </c>
      <c r="BT1057" s="15" t="s">
        <v>88</v>
      </c>
      <c r="BU1057" s="15"/>
      <c r="BV1057" s="12" t="s">
        <v>96</v>
      </c>
      <c r="BW1057" s="26"/>
      <c r="BX1057" s="28"/>
      <c r="BY1057" s="28"/>
      <c r="BZ1057" s="26"/>
      <c r="CA1057" s="26"/>
      <c r="CB1057" s="26"/>
      <c r="CC1057" s="31"/>
      <c r="CD1057" s="31"/>
      <c r="CE1057" s="31"/>
      <c r="CF1057" s="33"/>
      <c r="CG1057" s="33"/>
    </row>
    <row r="1058" spans="1:85" ht="18" customHeight="1" thickBot="1" x14ac:dyDescent="0.45">
      <c r="A1058" s="12" t="s">
        <v>84</v>
      </c>
      <c r="B1058" s="12" t="s">
        <v>256</v>
      </c>
      <c r="C1058" s="4" t="s">
        <v>272</v>
      </c>
      <c r="D1058" s="4" t="s">
        <v>300</v>
      </c>
      <c r="E1058" s="23">
        <v>8</v>
      </c>
      <c r="F1058" s="24">
        <v>17</v>
      </c>
      <c r="G1058" s="24">
        <v>25</v>
      </c>
      <c r="H1058" s="10">
        <f t="shared" si="468"/>
        <v>8360</v>
      </c>
      <c r="I1058" s="5">
        <v>40</v>
      </c>
      <c r="J1058" s="17">
        <f t="shared" si="469"/>
        <v>5</v>
      </c>
      <c r="K1058" s="7">
        <v>14</v>
      </c>
      <c r="L1058" s="7">
        <v>28</v>
      </c>
      <c r="M1058" s="17">
        <f t="shared" si="470"/>
        <v>1.75</v>
      </c>
      <c r="N1058" s="17">
        <f t="shared" si="471"/>
        <v>3.5</v>
      </c>
      <c r="O1058" s="14">
        <f t="shared" si="472"/>
        <v>0.5</v>
      </c>
      <c r="P1058" s="12">
        <v>4</v>
      </c>
      <c r="Q1058" s="12">
        <v>7</v>
      </c>
      <c r="R1058" s="17">
        <f t="shared" si="473"/>
        <v>0.5</v>
      </c>
      <c r="S1058" s="17">
        <f t="shared" si="474"/>
        <v>0.875</v>
      </c>
      <c r="T1058" s="14">
        <f t="shared" si="475"/>
        <v>0.5714285714285714</v>
      </c>
      <c r="U1058" s="12">
        <v>10</v>
      </c>
      <c r="V1058" s="12">
        <v>21</v>
      </c>
      <c r="W1058" s="17">
        <f t="shared" si="476"/>
        <v>1.25</v>
      </c>
      <c r="X1058" s="17">
        <f t="shared" si="477"/>
        <v>2.625</v>
      </c>
      <c r="Y1058" s="14">
        <f t="shared" si="478"/>
        <v>0.47619047619047616</v>
      </c>
      <c r="Z1058" s="12">
        <v>2</v>
      </c>
      <c r="AA1058" s="12">
        <v>4</v>
      </c>
      <c r="AB1058" s="17">
        <f t="shared" si="479"/>
        <v>0.25</v>
      </c>
      <c r="AC1058" s="17">
        <f t="shared" si="480"/>
        <v>0.5</v>
      </c>
      <c r="AD1058" s="14">
        <f t="shared" si="481"/>
        <v>0.5</v>
      </c>
      <c r="AE1058" s="12">
        <v>5</v>
      </c>
      <c r="AF1058" s="17">
        <f t="shared" si="482"/>
        <v>0.625</v>
      </c>
      <c r="AG1058" s="12">
        <v>0</v>
      </c>
      <c r="AH1058" s="17">
        <f t="shared" si="483"/>
        <v>0</v>
      </c>
      <c r="AI1058" s="12">
        <v>5</v>
      </c>
      <c r="AJ1058" s="17">
        <f t="shared" si="484"/>
        <v>0.625</v>
      </c>
      <c r="AK1058" s="12">
        <v>14</v>
      </c>
      <c r="AL1058" s="17">
        <f t="shared" si="485"/>
        <v>1.75</v>
      </c>
      <c r="AM1058" s="12">
        <v>2</v>
      </c>
      <c r="AN1058" s="17">
        <f t="shared" si="486"/>
        <v>0.25</v>
      </c>
      <c r="AO1058" s="12">
        <v>0</v>
      </c>
      <c r="AP1058" s="17">
        <f t="shared" si="487"/>
        <v>0</v>
      </c>
      <c r="AQ1058" s="12">
        <v>4</v>
      </c>
      <c r="AR1058" s="17">
        <f t="shared" si="488"/>
        <v>0.5</v>
      </c>
      <c r="AS1058" s="12">
        <v>15</v>
      </c>
      <c r="AT1058" s="17">
        <f t="shared" si="489"/>
        <v>1.875</v>
      </c>
      <c r="AU1058" s="13"/>
      <c r="AV1058" s="13"/>
      <c r="AW1058" s="13"/>
      <c r="AX1058" s="13"/>
      <c r="AY1058" s="13"/>
      <c r="AZ1058" s="13"/>
      <c r="BA1058" s="13"/>
      <c r="BB1058" s="13"/>
      <c r="BC1058" s="13"/>
      <c r="BD1058" s="35">
        <f t="shared" si="490"/>
        <v>67.204301075268816</v>
      </c>
      <c r="BE1058" s="35">
        <f t="shared" si="491"/>
        <v>67.857142857142861</v>
      </c>
      <c r="BF1058" s="37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10.13422494767411</v>
      </c>
      <c r="BG1058" s="14">
        <f t="shared" si="492"/>
        <v>0.75</v>
      </c>
      <c r="BH1058" s="14">
        <f t="shared" si="493"/>
        <v>0.14285714285714285</v>
      </c>
      <c r="BI1058" s="13">
        <f>IFERROR(((AG1058*(12000/5))/((F1058*60+G1058)*(SUMIFS(팀공격력!X:X,팀공격력!A:A,B1058,팀공격력!B:B,D1058)+SUMIFS(팀수비력!X:X,팀수비력!A:A,B1058,팀수비력!B:B,D1058))))*100,"")</f>
        <v>0</v>
      </c>
      <c r="BJ1058" s="13">
        <f>IFERROR(((AI1058*(12000/5))/((F1058*60+G1058)*(SUMIFS(팀공격력!V:V,팀공격력!A:A,B1058,팀공격력!B:B,D1058)+SUMIFS(팀수비력!W:W,팀수비력!A:A,B1058,팀수비력!B:B,D1058))))*100,"")</f>
        <v>3.7042753511344348</v>
      </c>
      <c r="BK1058" s="13">
        <f>IFERROR(((AE1058*(12000/5))/((F1058*60+G1058)*(SUMIFS(팀공격력!X:X,팀공격력!A:A,B1058,팀공격력!B:B,D1058)+SUMIFS(팀수비력!X:X,팀수비력!A:A,B1058,팀수비력!B:B,D1058))))*100,"")</f>
        <v>1.7803493935684878</v>
      </c>
      <c r="BL1058" s="13">
        <f>IFERROR(100*AK1058/(((((F1058*60+G1058)/(12000/5))*SUMIFS(팀공격력!P:P,팀공격력!A:A,B1058,팀공격력!B:B,D1058))-K1058)),"")</f>
        <v>13.405681455473987</v>
      </c>
      <c r="BM1058" s="13">
        <f>IFERROR(100*((AM1058/E1058*(2400))/((F1058*60+G1058)*SUMIFS(팀공격력!AR:AR,팀공격력!A:A,B1058,팀공격력!B:B,D1058))),"")</f>
        <v>0.76907348088545679</v>
      </c>
      <c r="BN1058" s="13">
        <f>IFERROR((AO1058*40)/(((F1058*60+G1058)/60)*(SUMIFS(팀수비력!Q:Q,팀수비력!A:A,B1058,팀수비력!B:B,D1058)-SUMIFS(팀수비력!N:N,팀수비력!A:A,B1058,팀수비력!B:B,D1058)))*100,"")</f>
        <v>0</v>
      </c>
      <c r="BO1058" s="13">
        <f t="shared" si="494"/>
        <v>11.848341232227487</v>
      </c>
      <c r="BP1058" s="13">
        <v>12.5</v>
      </c>
      <c r="BQ1058" s="13">
        <v>0.125</v>
      </c>
      <c r="BR1058" s="13">
        <v>0.25</v>
      </c>
      <c r="BS1058" s="13">
        <v>0.25</v>
      </c>
      <c r="BT1058" s="15" t="s">
        <v>88</v>
      </c>
      <c r="BU1058" s="15"/>
      <c r="BV1058" s="12" t="s">
        <v>91</v>
      </c>
      <c r="BW1058" s="26"/>
      <c r="BX1058" s="28"/>
      <c r="BY1058" s="28"/>
      <c r="BZ1058" s="26"/>
      <c r="CA1058" s="26"/>
      <c r="CB1058" s="26"/>
      <c r="CC1058" s="31"/>
      <c r="CD1058" s="31"/>
      <c r="CE1058" s="31"/>
      <c r="CF1058" s="33"/>
      <c r="CG1058" s="33"/>
    </row>
    <row r="1059" spans="1:85" ht="18" customHeight="1" thickBot="1" x14ac:dyDescent="0.45">
      <c r="A1059" s="12" t="s">
        <v>84</v>
      </c>
      <c r="B1059" s="12" t="s">
        <v>256</v>
      </c>
      <c r="C1059" s="4" t="s">
        <v>274</v>
      </c>
      <c r="D1059" s="4" t="s">
        <v>300</v>
      </c>
      <c r="E1059" s="23">
        <v>9</v>
      </c>
      <c r="F1059" s="24">
        <v>29</v>
      </c>
      <c r="G1059" s="24">
        <v>12</v>
      </c>
      <c r="H1059" s="10">
        <f t="shared" si="468"/>
        <v>15768</v>
      </c>
      <c r="I1059" s="5">
        <v>216</v>
      </c>
      <c r="J1059" s="17">
        <f t="shared" si="469"/>
        <v>24</v>
      </c>
      <c r="K1059" s="7">
        <v>79</v>
      </c>
      <c r="L1059" s="7">
        <v>159</v>
      </c>
      <c r="M1059" s="17">
        <f t="shared" si="470"/>
        <v>8.7777777777777786</v>
      </c>
      <c r="N1059" s="17">
        <f t="shared" si="471"/>
        <v>17.666666666666668</v>
      </c>
      <c r="O1059" s="14">
        <f t="shared" si="472"/>
        <v>0.49685534591194969</v>
      </c>
      <c r="P1059" s="12">
        <v>66</v>
      </c>
      <c r="Q1059" s="12">
        <v>115</v>
      </c>
      <c r="R1059" s="17">
        <f t="shared" si="473"/>
        <v>7.333333333333333</v>
      </c>
      <c r="S1059" s="17">
        <f t="shared" si="474"/>
        <v>12.777777777777779</v>
      </c>
      <c r="T1059" s="14">
        <f t="shared" si="475"/>
        <v>0.57391304347826089</v>
      </c>
      <c r="U1059" s="12">
        <v>13</v>
      </c>
      <c r="V1059" s="12">
        <v>44</v>
      </c>
      <c r="W1059" s="17">
        <f t="shared" si="476"/>
        <v>1.4444444444444444</v>
      </c>
      <c r="X1059" s="17">
        <f t="shared" si="477"/>
        <v>4.8888888888888893</v>
      </c>
      <c r="Y1059" s="14">
        <f t="shared" si="478"/>
        <v>0.29545454545454547</v>
      </c>
      <c r="Z1059" s="12">
        <v>45</v>
      </c>
      <c r="AA1059" s="12">
        <v>56</v>
      </c>
      <c r="AB1059" s="17">
        <f t="shared" si="479"/>
        <v>5</v>
      </c>
      <c r="AC1059" s="17">
        <f t="shared" si="480"/>
        <v>6.2222222222222223</v>
      </c>
      <c r="AD1059" s="14">
        <f t="shared" si="481"/>
        <v>0.8035714285714286</v>
      </c>
      <c r="AE1059" s="12">
        <v>99</v>
      </c>
      <c r="AF1059" s="17">
        <f t="shared" si="482"/>
        <v>11</v>
      </c>
      <c r="AG1059" s="12">
        <v>21</v>
      </c>
      <c r="AH1059" s="17">
        <f t="shared" si="483"/>
        <v>2.3333333333333335</v>
      </c>
      <c r="AI1059" s="12">
        <v>78</v>
      </c>
      <c r="AJ1059" s="17">
        <f t="shared" si="484"/>
        <v>8.6666666666666661</v>
      </c>
      <c r="AK1059" s="12">
        <v>19</v>
      </c>
      <c r="AL1059" s="17">
        <f t="shared" si="485"/>
        <v>2.1111111111111112</v>
      </c>
      <c r="AM1059" s="12">
        <v>9</v>
      </c>
      <c r="AN1059" s="17">
        <f t="shared" si="486"/>
        <v>1</v>
      </c>
      <c r="AO1059" s="12">
        <v>8</v>
      </c>
      <c r="AP1059" s="17">
        <f t="shared" si="487"/>
        <v>0.88888888888888884</v>
      </c>
      <c r="AQ1059" s="12">
        <v>20</v>
      </c>
      <c r="AR1059" s="17">
        <f t="shared" si="488"/>
        <v>2.2222222222222223</v>
      </c>
      <c r="AS1059" s="12">
        <v>17</v>
      </c>
      <c r="AT1059" s="17">
        <f t="shared" si="489"/>
        <v>1.8888888888888888</v>
      </c>
      <c r="AU1059" s="13"/>
      <c r="AV1059" s="13"/>
      <c r="AW1059" s="13"/>
      <c r="AX1059" s="13"/>
      <c r="AY1059" s="13"/>
      <c r="AZ1059" s="13"/>
      <c r="BA1059" s="13"/>
      <c r="BB1059" s="13"/>
      <c r="BC1059" s="13"/>
      <c r="BD1059" s="35">
        <f t="shared" si="490"/>
        <v>58.810716619472892</v>
      </c>
      <c r="BE1059" s="35">
        <f t="shared" si="491"/>
        <v>53.773584905660378</v>
      </c>
      <c r="BF1059" s="37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36.461403266271368</v>
      </c>
      <c r="BG1059" s="14">
        <f t="shared" si="492"/>
        <v>0.27672955974842767</v>
      </c>
      <c r="BH1059" s="14">
        <f t="shared" si="493"/>
        <v>0.3522012578616352</v>
      </c>
      <c r="BI1059" s="13">
        <f>IFERROR(((AG1059*(12000/5))/((F1059*60+G1059)*(SUMIFS(팀공격력!X:X,팀공격력!A:A,B1059,팀공격력!B:B,D1059)+SUMIFS(팀수비력!X:X,팀수비력!A:A,B1059,팀수비력!B:B,D1059))))*100,"")</f>
        <v>4.4600191143676335</v>
      </c>
      <c r="BJ1059" s="13">
        <f>IFERROR(((AI1059*(12000/5))/((F1059*60+G1059)*(SUMIFS(팀공격력!V:V,팀공격력!A:A,B1059,팀공격력!B:B,D1059)+SUMIFS(팀수비력!W:W,팀수비력!A:A,B1059,팀수비력!B:B,D1059))))*100,"")</f>
        <v>34.467520989836501</v>
      </c>
      <c r="BK1059" s="13">
        <f>IFERROR(((AE1059*(12000/5))/((F1059*60+G1059)*(SUMIFS(팀공격력!X:X,팀공격력!A:A,B1059,팀공격력!B:B,D1059)+SUMIFS(팀수비력!X:X,팀수비력!A:A,B1059,팀수비력!B:B,D1059))))*100,"")</f>
        <v>21.025804396304558</v>
      </c>
      <c r="BL1059" s="13">
        <f>IFERROR(100*AK1059/(((((F1059*60+G1059)/(12000/5))*SUMIFS(팀공격력!P:P,팀공격력!A:A,B1059,팀공격력!B:B,D1059))-K1059)),"")</f>
        <v>15.891602542656406</v>
      </c>
      <c r="BM1059" s="13">
        <f>IFERROR(100*((AM1059/E1059*(2400))/((F1059*60+G1059)*SUMIFS(팀공격력!AR:AR,팀공격력!A:A,B1059,팀공격력!B:B,D1059))),"")</f>
        <v>1.8348899258568547</v>
      </c>
      <c r="BN1059" s="13">
        <f>IFERROR((AO1059*40)/(((F1059*60+G1059)/60)*(SUMIFS(팀수비력!Q:Q,팀수비력!A:A,B1059,팀수비력!B:B,D1059)-SUMIFS(팀수비력!N:N,팀수비력!A:A,B1059,팀수비력!B:B,D1059)))*100,"")</f>
        <v>2.7604292467478695</v>
      </c>
      <c r="BO1059" s="13">
        <f t="shared" si="494"/>
        <v>9.8212531919072887</v>
      </c>
      <c r="BP1059" s="13">
        <v>27.272727272727199</v>
      </c>
      <c r="BQ1059" s="13">
        <v>0.66666666666666596</v>
      </c>
      <c r="BR1059" s="13">
        <v>2.6666666666666599</v>
      </c>
      <c r="BS1059" s="13">
        <v>0.44444444444444398</v>
      </c>
      <c r="BT1059" s="15" t="s">
        <v>93</v>
      </c>
      <c r="BU1059" s="15"/>
      <c r="BV1059" s="12" t="s">
        <v>96</v>
      </c>
      <c r="BW1059" s="26"/>
      <c r="BX1059" s="28"/>
      <c r="BY1059" s="28"/>
      <c r="BZ1059" s="26"/>
      <c r="CA1059" s="26"/>
      <c r="CB1059" s="26"/>
      <c r="CC1059" s="31"/>
      <c r="CD1059" s="31"/>
      <c r="CE1059" s="31"/>
      <c r="CF1059" s="33"/>
      <c r="CG1059" s="33"/>
    </row>
    <row r="1060" spans="1:85" ht="18" customHeight="1" thickBot="1" x14ac:dyDescent="0.45">
      <c r="A1060" s="12" t="s">
        <v>84</v>
      </c>
      <c r="B1060" s="12" t="s">
        <v>275</v>
      </c>
      <c r="C1060" s="4" t="s">
        <v>279</v>
      </c>
      <c r="D1060" s="4" t="s">
        <v>300</v>
      </c>
      <c r="E1060" s="23">
        <v>3</v>
      </c>
      <c r="F1060" s="24">
        <v>7</v>
      </c>
      <c r="G1060" s="24">
        <v>47</v>
      </c>
      <c r="H1060" s="10">
        <f t="shared" si="468"/>
        <v>1401</v>
      </c>
      <c r="I1060" s="5">
        <v>10</v>
      </c>
      <c r="J1060" s="17">
        <f t="shared" si="469"/>
        <v>3.3333333333333335</v>
      </c>
      <c r="K1060" s="7">
        <v>4</v>
      </c>
      <c r="L1060" s="7">
        <v>6</v>
      </c>
      <c r="M1060" s="17">
        <f t="shared" si="470"/>
        <v>1.3333333333333333</v>
      </c>
      <c r="N1060" s="17">
        <f t="shared" si="471"/>
        <v>2</v>
      </c>
      <c r="O1060" s="14">
        <f t="shared" si="472"/>
        <v>0.66666666666666663</v>
      </c>
      <c r="P1060" s="12">
        <v>4</v>
      </c>
      <c r="Q1060" s="12">
        <v>6</v>
      </c>
      <c r="R1060" s="17">
        <f t="shared" si="473"/>
        <v>1.3333333333333333</v>
      </c>
      <c r="S1060" s="17">
        <f t="shared" si="474"/>
        <v>2</v>
      </c>
      <c r="T1060" s="14">
        <f t="shared" si="475"/>
        <v>0.66666666666666663</v>
      </c>
      <c r="U1060" s="12">
        <v>0</v>
      </c>
      <c r="V1060" s="12">
        <v>0</v>
      </c>
      <c r="W1060" s="17">
        <f t="shared" si="476"/>
        <v>0</v>
      </c>
      <c r="X1060" s="17">
        <f t="shared" si="477"/>
        <v>0</v>
      </c>
      <c r="Y1060" s="14" t="e">
        <f t="shared" si="478"/>
        <v>#DIV/0!</v>
      </c>
      <c r="Z1060" s="12">
        <v>2</v>
      </c>
      <c r="AA1060" s="12">
        <v>4</v>
      </c>
      <c r="AB1060" s="17">
        <f t="shared" si="479"/>
        <v>0.66666666666666663</v>
      </c>
      <c r="AC1060" s="17">
        <f t="shared" si="480"/>
        <v>1.3333333333333333</v>
      </c>
      <c r="AD1060" s="14">
        <f t="shared" si="481"/>
        <v>0.5</v>
      </c>
      <c r="AE1060" s="12">
        <v>11</v>
      </c>
      <c r="AF1060" s="17">
        <f t="shared" si="482"/>
        <v>3.6666666666666665</v>
      </c>
      <c r="AG1060" s="12">
        <v>3</v>
      </c>
      <c r="AH1060" s="17">
        <f t="shared" si="483"/>
        <v>1</v>
      </c>
      <c r="AI1060" s="12">
        <v>8</v>
      </c>
      <c r="AJ1060" s="17">
        <f t="shared" si="484"/>
        <v>2.6666666666666665</v>
      </c>
      <c r="AK1060" s="12">
        <v>1</v>
      </c>
      <c r="AL1060" s="17">
        <f t="shared" si="485"/>
        <v>0.33333333333333331</v>
      </c>
      <c r="AM1060" s="12">
        <v>0</v>
      </c>
      <c r="AN1060" s="17">
        <f t="shared" si="486"/>
        <v>0</v>
      </c>
      <c r="AO1060" s="12">
        <v>1</v>
      </c>
      <c r="AP1060" s="17">
        <f t="shared" si="487"/>
        <v>0.33333333333333331</v>
      </c>
      <c r="AQ1060" s="12">
        <v>2</v>
      </c>
      <c r="AR1060" s="17">
        <f t="shared" si="488"/>
        <v>0.66666666666666663</v>
      </c>
      <c r="AS1060" s="12">
        <v>7</v>
      </c>
      <c r="AT1060" s="17">
        <f t="shared" si="489"/>
        <v>2.3333333333333335</v>
      </c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35">
        <f t="shared" si="490"/>
        <v>64.432989690721655</v>
      </c>
      <c r="BE1060" s="35">
        <f t="shared" si="491"/>
        <v>66.666666666666657</v>
      </c>
      <c r="BF1060" s="37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6.7862401564172732</v>
      </c>
      <c r="BG1060" s="14">
        <f t="shared" si="492"/>
        <v>0</v>
      </c>
      <c r="BH1060" s="14">
        <f t="shared" si="493"/>
        <v>0.66666666666666663</v>
      </c>
      <c r="BI1060" s="13">
        <f>IFERROR(((AG1060*(12000/5))/((F1060*60+G1060)*(SUMIFS(팀공격력!X:X,팀공격력!A:A,B1060,팀공격력!B:B,D1060)+SUMIFS(팀수비력!X:X,팀수비력!A:A,B1060,팀수비력!B:B,D1060))))*100,"")</f>
        <v>2.4394871655869679</v>
      </c>
      <c r="BJ1060" s="13">
        <f>IFERROR(((AI1060*(12000/5))/((F1060*60+G1060)*(SUMIFS(팀공격력!V:V,팀공격력!A:A,B1060,팀공격력!B:B,D1060)+SUMIFS(팀수비력!W:W,팀수비력!A:A,B1060,팀수비력!B:B,D1060))))*100,"")</f>
        <v>13.051901702865301</v>
      </c>
      <c r="BK1060" s="13">
        <f>IFERROR(((AE1060*(12000/5))/((F1060*60+G1060)*(SUMIFS(팀공격력!X:X,팀공격력!A:A,B1060,팀공격력!B:B,D1060)+SUMIFS(팀수비력!X:X,팀수비력!A:A,B1060,팀수비력!B:B,D1060))))*100,"")</f>
        <v>8.944786273818881</v>
      </c>
      <c r="BL1060" s="13">
        <f>IFERROR(100*AK1060/(((((F1060*60+G1060)/(12000/5))*SUMIFS(팀공격력!P:P,팀공격력!A:A,B1060,팀공격력!B:B,D1060))-K1060)),"")</f>
        <v>2.210942322042174</v>
      </c>
      <c r="BM1060" s="13">
        <f>IFERROR(100*((AM1060/E1060*(2400))/((F1060*60+G1060)*SUMIFS(팀공격력!AR:AR,팀공격력!A:A,B1060,팀공격력!B:B,D1060))),"")</f>
        <v>0</v>
      </c>
      <c r="BN1060" s="13">
        <f>IFERROR((AO1060*40)/(((F1060*60+G1060)/60)*(SUMIFS(팀수비력!Q:Q,팀수비력!A:A,B1060,팀수비력!B:B,D1060)-SUMIFS(팀수비력!N:N,팀수비력!A:A,B1060,팀수비력!B:B,D1060)))*100,"")</f>
        <v>1.3418240980426144</v>
      </c>
      <c r="BO1060" s="13">
        <f t="shared" si="494"/>
        <v>20.491803278688526</v>
      </c>
      <c r="BP1060" s="13">
        <v>100</v>
      </c>
      <c r="BQ1060" s="13">
        <v>1.3333333333333299</v>
      </c>
      <c r="BR1060" s="13">
        <v>0</v>
      </c>
      <c r="BS1060" s="13">
        <v>0</v>
      </c>
      <c r="BT1060" s="15" t="s">
        <v>93</v>
      </c>
      <c r="BU1060" s="15"/>
      <c r="BV1060" s="12" t="s">
        <v>89</v>
      </c>
      <c r="BW1060" s="26"/>
      <c r="BX1060" s="28"/>
      <c r="BY1060" s="28"/>
      <c r="BZ1060" s="26"/>
      <c r="CA1060" s="26"/>
      <c r="CB1060" s="26"/>
      <c r="CC1060" s="31"/>
      <c r="CD1060" s="31"/>
      <c r="CE1060" s="31"/>
      <c r="CF1060" s="33"/>
      <c r="CG1060" s="33"/>
    </row>
    <row r="1061" spans="1:85" ht="18" customHeight="1" thickBot="1" x14ac:dyDescent="0.45">
      <c r="A1061" s="12" t="s">
        <v>84</v>
      </c>
      <c r="B1061" s="12" t="s">
        <v>275</v>
      </c>
      <c r="C1061" s="4" t="s">
        <v>280</v>
      </c>
      <c r="D1061" s="4" t="s">
        <v>300</v>
      </c>
      <c r="E1061" s="23">
        <v>1</v>
      </c>
      <c r="F1061" s="24">
        <v>7</v>
      </c>
      <c r="G1061" s="24">
        <v>11</v>
      </c>
      <c r="H1061" s="10">
        <f t="shared" si="468"/>
        <v>431</v>
      </c>
      <c r="I1061" s="5">
        <v>2</v>
      </c>
      <c r="J1061" s="17">
        <f t="shared" si="469"/>
        <v>2</v>
      </c>
      <c r="K1061" s="7">
        <v>1</v>
      </c>
      <c r="L1061" s="7">
        <v>2</v>
      </c>
      <c r="M1061" s="17">
        <f t="shared" si="470"/>
        <v>1</v>
      </c>
      <c r="N1061" s="17">
        <f t="shared" si="471"/>
        <v>2</v>
      </c>
      <c r="O1061" s="14">
        <f t="shared" si="472"/>
        <v>0.5</v>
      </c>
      <c r="P1061" s="12">
        <v>1</v>
      </c>
      <c r="Q1061" s="12">
        <v>2</v>
      </c>
      <c r="R1061" s="17">
        <f t="shared" si="473"/>
        <v>1</v>
      </c>
      <c r="S1061" s="17">
        <f t="shared" si="474"/>
        <v>2</v>
      </c>
      <c r="T1061" s="14">
        <f t="shared" si="475"/>
        <v>0.5</v>
      </c>
      <c r="U1061" s="12">
        <v>0</v>
      </c>
      <c r="V1061" s="12">
        <v>0</v>
      </c>
      <c r="W1061" s="17">
        <f t="shared" si="476"/>
        <v>0</v>
      </c>
      <c r="X1061" s="17">
        <f t="shared" si="477"/>
        <v>0</v>
      </c>
      <c r="Y1061" s="14" t="e">
        <f t="shared" si="478"/>
        <v>#DIV/0!</v>
      </c>
      <c r="Z1061" s="12">
        <v>0</v>
      </c>
      <c r="AA1061" s="12">
        <v>0</v>
      </c>
      <c r="AB1061" s="17">
        <f t="shared" si="479"/>
        <v>0</v>
      </c>
      <c r="AC1061" s="17">
        <f t="shared" si="480"/>
        <v>0</v>
      </c>
      <c r="AD1061" s="14" t="e">
        <f t="shared" si="481"/>
        <v>#DIV/0!</v>
      </c>
      <c r="AE1061" s="12">
        <v>0</v>
      </c>
      <c r="AF1061" s="17">
        <f t="shared" si="482"/>
        <v>0</v>
      </c>
      <c r="AG1061" s="12">
        <v>0</v>
      </c>
      <c r="AH1061" s="17">
        <f t="shared" si="483"/>
        <v>0</v>
      </c>
      <c r="AI1061" s="12">
        <v>0</v>
      </c>
      <c r="AJ1061" s="17">
        <f t="shared" si="484"/>
        <v>0</v>
      </c>
      <c r="AK1061" s="12">
        <v>0</v>
      </c>
      <c r="AL1061" s="17">
        <f t="shared" si="485"/>
        <v>0</v>
      </c>
      <c r="AM1061" s="12">
        <v>0</v>
      </c>
      <c r="AN1061" s="17">
        <f t="shared" si="486"/>
        <v>0</v>
      </c>
      <c r="AO1061" s="12">
        <v>0</v>
      </c>
      <c r="AP1061" s="17">
        <f t="shared" si="487"/>
        <v>0</v>
      </c>
      <c r="AQ1061" s="12">
        <v>3</v>
      </c>
      <c r="AR1061" s="17">
        <f t="shared" si="488"/>
        <v>3</v>
      </c>
      <c r="AS1061" s="12">
        <v>4</v>
      </c>
      <c r="AT1061" s="17">
        <f t="shared" si="489"/>
        <v>4</v>
      </c>
      <c r="AU1061" s="13"/>
      <c r="AV1061" s="13"/>
      <c r="AW1061" s="13"/>
      <c r="AX1061" s="13"/>
      <c r="AY1061" s="13"/>
      <c r="AZ1061" s="13"/>
      <c r="BA1061" s="13"/>
      <c r="BB1061" s="13"/>
      <c r="BC1061" s="13"/>
      <c r="BD1061" s="35">
        <f t="shared" si="490"/>
        <v>50</v>
      </c>
      <c r="BE1061" s="35">
        <f t="shared" si="491"/>
        <v>50</v>
      </c>
      <c r="BF1061" s="37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3.7669427668295072</v>
      </c>
      <c r="BG1061" s="14">
        <f t="shared" si="492"/>
        <v>0</v>
      </c>
      <c r="BH1061" s="14">
        <f t="shared" si="493"/>
        <v>0</v>
      </c>
      <c r="BI1061" s="13">
        <f>IFERROR(((AG1061*(12000/5))/((F1061*60+G1061)*(SUMIFS(팀공격력!X:X,팀공격력!A:A,B1061,팀공격력!B:B,D1061)+SUMIFS(팀수비력!X:X,팀수비력!A:A,B1061,팀수비력!B:B,D1061))))*100,"")</f>
        <v>0</v>
      </c>
      <c r="BJ1061" s="13">
        <f>IFERROR(((AI1061*(12000/5))/((F1061*60+G1061)*(SUMIFS(팀공격력!V:V,팀공격력!A:A,B1061,팀공격력!B:B,D1061)+SUMIFS(팀수비력!W:W,팀수비력!A:A,B1061,팀수비력!B:B,D1061))))*100,"")</f>
        <v>0</v>
      </c>
      <c r="BK1061" s="13">
        <f>IFERROR(((AE1061*(12000/5))/((F1061*60+G1061)*(SUMIFS(팀공격력!X:X,팀공격력!A:A,B1061,팀공격력!B:B,D1061)+SUMIFS(팀수비력!X:X,팀수비력!A:A,B1061,팀수비력!B:B,D1061))))*100,"")</f>
        <v>0</v>
      </c>
      <c r="BL1061" s="13">
        <f>IFERROR(100*AK1061/(((((F1061*60+G1061)/(12000/5))*SUMIFS(팀공격력!P:P,팀공격력!A:A,B1061,팀공격력!B:B,D1061))-K1061)),"")</f>
        <v>0</v>
      </c>
      <c r="BM1061" s="13">
        <f>IFERROR(100*((AM1061/E1061*(2400))/((F1061*60+G1061)*SUMIFS(팀공격력!AR:AR,팀공격력!A:A,B1061,팀공격력!B:B,D1061))),"")</f>
        <v>0</v>
      </c>
      <c r="BN1061" s="13">
        <f>IFERROR((AO1061*40)/(((F1061*60+G1061)/60)*(SUMIFS(팀수비력!Q:Q,팀수비력!A:A,B1061,팀수비력!B:B,D1061)-SUMIFS(팀수비력!N:N,팀수비력!A:A,B1061,팀수비력!B:B,D1061)))*100,"")</f>
        <v>0</v>
      </c>
      <c r="BO1061" s="13">
        <f t="shared" si="494"/>
        <v>60</v>
      </c>
      <c r="BP1061" s="13">
        <v>100</v>
      </c>
      <c r="BQ1061" s="13">
        <v>1</v>
      </c>
      <c r="BR1061" s="13">
        <v>0</v>
      </c>
      <c r="BS1061" s="13">
        <v>0</v>
      </c>
      <c r="BT1061" s="15" t="s">
        <v>88</v>
      </c>
      <c r="BU1061" s="15"/>
      <c r="BV1061" s="12" t="s">
        <v>89</v>
      </c>
      <c r="BW1061" s="26"/>
      <c r="BX1061" s="28"/>
      <c r="BY1061" s="28"/>
      <c r="BZ1061" s="26"/>
      <c r="CA1061" s="26"/>
      <c r="CB1061" s="26"/>
      <c r="CC1061" s="31"/>
      <c r="CD1061" s="31"/>
      <c r="CE1061" s="31"/>
      <c r="CF1061" s="33"/>
      <c r="CG1061" s="33"/>
    </row>
    <row r="1062" spans="1:85" ht="18" customHeight="1" thickBot="1" x14ac:dyDescent="0.45">
      <c r="A1062" s="12" t="s">
        <v>84</v>
      </c>
      <c r="B1062" s="12" t="s">
        <v>275</v>
      </c>
      <c r="C1062" s="4" t="s">
        <v>281</v>
      </c>
      <c r="D1062" s="4" t="s">
        <v>300</v>
      </c>
      <c r="E1062" s="23">
        <v>1</v>
      </c>
      <c r="F1062" s="24">
        <v>4</v>
      </c>
      <c r="G1062" s="24">
        <v>56</v>
      </c>
      <c r="H1062" s="10">
        <f t="shared" si="468"/>
        <v>296</v>
      </c>
      <c r="I1062" s="5">
        <v>1</v>
      </c>
      <c r="J1062" s="17">
        <f t="shared" si="469"/>
        <v>1</v>
      </c>
      <c r="K1062" s="7">
        <v>0</v>
      </c>
      <c r="L1062" s="7">
        <v>2</v>
      </c>
      <c r="M1062" s="17">
        <f t="shared" si="470"/>
        <v>0</v>
      </c>
      <c r="N1062" s="17">
        <f t="shared" si="471"/>
        <v>2</v>
      </c>
      <c r="O1062" s="14">
        <f t="shared" si="472"/>
        <v>0</v>
      </c>
      <c r="P1062" s="12">
        <v>0</v>
      </c>
      <c r="Q1062" s="12">
        <v>2</v>
      </c>
      <c r="R1062" s="17">
        <f t="shared" si="473"/>
        <v>0</v>
      </c>
      <c r="S1062" s="17">
        <f t="shared" si="474"/>
        <v>2</v>
      </c>
      <c r="T1062" s="14">
        <f t="shared" si="475"/>
        <v>0</v>
      </c>
      <c r="U1062" s="12">
        <v>0</v>
      </c>
      <c r="V1062" s="12">
        <v>0</v>
      </c>
      <c r="W1062" s="17">
        <f t="shared" si="476"/>
        <v>0</v>
      </c>
      <c r="X1062" s="17">
        <f t="shared" si="477"/>
        <v>0</v>
      </c>
      <c r="Y1062" s="14" t="e">
        <f t="shared" si="478"/>
        <v>#DIV/0!</v>
      </c>
      <c r="Z1062" s="12">
        <v>1</v>
      </c>
      <c r="AA1062" s="12">
        <v>3</v>
      </c>
      <c r="AB1062" s="17">
        <f t="shared" si="479"/>
        <v>1</v>
      </c>
      <c r="AC1062" s="17">
        <f t="shared" si="480"/>
        <v>3</v>
      </c>
      <c r="AD1062" s="14">
        <f t="shared" si="481"/>
        <v>0.33333333333333331</v>
      </c>
      <c r="AE1062" s="12">
        <v>2</v>
      </c>
      <c r="AF1062" s="17">
        <f t="shared" si="482"/>
        <v>2</v>
      </c>
      <c r="AG1062" s="12">
        <v>1</v>
      </c>
      <c r="AH1062" s="17">
        <f t="shared" si="483"/>
        <v>1</v>
      </c>
      <c r="AI1062" s="12">
        <v>1</v>
      </c>
      <c r="AJ1062" s="17">
        <f t="shared" si="484"/>
        <v>1</v>
      </c>
      <c r="AK1062" s="12">
        <v>0</v>
      </c>
      <c r="AL1062" s="17">
        <f t="shared" si="485"/>
        <v>0</v>
      </c>
      <c r="AM1062" s="12">
        <v>0</v>
      </c>
      <c r="AN1062" s="17">
        <f t="shared" si="486"/>
        <v>0</v>
      </c>
      <c r="AO1062" s="12">
        <v>0</v>
      </c>
      <c r="AP1062" s="17">
        <f t="shared" si="487"/>
        <v>0</v>
      </c>
      <c r="AQ1062" s="12">
        <v>0</v>
      </c>
      <c r="AR1062" s="17">
        <f t="shared" si="488"/>
        <v>0</v>
      </c>
      <c r="AS1062" s="12">
        <v>0</v>
      </c>
      <c r="AT1062" s="17">
        <f t="shared" si="489"/>
        <v>0</v>
      </c>
      <c r="AU1062" s="13"/>
      <c r="AV1062" s="13"/>
      <c r="AW1062" s="13"/>
      <c r="AX1062" s="13"/>
      <c r="AY1062" s="13"/>
      <c r="AZ1062" s="13"/>
      <c r="BA1062" s="13"/>
      <c r="BB1062" s="13"/>
      <c r="BC1062" s="13"/>
      <c r="BD1062" s="35">
        <f t="shared" si="490"/>
        <v>15.060240963855421</v>
      </c>
      <c r="BE1062" s="35">
        <f t="shared" si="491"/>
        <v>0</v>
      </c>
      <c r="BF1062" s="37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3.6420227999403241</v>
      </c>
      <c r="BG1062" s="14">
        <f t="shared" si="492"/>
        <v>0</v>
      </c>
      <c r="BH1062" s="14">
        <f t="shared" si="493"/>
        <v>1.5</v>
      </c>
      <c r="BI1062" s="13">
        <f>IFERROR(((AG1062*(12000/5))/((F1062*60+G1062)*(SUMIFS(팀공격력!X:X,팀공격력!A:A,B1062,팀공격력!B:B,D1062)+SUMIFS(팀수비력!X:X,팀수비력!A:A,B1062,팀수비력!B:B,D1062))))*100,"")</f>
        <v>1.2829284981183715</v>
      </c>
      <c r="BJ1062" s="13">
        <f>IFERROR(((AI1062*(12000/5))/((F1062*60+G1062)*(SUMIFS(팀공격력!V:V,팀공격력!A:A,B1062,팀공격력!B:B,D1062)+SUMIFS(팀수비력!W:W,팀수비력!A:A,B1062,팀수비력!B:B,D1062))))*100,"")</f>
        <v>2.574002574002574</v>
      </c>
      <c r="BK1062" s="13">
        <f>IFERROR(((AE1062*(12000/5))/((F1062*60+G1062)*(SUMIFS(팀공격력!X:X,팀공격력!A:A,B1062,팀공격력!B:B,D1062)+SUMIFS(팀수비력!X:X,팀수비력!A:A,B1062,팀수비력!B:B,D1062))))*100,"")</f>
        <v>2.565856996236743</v>
      </c>
      <c r="BL1062" s="13">
        <f>IFERROR(100*AK1062/(((((F1062*60+G1062)/(12000/5))*SUMIFS(팀공격력!P:P,팀공격력!A:A,B1062,팀공격력!B:B,D1062))-K1062)),"")</f>
        <v>0</v>
      </c>
      <c r="BM1062" s="13">
        <f>IFERROR(100*((AM1062/E1062*(2400))/((F1062*60+G1062)*SUMIFS(팀공격력!AR:AR,팀공격력!A:A,B1062,팀공격력!B:B,D1062))),"")</f>
        <v>0</v>
      </c>
      <c r="BN1062" s="13">
        <f>IFERROR((AO1062*40)/(((F1062*60+G1062)/60)*(SUMIFS(팀수비력!Q:Q,팀수비력!A:A,B1062,팀수비력!B:B,D1062)-SUMIFS(팀수비력!N:N,팀수비력!A:A,B1062,팀수비력!B:B,D1062)))*100,"")</f>
        <v>0</v>
      </c>
      <c r="BO1062" s="13">
        <f t="shared" si="494"/>
        <v>0</v>
      </c>
      <c r="BP1062" s="13">
        <v>0</v>
      </c>
      <c r="BQ1062" s="13">
        <v>0</v>
      </c>
      <c r="BR1062" s="13">
        <v>0</v>
      </c>
      <c r="BS1062" s="13">
        <v>1</v>
      </c>
      <c r="BT1062" s="15" t="s">
        <v>88</v>
      </c>
      <c r="BU1062" s="15"/>
      <c r="BV1062" s="12" t="s">
        <v>91</v>
      </c>
      <c r="BW1062" s="26"/>
      <c r="BX1062" s="28"/>
      <c r="BY1062" s="28"/>
      <c r="BZ1062" s="26"/>
      <c r="CA1062" s="26"/>
      <c r="CB1062" s="26"/>
      <c r="CC1062" s="31"/>
      <c r="CD1062" s="31"/>
      <c r="CE1062" s="31"/>
      <c r="CF1062" s="33"/>
      <c r="CG1062" s="33"/>
    </row>
    <row r="1063" spans="1:85" ht="18" customHeight="1" thickBot="1" x14ac:dyDescent="0.45">
      <c r="A1063" s="12" t="s">
        <v>84</v>
      </c>
      <c r="B1063" s="12" t="s">
        <v>275</v>
      </c>
      <c r="C1063" s="4" t="s">
        <v>282</v>
      </c>
      <c r="D1063" s="4" t="s">
        <v>300</v>
      </c>
      <c r="E1063" s="23">
        <v>8</v>
      </c>
      <c r="F1063" s="24">
        <v>31</v>
      </c>
      <c r="G1063" s="24">
        <v>6</v>
      </c>
      <c r="H1063" s="10">
        <f t="shared" si="468"/>
        <v>14928</v>
      </c>
      <c r="I1063" s="5">
        <v>128</v>
      </c>
      <c r="J1063" s="17">
        <f t="shared" si="469"/>
        <v>16</v>
      </c>
      <c r="K1063" s="7">
        <v>54</v>
      </c>
      <c r="L1063" s="7">
        <v>105</v>
      </c>
      <c r="M1063" s="17">
        <f t="shared" si="470"/>
        <v>6.75</v>
      </c>
      <c r="N1063" s="17">
        <f t="shared" si="471"/>
        <v>13.125</v>
      </c>
      <c r="O1063" s="14">
        <f t="shared" si="472"/>
        <v>0.51428571428571423</v>
      </c>
      <c r="P1063" s="12">
        <v>52</v>
      </c>
      <c r="Q1063" s="12">
        <v>101</v>
      </c>
      <c r="R1063" s="17">
        <f t="shared" si="473"/>
        <v>6.5</v>
      </c>
      <c r="S1063" s="17">
        <f t="shared" si="474"/>
        <v>12.625</v>
      </c>
      <c r="T1063" s="14">
        <f t="shared" si="475"/>
        <v>0.51485148514851486</v>
      </c>
      <c r="U1063" s="12">
        <v>2</v>
      </c>
      <c r="V1063" s="12">
        <v>4</v>
      </c>
      <c r="W1063" s="17">
        <f t="shared" si="476"/>
        <v>0.25</v>
      </c>
      <c r="X1063" s="17">
        <f t="shared" si="477"/>
        <v>0.5</v>
      </c>
      <c r="Y1063" s="14">
        <f t="shared" si="478"/>
        <v>0.5</v>
      </c>
      <c r="Z1063" s="12">
        <v>18</v>
      </c>
      <c r="AA1063" s="12">
        <v>42</v>
      </c>
      <c r="AB1063" s="17">
        <f t="shared" si="479"/>
        <v>2.25</v>
      </c>
      <c r="AC1063" s="17">
        <f t="shared" si="480"/>
        <v>5.25</v>
      </c>
      <c r="AD1063" s="14">
        <f t="shared" si="481"/>
        <v>0.42857142857142855</v>
      </c>
      <c r="AE1063" s="12">
        <v>102</v>
      </c>
      <c r="AF1063" s="17">
        <f t="shared" si="482"/>
        <v>12.75</v>
      </c>
      <c r="AG1063" s="12">
        <v>32</v>
      </c>
      <c r="AH1063" s="17">
        <f t="shared" si="483"/>
        <v>4</v>
      </c>
      <c r="AI1063" s="12">
        <v>70</v>
      </c>
      <c r="AJ1063" s="17">
        <f t="shared" si="484"/>
        <v>8.75</v>
      </c>
      <c r="AK1063" s="12">
        <v>52</v>
      </c>
      <c r="AL1063" s="17">
        <f t="shared" si="485"/>
        <v>6.5</v>
      </c>
      <c r="AM1063" s="12">
        <v>13</v>
      </c>
      <c r="AN1063" s="17">
        <f t="shared" si="486"/>
        <v>1.625</v>
      </c>
      <c r="AO1063" s="12">
        <v>6</v>
      </c>
      <c r="AP1063" s="17">
        <f t="shared" si="487"/>
        <v>0.75</v>
      </c>
      <c r="AQ1063" s="12">
        <v>25</v>
      </c>
      <c r="AR1063" s="17">
        <f t="shared" si="488"/>
        <v>3.125</v>
      </c>
      <c r="AS1063" s="12">
        <v>26</v>
      </c>
      <c r="AT1063" s="17">
        <f t="shared" si="489"/>
        <v>3.25</v>
      </c>
      <c r="AU1063" s="13"/>
      <c r="AV1063" s="13"/>
      <c r="AW1063" s="13"/>
      <c r="AX1063" s="13"/>
      <c r="AY1063" s="13"/>
      <c r="AZ1063" s="13"/>
      <c r="BA1063" s="13"/>
      <c r="BB1063" s="13"/>
      <c r="BC1063" s="13"/>
      <c r="BD1063" s="35">
        <f t="shared" si="490"/>
        <v>51.830255911888571</v>
      </c>
      <c r="BE1063" s="35">
        <f t="shared" si="491"/>
        <v>52.380952380952387</v>
      </c>
      <c r="BF1063" s="37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25.837625973217833</v>
      </c>
      <c r="BG1063" s="14">
        <f t="shared" si="492"/>
        <v>3.8095238095238099E-2</v>
      </c>
      <c r="BH1063" s="14">
        <f t="shared" si="493"/>
        <v>0.4</v>
      </c>
      <c r="BI1063" s="13">
        <f>IFERROR(((AG1063*(12000/5))/((F1063*60+G1063)*(SUMIFS(팀공격력!X:X,팀공격력!A:A,B1063,팀공격력!B:B,D1063)+SUMIFS(팀수비력!X:X,팀수비력!A:A,B1063,팀수비력!B:B,D1063))))*100,"")</f>
        <v>6.5122715617241242</v>
      </c>
      <c r="BJ1063" s="13">
        <f>IFERROR(((AI1063*(12000/5))/((F1063*60+G1063)*(SUMIFS(팀공격력!V:V,팀공격력!A:A,B1063,팀공격력!B:B,D1063)+SUMIFS(팀수비력!W:W,팀수비력!A:A,B1063,팀수비력!B:B,D1063))))*100,"")</f>
        <v>28.581636298678099</v>
      </c>
      <c r="BK1063" s="13">
        <f>IFERROR(((AE1063*(12000/5))/((F1063*60+G1063)*(SUMIFS(팀공격력!X:X,팀공격력!A:A,B1063,팀공격력!B:B,D1063)+SUMIFS(팀수비력!X:X,팀수비력!A:A,B1063,팀수비력!B:B,D1063))))*100,"")</f>
        <v>20.757865602995647</v>
      </c>
      <c r="BL1063" s="13">
        <f>IFERROR(100*AK1063/(((((F1063*60+G1063)/(12000/5))*SUMIFS(팀공격력!P:P,팀공격력!A:A,B1063,팀공격력!B:B,D1063))-K1063)),"")</f>
        <v>36.438168982008662</v>
      </c>
      <c r="BM1063" s="13">
        <f>IFERROR(100*((AM1063/E1063*(2400))/((F1063*60+G1063)*SUMIFS(팀공격력!AR:AR,팀공격력!A:A,B1063,팀공격력!B:B,D1063))),"")</f>
        <v>2.9822917599389194</v>
      </c>
      <c r="BN1063" s="13">
        <f>IFERROR((AO1063*40)/(((F1063*60+G1063)/60)*(SUMIFS(팀수비력!Q:Q,팀수비력!A:A,B1063,팀수비력!B:B,D1063)-SUMIFS(팀수비력!N:N,팀수비력!A:A,B1063,팀수비력!B:B,D1063)))*100,"")</f>
        <v>2.0148934205334426</v>
      </c>
      <c r="BO1063" s="13">
        <f t="shared" si="494"/>
        <v>16.837284482758619</v>
      </c>
      <c r="BP1063" s="13">
        <v>69.565217391304301</v>
      </c>
      <c r="BQ1063" s="13">
        <v>2</v>
      </c>
      <c r="BR1063" s="13">
        <v>0.25</v>
      </c>
      <c r="BS1063" s="13">
        <v>1</v>
      </c>
      <c r="BT1063" s="15" t="s">
        <v>93</v>
      </c>
      <c r="BU1063" s="15"/>
      <c r="BV1063" s="12" t="s">
        <v>89</v>
      </c>
      <c r="BW1063" s="26"/>
      <c r="BX1063" s="28"/>
      <c r="BY1063" s="28"/>
      <c r="BZ1063" s="26"/>
      <c r="CA1063" s="26"/>
      <c r="CB1063" s="26"/>
      <c r="CC1063" s="31"/>
      <c r="CD1063" s="31"/>
      <c r="CE1063" s="31"/>
      <c r="CF1063" s="33"/>
      <c r="CG1063" s="33"/>
    </row>
    <row r="1064" spans="1:85" ht="18" customHeight="1" thickBot="1" x14ac:dyDescent="0.45">
      <c r="A1064" s="12" t="s">
        <v>84</v>
      </c>
      <c r="B1064" s="12" t="s">
        <v>275</v>
      </c>
      <c r="C1064" s="4" t="s">
        <v>283</v>
      </c>
      <c r="D1064" s="4" t="s">
        <v>300</v>
      </c>
      <c r="E1064" s="23">
        <v>8</v>
      </c>
      <c r="F1064" s="24">
        <v>31</v>
      </c>
      <c r="G1064" s="24">
        <v>15</v>
      </c>
      <c r="H1064" s="10">
        <f t="shared" si="468"/>
        <v>15000</v>
      </c>
      <c r="I1064" s="5">
        <v>85</v>
      </c>
      <c r="J1064" s="17">
        <f t="shared" si="469"/>
        <v>10.625</v>
      </c>
      <c r="K1064" s="7">
        <v>31</v>
      </c>
      <c r="L1064" s="7">
        <v>65</v>
      </c>
      <c r="M1064" s="17">
        <f t="shared" si="470"/>
        <v>3.875</v>
      </c>
      <c r="N1064" s="17">
        <f t="shared" si="471"/>
        <v>8.125</v>
      </c>
      <c r="O1064" s="14">
        <f t="shared" si="472"/>
        <v>0.47692307692307695</v>
      </c>
      <c r="P1064" s="12">
        <v>13</v>
      </c>
      <c r="Q1064" s="12">
        <v>32</v>
      </c>
      <c r="R1064" s="17">
        <f t="shared" si="473"/>
        <v>1.625</v>
      </c>
      <c r="S1064" s="17">
        <f t="shared" si="474"/>
        <v>4</v>
      </c>
      <c r="T1064" s="14">
        <f t="shared" si="475"/>
        <v>0.40625</v>
      </c>
      <c r="U1064" s="12">
        <v>18</v>
      </c>
      <c r="V1064" s="12">
        <v>33</v>
      </c>
      <c r="W1064" s="17">
        <f t="shared" si="476"/>
        <v>2.25</v>
      </c>
      <c r="X1064" s="17">
        <f t="shared" si="477"/>
        <v>4.125</v>
      </c>
      <c r="Y1064" s="14">
        <f t="shared" si="478"/>
        <v>0.54545454545454541</v>
      </c>
      <c r="Z1064" s="12">
        <v>5</v>
      </c>
      <c r="AA1064" s="12">
        <v>6</v>
      </c>
      <c r="AB1064" s="17">
        <f t="shared" si="479"/>
        <v>0.625</v>
      </c>
      <c r="AC1064" s="17">
        <f t="shared" si="480"/>
        <v>0.75</v>
      </c>
      <c r="AD1064" s="14">
        <f t="shared" si="481"/>
        <v>0.83333333333333337</v>
      </c>
      <c r="AE1064" s="12">
        <v>28</v>
      </c>
      <c r="AF1064" s="17">
        <f t="shared" si="482"/>
        <v>3.5</v>
      </c>
      <c r="AG1064" s="12">
        <v>7</v>
      </c>
      <c r="AH1064" s="17">
        <f t="shared" si="483"/>
        <v>0.875</v>
      </c>
      <c r="AI1064" s="12">
        <v>21</v>
      </c>
      <c r="AJ1064" s="17">
        <f t="shared" si="484"/>
        <v>2.625</v>
      </c>
      <c r="AK1064" s="12">
        <v>60</v>
      </c>
      <c r="AL1064" s="17">
        <f t="shared" si="485"/>
        <v>7.5</v>
      </c>
      <c r="AM1064" s="12">
        <v>6</v>
      </c>
      <c r="AN1064" s="17">
        <f t="shared" si="486"/>
        <v>0.75</v>
      </c>
      <c r="AO1064" s="12">
        <v>1</v>
      </c>
      <c r="AP1064" s="17">
        <f t="shared" si="487"/>
        <v>0.125</v>
      </c>
      <c r="AQ1064" s="12">
        <v>13</v>
      </c>
      <c r="AR1064" s="17">
        <f t="shared" si="488"/>
        <v>1.625</v>
      </c>
      <c r="AS1064" s="12">
        <v>20</v>
      </c>
      <c r="AT1064" s="17">
        <f t="shared" si="489"/>
        <v>2.5</v>
      </c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35">
        <f t="shared" si="490"/>
        <v>62.832643406268488</v>
      </c>
      <c r="BE1064" s="35">
        <f t="shared" si="491"/>
        <v>61.53846153846154</v>
      </c>
      <c r="BF1064" s="37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13.965147743262257</v>
      </c>
      <c r="BG1064" s="14">
        <f t="shared" si="492"/>
        <v>0.50769230769230766</v>
      </c>
      <c r="BH1064" s="14">
        <f t="shared" si="493"/>
        <v>9.2307692307692313E-2</v>
      </c>
      <c r="BI1064" s="13">
        <f>IFERROR(((AG1064*(12000/5))/((F1064*60+G1064)*(SUMIFS(팀공격력!X:X,팀공격력!A:A,B1064,팀공격력!B:B,D1064)+SUMIFS(팀수비력!X:X,팀수비력!A:A,B1064,팀수비력!B:B,D1064))))*100,"")</f>
        <v>1.4177215189873418</v>
      </c>
      <c r="BJ1064" s="13">
        <f>IFERROR(((AI1064*(12000/5))/((F1064*60+G1064)*(SUMIFS(팀공격력!V:V,팀공격력!A:A,B1064,팀공격력!B:B,D1064)+SUMIFS(팀수비력!W:W,팀수비력!A:A,B1064,팀수비력!B:B,D1064))))*100,"")</f>
        <v>8.5333333333333332</v>
      </c>
      <c r="BK1064" s="13">
        <f>IFERROR(((AE1064*(12000/5))/((F1064*60+G1064)*(SUMIFS(팀공격력!X:X,팀공격력!A:A,B1064,팀공격력!B:B,D1064)+SUMIFS(팀수비력!X:X,팀수비력!A:A,B1064,팀수비력!B:B,D1064))))*100,"")</f>
        <v>5.6708860759493671</v>
      </c>
      <c r="BL1064" s="13">
        <f>IFERROR(100*AK1064/(((((F1064*60+G1064)/(12000/5))*SUMIFS(팀공격력!P:P,팀공격력!A:A,B1064,팀공격력!B:B,D1064))-K1064)),"")</f>
        <v>36.002250140633791</v>
      </c>
      <c r="BM1064" s="13">
        <f>IFERROR(100*((AM1064/E1064*(2400))/((F1064*60+G1064)*SUMIFS(팀공격력!AR:AR,팀공격력!A:A,B1064,팀공격력!B:B,D1064))),"")</f>
        <v>1.3698354274574827</v>
      </c>
      <c r="BN1064" s="13">
        <f>IFERROR((AO1064*40)/(((F1064*60+G1064)/60)*(SUMIFS(팀수비력!Q:Q,팀수비력!A:A,B1064,팀수비력!B:B,D1064)-SUMIFS(팀수비력!N:N,팀수비력!A:A,B1064,팀수비력!B:B,D1064)))*100,"")</f>
        <v>0.33420365535248042</v>
      </c>
      <c r="BO1064" s="13">
        <f t="shared" si="494"/>
        <v>16.121031746031747</v>
      </c>
      <c r="BP1064" s="13">
        <v>11.538461538461499</v>
      </c>
      <c r="BQ1064" s="13">
        <v>0.375</v>
      </c>
      <c r="BR1064" s="13">
        <v>2.625</v>
      </c>
      <c r="BS1064" s="13">
        <v>0.625</v>
      </c>
      <c r="BT1064" s="15" t="s">
        <v>88</v>
      </c>
      <c r="BU1064" s="15"/>
      <c r="BV1064" s="12" t="s">
        <v>91</v>
      </c>
      <c r="BW1064" s="26"/>
      <c r="BX1064" s="28"/>
      <c r="BY1064" s="28"/>
      <c r="BZ1064" s="26"/>
      <c r="CA1064" s="26"/>
      <c r="CB1064" s="26"/>
      <c r="CC1064" s="31"/>
      <c r="CD1064" s="31"/>
      <c r="CE1064" s="31"/>
      <c r="CF1064" s="33"/>
      <c r="CG1064" s="33"/>
    </row>
    <row r="1065" spans="1:85" ht="18" customHeight="1" thickBot="1" x14ac:dyDescent="0.45">
      <c r="A1065" s="12" t="s">
        <v>84</v>
      </c>
      <c r="B1065" s="12" t="s">
        <v>275</v>
      </c>
      <c r="C1065" s="4" t="s">
        <v>284</v>
      </c>
      <c r="D1065" s="4" t="s">
        <v>300</v>
      </c>
      <c r="E1065" s="23">
        <v>9</v>
      </c>
      <c r="F1065" s="24">
        <v>22</v>
      </c>
      <c r="G1065" s="24">
        <v>27</v>
      </c>
      <c r="H1065" s="10">
        <f t="shared" si="468"/>
        <v>12123</v>
      </c>
      <c r="I1065" s="5">
        <v>71</v>
      </c>
      <c r="J1065" s="17">
        <f t="shared" si="469"/>
        <v>7.8888888888888893</v>
      </c>
      <c r="K1065" s="7">
        <v>22</v>
      </c>
      <c r="L1065" s="7">
        <v>62</v>
      </c>
      <c r="M1065" s="17">
        <f t="shared" si="470"/>
        <v>2.4444444444444446</v>
      </c>
      <c r="N1065" s="17">
        <f t="shared" si="471"/>
        <v>6.8888888888888893</v>
      </c>
      <c r="O1065" s="14">
        <f t="shared" si="472"/>
        <v>0.35483870967741937</v>
      </c>
      <c r="P1065" s="12">
        <v>12</v>
      </c>
      <c r="Q1065" s="12">
        <v>26</v>
      </c>
      <c r="R1065" s="17">
        <f t="shared" si="473"/>
        <v>1.3333333333333333</v>
      </c>
      <c r="S1065" s="17">
        <f t="shared" si="474"/>
        <v>2.8888888888888888</v>
      </c>
      <c r="T1065" s="14">
        <f t="shared" si="475"/>
        <v>0.46153846153846156</v>
      </c>
      <c r="U1065" s="12">
        <v>10</v>
      </c>
      <c r="V1065" s="12">
        <v>36</v>
      </c>
      <c r="W1065" s="17">
        <f t="shared" si="476"/>
        <v>1.1111111111111112</v>
      </c>
      <c r="X1065" s="17">
        <f t="shared" si="477"/>
        <v>4</v>
      </c>
      <c r="Y1065" s="14">
        <f t="shared" si="478"/>
        <v>0.27777777777777779</v>
      </c>
      <c r="Z1065" s="12">
        <v>17</v>
      </c>
      <c r="AA1065" s="12">
        <v>24</v>
      </c>
      <c r="AB1065" s="17">
        <f t="shared" si="479"/>
        <v>1.8888888888888888</v>
      </c>
      <c r="AC1065" s="17">
        <f t="shared" si="480"/>
        <v>2.6666666666666665</v>
      </c>
      <c r="AD1065" s="14">
        <f t="shared" si="481"/>
        <v>0.70833333333333337</v>
      </c>
      <c r="AE1065" s="12">
        <v>42</v>
      </c>
      <c r="AF1065" s="17">
        <f t="shared" si="482"/>
        <v>4.666666666666667</v>
      </c>
      <c r="AG1065" s="12">
        <v>12</v>
      </c>
      <c r="AH1065" s="17">
        <f t="shared" si="483"/>
        <v>1.3333333333333333</v>
      </c>
      <c r="AI1065" s="12">
        <v>30</v>
      </c>
      <c r="AJ1065" s="17">
        <f t="shared" si="484"/>
        <v>3.3333333333333335</v>
      </c>
      <c r="AK1065" s="12">
        <v>12</v>
      </c>
      <c r="AL1065" s="17">
        <f t="shared" si="485"/>
        <v>1.3333333333333333</v>
      </c>
      <c r="AM1065" s="12">
        <v>3</v>
      </c>
      <c r="AN1065" s="17">
        <f t="shared" si="486"/>
        <v>0.33333333333333331</v>
      </c>
      <c r="AO1065" s="12">
        <v>3</v>
      </c>
      <c r="AP1065" s="17">
        <f t="shared" si="487"/>
        <v>0.33333333333333331</v>
      </c>
      <c r="AQ1065" s="12">
        <v>12</v>
      </c>
      <c r="AR1065" s="17">
        <f t="shared" si="488"/>
        <v>1.3333333333333333</v>
      </c>
      <c r="AS1065" s="12">
        <v>13</v>
      </c>
      <c r="AT1065" s="17">
        <f t="shared" si="489"/>
        <v>1.4444444444444444</v>
      </c>
      <c r="AU1065" s="13"/>
      <c r="AV1065" s="13"/>
      <c r="AW1065" s="13"/>
      <c r="AX1065" s="13"/>
      <c r="AY1065" s="13"/>
      <c r="AZ1065" s="13"/>
      <c r="BA1065" s="13"/>
      <c r="BB1065" s="13"/>
      <c r="BC1065" s="13"/>
      <c r="BD1065" s="35">
        <f t="shared" si="490"/>
        <v>48.925027563395808</v>
      </c>
      <c r="BE1065" s="35">
        <f t="shared" si="491"/>
        <v>43.548387096774192</v>
      </c>
      <c r="BF1065" s="37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20.384199738158493</v>
      </c>
      <c r="BG1065" s="14">
        <f t="shared" si="492"/>
        <v>0.58064516129032262</v>
      </c>
      <c r="BH1065" s="14">
        <f t="shared" si="493"/>
        <v>0.38709677419354838</v>
      </c>
      <c r="BI1065" s="13">
        <f>IFERROR(((AG1065*(12000/5))/((F1065*60+G1065)*(SUMIFS(팀공격력!X:X,팀공격력!A:A,B1065,팀공격력!B:B,D1065)+SUMIFS(팀수비력!X:X,팀수비력!A:A,B1065,팀수비력!B:B,D1065))))*100,"")</f>
        <v>3.3830453046150377</v>
      </c>
      <c r="BJ1065" s="13">
        <f>IFERROR(((AI1065*(12000/5))/((F1065*60+G1065)*(SUMIFS(팀공격력!V:V,팀공격력!A:A,B1065,팀공격력!B:B,D1065)+SUMIFS(팀수비력!W:W,팀수비력!A:A,B1065,팀수비력!B:B,D1065))))*100,"")</f>
        <v>16.968925654894473</v>
      </c>
      <c r="BK1065" s="13">
        <f>IFERROR(((AE1065*(12000/5))/((F1065*60+G1065)*(SUMIFS(팀공격력!X:X,팀공격력!A:A,B1065,팀공격력!B:B,D1065)+SUMIFS(팀수비력!X:X,팀수비력!A:A,B1065,팀수비력!B:B,D1065))))*100,"")</f>
        <v>11.840658566152632</v>
      </c>
      <c r="BL1065" s="13">
        <f>IFERROR(100*AK1065/(((((F1065*60+G1065)/(12000/5))*SUMIFS(팀공격력!P:P,팀공격력!A:A,B1065,팀공격력!B:B,D1065))-K1065)),"")</f>
        <v>10.00031250976593</v>
      </c>
      <c r="BM1065" s="13">
        <f>IFERROR(100*((AM1065/E1065*(2400))/((F1065*60+G1065)*SUMIFS(팀공격력!AR:AR,팀공격력!A:A,B1065,팀공격력!B:B,D1065))),"")</f>
        <v>0.84746067029044958</v>
      </c>
      <c r="BN1065" s="13">
        <f>IFERROR((AO1065*40)/(((F1065*60+G1065)/60)*(SUMIFS(팀수비력!Q:Q,팀수비력!A:A,B1065,팀수비력!B:B,D1065)-SUMIFS(팀수비력!N:N,팀수비력!A:A,B1065,팀수비력!B:B,D1065)))*100,"")</f>
        <v>1.395616600859467</v>
      </c>
      <c r="BO1065" s="13">
        <f t="shared" si="494"/>
        <v>14.191106906338694</v>
      </c>
      <c r="BP1065" s="13">
        <v>5.2631578947368398</v>
      </c>
      <c r="BQ1065" s="13">
        <v>0.11111111111111099</v>
      </c>
      <c r="BR1065" s="13">
        <v>0.44444444444444398</v>
      </c>
      <c r="BS1065" s="13">
        <v>0.55555555555555503</v>
      </c>
      <c r="BT1065" s="15" t="s">
        <v>88</v>
      </c>
      <c r="BU1065" s="15"/>
      <c r="BV1065" s="12" t="s">
        <v>96</v>
      </c>
      <c r="BW1065" s="26"/>
      <c r="BX1065" s="28"/>
      <c r="BY1065" s="28"/>
      <c r="BZ1065" s="26"/>
      <c r="CA1065" s="26"/>
      <c r="CB1065" s="26"/>
      <c r="CC1065" s="31"/>
      <c r="CD1065" s="31"/>
      <c r="CE1065" s="31"/>
      <c r="CF1065" s="33"/>
      <c r="CG1065" s="33"/>
    </row>
    <row r="1066" spans="1:85" ht="18" customHeight="1" thickBot="1" x14ac:dyDescent="0.45">
      <c r="A1066" s="12" t="s">
        <v>84</v>
      </c>
      <c r="B1066" s="12" t="s">
        <v>275</v>
      </c>
      <c r="C1066" s="4" t="s">
        <v>285</v>
      </c>
      <c r="D1066" s="4" t="s">
        <v>300</v>
      </c>
      <c r="E1066" s="23">
        <v>9</v>
      </c>
      <c r="F1066" s="24">
        <v>31</v>
      </c>
      <c r="G1066" s="24">
        <v>57</v>
      </c>
      <c r="H1066" s="10">
        <f t="shared" si="468"/>
        <v>17253</v>
      </c>
      <c r="I1066" s="5">
        <v>132</v>
      </c>
      <c r="J1066" s="17">
        <f t="shared" si="469"/>
        <v>14.666666666666666</v>
      </c>
      <c r="K1066" s="7">
        <v>44</v>
      </c>
      <c r="L1066" s="7">
        <v>101</v>
      </c>
      <c r="M1066" s="17">
        <f t="shared" si="470"/>
        <v>4.8888888888888893</v>
      </c>
      <c r="N1066" s="17">
        <f t="shared" si="471"/>
        <v>11.222222222222221</v>
      </c>
      <c r="O1066" s="14">
        <f t="shared" si="472"/>
        <v>0.43564356435643564</v>
      </c>
      <c r="P1066" s="12">
        <v>13</v>
      </c>
      <c r="Q1066" s="12">
        <v>24</v>
      </c>
      <c r="R1066" s="17">
        <f t="shared" si="473"/>
        <v>1.4444444444444444</v>
      </c>
      <c r="S1066" s="17">
        <f t="shared" si="474"/>
        <v>2.6666666666666665</v>
      </c>
      <c r="T1066" s="14">
        <f t="shared" si="475"/>
        <v>0.54166666666666663</v>
      </c>
      <c r="U1066" s="12">
        <v>31</v>
      </c>
      <c r="V1066" s="12">
        <v>77</v>
      </c>
      <c r="W1066" s="17">
        <f t="shared" si="476"/>
        <v>3.4444444444444446</v>
      </c>
      <c r="X1066" s="17">
        <f t="shared" si="477"/>
        <v>8.5555555555555554</v>
      </c>
      <c r="Y1066" s="14">
        <f t="shared" si="478"/>
        <v>0.40259740259740262</v>
      </c>
      <c r="Z1066" s="12">
        <v>13</v>
      </c>
      <c r="AA1066" s="12">
        <v>14</v>
      </c>
      <c r="AB1066" s="17">
        <f t="shared" si="479"/>
        <v>1.4444444444444444</v>
      </c>
      <c r="AC1066" s="17">
        <f t="shared" si="480"/>
        <v>1.5555555555555556</v>
      </c>
      <c r="AD1066" s="14">
        <f t="shared" si="481"/>
        <v>0.9285714285714286</v>
      </c>
      <c r="AE1066" s="12">
        <v>20</v>
      </c>
      <c r="AF1066" s="17">
        <f t="shared" si="482"/>
        <v>2.2222222222222223</v>
      </c>
      <c r="AG1066" s="12">
        <v>6</v>
      </c>
      <c r="AH1066" s="17">
        <f t="shared" si="483"/>
        <v>0.66666666666666663</v>
      </c>
      <c r="AI1066" s="12">
        <v>14</v>
      </c>
      <c r="AJ1066" s="17">
        <f t="shared" si="484"/>
        <v>1.5555555555555556</v>
      </c>
      <c r="AK1066" s="12">
        <v>10</v>
      </c>
      <c r="AL1066" s="17">
        <f t="shared" si="485"/>
        <v>1.1111111111111112</v>
      </c>
      <c r="AM1066" s="12">
        <v>5</v>
      </c>
      <c r="AN1066" s="17">
        <f t="shared" si="486"/>
        <v>0.55555555555555558</v>
      </c>
      <c r="AO1066" s="12">
        <v>8</v>
      </c>
      <c r="AP1066" s="17">
        <f t="shared" si="487"/>
        <v>0.88888888888888884</v>
      </c>
      <c r="AQ1066" s="12">
        <v>6</v>
      </c>
      <c r="AR1066" s="17">
        <f t="shared" si="488"/>
        <v>0.66666666666666663</v>
      </c>
      <c r="AS1066" s="12">
        <v>13</v>
      </c>
      <c r="AT1066" s="17">
        <f t="shared" si="489"/>
        <v>1.4444444444444444</v>
      </c>
      <c r="AU1066" s="13"/>
      <c r="AV1066" s="13"/>
      <c r="AW1066" s="13"/>
      <c r="AX1066" s="13"/>
      <c r="AY1066" s="13"/>
      <c r="AZ1066" s="13"/>
      <c r="BA1066" s="13"/>
      <c r="BB1066" s="13"/>
      <c r="BC1066" s="13"/>
      <c r="BD1066" s="35">
        <f t="shared" si="490"/>
        <v>61.590145576707734</v>
      </c>
      <c r="BE1066" s="35">
        <f t="shared" si="491"/>
        <v>58.910891089108908</v>
      </c>
      <c r="BF1066" s="37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19.167572451340433</v>
      </c>
      <c r="BG1066" s="14">
        <f t="shared" si="492"/>
        <v>0.76237623762376239</v>
      </c>
      <c r="BH1066" s="14">
        <f t="shared" si="493"/>
        <v>0.13861386138613863</v>
      </c>
      <c r="BI1066" s="13">
        <f>IFERROR(((AG1066*(12000/5))/((F1066*60+G1066)*(SUMIFS(팀공격력!X:X,팀공격력!A:A,B1066,팀공격력!B:B,D1066)+SUMIFS(팀수비력!X:X,팀수비력!A:A,B1066,팀수비력!B:B,D1066))))*100,"")</f>
        <v>1.1885659951268794</v>
      </c>
      <c r="BJ1066" s="13">
        <f>IFERROR(((AI1066*(12000/5))/((F1066*60+G1066)*(SUMIFS(팀공격력!V:V,팀공격력!A:A,B1066,팀공격력!B:B,D1066)+SUMIFS(팀수비력!W:W,팀수비력!A:A,B1066,팀수비력!B:B,D1066))))*100,"")</f>
        <v>5.5642496957050946</v>
      </c>
      <c r="BK1066" s="13">
        <f>IFERROR(((AE1066*(12000/5))/((F1066*60+G1066)*(SUMIFS(팀공격력!X:X,팀공격력!A:A,B1066,팀공격력!B:B,D1066)+SUMIFS(팀수비력!X:X,팀수비력!A:A,B1066,팀수비력!B:B,D1066))))*100,"")</f>
        <v>3.9618866504229313</v>
      </c>
      <c r="BL1066" s="13">
        <f>IFERROR(100*AK1066/(((((F1066*60+G1066)/(12000/5))*SUMIFS(팀공격력!P:P,팀공격력!A:A,B1066,팀공격력!B:B,D1066))-K1066)),"")</f>
        <v>6.3257608704246966</v>
      </c>
      <c r="BM1066" s="13">
        <f>IFERROR(100*((AM1066/E1066*(2400))/((F1066*60+G1066)*SUMIFS(팀공격력!AR:AR,팀공격력!A:A,B1066,팀공격력!B:B,D1066))),"")</f>
        <v>0.99246176567660915</v>
      </c>
      <c r="BN1066" s="13">
        <f>IFERROR((AO1066*40)/(((F1066*60+G1066)/60)*(SUMIFS(팀수비력!Q:Q,팀수비력!A:A,B1066,팀수비력!B:B,D1066)-SUMIFS(팀수비력!N:N,팀수비력!A:A,B1066,팀수비력!B:B,D1066)))*100,"")</f>
        <v>2.6150520763104885</v>
      </c>
      <c r="BO1066" s="13">
        <f t="shared" si="494"/>
        <v>5.3022269353128317</v>
      </c>
      <c r="BP1066" s="13">
        <v>7.6923076923076898</v>
      </c>
      <c r="BQ1066" s="13">
        <v>0.22222222222222199</v>
      </c>
      <c r="BR1066" s="13">
        <v>3.6666666666666599</v>
      </c>
      <c r="BS1066" s="13">
        <v>0.22222222222222199</v>
      </c>
      <c r="BT1066" s="15" t="s">
        <v>88</v>
      </c>
      <c r="BU1066" s="15"/>
      <c r="BV1066" s="12" t="s">
        <v>91</v>
      </c>
      <c r="BW1066" s="26"/>
      <c r="BX1066" s="28"/>
      <c r="BY1066" s="28"/>
      <c r="BZ1066" s="26"/>
      <c r="CA1066" s="26"/>
      <c r="CB1066" s="26"/>
      <c r="CC1066" s="31"/>
      <c r="CD1066" s="31"/>
      <c r="CE1066" s="31"/>
      <c r="CF1066" s="33"/>
      <c r="CG1066" s="33"/>
    </row>
    <row r="1067" spans="1:85" ht="18" customHeight="1" thickBot="1" x14ac:dyDescent="0.45">
      <c r="A1067" s="12" t="s">
        <v>84</v>
      </c>
      <c r="B1067" s="12" t="s">
        <v>275</v>
      </c>
      <c r="C1067" s="4" t="s">
        <v>286</v>
      </c>
      <c r="D1067" s="4" t="s">
        <v>300</v>
      </c>
      <c r="E1067" s="23">
        <v>9</v>
      </c>
      <c r="F1067" s="24">
        <v>7</v>
      </c>
      <c r="G1067" s="24">
        <v>39</v>
      </c>
      <c r="H1067" s="10">
        <f t="shared" si="468"/>
        <v>4131</v>
      </c>
      <c r="I1067" s="5">
        <v>25</v>
      </c>
      <c r="J1067" s="17">
        <f t="shared" si="469"/>
        <v>2.7777777777777777</v>
      </c>
      <c r="K1067" s="7">
        <v>9</v>
      </c>
      <c r="L1067" s="7">
        <v>23</v>
      </c>
      <c r="M1067" s="17">
        <f t="shared" si="470"/>
        <v>1</v>
      </c>
      <c r="N1067" s="17">
        <f t="shared" si="471"/>
        <v>2.5555555555555554</v>
      </c>
      <c r="O1067" s="14">
        <f t="shared" si="472"/>
        <v>0.39130434782608697</v>
      </c>
      <c r="P1067" s="12">
        <v>3</v>
      </c>
      <c r="Q1067" s="12">
        <v>8</v>
      </c>
      <c r="R1067" s="17">
        <f t="shared" si="473"/>
        <v>0.33333333333333331</v>
      </c>
      <c r="S1067" s="17">
        <f t="shared" si="474"/>
        <v>0.88888888888888884</v>
      </c>
      <c r="T1067" s="14">
        <f t="shared" si="475"/>
        <v>0.375</v>
      </c>
      <c r="U1067" s="12">
        <v>6</v>
      </c>
      <c r="V1067" s="12">
        <v>15</v>
      </c>
      <c r="W1067" s="17">
        <f t="shared" si="476"/>
        <v>0.66666666666666663</v>
      </c>
      <c r="X1067" s="17">
        <f t="shared" si="477"/>
        <v>1.6666666666666667</v>
      </c>
      <c r="Y1067" s="14">
        <f t="shared" si="478"/>
        <v>0.4</v>
      </c>
      <c r="Z1067" s="12">
        <v>1</v>
      </c>
      <c r="AA1067" s="12">
        <v>2</v>
      </c>
      <c r="AB1067" s="17">
        <f t="shared" si="479"/>
        <v>0.1111111111111111</v>
      </c>
      <c r="AC1067" s="17">
        <f t="shared" si="480"/>
        <v>0.22222222222222221</v>
      </c>
      <c r="AD1067" s="14">
        <f t="shared" si="481"/>
        <v>0.5</v>
      </c>
      <c r="AE1067" s="12">
        <v>8</v>
      </c>
      <c r="AF1067" s="17">
        <f t="shared" si="482"/>
        <v>0.88888888888888884</v>
      </c>
      <c r="AG1067" s="12">
        <v>3</v>
      </c>
      <c r="AH1067" s="17">
        <f t="shared" si="483"/>
        <v>0.33333333333333331</v>
      </c>
      <c r="AI1067" s="12">
        <v>5</v>
      </c>
      <c r="AJ1067" s="17">
        <f t="shared" si="484"/>
        <v>0.55555555555555558</v>
      </c>
      <c r="AK1067" s="12">
        <v>6</v>
      </c>
      <c r="AL1067" s="17">
        <f t="shared" si="485"/>
        <v>0.66666666666666663</v>
      </c>
      <c r="AM1067" s="12">
        <v>2</v>
      </c>
      <c r="AN1067" s="17">
        <f t="shared" si="486"/>
        <v>0.22222222222222221</v>
      </c>
      <c r="AO1067" s="12">
        <v>0</v>
      </c>
      <c r="AP1067" s="17">
        <f t="shared" si="487"/>
        <v>0</v>
      </c>
      <c r="AQ1067" s="12">
        <v>3</v>
      </c>
      <c r="AR1067" s="17">
        <f t="shared" si="488"/>
        <v>0.33333333333333331</v>
      </c>
      <c r="AS1067" s="12">
        <v>5</v>
      </c>
      <c r="AT1067" s="17">
        <f t="shared" si="489"/>
        <v>0.55555555555555558</v>
      </c>
      <c r="AU1067" s="13"/>
      <c r="AV1067" s="13"/>
      <c r="AW1067" s="13"/>
      <c r="AX1067" s="13"/>
      <c r="AY1067" s="13"/>
      <c r="AZ1067" s="13"/>
      <c r="BA1067" s="13"/>
      <c r="BB1067" s="13"/>
      <c r="BC1067" s="13"/>
      <c r="BD1067" s="35">
        <f t="shared" si="490"/>
        <v>52.345058626465665</v>
      </c>
      <c r="BE1067" s="35">
        <f t="shared" si="491"/>
        <v>52.173913043478258</v>
      </c>
      <c r="BF1067" s="37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19.01572405128303</v>
      </c>
      <c r="BG1067" s="14">
        <f t="shared" si="492"/>
        <v>0.65217391304347827</v>
      </c>
      <c r="BH1067" s="14">
        <f t="shared" si="493"/>
        <v>8.6956521739130432E-2</v>
      </c>
      <c r="BI1067" s="13">
        <f>IFERROR(((AG1067*(12000/5))/((F1067*60+G1067)*(SUMIFS(팀공격력!X:X,팀공격력!A:A,B1067,팀공격력!B:B,D1067)+SUMIFS(팀수비력!X:X,팀수비력!A:A,B1067,팀수비력!B:B,D1067))))*100,"")</f>
        <v>2.482005460412013</v>
      </c>
      <c r="BJ1067" s="13">
        <f>IFERROR(((AI1067*(12000/5))/((F1067*60+G1067)*(SUMIFS(팀공격력!V:V,팀공격력!A:A,B1067,팀공격력!B:B,D1067)+SUMIFS(팀수비력!W:W,팀수비력!A:A,B1067,팀수비력!B:B,D1067))))*100,"")</f>
        <v>8.2996161427533988</v>
      </c>
      <c r="BK1067" s="13">
        <f>IFERROR(((AE1067*(12000/5))/((F1067*60+G1067)*(SUMIFS(팀공격력!X:X,팀공격력!A:A,B1067,팀공격력!B:B,D1067)+SUMIFS(팀수비력!X:X,팀수비력!A:A,B1067,팀수비력!B:B,D1067))))*100,"")</f>
        <v>6.6186812277653679</v>
      </c>
      <c r="BL1067" s="13">
        <f>IFERROR(100*AK1067/(((((F1067*60+G1067)/(12000/5))*SUMIFS(팀공격력!P:P,팀공격력!A:A,B1067,팀공격력!B:B,D1067))-K1067)),"")</f>
        <v>15.233742740169474</v>
      </c>
      <c r="BM1067" s="13">
        <f>IFERROR(100*((AM1067/E1067*(2400))/((F1067*60+G1067)*SUMIFS(팀공격력!AR:AR,팀공격력!A:A,B1067,팀공격력!B:B,D1067))),"")</f>
        <v>1.65799494971857</v>
      </c>
      <c r="BN1067" s="13">
        <f>IFERROR((AO1067*40)/(((F1067*60+G1067)/60)*(SUMIFS(팀수비력!Q:Q,팀수비력!A:A,B1067,팀수비력!B:B,D1067)-SUMIFS(팀수비력!N:N,팀수비력!A:A,B1067,팀수비력!B:B,D1067)))*100,"")</f>
        <v>0</v>
      </c>
      <c r="BO1067" s="13">
        <f t="shared" si="494"/>
        <v>11.160714285714286</v>
      </c>
      <c r="BP1067" s="13">
        <v>0</v>
      </c>
      <c r="BQ1067" s="13">
        <v>0</v>
      </c>
      <c r="BR1067" s="13">
        <v>0.88888888888888795</v>
      </c>
      <c r="BS1067" s="13">
        <v>0.11111111111111099</v>
      </c>
      <c r="BT1067" s="15" t="s">
        <v>88</v>
      </c>
      <c r="BU1067" s="15"/>
      <c r="BV1067" s="12" t="s">
        <v>91</v>
      </c>
      <c r="BW1067" s="26"/>
      <c r="BX1067" s="28"/>
      <c r="BY1067" s="28"/>
      <c r="BZ1067" s="26"/>
      <c r="CA1067" s="26"/>
      <c r="CB1067" s="26"/>
      <c r="CC1067" s="31"/>
      <c r="CD1067" s="31"/>
      <c r="CE1067" s="31"/>
      <c r="CF1067" s="33"/>
      <c r="CG1067" s="33"/>
    </row>
    <row r="1068" spans="1:85" ht="18" customHeight="1" thickBot="1" x14ac:dyDescent="0.45">
      <c r="A1068" s="12" t="s">
        <v>84</v>
      </c>
      <c r="B1068" s="12" t="s">
        <v>275</v>
      </c>
      <c r="C1068" s="4" t="s">
        <v>288</v>
      </c>
      <c r="D1068" s="4" t="s">
        <v>300</v>
      </c>
      <c r="E1068" s="23">
        <v>3</v>
      </c>
      <c r="F1068" s="24">
        <v>7</v>
      </c>
      <c r="G1068" s="24">
        <v>22</v>
      </c>
      <c r="H1068" s="10">
        <f t="shared" si="468"/>
        <v>1326</v>
      </c>
      <c r="I1068" s="5">
        <v>3</v>
      </c>
      <c r="J1068" s="17">
        <f t="shared" si="469"/>
        <v>1</v>
      </c>
      <c r="K1068" s="7">
        <v>1</v>
      </c>
      <c r="L1068" s="7">
        <v>6</v>
      </c>
      <c r="M1068" s="17">
        <f t="shared" si="470"/>
        <v>0.33333333333333331</v>
      </c>
      <c r="N1068" s="17">
        <f t="shared" si="471"/>
        <v>2</v>
      </c>
      <c r="O1068" s="14">
        <f t="shared" si="472"/>
        <v>0.16666666666666666</v>
      </c>
      <c r="P1068" s="12">
        <v>0</v>
      </c>
      <c r="Q1068" s="12">
        <v>2</v>
      </c>
      <c r="R1068" s="17">
        <f t="shared" si="473"/>
        <v>0</v>
      </c>
      <c r="S1068" s="17">
        <f t="shared" si="474"/>
        <v>0.66666666666666663</v>
      </c>
      <c r="T1068" s="14">
        <f t="shared" si="475"/>
        <v>0</v>
      </c>
      <c r="U1068" s="12">
        <v>1</v>
      </c>
      <c r="V1068" s="12">
        <v>4</v>
      </c>
      <c r="W1068" s="17">
        <f t="shared" si="476"/>
        <v>0.33333333333333331</v>
      </c>
      <c r="X1068" s="17">
        <f t="shared" si="477"/>
        <v>1.3333333333333333</v>
      </c>
      <c r="Y1068" s="14">
        <f t="shared" si="478"/>
        <v>0.25</v>
      </c>
      <c r="Z1068" s="12">
        <v>0</v>
      </c>
      <c r="AA1068" s="12">
        <v>0</v>
      </c>
      <c r="AB1068" s="17">
        <f t="shared" si="479"/>
        <v>0</v>
      </c>
      <c r="AC1068" s="17">
        <f t="shared" si="480"/>
        <v>0</v>
      </c>
      <c r="AD1068" s="14" t="e">
        <f t="shared" si="481"/>
        <v>#DIV/0!</v>
      </c>
      <c r="AE1068" s="12">
        <v>9</v>
      </c>
      <c r="AF1068" s="17">
        <f t="shared" si="482"/>
        <v>3</v>
      </c>
      <c r="AG1068" s="12">
        <v>2</v>
      </c>
      <c r="AH1068" s="17">
        <f t="shared" si="483"/>
        <v>0.66666666666666663</v>
      </c>
      <c r="AI1068" s="12">
        <v>7</v>
      </c>
      <c r="AJ1068" s="17">
        <f t="shared" si="484"/>
        <v>2.3333333333333335</v>
      </c>
      <c r="AK1068" s="12">
        <v>0</v>
      </c>
      <c r="AL1068" s="17">
        <f t="shared" si="485"/>
        <v>0</v>
      </c>
      <c r="AM1068" s="12">
        <v>0</v>
      </c>
      <c r="AN1068" s="17">
        <f t="shared" si="486"/>
        <v>0</v>
      </c>
      <c r="AO1068" s="12">
        <v>0</v>
      </c>
      <c r="AP1068" s="17">
        <f t="shared" si="487"/>
        <v>0</v>
      </c>
      <c r="AQ1068" s="12">
        <v>1</v>
      </c>
      <c r="AR1068" s="17">
        <f t="shared" si="488"/>
        <v>0.33333333333333331</v>
      </c>
      <c r="AS1068" s="12">
        <v>3</v>
      </c>
      <c r="AT1068" s="17">
        <f t="shared" si="489"/>
        <v>1</v>
      </c>
      <c r="AU1068" s="13"/>
      <c r="AV1068" s="13"/>
      <c r="AW1068" s="13"/>
      <c r="AX1068" s="13"/>
      <c r="AY1068" s="13"/>
      <c r="AZ1068" s="13"/>
      <c r="BA1068" s="13"/>
      <c r="BB1068" s="13"/>
      <c r="BC1068" s="13"/>
      <c r="BD1068" s="35">
        <f t="shared" si="490"/>
        <v>25</v>
      </c>
      <c r="BE1068" s="35">
        <f t="shared" si="491"/>
        <v>25</v>
      </c>
      <c r="BF1068" s="37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5.1424734513686081</v>
      </c>
      <c r="BG1068" s="14">
        <f t="shared" si="492"/>
        <v>0.66666666666666663</v>
      </c>
      <c r="BH1068" s="14">
        <f t="shared" si="493"/>
        <v>0</v>
      </c>
      <c r="BI1068" s="13">
        <f>IFERROR(((AG1068*(12000/5))/((F1068*60+G1068)*(SUMIFS(팀공격력!X:X,팀공격력!A:A,B1068,팀공격력!B:B,D1068)+SUMIFS(팀수비력!X:X,팀수비력!A:A,B1068,팀수비력!B:B,D1068))))*100,"")</f>
        <v>1.718311472592932</v>
      </c>
      <c r="BJ1068" s="13">
        <f>IFERROR(((AI1068*(12000/5))/((F1068*60+G1068)*(SUMIFS(팀공격력!V:V,팀공격력!A:A,B1068,팀공격력!B:B,D1068)+SUMIFS(팀수비력!W:W,팀수비력!A:A,B1068,팀수비력!B:B,D1068))))*100,"")</f>
        <v>12.066365007541478</v>
      </c>
      <c r="BK1068" s="13">
        <f>IFERROR(((AE1068*(12000/5))/((F1068*60+G1068)*(SUMIFS(팀공격력!X:X,팀공격력!A:A,B1068,팀공격력!B:B,D1068)+SUMIFS(팀수비력!X:X,팀수비력!A:A,B1068,팀수비력!B:B,D1068))))*100,"")</f>
        <v>7.7324016266681932</v>
      </c>
      <c r="BL1068" s="13">
        <f>IFERROR(100*AK1068/(((((F1068*60+G1068)/(12000/5))*SUMIFS(팀공격력!P:P,팀공격력!A:A,B1068,팀공격력!B:B,D1068))-K1068)),"")</f>
        <v>0</v>
      </c>
      <c r="BM1068" s="13">
        <f>IFERROR(100*((AM1068/E1068*(2400))/((F1068*60+G1068)*SUMIFS(팀공격력!AR:AR,팀공격력!A:A,B1068,팀공격력!B:B,D1068))),"")</f>
        <v>0</v>
      </c>
      <c r="BN1068" s="13">
        <f>IFERROR((AO1068*40)/(((F1068*60+G1068)/60)*(SUMIFS(팀수비력!Q:Q,팀수비력!A:A,B1068,팀수비력!B:B,D1068)-SUMIFS(팀수비력!N:N,팀수비력!A:A,B1068,팀수비력!B:B,D1068)))*100,"")</f>
        <v>0</v>
      </c>
      <c r="BO1068" s="13">
        <f t="shared" si="494"/>
        <v>14.285714285714286</v>
      </c>
      <c r="BP1068" s="13">
        <v>0</v>
      </c>
      <c r="BQ1068" s="13">
        <v>0</v>
      </c>
      <c r="BR1068" s="13">
        <v>0</v>
      </c>
      <c r="BS1068" s="13">
        <v>0.33333333333333298</v>
      </c>
      <c r="BT1068" s="15" t="s">
        <v>88</v>
      </c>
      <c r="BU1068" s="15"/>
      <c r="BV1068" s="12" t="s">
        <v>96</v>
      </c>
      <c r="BW1068" s="26"/>
      <c r="BX1068" s="28"/>
      <c r="BY1068" s="28"/>
      <c r="BZ1068" s="26"/>
      <c r="CA1068" s="26"/>
      <c r="CB1068" s="26"/>
      <c r="CC1068" s="31"/>
      <c r="CD1068" s="31"/>
      <c r="CE1068" s="31"/>
      <c r="CF1068" s="33"/>
      <c r="CG1068" s="33"/>
    </row>
    <row r="1069" spans="1:85" ht="18" customHeight="1" thickBot="1" x14ac:dyDescent="0.45">
      <c r="A1069" s="12" t="s">
        <v>84</v>
      </c>
      <c r="B1069" s="12" t="s">
        <v>275</v>
      </c>
      <c r="C1069" s="4" t="s">
        <v>289</v>
      </c>
      <c r="D1069" s="4" t="s">
        <v>300</v>
      </c>
      <c r="E1069" s="23">
        <v>9</v>
      </c>
      <c r="F1069" s="24">
        <v>18</v>
      </c>
      <c r="G1069" s="24">
        <v>57</v>
      </c>
      <c r="H1069" s="10">
        <f t="shared" si="468"/>
        <v>10233</v>
      </c>
      <c r="I1069" s="5">
        <v>27</v>
      </c>
      <c r="J1069" s="17">
        <f t="shared" si="469"/>
        <v>3</v>
      </c>
      <c r="K1069" s="7">
        <v>11</v>
      </c>
      <c r="L1069" s="7">
        <v>21</v>
      </c>
      <c r="M1069" s="17">
        <f t="shared" si="470"/>
        <v>1.2222222222222223</v>
      </c>
      <c r="N1069" s="17">
        <f t="shared" si="471"/>
        <v>2.3333333333333335</v>
      </c>
      <c r="O1069" s="14">
        <f t="shared" si="472"/>
        <v>0.52380952380952384</v>
      </c>
      <c r="P1069" s="12">
        <v>7</v>
      </c>
      <c r="Q1069" s="12">
        <v>11</v>
      </c>
      <c r="R1069" s="17">
        <f t="shared" si="473"/>
        <v>0.77777777777777779</v>
      </c>
      <c r="S1069" s="17">
        <f t="shared" si="474"/>
        <v>1.2222222222222223</v>
      </c>
      <c r="T1069" s="14">
        <f t="shared" si="475"/>
        <v>0.63636363636363635</v>
      </c>
      <c r="U1069" s="12">
        <v>4</v>
      </c>
      <c r="V1069" s="12">
        <v>10</v>
      </c>
      <c r="W1069" s="17">
        <f t="shared" si="476"/>
        <v>0.44444444444444442</v>
      </c>
      <c r="X1069" s="17">
        <f t="shared" si="477"/>
        <v>1.1111111111111112</v>
      </c>
      <c r="Y1069" s="14">
        <f t="shared" si="478"/>
        <v>0.4</v>
      </c>
      <c r="Z1069" s="12">
        <v>1</v>
      </c>
      <c r="AA1069" s="12">
        <v>2</v>
      </c>
      <c r="AB1069" s="17">
        <f t="shared" si="479"/>
        <v>0.1111111111111111</v>
      </c>
      <c r="AC1069" s="17">
        <f t="shared" si="480"/>
        <v>0.22222222222222221</v>
      </c>
      <c r="AD1069" s="14">
        <f t="shared" si="481"/>
        <v>0.5</v>
      </c>
      <c r="AE1069" s="12">
        <v>22</v>
      </c>
      <c r="AF1069" s="17">
        <f t="shared" si="482"/>
        <v>2.4444444444444446</v>
      </c>
      <c r="AG1069" s="12">
        <v>5</v>
      </c>
      <c r="AH1069" s="17">
        <f t="shared" si="483"/>
        <v>0.55555555555555558</v>
      </c>
      <c r="AI1069" s="12">
        <v>17</v>
      </c>
      <c r="AJ1069" s="17">
        <f t="shared" si="484"/>
        <v>1.8888888888888888</v>
      </c>
      <c r="AK1069" s="12">
        <v>8</v>
      </c>
      <c r="AL1069" s="17">
        <f t="shared" si="485"/>
        <v>0.88888888888888884</v>
      </c>
      <c r="AM1069" s="12">
        <v>1</v>
      </c>
      <c r="AN1069" s="17">
        <f t="shared" si="486"/>
        <v>0.1111111111111111</v>
      </c>
      <c r="AO1069" s="12">
        <v>2</v>
      </c>
      <c r="AP1069" s="17">
        <f t="shared" si="487"/>
        <v>0.22222222222222221</v>
      </c>
      <c r="AQ1069" s="12">
        <v>2</v>
      </c>
      <c r="AR1069" s="17">
        <f t="shared" si="488"/>
        <v>0.22222222222222221</v>
      </c>
      <c r="AS1069" s="12">
        <v>14</v>
      </c>
      <c r="AT1069" s="17">
        <f t="shared" si="489"/>
        <v>1.5555555555555556</v>
      </c>
      <c r="AU1069" s="13"/>
      <c r="AV1069" s="13"/>
      <c r="AW1069" s="13"/>
      <c r="AX1069" s="13"/>
      <c r="AY1069" s="13"/>
      <c r="AZ1069" s="13"/>
      <c r="BA1069" s="13"/>
      <c r="BB1069" s="13"/>
      <c r="BC1069" s="13"/>
      <c r="BD1069" s="35">
        <f t="shared" si="490"/>
        <v>61.700182815356499</v>
      </c>
      <c r="BE1069" s="35">
        <f t="shared" si="491"/>
        <v>61.904761904761905</v>
      </c>
      <c r="BF1069" s="37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6.8197765523630602</v>
      </c>
      <c r="BG1069" s="14">
        <f t="shared" si="492"/>
        <v>0.47619047619047616</v>
      </c>
      <c r="BH1069" s="14">
        <f t="shared" si="493"/>
        <v>9.5238095238095233E-2</v>
      </c>
      <c r="BI1069" s="13">
        <f>IFERROR(((AG1069*(12000/5))/((F1069*60+G1069)*(SUMIFS(팀공격력!X:X,팀공격력!A:A,B1069,팀공격력!B:B,D1069)+SUMIFS(팀수비력!X:X,팀수비력!A:A,B1069,팀수비력!B:B,D1069))))*100,"")</f>
        <v>1.6699509034434388</v>
      </c>
      <c r="BJ1069" s="13">
        <f>IFERROR(((AI1069*(12000/5))/((F1069*60+G1069)*(SUMIFS(팀공격력!V:V,팀공격력!A:A,B1069,팀공격력!B:B,D1069)+SUMIFS(팀수비력!W:W,팀수비력!A:A,B1069,팀수비력!B:B,D1069))))*100,"")</f>
        <v>11.391715877204003</v>
      </c>
      <c r="BK1069" s="13">
        <f>IFERROR(((AE1069*(12000/5))/((F1069*60+G1069)*(SUMIFS(팀공격력!X:X,팀공격력!A:A,B1069,팀공격력!B:B,D1069)+SUMIFS(팀수비력!X:X,팀수비력!A:A,B1069,팀수비력!B:B,D1069))))*100,"")</f>
        <v>7.3477839751511302</v>
      </c>
      <c r="BL1069" s="13">
        <f>IFERROR(100*AK1069/(((((F1069*60+G1069)/(12000/5))*SUMIFS(팀공격력!P:P,팀공격력!A:A,B1069,팀공격력!B:B,D1069))-K1069)),"")</f>
        <v>7.3489728662142451</v>
      </c>
      <c r="BM1069" s="13">
        <f>IFERROR(100*((AM1069/E1069*(2400))/((F1069*60+G1069)*SUMIFS(팀공격력!AR:AR,팀공격력!A:A,B1069,팀공격력!B:B,D1069))),"")</f>
        <v>0.33466124974530498</v>
      </c>
      <c r="BN1069" s="13">
        <f>IFERROR((AO1069*40)/(((F1069*60+G1069)/60)*(SUMIFS(팀수비력!Q:Q,팀수비력!A:A,B1069,팀수비력!B:B,D1069)-SUMIFS(팀수비력!N:N,팀수비력!A:A,B1069,팀수비력!B:B,D1069)))*100,"")</f>
        <v>1.1022547999751993</v>
      </c>
      <c r="BO1069" s="13">
        <f t="shared" si="494"/>
        <v>8.3752093802345069</v>
      </c>
      <c r="BP1069" s="13">
        <v>0</v>
      </c>
      <c r="BQ1069" s="13">
        <v>0</v>
      </c>
      <c r="BR1069" s="13">
        <v>0</v>
      </c>
      <c r="BS1069" s="13">
        <v>0</v>
      </c>
      <c r="BT1069" s="15" t="s">
        <v>88</v>
      </c>
      <c r="BU1069" s="15"/>
      <c r="BV1069" s="12" t="s">
        <v>96</v>
      </c>
      <c r="BW1069" s="26"/>
      <c r="BX1069" s="28"/>
      <c r="BY1069" s="28"/>
      <c r="BZ1069" s="26"/>
      <c r="CA1069" s="26"/>
      <c r="CB1069" s="26"/>
      <c r="CC1069" s="31"/>
      <c r="CD1069" s="31"/>
      <c r="CE1069" s="31"/>
      <c r="CF1069" s="33"/>
      <c r="CG1069" s="33"/>
    </row>
    <row r="1070" spans="1:85" ht="18" customHeight="1" thickBot="1" x14ac:dyDescent="0.45">
      <c r="A1070" s="12" t="s">
        <v>84</v>
      </c>
      <c r="B1070" s="12" t="s">
        <v>275</v>
      </c>
      <c r="C1070" s="4" t="s">
        <v>290</v>
      </c>
      <c r="D1070" s="4" t="s">
        <v>300</v>
      </c>
      <c r="E1070" s="23">
        <v>9</v>
      </c>
      <c r="F1070" s="24">
        <v>10</v>
      </c>
      <c r="G1070" s="24">
        <v>23</v>
      </c>
      <c r="H1070" s="10">
        <f t="shared" si="468"/>
        <v>5607</v>
      </c>
      <c r="I1070" s="5">
        <v>18</v>
      </c>
      <c r="J1070" s="17">
        <f t="shared" si="469"/>
        <v>2</v>
      </c>
      <c r="K1070" s="7">
        <v>7</v>
      </c>
      <c r="L1070" s="7">
        <v>19</v>
      </c>
      <c r="M1070" s="17">
        <f t="shared" si="470"/>
        <v>0.77777777777777779</v>
      </c>
      <c r="N1070" s="17">
        <f t="shared" si="471"/>
        <v>2.1111111111111112</v>
      </c>
      <c r="O1070" s="14">
        <f t="shared" si="472"/>
        <v>0.36842105263157893</v>
      </c>
      <c r="P1070" s="12">
        <v>3</v>
      </c>
      <c r="Q1070" s="12">
        <v>8</v>
      </c>
      <c r="R1070" s="17">
        <f t="shared" si="473"/>
        <v>0.33333333333333331</v>
      </c>
      <c r="S1070" s="17">
        <f t="shared" si="474"/>
        <v>0.88888888888888884</v>
      </c>
      <c r="T1070" s="14">
        <f t="shared" si="475"/>
        <v>0.375</v>
      </c>
      <c r="U1070" s="12">
        <v>4</v>
      </c>
      <c r="V1070" s="12">
        <v>11</v>
      </c>
      <c r="W1070" s="17">
        <f t="shared" si="476"/>
        <v>0.44444444444444442</v>
      </c>
      <c r="X1070" s="17">
        <f t="shared" si="477"/>
        <v>1.2222222222222223</v>
      </c>
      <c r="Y1070" s="14">
        <f t="shared" si="478"/>
        <v>0.36363636363636365</v>
      </c>
      <c r="Z1070" s="12">
        <v>0</v>
      </c>
      <c r="AA1070" s="12">
        <v>0</v>
      </c>
      <c r="AB1070" s="17">
        <f t="shared" si="479"/>
        <v>0</v>
      </c>
      <c r="AC1070" s="17">
        <f t="shared" si="480"/>
        <v>0</v>
      </c>
      <c r="AD1070" s="14" t="e">
        <f t="shared" si="481"/>
        <v>#DIV/0!</v>
      </c>
      <c r="AE1070" s="12">
        <v>11</v>
      </c>
      <c r="AF1070" s="17">
        <f t="shared" si="482"/>
        <v>1.2222222222222223</v>
      </c>
      <c r="AG1070" s="12">
        <v>2</v>
      </c>
      <c r="AH1070" s="17">
        <f t="shared" si="483"/>
        <v>0.22222222222222221</v>
      </c>
      <c r="AI1070" s="12">
        <v>9</v>
      </c>
      <c r="AJ1070" s="17">
        <f t="shared" si="484"/>
        <v>1</v>
      </c>
      <c r="AK1070" s="12">
        <v>4</v>
      </c>
      <c r="AL1070" s="17">
        <f t="shared" si="485"/>
        <v>0.44444444444444442</v>
      </c>
      <c r="AM1070" s="12">
        <v>5</v>
      </c>
      <c r="AN1070" s="17">
        <f t="shared" si="486"/>
        <v>0.55555555555555558</v>
      </c>
      <c r="AO1070" s="12">
        <v>0</v>
      </c>
      <c r="AP1070" s="17">
        <f t="shared" si="487"/>
        <v>0</v>
      </c>
      <c r="AQ1070" s="12">
        <v>2</v>
      </c>
      <c r="AR1070" s="17">
        <f t="shared" si="488"/>
        <v>0.22222222222222221</v>
      </c>
      <c r="AS1070" s="12">
        <v>17</v>
      </c>
      <c r="AT1070" s="17">
        <f t="shared" si="489"/>
        <v>1.8888888888888888</v>
      </c>
      <c r="AU1070" s="13"/>
      <c r="AV1070" s="13"/>
      <c r="AW1070" s="13"/>
      <c r="AX1070" s="13"/>
      <c r="AY1070" s="13"/>
      <c r="AZ1070" s="13"/>
      <c r="BA1070" s="13"/>
      <c r="BB1070" s="13"/>
      <c r="BC1070" s="13"/>
      <c r="BD1070" s="35">
        <f t="shared" si="490"/>
        <v>47.368421052631575</v>
      </c>
      <c r="BE1070" s="35">
        <f t="shared" si="491"/>
        <v>47.368421052631575</v>
      </c>
      <c r="BF1070" s="37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10.945296623619221</v>
      </c>
      <c r="BG1070" s="14">
        <f t="shared" si="492"/>
        <v>0.57894736842105265</v>
      </c>
      <c r="BH1070" s="14">
        <f t="shared" si="493"/>
        <v>0</v>
      </c>
      <c r="BI1070" s="13">
        <f>IFERROR(((AG1070*(12000/5))/((F1070*60+G1070)*(SUMIFS(팀공격력!X:X,팀공격력!A:A,B1070,팀공격력!B:B,D1070)+SUMIFS(팀수비력!X:X,팀수비력!A:A,B1070,팀수비력!B:B,D1070))))*100,"")</f>
        <v>1.2190909645041348</v>
      </c>
      <c r="BJ1070" s="13">
        <f>IFERROR(((AI1070*(12000/5))/((F1070*60+G1070)*(SUMIFS(팀공격력!V:V,팀공격력!A:A,B1070,팀공격력!B:B,D1070)+SUMIFS(팀수비력!W:W,팀수비력!A:A,B1070,팀수비력!B:B,D1070))))*100,"")</f>
        <v>11.006649850951616</v>
      </c>
      <c r="BK1070" s="13">
        <f>IFERROR(((AE1070*(12000/5))/((F1070*60+G1070)*(SUMIFS(팀공격력!X:X,팀공격력!A:A,B1070,팀공격력!B:B,D1070)+SUMIFS(팀수비력!X:X,팀수비력!A:A,B1070,팀수비력!B:B,D1070))))*100,"")</f>
        <v>6.7050003047727413</v>
      </c>
      <c r="BL1070" s="13">
        <f>IFERROR(100*AK1070/(((((F1070*60+G1070)/(12000/5))*SUMIFS(팀공격력!P:P,팀공격력!A:A,B1070,팀공격력!B:B,D1070))-K1070)),"")</f>
        <v>6.8172618751730951</v>
      </c>
      <c r="BM1070" s="13">
        <f>IFERROR(100*((AM1070/E1070*(2400))/((F1070*60+G1070)*SUMIFS(팀공격력!AR:AR,팀공격력!A:A,B1070,팀공격력!B:B,D1070))),"")</f>
        <v>3.0538510510466441</v>
      </c>
      <c r="BN1070" s="13">
        <f>IFERROR((AO1070*40)/(((F1070*60+G1070)/60)*(SUMIFS(팀수비력!Q:Q,팀수비력!A:A,B1070,팀수비력!B:B,D1070)-SUMIFS(팀수비력!N:N,팀수비력!A:A,B1070,팀수비력!B:B,D1070)))*100,"")</f>
        <v>0</v>
      </c>
      <c r="BO1070" s="13">
        <f t="shared" si="494"/>
        <v>9.5238095238095237</v>
      </c>
      <c r="BP1070" s="13">
        <v>0</v>
      </c>
      <c r="BQ1070" s="13">
        <v>0</v>
      </c>
      <c r="BR1070" s="13">
        <v>0</v>
      </c>
      <c r="BS1070" s="13">
        <v>0.44444444444444398</v>
      </c>
      <c r="BT1070" s="15" t="s">
        <v>88</v>
      </c>
      <c r="BU1070" s="15"/>
      <c r="BV1070" s="12" t="s">
        <v>91</v>
      </c>
      <c r="BW1070" s="26"/>
      <c r="BX1070" s="28"/>
      <c r="BY1070" s="28"/>
      <c r="BZ1070" s="26"/>
      <c r="CA1070" s="26"/>
      <c r="CB1070" s="26"/>
      <c r="CC1070" s="31"/>
      <c r="CD1070" s="31"/>
      <c r="CE1070" s="31"/>
      <c r="CF1070" s="33"/>
      <c r="CG1070" s="33"/>
    </row>
    <row r="1071" spans="1:85" ht="18" customHeight="1" thickBot="1" x14ac:dyDescent="0.45">
      <c r="A1071" s="12" t="s">
        <v>84</v>
      </c>
      <c r="B1071" s="12" t="s">
        <v>275</v>
      </c>
      <c r="C1071" s="4" t="s">
        <v>291</v>
      </c>
      <c r="D1071" s="4" t="s">
        <v>300</v>
      </c>
      <c r="E1071" s="23">
        <v>6</v>
      </c>
      <c r="F1071" s="24">
        <v>13</v>
      </c>
      <c r="G1071" s="24">
        <v>26</v>
      </c>
      <c r="H1071" s="10">
        <f t="shared" si="468"/>
        <v>4836</v>
      </c>
      <c r="I1071" s="5">
        <v>48</v>
      </c>
      <c r="J1071" s="17">
        <f t="shared" si="469"/>
        <v>8</v>
      </c>
      <c r="K1071" s="7">
        <v>19</v>
      </c>
      <c r="L1071" s="7">
        <v>46</v>
      </c>
      <c r="M1071" s="17">
        <f t="shared" si="470"/>
        <v>3.1666666666666665</v>
      </c>
      <c r="N1071" s="17">
        <f t="shared" si="471"/>
        <v>7.666666666666667</v>
      </c>
      <c r="O1071" s="14">
        <f t="shared" si="472"/>
        <v>0.41304347826086957</v>
      </c>
      <c r="P1071" s="12">
        <v>12</v>
      </c>
      <c r="Q1071" s="12">
        <v>23</v>
      </c>
      <c r="R1071" s="17">
        <f t="shared" si="473"/>
        <v>2</v>
      </c>
      <c r="S1071" s="17">
        <f t="shared" si="474"/>
        <v>3.8333333333333335</v>
      </c>
      <c r="T1071" s="14">
        <f t="shared" si="475"/>
        <v>0.52173913043478259</v>
      </c>
      <c r="U1071" s="12">
        <v>7</v>
      </c>
      <c r="V1071" s="12">
        <v>23</v>
      </c>
      <c r="W1071" s="17">
        <f t="shared" si="476"/>
        <v>1.1666666666666667</v>
      </c>
      <c r="X1071" s="17">
        <f t="shared" si="477"/>
        <v>3.8333333333333335</v>
      </c>
      <c r="Y1071" s="14">
        <f t="shared" si="478"/>
        <v>0.30434782608695654</v>
      </c>
      <c r="Z1071" s="12">
        <v>3</v>
      </c>
      <c r="AA1071" s="12">
        <v>4</v>
      </c>
      <c r="AB1071" s="17">
        <f t="shared" si="479"/>
        <v>0.5</v>
      </c>
      <c r="AC1071" s="17">
        <f t="shared" si="480"/>
        <v>0.66666666666666663</v>
      </c>
      <c r="AD1071" s="14">
        <f t="shared" si="481"/>
        <v>0.75</v>
      </c>
      <c r="AE1071" s="12">
        <v>27</v>
      </c>
      <c r="AF1071" s="17">
        <f t="shared" si="482"/>
        <v>4.5</v>
      </c>
      <c r="AG1071" s="12">
        <v>7</v>
      </c>
      <c r="AH1071" s="17">
        <f t="shared" si="483"/>
        <v>1.1666666666666667</v>
      </c>
      <c r="AI1071" s="12">
        <v>20</v>
      </c>
      <c r="AJ1071" s="17">
        <f t="shared" si="484"/>
        <v>3.3333333333333335</v>
      </c>
      <c r="AK1071" s="12">
        <v>3</v>
      </c>
      <c r="AL1071" s="17">
        <f t="shared" si="485"/>
        <v>0.5</v>
      </c>
      <c r="AM1071" s="12">
        <v>3</v>
      </c>
      <c r="AN1071" s="17">
        <f t="shared" si="486"/>
        <v>0.5</v>
      </c>
      <c r="AO1071" s="12">
        <v>0</v>
      </c>
      <c r="AP1071" s="17">
        <f t="shared" si="487"/>
        <v>0</v>
      </c>
      <c r="AQ1071" s="12">
        <v>5</v>
      </c>
      <c r="AR1071" s="17">
        <f t="shared" si="488"/>
        <v>0.83333333333333337</v>
      </c>
      <c r="AS1071" s="12">
        <v>7</v>
      </c>
      <c r="AT1071" s="17">
        <f t="shared" si="489"/>
        <v>1.1666666666666667</v>
      </c>
      <c r="AU1071" s="13"/>
      <c r="AV1071" s="13"/>
      <c r="AW1071" s="13"/>
      <c r="AX1071" s="13"/>
      <c r="AY1071" s="13"/>
      <c r="AZ1071" s="13"/>
      <c r="BA1071" s="13"/>
      <c r="BB1071" s="13"/>
      <c r="BC1071" s="13"/>
      <c r="BD1071" s="35">
        <f t="shared" si="490"/>
        <v>50.251256281407045</v>
      </c>
      <c r="BE1071" s="35">
        <f t="shared" si="491"/>
        <v>48.913043478260867</v>
      </c>
      <c r="BF1071" s="37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21.255240958532408</v>
      </c>
      <c r="BG1071" s="14">
        <f t="shared" si="492"/>
        <v>0.5</v>
      </c>
      <c r="BH1071" s="14">
        <f t="shared" si="493"/>
        <v>8.6956521739130432E-2</v>
      </c>
      <c r="BI1071" s="13">
        <f>IFERROR(((AG1071*(12000/5))/((F1071*60+G1071)*(SUMIFS(팀공격력!X:X,팀공격력!A:A,B1071,팀공격력!B:B,D1071)+SUMIFS(팀수비력!X:X,팀수비력!A:A,B1071,팀수비력!B:B,D1071))))*100,"")</f>
        <v>3.2980494393315953</v>
      </c>
      <c r="BJ1071" s="13">
        <f>IFERROR(((AI1071*(12000/5))/((F1071*60+G1071)*(SUMIFS(팀공격력!V:V,팀공격력!A:A,B1071,팀공격력!B:B,D1071)+SUMIFS(팀수비력!W:W,팀수비력!A:A,B1071,팀수비력!B:B,D1071))))*100,"")</f>
        <v>18.90582535743826</v>
      </c>
      <c r="BK1071" s="13">
        <f>IFERROR(((AE1071*(12000/5))/((F1071*60+G1071)*(SUMIFS(팀공격력!X:X,팀공격력!A:A,B1071,팀공격력!B:B,D1071)+SUMIFS(팀수비력!X:X,팀수비력!A:A,B1071,팀수비력!B:B,D1071))))*100,"")</f>
        <v>12.721047837421867</v>
      </c>
      <c r="BL1071" s="13">
        <f>IFERROR(100*AK1071/(((((F1071*60+G1071)/(12000/5))*SUMIFS(팀공격력!P:P,팀공격력!A:A,B1071,팀공격력!B:B,D1071))-K1071)),"")</f>
        <v>4.5478088404350734</v>
      </c>
      <c r="BM1071" s="13">
        <f>IFERROR(100*((AM1071/E1071*(2400))/((F1071*60+G1071)*SUMIFS(팀공격력!AR:AR,팀공격력!A:A,B1071,팀공격력!B:B,D1071))),"")</f>
        <v>2.1244345959328204</v>
      </c>
      <c r="BN1071" s="13">
        <f>IFERROR((AO1071*40)/(((F1071*60+G1071)/60)*(SUMIFS(팀수비력!Q:Q,팀수비력!A:A,B1071,팀수비력!B:B,D1071)-SUMIFS(팀수비력!N:N,팀수비력!A:A,B1071,팀수비력!B:B,D1071)))*100,"")</f>
        <v>0</v>
      </c>
      <c r="BO1071" s="13">
        <f t="shared" si="494"/>
        <v>9.4768764215314629</v>
      </c>
      <c r="BP1071" s="13">
        <v>33.3333333333333</v>
      </c>
      <c r="BQ1071" s="13">
        <v>0.16666666666666599</v>
      </c>
      <c r="BR1071" s="13">
        <v>0.5</v>
      </c>
      <c r="BS1071" s="13">
        <v>0</v>
      </c>
      <c r="BT1071" s="15" t="s">
        <v>93</v>
      </c>
      <c r="BU1071" s="15"/>
      <c r="BV1071" s="12" t="s">
        <v>96</v>
      </c>
      <c r="BW1071" s="26"/>
      <c r="BX1071" s="28"/>
      <c r="BY1071" s="28"/>
      <c r="BZ1071" s="26"/>
      <c r="CA1071" s="26"/>
      <c r="CB1071" s="26"/>
      <c r="CC1071" s="31"/>
      <c r="CD1071" s="31"/>
      <c r="CE1071" s="31"/>
      <c r="CF1071" s="33"/>
      <c r="CG1071" s="33"/>
    </row>
    <row r="1072" spans="1:85" ht="18" customHeight="1" thickBot="1" x14ac:dyDescent="0.45">
      <c r="A1072" s="12" t="s">
        <v>84</v>
      </c>
      <c r="B1072" s="12" t="s">
        <v>275</v>
      </c>
      <c r="C1072" s="4" t="s">
        <v>292</v>
      </c>
      <c r="D1072" s="4" t="s">
        <v>300</v>
      </c>
      <c r="E1072" s="23">
        <v>8</v>
      </c>
      <c r="F1072" s="24">
        <v>32</v>
      </c>
      <c r="G1072" s="24">
        <v>23</v>
      </c>
      <c r="H1072" s="10">
        <f t="shared" si="468"/>
        <v>15544</v>
      </c>
      <c r="I1072" s="5">
        <v>108</v>
      </c>
      <c r="J1072" s="17">
        <f t="shared" si="469"/>
        <v>13.5</v>
      </c>
      <c r="K1072" s="7">
        <v>45</v>
      </c>
      <c r="L1072" s="7">
        <v>113</v>
      </c>
      <c r="M1072" s="17">
        <f t="shared" si="470"/>
        <v>5.625</v>
      </c>
      <c r="N1072" s="17">
        <f t="shared" si="471"/>
        <v>14.125</v>
      </c>
      <c r="O1072" s="14">
        <f t="shared" si="472"/>
        <v>0.39823008849557523</v>
      </c>
      <c r="P1072" s="12">
        <v>37</v>
      </c>
      <c r="Q1072" s="12">
        <v>76</v>
      </c>
      <c r="R1072" s="17">
        <f t="shared" si="473"/>
        <v>4.625</v>
      </c>
      <c r="S1072" s="17">
        <f t="shared" si="474"/>
        <v>9.5</v>
      </c>
      <c r="T1072" s="14">
        <f t="shared" si="475"/>
        <v>0.48684210526315791</v>
      </c>
      <c r="U1072" s="12">
        <v>8</v>
      </c>
      <c r="V1072" s="12">
        <v>37</v>
      </c>
      <c r="W1072" s="17">
        <f t="shared" si="476"/>
        <v>1</v>
      </c>
      <c r="X1072" s="17">
        <f t="shared" si="477"/>
        <v>4.625</v>
      </c>
      <c r="Y1072" s="14">
        <f t="shared" si="478"/>
        <v>0.21621621621621623</v>
      </c>
      <c r="Z1072" s="12">
        <v>10</v>
      </c>
      <c r="AA1072" s="12">
        <v>18</v>
      </c>
      <c r="AB1072" s="17">
        <f t="shared" si="479"/>
        <v>1.25</v>
      </c>
      <c r="AC1072" s="17">
        <f t="shared" si="480"/>
        <v>2.25</v>
      </c>
      <c r="AD1072" s="14">
        <f t="shared" si="481"/>
        <v>0.55555555555555558</v>
      </c>
      <c r="AE1072" s="12">
        <v>47</v>
      </c>
      <c r="AF1072" s="17">
        <f t="shared" si="482"/>
        <v>5.875</v>
      </c>
      <c r="AG1072" s="12">
        <v>11</v>
      </c>
      <c r="AH1072" s="17">
        <f t="shared" si="483"/>
        <v>1.375</v>
      </c>
      <c r="AI1072" s="12">
        <v>36</v>
      </c>
      <c r="AJ1072" s="17">
        <f t="shared" si="484"/>
        <v>4.5</v>
      </c>
      <c r="AK1072" s="12">
        <v>17</v>
      </c>
      <c r="AL1072" s="17">
        <f t="shared" si="485"/>
        <v>2.125</v>
      </c>
      <c r="AM1072" s="12">
        <v>6</v>
      </c>
      <c r="AN1072" s="17">
        <f t="shared" si="486"/>
        <v>0.75</v>
      </c>
      <c r="AO1072" s="12">
        <v>6</v>
      </c>
      <c r="AP1072" s="17">
        <f t="shared" si="487"/>
        <v>0.75</v>
      </c>
      <c r="AQ1072" s="12">
        <v>19</v>
      </c>
      <c r="AR1072" s="17">
        <f t="shared" si="488"/>
        <v>2.375</v>
      </c>
      <c r="AS1072" s="12">
        <v>19</v>
      </c>
      <c r="AT1072" s="17">
        <f t="shared" si="489"/>
        <v>2.375</v>
      </c>
      <c r="AU1072" s="13"/>
      <c r="AV1072" s="13"/>
      <c r="AW1072" s="13"/>
      <c r="AX1072" s="13"/>
      <c r="AY1072" s="13"/>
      <c r="AZ1072" s="13"/>
      <c r="BA1072" s="13"/>
      <c r="BB1072" s="13"/>
      <c r="BC1072" s="13"/>
      <c r="BD1072" s="35">
        <f t="shared" si="490"/>
        <v>44.657624875951043</v>
      </c>
      <c r="BE1072" s="35">
        <f t="shared" si="491"/>
        <v>43.362831858407077</v>
      </c>
      <c r="BF1072" s="37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23.383164422428436</v>
      </c>
      <c r="BG1072" s="14">
        <f t="shared" si="492"/>
        <v>0.32743362831858408</v>
      </c>
      <c r="BH1072" s="14">
        <f t="shared" si="493"/>
        <v>0.15929203539823009</v>
      </c>
      <c r="BI1072" s="13">
        <f>IFERROR(((AG1072*(12000/5))/((F1072*60+G1072)*(SUMIFS(팀공격력!X:X,팀공격력!A:A,B1072,팀공격력!B:B,D1072)+SUMIFS(팀수비력!X:X,팀수비력!A:A,B1072,팀수비력!B:B,D1072))))*100,"")</f>
        <v>2.1498791507325876</v>
      </c>
      <c r="BJ1072" s="13">
        <f>IFERROR(((AI1072*(12000/5))/((F1072*60+G1072)*(SUMIFS(팀공격력!V:V,팀공격력!A:A,B1072,팀공격력!B:B,D1072)+SUMIFS(팀수비력!W:W,팀수비력!A:A,B1072,팀수비력!B:B,D1072))))*100,"")</f>
        <v>14.116609072862291</v>
      </c>
      <c r="BK1072" s="13">
        <f>IFERROR(((AE1072*(12000/5))/((F1072*60+G1072)*(SUMIFS(팀공격력!X:X,팀공격력!A:A,B1072,팀공격력!B:B,D1072)+SUMIFS(팀수비력!X:X,팀수비력!A:A,B1072,팀수비력!B:B,D1072))))*100,"")</f>
        <v>9.185847280402875</v>
      </c>
      <c r="BL1072" s="13">
        <f>IFERROR(100*AK1072/(((((F1072*60+G1072)/(12000/5))*SUMIFS(팀공격력!P:P,팀공격력!A:A,B1072,팀공격력!B:B,D1072))-K1072)),"")</f>
        <v>10.636661548207801</v>
      </c>
      <c r="BM1072" s="13">
        <f>IFERROR(100*((AM1072/E1072*(2400))/((F1072*60+G1072)*SUMIFS(팀공격력!AR:AR,팀공격력!A:A,B1072,팀공격력!B:B,D1072))),"")</f>
        <v>1.3218947125490377</v>
      </c>
      <c r="BN1072" s="13">
        <f>IFERROR((AO1072*40)/(((F1072*60+G1072)/60)*(SUMIFS(팀수비력!Q:Q,팀수비력!A:A,B1072,팀수비력!B:B,D1072)-SUMIFS(팀수비력!N:N,팀수비력!A:A,B1072,팀수비력!B:B,D1072)))*100,"")</f>
        <v>1.9350443246090607</v>
      </c>
      <c r="BO1072" s="13">
        <f t="shared" si="494"/>
        <v>13.579188107489992</v>
      </c>
      <c r="BP1072" s="13">
        <v>5.55555555555555</v>
      </c>
      <c r="BQ1072" s="13">
        <v>0.125</v>
      </c>
      <c r="BR1072" s="13">
        <v>1.25</v>
      </c>
      <c r="BS1072" s="13">
        <v>0.875</v>
      </c>
      <c r="BT1072" s="15" t="s">
        <v>110</v>
      </c>
      <c r="BU1072" s="15"/>
      <c r="BV1072" s="12" t="s">
        <v>96</v>
      </c>
      <c r="BW1072" s="26"/>
      <c r="BX1072" s="28"/>
      <c r="BY1072" s="28"/>
      <c r="BZ1072" s="26"/>
      <c r="CA1072" s="26"/>
      <c r="CB1072" s="26"/>
      <c r="CC1072" s="31"/>
      <c r="CD1072" s="31"/>
      <c r="CE1072" s="31"/>
      <c r="CF1072" s="33"/>
      <c r="CG1072" s="33"/>
    </row>
    <row r="1073" spans="1:85" ht="18" customHeight="1" thickBot="1" x14ac:dyDescent="0.45">
      <c r="A1073" s="12" t="s">
        <v>84</v>
      </c>
      <c r="B1073" s="12" t="s">
        <v>275</v>
      </c>
      <c r="C1073" s="4" t="s">
        <v>293</v>
      </c>
      <c r="D1073" s="4" t="s">
        <v>300</v>
      </c>
      <c r="E1073" s="23">
        <v>6</v>
      </c>
      <c r="F1073" s="24">
        <v>7</v>
      </c>
      <c r="G1073" s="24">
        <v>19</v>
      </c>
      <c r="H1073" s="10">
        <f t="shared" si="468"/>
        <v>2634</v>
      </c>
      <c r="I1073" s="5">
        <v>13</v>
      </c>
      <c r="J1073" s="17">
        <f t="shared" si="469"/>
        <v>2.1666666666666665</v>
      </c>
      <c r="K1073" s="7">
        <v>4</v>
      </c>
      <c r="L1073" s="7">
        <v>7</v>
      </c>
      <c r="M1073" s="17">
        <f t="shared" si="470"/>
        <v>0.66666666666666663</v>
      </c>
      <c r="N1073" s="17">
        <f t="shared" si="471"/>
        <v>1.1666666666666667</v>
      </c>
      <c r="O1073" s="14">
        <f t="shared" si="472"/>
        <v>0.5714285714285714</v>
      </c>
      <c r="P1073" s="12">
        <v>3</v>
      </c>
      <c r="Q1073" s="12">
        <v>4</v>
      </c>
      <c r="R1073" s="17">
        <f t="shared" si="473"/>
        <v>0.5</v>
      </c>
      <c r="S1073" s="17">
        <f t="shared" si="474"/>
        <v>0.66666666666666663</v>
      </c>
      <c r="T1073" s="14">
        <f t="shared" si="475"/>
        <v>0.75</v>
      </c>
      <c r="U1073" s="12">
        <v>1</v>
      </c>
      <c r="V1073" s="12">
        <v>3</v>
      </c>
      <c r="W1073" s="17">
        <f t="shared" si="476"/>
        <v>0.16666666666666666</v>
      </c>
      <c r="X1073" s="17">
        <f t="shared" si="477"/>
        <v>0.5</v>
      </c>
      <c r="Y1073" s="14">
        <f t="shared" si="478"/>
        <v>0.33333333333333331</v>
      </c>
      <c r="Z1073" s="12">
        <v>4</v>
      </c>
      <c r="AA1073" s="12">
        <v>4</v>
      </c>
      <c r="AB1073" s="17">
        <f t="shared" si="479"/>
        <v>0.66666666666666663</v>
      </c>
      <c r="AC1073" s="17">
        <f t="shared" si="480"/>
        <v>0.66666666666666663</v>
      </c>
      <c r="AD1073" s="14">
        <f t="shared" si="481"/>
        <v>1</v>
      </c>
      <c r="AE1073" s="12">
        <v>5</v>
      </c>
      <c r="AF1073" s="17">
        <f t="shared" si="482"/>
        <v>0.83333333333333337</v>
      </c>
      <c r="AG1073" s="12">
        <v>4</v>
      </c>
      <c r="AH1073" s="17">
        <f t="shared" si="483"/>
        <v>0.66666666666666663</v>
      </c>
      <c r="AI1073" s="12">
        <v>1</v>
      </c>
      <c r="AJ1073" s="17">
        <f t="shared" si="484"/>
        <v>0.16666666666666666</v>
      </c>
      <c r="AK1073" s="12">
        <v>7</v>
      </c>
      <c r="AL1073" s="17">
        <f t="shared" si="485"/>
        <v>1.1666666666666667</v>
      </c>
      <c r="AM1073" s="12">
        <v>1</v>
      </c>
      <c r="AN1073" s="17">
        <f t="shared" si="486"/>
        <v>0.16666666666666666</v>
      </c>
      <c r="AO1073" s="12">
        <v>0</v>
      </c>
      <c r="AP1073" s="17">
        <f t="shared" si="487"/>
        <v>0</v>
      </c>
      <c r="AQ1073" s="12">
        <v>6</v>
      </c>
      <c r="AR1073" s="17">
        <f t="shared" si="488"/>
        <v>1</v>
      </c>
      <c r="AS1073" s="12">
        <v>6</v>
      </c>
      <c r="AT1073" s="17">
        <f t="shared" si="489"/>
        <v>1</v>
      </c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35">
        <f t="shared" si="490"/>
        <v>74.200913242009136</v>
      </c>
      <c r="BE1073" s="35">
        <f t="shared" si="491"/>
        <v>64.285714285714292</v>
      </c>
      <c r="BF1073" s="37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10.917372404442789</v>
      </c>
      <c r="BG1073" s="14">
        <f t="shared" si="492"/>
        <v>0.42857142857142855</v>
      </c>
      <c r="BH1073" s="14">
        <f t="shared" si="493"/>
        <v>0.5714285714285714</v>
      </c>
      <c r="BI1073" s="13">
        <f>IFERROR(((AG1073*(12000/5))/((F1073*60+G1073)*(SUMIFS(팀공격력!X:X,팀공격력!A:A,B1073,팀공격력!B:B,D1073)+SUMIFS(팀수비력!X:X,팀수비력!A:A,B1073,팀수비력!B:B,D1073))))*100,"")</f>
        <v>3.460107840027681</v>
      </c>
      <c r="BJ1073" s="13">
        <f>IFERROR(((AI1073*(12000/5))/((F1073*60+G1073)*(SUMIFS(팀공격력!V:V,팀공격력!A:A,B1073,팀공격력!B:B,D1073)+SUMIFS(팀수비력!W:W,팀수비력!A:A,B1073,팀수비력!B:B,D1073))))*100,"")</f>
        <v>1.7355461546805511</v>
      </c>
      <c r="BK1073" s="13">
        <f>IFERROR(((AE1073*(12000/5))/((F1073*60+G1073)*(SUMIFS(팀공격력!X:X,팀공격력!A:A,B1073,팀공격력!B:B,D1073)+SUMIFS(팀수비력!X:X,팀수비력!A:A,B1073,팀수비력!B:B,D1073))))*100,"")</f>
        <v>4.3251348000346006</v>
      </c>
      <c r="BL1073" s="13">
        <f>IFERROR(100*AK1073/(((((F1073*60+G1073)/(12000/5))*SUMIFS(팀공격력!P:P,팀공격력!A:A,B1073,팀공격력!B:B,D1073))-K1073)),"")</f>
        <v>16.55710723683562</v>
      </c>
      <c r="BM1073" s="13">
        <f>IFERROR(100*((AM1073/E1073*(2400))/((F1073*60+G1073)*SUMIFS(팀공격력!AR:AR,팀공격력!A:A,B1073,팀공격력!B:B,D1073))),"")</f>
        <v>1.3001475203658721</v>
      </c>
      <c r="BN1073" s="13">
        <f>IFERROR((AO1073*40)/(((F1073*60+G1073)/60)*(SUMIFS(팀수비력!Q:Q,팀수비력!A:A,B1073,팀수비력!B:B,D1073)-SUMIFS(팀수비력!N:N,팀수비력!A:A,B1073,팀수비력!B:B,D1073)))*100,"")</f>
        <v>0</v>
      </c>
      <c r="BO1073" s="13">
        <f t="shared" si="494"/>
        <v>40.650406504065039</v>
      </c>
      <c r="BP1073" s="13">
        <v>0</v>
      </c>
      <c r="BQ1073" s="13">
        <v>0</v>
      </c>
      <c r="BR1073" s="13">
        <v>0</v>
      </c>
      <c r="BS1073" s="13">
        <v>0</v>
      </c>
      <c r="BT1073" s="15" t="s">
        <v>88</v>
      </c>
      <c r="BU1073" s="15"/>
      <c r="BV1073" s="12" t="s">
        <v>91</v>
      </c>
      <c r="BW1073" s="26"/>
      <c r="BX1073" s="28"/>
      <c r="BY1073" s="28"/>
      <c r="BZ1073" s="26"/>
      <c r="CA1073" s="26"/>
      <c r="CB1073" s="26"/>
      <c r="CC1073" s="31"/>
      <c r="CD1073" s="31"/>
      <c r="CE1073" s="31"/>
      <c r="CF1073" s="33"/>
      <c r="CG1073" s="33"/>
    </row>
    <row r="1074" spans="1:85" ht="18" customHeight="1" thickBot="1" x14ac:dyDescent="0.45">
      <c r="A1074" s="12" t="s">
        <v>84</v>
      </c>
      <c r="B1074" s="12" t="s">
        <v>275</v>
      </c>
      <c r="C1074" s="4" t="s">
        <v>294</v>
      </c>
      <c r="D1074" s="4" t="s">
        <v>300</v>
      </c>
      <c r="E1074" s="23">
        <v>6</v>
      </c>
      <c r="F1074" s="24">
        <v>6</v>
      </c>
      <c r="G1074" s="24">
        <v>15</v>
      </c>
      <c r="H1074" s="10">
        <f t="shared" si="468"/>
        <v>2250</v>
      </c>
      <c r="I1074" s="5">
        <v>2</v>
      </c>
      <c r="J1074" s="17">
        <f t="shared" si="469"/>
        <v>0.33333333333333331</v>
      </c>
      <c r="K1074" s="7">
        <v>1</v>
      </c>
      <c r="L1074" s="7">
        <v>8</v>
      </c>
      <c r="M1074" s="17">
        <f t="shared" si="470"/>
        <v>0.16666666666666666</v>
      </c>
      <c r="N1074" s="17">
        <f t="shared" si="471"/>
        <v>1.3333333333333333</v>
      </c>
      <c r="O1074" s="14">
        <f t="shared" si="472"/>
        <v>0.125</v>
      </c>
      <c r="P1074" s="12">
        <v>1</v>
      </c>
      <c r="Q1074" s="12">
        <v>3</v>
      </c>
      <c r="R1074" s="17">
        <f t="shared" si="473"/>
        <v>0.16666666666666666</v>
      </c>
      <c r="S1074" s="17">
        <f t="shared" si="474"/>
        <v>0.5</v>
      </c>
      <c r="T1074" s="14">
        <f t="shared" si="475"/>
        <v>0.33333333333333331</v>
      </c>
      <c r="U1074" s="12">
        <v>0</v>
      </c>
      <c r="V1074" s="12">
        <v>5</v>
      </c>
      <c r="W1074" s="17">
        <f t="shared" si="476"/>
        <v>0</v>
      </c>
      <c r="X1074" s="17">
        <f t="shared" si="477"/>
        <v>0.83333333333333337</v>
      </c>
      <c r="Y1074" s="14">
        <f t="shared" si="478"/>
        <v>0</v>
      </c>
      <c r="Z1074" s="12">
        <v>0</v>
      </c>
      <c r="AA1074" s="12">
        <v>0</v>
      </c>
      <c r="AB1074" s="17">
        <f t="shared" si="479"/>
        <v>0</v>
      </c>
      <c r="AC1074" s="17">
        <f t="shared" si="480"/>
        <v>0</v>
      </c>
      <c r="AD1074" s="14" t="e">
        <f t="shared" si="481"/>
        <v>#DIV/0!</v>
      </c>
      <c r="AE1074" s="12">
        <v>4</v>
      </c>
      <c r="AF1074" s="17">
        <f t="shared" si="482"/>
        <v>0.66666666666666663</v>
      </c>
      <c r="AG1074" s="12">
        <v>0</v>
      </c>
      <c r="AH1074" s="17">
        <f t="shared" si="483"/>
        <v>0</v>
      </c>
      <c r="AI1074" s="12">
        <v>4</v>
      </c>
      <c r="AJ1074" s="17">
        <f t="shared" si="484"/>
        <v>0.66666666666666663</v>
      </c>
      <c r="AK1074" s="12">
        <v>0</v>
      </c>
      <c r="AL1074" s="17">
        <f t="shared" si="485"/>
        <v>0</v>
      </c>
      <c r="AM1074" s="12">
        <v>2</v>
      </c>
      <c r="AN1074" s="17">
        <f t="shared" si="486"/>
        <v>0.33333333333333331</v>
      </c>
      <c r="AO1074" s="12">
        <v>1</v>
      </c>
      <c r="AP1074" s="17">
        <f t="shared" si="487"/>
        <v>0.16666666666666666</v>
      </c>
      <c r="AQ1074" s="12">
        <v>0</v>
      </c>
      <c r="AR1074" s="17">
        <f t="shared" si="488"/>
        <v>0</v>
      </c>
      <c r="AS1074" s="12">
        <v>3</v>
      </c>
      <c r="AT1074" s="17">
        <f t="shared" si="489"/>
        <v>0.5</v>
      </c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35">
        <f t="shared" si="490"/>
        <v>12.5</v>
      </c>
      <c r="BE1074" s="35">
        <f t="shared" si="491"/>
        <v>12.5</v>
      </c>
      <c r="BF1074" s="37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6.9271566186816758</v>
      </c>
      <c r="BG1074" s="14">
        <f t="shared" si="492"/>
        <v>0.625</v>
      </c>
      <c r="BH1074" s="14">
        <f t="shared" si="493"/>
        <v>0</v>
      </c>
      <c r="BI1074" s="13">
        <f>IFERROR(((AG1074*(12000/5))/((F1074*60+G1074)*(SUMIFS(팀공격력!X:X,팀공격력!A:A,B1074,팀공격력!B:B,D1074)+SUMIFS(팀수비력!X:X,팀수비력!A:A,B1074,팀수비력!B:B,D1074))))*100,"")</f>
        <v>0</v>
      </c>
      <c r="BJ1074" s="13">
        <f>IFERROR(((AI1074*(12000/5))/((F1074*60+G1074)*(SUMIFS(팀공격력!V:V,팀공격력!A:A,B1074,팀공격력!B:B,D1074)+SUMIFS(팀수비력!W:W,팀수비력!A:A,B1074,팀수비력!B:B,D1074))))*100,"")</f>
        <v>8.1269841269841265</v>
      </c>
      <c r="BK1074" s="13">
        <f>IFERROR(((AE1074*(12000/5))/((F1074*60+G1074)*(SUMIFS(팀공격력!X:X,팀공격력!A:A,B1074,팀공격력!B:B,D1074)+SUMIFS(팀수비력!X:X,팀수비력!A:A,B1074,팀수비력!B:B,D1074))))*100,"")</f>
        <v>4.0506329113924053</v>
      </c>
      <c r="BL1074" s="13">
        <f>IFERROR(100*AK1074/(((((F1074*60+G1074)/(12000/5))*SUMIFS(팀공격력!P:P,팀공격력!A:A,B1074,팀공격력!B:B,D1074))-K1074)),"")</f>
        <v>0</v>
      </c>
      <c r="BM1074" s="13">
        <f>IFERROR(100*((AM1074/E1074*(2400))/((F1074*60+G1074)*SUMIFS(팀공격력!AR:AR,팀공격력!A:A,B1074,팀공격력!B:B,D1074))),"")</f>
        <v>3.0440787276832948</v>
      </c>
      <c r="BN1074" s="13">
        <f>IFERROR((AO1074*40)/(((F1074*60+G1074)/60)*(SUMIFS(팀수비력!Q:Q,팀수비력!A:A,B1074,팀수비력!B:B,D1074)-SUMIFS(팀수비력!N:N,팀수비력!A:A,B1074,팀수비력!B:B,D1074)))*100,"")</f>
        <v>1.671018276762402</v>
      </c>
      <c r="BO1074" s="13">
        <f t="shared" si="494"/>
        <v>0</v>
      </c>
      <c r="BP1074" s="13">
        <v>33.3333333333333</v>
      </c>
      <c r="BQ1074" s="13">
        <v>0.16666666666666599</v>
      </c>
      <c r="BR1074" s="13">
        <v>0</v>
      </c>
      <c r="BS1074" s="13">
        <v>0</v>
      </c>
      <c r="BT1074" s="15" t="s">
        <v>88</v>
      </c>
      <c r="BU1074" s="15"/>
      <c r="BV1074" s="12" t="s">
        <v>96</v>
      </c>
      <c r="BW1074" s="26"/>
      <c r="BX1074" s="28"/>
      <c r="BY1074" s="28"/>
      <c r="BZ1074" s="26"/>
      <c r="CA1074" s="26"/>
      <c r="CB1074" s="26"/>
      <c r="CC1074" s="31"/>
      <c r="CD1074" s="31"/>
      <c r="CE1074" s="31"/>
      <c r="CF1074" s="33"/>
      <c r="CG1074" s="33"/>
    </row>
  </sheetData>
  <autoFilter ref="A1:BT194" xr:uid="{00000000-0009-0000-0000-000000000000}">
    <sortState xmlns:xlrd2="http://schemas.microsoft.com/office/spreadsheetml/2017/richdata2" ref="A2:BT194">
      <sortCondition ref="B1:B194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72"/>
  <sheetViews>
    <sheetView zoomScale="85" zoomScaleNormal="85" workbookViewId="0">
      <selection activeCell="H17" sqref="A1:AR72"/>
    </sheetView>
  </sheetViews>
  <sheetFormatPr defaultRowHeight="17.399999999999999" x14ac:dyDescent="0.4"/>
  <cols>
    <col min="1" max="1" width="14" style="38" bestFit="1" customWidth="1"/>
    <col min="2" max="2" width="8.59765625" style="38" customWidth="1"/>
    <col min="3" max="41" width="6.69921875" style="38" customWidth="1"/>
    <col min="42" max="42" width="10.5" style="38" bestFit="1" customWidth="1"/>
    <col min="43" max="43" width="12.69921875" style="38" bestFit="1" customWidth="1"/>
    <col min="44" max="44" width="12.69921875" style="38" customWidth="1"/>
    <col min="45" max="45" width="13.19921875" style="38" customWidth="1"/>
  </cols>
  <sheetData>
    <row r="1" spans="1:47" ht="17.399999999999999" customHeight="1" x14ac:dyDescent="0.4">
      <c r="A1" s="59" t="s">
        <v>301</v>
      </c>
      <c r="B1" s="59" t="s">
        <v>91</v>
      </c>
      <c r="C1" s="59" t="s">
        <v>302</v>
      </c>
      <c r="D1" s="61"/>
      <c r="E1" s="61"/>
      <c r="F1" s="61"/>
      <c r="G1" s="61"/>
      <c r="H1" s="61"/>
      <c r="I1" s="61"/>
      <c r="J1" s="59" t="s">
        <v>303</v>
      </c>
      <c r="K1" s="59" t="s">
        <v>16</v>
      </c>
      <c r="L1" s="59" t="s">
        <v>19</v>
      </c>
      <c r="M1" s="59" t="s">
        <v>304</v>
      </c>
      <c r="N1" s="59" t="s">
        <v>21</v>
      </c>
      <c r="O1" s="59" t="s">
        <v>24</v>
      </c>
      <c r="P1" s="59" t="s">
        <v>305</v>
      </c>
      <c r="Q1" s="59" t="s">
        <v>11</v>
      </c>
      <c r="R1" s="59" t="s">
        <v>14</v>
      </c>
      <c r="S1" s="59" t="s">
        <v>306</v>
      </c>
      <c r="T1" s="59" t="s">
        <v>26</v>
      </c>
      <c r="U1" s="59" t="s">
        <v>29</v>
      </c>
      <c r="V1" s="59" t="s">
        <v>307</v>
      </c>
      <c r="W1" s="59" t="s">
        <v>308</v>
      </c>
      <c r="X1" s="59" t="s">
        <v>309</v>
      </c>
      <c r="Y1" s="59" t="s">
        <v>310</v>
      </c>
      <c r="Z1" s="59" t="s">
        <v>67</v>
      </c>
      <c r="AA1" s="59" t="s">
        <v>69</v>
      </c>
      <c r="AB1" s="59" t="s">
        <v>311</v>
      </c>
      <c r="AC1" s="59" t="s">
        <v>312</v>
      </c>
      <c r="AD1" s="59" t="s">
        <v>313</v>
      </c>
      <c r="AE1" s="59" t="s">
        <v>314</v>
      </c>
      <c r="AF1" s="59" t="s">
        <v>315</v>
      </c>
      <c r="AG1" s="59" t="s">
        <v>316</v>
      </c>
      <c r="AH1" s="61"/>
      <c r="AI1" s="61"/>
      <c r="AJ1" s="59" t="s">
        <v>317</v>
      </c>
      <c r="AK1" s="59" t="s">
        <v>318</v>
      </c>
      <c r="AL1" s="59" t="s">
        <v>319</v>
      </c>
      <c r="AM1" s="59" t="s">
        <v>320</v>
      </c>
      <c r="AN1" s="59" t="s">
        <v>321</v>
      </c>
      <c r="AO1" s="59" t="s">
        <v>322</v>
      </c>
      <c r="AP1" s="59" t="s">
        <v>323</v>
      </c>
      <c r="AQ1" s="59" t="s">
        <v>324</v>
      </c>
      <c r="AR1" s="62" t="s">
        <v>325</v>
      </c>
    </row>
    <row r="2" spans="1:47" x14ac:dyDescent="0.4">
      <c r="A2" s="61"/>
      <c r="B2" s="61"/>
      <c r="C2" s="42" t="s">
        <v>326</v>
      </c>
      <c r="D2" s="42" t="s">
        <v>327</v>
      </c>
      <c r="E2" s="42" t="s">
        <v>328</v>
      </c>
      <c r="F2" s="42" t="s">
        <v>329</v>
      </c>
      <c r="G2" s="42" t="s">
        <v>330</v>
      </c>
      <c r="H2" s="42" t="s">
        <v>331</v>
      </c>
      <c r="I2" s="42" t="s">
        <v>332</v>
      </c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42" t="s">
        <v>333</v>
      </c>
      <c r="AH2" s="42" t="s">
        <v>334</v>
      </c>
      <c r="AI2" s="42" t="s">
        <v>331</v>
      </c>
      <c r="AJ2" s="61"/>
      <c r="AK2" s="61"/>
      <c r="AL2" s="61"/>
      <c r="AM2" s="61"/>
      <c r="AN2" s="61"/>
      <c r="AO2" s="61"/>
      <c r="AP2" s="61"/>
      <c r="AQ2" s="61"/>
      <c r="AR2" s="63"/>
    </row>
    <row r="3" spans="1:47" x14ac:dyDescent="0.4">
      <c r="A3" s="43" t="s">
        <v>85</v>
      </c>
      <c r="B3" s="44" t="s">
        <v>87</v>
      </c>
      <c r="C3" s="44">
        <v>1129</v>
      </c>
      <c r="D3" s="44">
        <v>1061</v>
      </c>
      <c r="E3" s="44">
        <v>1043</v>
      </c>
      <c r="F3" s="44">
        <v>1031</v>
      </c>
      <c r="G3" s="44">
        <v>11</v>
      </c>
      <c r="H3" s="44">
        <v>4275</v>
      </c>
      <c r="I3" s="44">
        <v>79.17</v>
      </c>
      <c r="J3" s="44">
        <v>1003</v>
      </c>
      <c r="K3" s="44">
        <v>1880</v>
      </c>
      <c r="L3" s="44"/>
      <c r="M3" s="44">
        <v>531</v>
      </c>
      <c r="N3" s="44">
        <v>1797</v>
      </c>
      <c r="O3" s="44"/>
      <c r="P3" s="44">
        <v>1534</v>
      </c>
      <c r="Q3" s="44">
        <v>3677</v>
      </c>
      <c r="R3" s="44"/>
      <c r="S3" s="44">
        <v>676</v>
      </c>
      <c r="T3" s="44">
        <v>906</v>
      </c>
      <c r="U3" s="44"/>
      <c r="V3" s="44">
        <v>661</v>
      </c>
      <c r="W3" s="44">
        <v>1280</v>
      </c>
      <c r="X3" s="44">
        <v>1941</v>
      </c>
      <c r="Y3" s="44">
        <v>950</v>
      </c>
      <c r="Z3" s="44">
        <v>81</v>
      </c>
      <c r="AA3" s="44">
        <v>234</v>
      </c>
      <c r="AB3" s="44">
        <v>381</v>
      </c>
      <c r="AC3" s="44">
        <v>150</v>
      </c>
      <c r="AD3" s="44">
        <v>92</v>
      </c>
      <c r="AE3" s="44">
        <v>141</v>
      </c>
      <c r="AF3" s="44">
        <v>147</v>
      </c>
      <c r="AG3" s="44">
        <v>449</v>
      </c>
      <c r="AH3" s="44">
        <v>554</v>
      </c>
      <c r="AI3" s="44">
        <v>1003</v>
      </c>
      <c r="AJ3" s="44">
        <v>8</v>
      </c>
      <c r="AK3" s="44">
        <v>574</v>
      </c>
      <c r="AL3" s="44">
        <v>32</v>
      </c>
      <c r="AM3" s="44">
        <v>235</v>
      </c>
      <c r="AN3" s="44">
        <v>1343</v>
      </c>
      <c r="AO3" s="44">
        <v>714</v>
      </c>
      <c r="AP3" s="54">
        <f>(Q3+0.4*T3-1.07*(V3/(V3+팀수비력!W3))*(Q3-P3)+AK3)/54</f>
        <v>71.156557684337443</v>
      </c>
      <c r="AQ3" s="54">
        <f>(팀수비력!Q3+0.4*팀수비력!T3-1.07*(팀수비력!V3/(팀수비력!V3+팀공격력!W3))*(팀수비력!Q3-팀수비력!P3)+팀수비력!AK3)/54</f>
        <v>71.412830379017151</v>
      </c>
      <c r="AR3" s="57">
        <f t="shared" ref="AR3:AR34" si="0">0.5*(AP3+AQ3)</f>
        <v>71.284694031677304</v>
      </c>
    </row>
    <row r="4" spans="1:47" x14ac:dyDescent="0.4">
      <c r="A4" s="46" t="s">
        <v>112</v>
      </c>
      <c r="B4" s="42" t="s">
        <v>87</v>
      </c>
      <c r="C4" s="42">
        <v>1049</v>
      </c>
      <c r="D4" s="42">
        <v>1018</v>
      </c>
      <c r="E4" s="42">
        <v>992</v>
      </c>
      <c r="F4" s="42">
        <v>972</v>
      </c>
      <c r="G4" s="42">
        <v>76</v>
      </c>
      <c r="H4" s="42">
        <v>4107</v>
      </c>
      <c r="I4" s="42">
        <v>76.06</v>
      </c>
      <c r="J4" s="42">
        <v>1090</v>
      </c>
      <c r="K4" s="42">
        <v>2143</v>
      </c>
      <c r="L4" s="42"/>
      <c r="M4" s="42">
        <v>470</v>
      </c>
      <c r="N4" s="42">
        <v>1499</v>
      </c>
      <c r="O4" s="42"/>
      <c r="P4" s="42">
        <v>1560</v>
      </c>
      <c r="Q4" s="42">
        <v>3642</v>
      </c>
      <c r="R4" s="42"/>
      <c r="S4" s="42">
        <v>517</v>
      </c>
      <c r="T4" s="42">
        <v>681</v>
      </c>
      <c r="U4" s="42"/>
      <c r="V4" s="42">
        <v>554</v>
      </c>
      <c r="W4" s="42">
        <v>1271</v>
      </c>
      <c r="X4" s="42">
        <v>1825</v>
      </c>
      <c r="Y4" s="42">
        <v>942</v>
      </c>
      <c r="Z4" s="42">
        <v>74</v>
      </c>
      <c r="AA4" s="42">
        <v>228</v>
      </c>
      <c r="AB4" s="42">
        <v>317</v>
      </c>
      <c r="AC4" s="42">
        <v>94</v>
      </c>
      <c r="AD4" s="42">
        <v>87</v>
      </c>
      <c r="AE4" s="42">
        <v>30</v>
      </c>
      <c r="AF4" s="42">
        <v>33</v>
      </c>
      <c r="AG4" s="42">
        <v>477</v>
      </c>
      <c r="AH4" s="42">
        <v>609</v>
      </c>
      <c r="AI4" s="42">
        <v>1086</v>
      </c>
      <c r="AJ4" s="42">
        <v>8</v>
      </c>
      <c r="AK4" s="42">
        <v>542</v>
      </c>
      <c r="AL4" s="42">
        <v>39</v>
      </c>
      <c r="AM4" s="42">
        <v>156</v>
      </c>
      <c r="AN4" s="42">
        <v>1457</v>
      </c>
      <c r="AO4" s="42">
        <v>-1033</v>
      </c>
      <c r="AP4" s="55">
        <f>(Q4+0.4*T4-1.07*(V4/(V4+팀수비력!W4))*(Q4-P4)+AK4)/54</f>
        <v>70.381950249931123</v>
      </c>
      <c r="AQ4" s="55">
        <f>(팀수비력!Q4+0.4*팀수비력!T4-1.07*(팀수비력!V4/(팀수비력!V4+팀공격력!W4))*(팀수비력!Q4-팀수비력!P4)+팀수비력!AK4)/54</f>
        <v>70.984570280633051</v>
      </c>
      <c r="AR4" s="57">
        <f t="shared" si="0"/>
        <v>70.683260265282087</v>
      </c>
      <c r="AS4" s="52"/>
      <c r="AT4" s="53"/>
    </row>
    <row r="5" spans="1:47" x14ac:dyDescent="0.4">
      <c r="A5" s="46" t="s">
        <v>133</v>
      </c>
      <c r="B5" s="42" t="s">
        <v>87</v>
      </c>
      <c r="C5" s="42">
        <v>1155</v>
      </c>
      <c r="D5" s="42">
        <v>1172</v>
      </c>
      <c r="E5" s="42">
        <v>1064</v>
      </c>
      <c r="F5" s="42">
        <v>1064</v>
      </c>
      <c r="G5" s="42">
        <v>31</v>
      </c>
      <c r="H5" s="42">
        <v>4486</v>
      </c>
      <c r="I5" s="42">
        <v>83.07</v>
      </c>
      <c r="J5" s="42">
        <v>1259</v>
      </c>
      <c r="K5" s="42">
        <v>2359</v>
      </c>
      <c r="L5" s="42"/>
      <c r="M5" s="42">
        <v>438</v>
      </c>
      <c r="N5" s="42">
        <v>1250</v>
      </c>
      <c r="O5" s="42"/>
      <c r="P5" s="42">
        <v>1697</v>
      </c>
      <c r="Q5" s="42">
        <v>3609</v>
      </c>
      <c r="R5" s="42"/>
      <c r="S5" s="42">
        <v>654</v>
      </c>
      <c r="T5" s="42">
        <v>935</v>
      </c>
      <c r="U5" s="42"/>
      <c r="V5" s="42">
        <v>608</v>
      </c>
      <c r="W5" s="42">
        <v>1339</v>
      </c>
      <c r="X5" s="42">
        <v>1947</v>
      </c>
      <c r="Y5" s="42">
        <v>1059</v>
      </c>
      <c r="Z5" s="42">
        <v>78</v>
      </c>
      <c r="AA5" s="42">
        <v>211</v>
      </c>
      <c r="AB5" s="42">
        <v>314</v>
      </c>
      <c r="AC5" s="42">
        <v>163</v>
      </c>
      <c r="AD5" s="42">
        <v>58</v>
      </c>
      <c r="AE5" s="42">
        <v>163</v>
      </c>
      <c r="AF5" s="42">
        <v>177</v>
      </c>
      <c r="AG5" s="42">
        <v>420</v>
      </c>
      <c r="AH5" s="42">
        <v>619</v>
      </c>
      <c r="AI5" s="42">
        <v>1039</v>
      </c>
      <c r="AJ5" s="42">
        <v>4</v>
      </c>
      <c r="AK5" s="42">
        <v>695</v>
      </c>
      <c r="AL5" s="42">
        <v>31</v>
      </c>
      <c r="AM5" s="42">
        <v>222</v>
      </c>
      <c r="AN5" s="42">
        <v>1207</v>
      </c>
      <c r="AO5" s="42">
        <v>-335</v>
      </c>
      <c r="AP5" s="55">
        <f>(Q5+0.4*T5-1.07*(V5/(V5+팀수비력!W5))*(Q5-P5)+AK5)/54</f>
        <v>73.860980537078092</v>
      </c>
      <c r="AQ5" s="55">
        <f>(팀수비력!Q5+0.4*팀수비력!T5-1.07*(팀수비력!V5/(팀수비력!V5+팀공격력!W5))*(팀수비력!Q5-팀수비력!P5)+팀수비력!AK5)/54</f>
        <v>73.024015594541908</v>
      </c>
      <c r="AR5" s="57">
        <f t="shared" si="0"/>
        <v>73.44249806581</v>
      </c>
      <c r="AS5" s="52"/>
    </row>
    <row r="6" spans="1:47" x14ac:dyDescent="0.4">
      <c r="A6" s="46" t="s">
        <v>152</v>
      </c>
      <c r="B6" s="42" t="s">
        <v>87</v>
      </c>
      <c r="C6" s="42">
        <v>1103</v>
      </c>
      <c r="D6" s="42">
        <v>1076</v>
      </c>
      <c r="E6" s="42">
        <v>1074</v>
      </c>
      <c r="F6" s="42">
        <v>944</v>
      </c>
      <c r="G6" s="42">
        <v>45</v>
      </c>
      <c r="H6" s="42">
        <v>4242</v>
      </c>
      <c r="I6" s="42">
        <v>78.56</v>
      </c>
      <c r="J6" s="42">
        <v>1097</v>
      </c>
      <c r="K6" s="42">
        <v>2141</v>
      </c>
      <c r="L6" s="42"/>
      <c r="M6" s="42">
        <v>483</v>
      </c>
      <c r="N6" s="42">
        <v>1450</v>
      </c>
      <c r="O6" s="42"/>
      <c r="P6" s="42">
        <v>1580</v>
      </c>
      <c r="Q6" s="42">
        <v>3591</v>
      </c>
      <c r="R6" s="42"/>
      <c r="S6" s="42">
        <v>599</v>
      </c>
      <c r="T6" s="42">
        <v>829</v>
      </c>
      <c r="U6" s="42"/>
      <c r="V6" s="42">
        <v>523</v>
      </c>
      <c r="W6" s="42">
        <v>1398</v>
      </c>
      <c r="X6" s="42">
        <v>1921</v>
      </c>
      <c r="Y6" s="42">
        <v>911</v>
      </c>
      <c r="Z6" s="42">
        <v>75</v>
      </c>
      <c r="AA6" s="42">
        <v>254</v>
      </c>
      <c r="AB6" s="42">
        <v>352</v>
      </c>
      <c r="AC6" s="42">
        <v>136</v>
      </c>
      <c r="AD6" s="42">
        <v>79</v>
      </c>
      <c r="AE6" s="42">
        <v>42</v>
      </c>
      <c r="AF6" s="42">
        <v>45</v>
      </c>
      <c r="AG6" s="42">
        <v>388</v>
      </c>
      <c r="AH6" s="42">
        <v>592</v>
      </c>
      <c r="AI6" s="42">
        <v>980</v>
      </c>
      <c r="AJ6" s="42">
        <v>7</v>
      </c>
      <c r="AK6" s="42">
        <v>522</v>
      </c>
      <c r="AL6" s="42">
        <v>34</v>
      </c>
      <c r="AM6" s="42">
        <v>205</v>
      </c>
      <c r="AN6" s="42">
        <v>1127</v>
      </c>
      <c r="AO6" s="42">
        <v>875</v>
      </c>
      <c r="AP6" s="55">
        <f>(Q6+0.4*T6-1.07*(V6/(V6+팀수비력!W6))*(Q6-P6)+AK6)/54</f>
        <v>71.233926575353252</v>
      </c>
      <c r="AQ6" s="55">
        <f>(팀수비력!Q6+0.4*팀수비력!T6-1.07*(팀수비력!V6/(팀수비력!V6+팀공격력!W6))*(팀수비력!Q6-팀수비력!P6)+팀수비력!AK6)/54</f>
        <v>70.742760253859998</v>
      </c>
      <c r="AR6" s="57">
        <f t="shared" si="0"/>
        <v>70.988343414606618</v>
      </c>
      <c r="AS6" s="52"/>
    </row>
    <row r="7" spans="1:47" x14ac:dyDescent="0.4">
      <c r="A7" s="46" t="s">
        <v>172</v>
      </c>
      <c r="B7" s="42" t="s">
        <v>87</v>
      </c>
      <c r="C7" s="42">
        <v>1068</v>
      </c>
      <c r="D7" s="42">
        <v>1156</v>
      </c>
      <c r="E7" s="42">
        <v>1057</v>
      </c>
      <c r="F7" s="42">
        <v>1015</v>
      </c>
      <c r="G7" s="42">
        <v>11</v>
      </c>
      <c r="H7" s="42">
        <v>4307</v>
      </c>
      <c r="I7" s="42">
        <v>79.760000000000005</v>
      </c>
      <c r="J7" s="42">
        <v>991</v>
      </c>
      <c r="K7" s="42">
        <v>1994</v>
      </c>
      <c r="L7" s="42"/>
      <c r="M7" s="42">
        <v>574</v>
      </c>
      <c r="N7" s="42">
        <v>1579</v>
      </c>
      <c r="O7" s="42"/>
      <c r="P7" s="42">
        <v>1565</v>
      </c>
      <c r="Q7" s="42">
        <v>3573</v>
      </c>
      <c r="R7" s="42"/>
      <c r="S7" s="42">
        <v>603</v>
      </c>
      <c r="T7" s="42">
        <v>818</v>
      </c>
      <c r="U7" s="42"/>
      <c r="V7" s="42">
        <v>472</v>
      </c>
      <c r="W7" s="42">
        <v>1327</v>
      </c>
      <c r="X7" s="42">
        <v>1799</v>
      </c>
      <c r="Y7" s="42">
        <v>989</v>
      </c>
      <c r="Z7" s="42">
        <v>76</v>
      </c>
      <c r="AA7" s="42">
        <v>217</v>
      </c>
      <c r="AB7" s="42">
        <v>359</v>
      </c>
      <c r="AC7" s="42">
        <v>120</v>
      </c>
      <c r="AD7" s="42">
        <v>51</v>
      </c>
      <c r="AE7" s="42">
        <v>24</v>
      </c>
      <c r="AF7" s="42">
        <v>27</v>
      </c>
      <c r="AG7" s="42">
        <v>484</v>
      </c>
      <c r="AH7" s="42">
        <v>580</v>
      </c>
      <c r="AI7" s="42">
        <v>1064</v>
      </c>
      <c r="AJ7" s="42">
        <v>10</v>
      </c>
      <c r="AK7" s="42">
        <v>595</v>
      </c>
      <c r="AL7" s="42">
        <v>41</v>
      </c>
      <c r="AM7" s="42">
        <v>197</v>
      </c>
      <c r="AN7" s="42">
        <v>1259</v>
      </c>
      <c r="AO7" s="42">
        <v>-962</v>
      </c>
      <c r="AP7" s="55">
        <f>(Q7+0.4*T7-1.07*(V7/(V7+팀수비력!W7))*(Q7-P7)+AK7)/54</f>
        <v>73.255079590228533</v>
      </c>
      <c r="AQ7" s="55">
        <f>(팀수비력!Q7+0.4*팀수비력!T7-1.07*(팀수비력!V7/(팀수비력!V7+팀공격력!W7))*(팀수비력!Q7-팀수비력!P7)+팀수비력!AK7)/54</f>
        <v>73.901354343950075</v>
      </c>
      <c r="AR7" s="57">
        <f t="shared" si="0"/>
        <v>73.578216967089304</v>
      </c>
      <c r="AS7" s="52"/>
      <c r="AT7" s="53"/>
      <c r="AU7" s="44"/>
    </row>
    <row r="8" spans="1:47" x14ac:dyDescent="0.4">
      <c r="A8" s="46" t="s">
        <v>192</v>
      </c>
      <c r="B8" s="42" t="s">
        <v>87</v>
      </c>
      <c r="C8" s="42">
        <v>1029</v>
      </c>
      <c r="D8" s="42">
        <v>1052</v>
      </c>
      <c r="E8" s="42">
        <v>1053</v>
      </c>
      <c r="F8" s="42">
        <v>987</v>
      </c>
      <c r="G8" s="42">
        <v>49</v>
      </c>
      <c r="H8" s="42">
        <v>4170</v>
      </c>
      <c r="I8" s="42">
        <v>77.22</v>
      </c>
      <c r="J8" s="42">
        <v>1130</v>
      </c>
      <c r="K8" s="42">
        <v>2193</v>
      </c>
      <c r="L8" s="42"/>
      <c r="M8" s="42">
        <v>408</v>
      </c>
      <c r="N8" s="42">
        <v>1353</v>
      </c>
      <c r="O8" s="42"/>
      <c r="P8" s="42">
        <v>1538</v>
      </c>
      <c r="Q8" s="42">
        <v>3546</v>
      </c>
      <c r="R8" s="42"/>
      <c r="S8" s="42">
        <v>686</v>
      </c>
      <c r="T8" s="42">
        <v>922</v>
      </c>
      <c r="U8" s="42"/>
      <c r="V8" s="42">
        <v>502</v>
      </c>
      <c r="W8" s="42">
        <v>1260</v>
      </c>
      <c r="X8" s="42">
        <v>1762</v>
      </c>
      <c r="Y8" s="42">
        <v>869</v>
      </c>
      <c r="Z8" s="42">
        <v>66</v>
      </c>
      <c r="AA8" s="42">
        <v>271</v>
      </c>
      <c r="AB8" s="42">
        <v>387</v>
      </c>
      <c r="AC8" s="42">
        <v>128</v>
      </c>
      <c r="AD8" s="42">
        <v>77</v>
      </c>
      <c r="AE8" s="42">
        <v>99</v>
      </c>
      <c r="AF8" s="42">
        <v>106</v>
      </c>
      <c r="AG8" s="42">
        <v>366</v>
      </c>
      <c r="AH8" s="42">
        <v>602</v>
      </c>
      <c r="AI8" s="42">
        <v>968</v>
      </c>
      <c r="AJ8" s="42">
        <v>9</v>
      </c>
      <c r="AK8" s="42">
        <v>574</v>
      </c>
      <c r="AL8" s="42">
        <v>27</v>
      </c>
      <c r="AM8" s="42">
        <v>245</v>
      </c>
      <c r="AN8" s="42">
        <v>1524</v>
      </c>
      <c r="AO8" s="42">
        <v>-506</v>
      </c>
      <c r="AP8" s="55">
        <f>(Q8+0.4*T8-1.07*(V8/(V8+팀수비력!W8))*(Q8-P8)+AK8)/54</f>
        <v>72.375844994617879</v>
      </c>
      <c r="AQ8" s="55">
        <f>(팀수비력!Q8+0.4*팀수비력!T8-1.07*(팀수비력!V8/(팀수비력!V8+팀공격력!W8))*(팀수비력!Q8-팀수비력!P8)+팀수비력!AK8)/54</f>
        <v>71.664054121799111</v>
      </c>
      <c r="AR8" s="57">
        <f t="shared" si="0"/>
        <v>72.019949558208495</v>
      </c>
      <c r="AS8" s="52"/>
    </row>
    <row r="9" spans="1:47" x14ac:dyDescent="0.4">
      <c r="A9" s="46" t="s">
        <v>213</v>
      </c>
      <c r="B9" s="42" t="s">
        <v>87</v>
      </c>
      <c r="C9" s="42">
        <v>1060</v>
      </c>
      <c r="D9" s="42">
        <v>1029</v>
      </c>
      <c r="E9" s="42">
        <v>999</v>
      </c>
      <c r="F9" s="42">
        <v>962</v>
      </c>
      <c r="G9" s="42">
        <v>11</v>
      </c>
      <c r="H9" s="42">
        <v>4061</v>
      </c>
      <c r="I9" s="42">
        <v>75.2</v>
      </c>
      <c r="J9" s="42">
        <v>1099</v>
      </c>
      <c r="K9" s="42">
        <v>2167</v>
      </c>
      <c r="L9" s="42"/>
      <c r="M9" s="42">
        <v>458</v>
      </c>
      <c r="N9" s="42">
        <v>1423</v>
      </c>
      <c r="O9" s="42"/>
      <c r="P9" s="42">
        <v>1557</v>
      </c>
      <c r="Q9" s="42">
        <v>3590</v>
      </c>
      <c r="R9" s="42"/>
      <c r="S9" s="42">
        <v>489</v>
      </c>
      <c r="T9" s="42">
        <v>687</v>
      </c>
      <c r="U9" s="42"/>
      <c r="V9" s="42">
        <v>491</v>
      </c>
      <c r="W9" s="42">
        <v>1355</v>
      </c>
      <c r="X9" s="42">
        <v>1846</v>
      </c>
      <c r="Y9" s="42">
        <v>960</v>
      </c>
      <c r="Z9" s="42">
        <v>79</v>
      </c>
      <c r="AA9" s="42">
        <v>240</v>
      </c>
      <c r="AB9" s="42">
        <v>414</v>
      </c>
      <c r="AC9" s="42">
        <v>158</v>
      </c>
      <c r="AD9" s="42">
        <v>92</v>
      </c>
      <c r="AE9" s="42">
        <v>30</v>
      </c>
      <c r="AF9" s="42">
        <v>34</v>
      </c>
      <c r="AG9" s="42">
        <v>544</v>
      </c>
      <c r="AH9" s="42">
        <v>545</v>
      </c>
      <c r="AI9" s="42">
        <v>1089</v>
      </c>
      <c r="AJ9" s="42">
        <v>9</v>
      </c>
      <c r="AK9" s="42">
        <v>550</v>
      </c>
      <c r="AL9" s="42">
        <v>37</v>
      </c>
      <c r="AM9" s="42">
        <v>192</v>
      </c>
      <c r="AN9" s="42">
        <v>1393</v>
      </c>
      <c r="AO9" s="42">
        <v>875</v>
      </c>
      <c r="AP9" s="55">
        <f>(Q9+0.4*T9-1.07*(V9/(V9+팀수비력!W9))*(Q9-P9)+AK9)/54</f>
        <v>71.121572978892871</v>
      </c>
      <c r="AQ9" s="55">
        <f>(팀수비력!Q9+0.4*팀수비력!T9-1.07*(팀수비력!V9/(팀수비력!V9+팀공격력!W9))*(팀수비력!Q9-팀수비력!P9)+팀수비력!AK9)/54</f>
        <v>71.019974484288213</v>
      </c>
      <c r="AR9" s="57">
        <f t="shared" si="0"/>
        <v>71.070773731590549</v>
      </c>
      <c r="AS9" s="52"/>
    </row>
    <row r="10" spans="1:47" x14ac:dyDescent="0.4">
      <c r="A10" s="46" t="s">
        <v>233</v>
      </c>
      <c r="B10" s="42" t="s">
        <v>87</v>
      </c>
      <c r="C10" s="42">
        <v>1125</v>
      </c>
      <c r="D10" s="42">
        <v>986</v>
      </c>
      <c r="E10" s="42">
        <v>978</v>
      </c>
      <c r="F10" s="42">
        <v>913</v>
      </c>
      <c r="G10" s="42">
        <v>14</v>
      </c>
      <c r="H10" s="42">
        <v>4016</v>
      </c>
      <c r="I10" s="42">
        <v>74.37</v>
      </c>
      <c r="J10" s="42">
        <v>1128</v>
      </c>
      <c r="K10" s="42">
        <v>2241</v>
      </c>
      <c r="L10" s="42"/>
      <c r="M10" s="42">
        <v>428</v>
      </c>
      <c r="N10" s="42">
        <v>1316</v>
      </c>
      <c r="O10" s="42"/>
      <c r="P10" s="42">
        <v>1556</v>
      </c>
      <c r="Q10" s="42">
        <v>3557</v>
      </c>
      <c r="R10" s="42"/>
      <c r="S10" s="42">
        <v>476</v>
      </c>
      <c r="T10" s="42">
        <v>654</v>
      </c>
      <c r="U10" s="42"/>
      <c r="V10" s="42">
        <v>519</v>
      </c>
      <c r="W10" s="42">
        <v>1228</v>
      </c>
      <c r="X10" s="42">
        <v>1747</v>
      </c>
      <c r="Y10" s="42">
        <v>1125</v>
      </c>
      <c r="Z10" s="42">
        <v>84</v>
      </c>
      <c r="AA10" s="42">
        <v>248</v>
      </c>
      <c r="AB10" s="42">
        <v>360</v>
      </c>
      <c r="AC10" s="42">
        <v>115</v>
      </c>
      <c r="AD10" s="42">
        <v>62</v>
      </c>
      <c r="AE10" s="42">
        <v>49</v>
      </c>
      <c r="AF10" s="42">
        <v>57</v>
      </c>
      <c r="AG10" s="42">
        <v>458</v>
      </c>
      <c r="AH10" s="42">
        <v>579</v>
      </c>
      <c r="AI10" s="42">
        <v>1037</v>
      </c>
      <c r="AJ10" s="42">
        <v>3</v>
      </c>
      <c r="AK10" s="42">
        <v>576</v>
      </c>
      <c r="AL10" s="42">
        <v>49</v>
      </c>
      <c r="AM10" s="42">
        <v>208</v>
      </c>
      <c r="AN10" s="42">
        <v>1061</v>
      </c>
      <c r="AO10" s="42">
        <v>-1117</v>
      </c>
      <c r="AP10" s="55">
        <f>(Q10+0.4*T10-1.07*(V10/(V10+팀수비력!W10))*(Q10-P10)+AK10)/54</f>
        <v>70.365388512173837</v>
      </c>
      <c r="AQ10" s="55">
        <f>(팀수비력!Q10+0.4*팀수비력!T10-1.07*(팀수비력!V10/(팀수비력!V10+팀공격력!W10))*(팀수비력!Q10-팀수비력!P10)+팀수비력!AK10)/54</f>
        <v>70.752136399496791</v>
      </c>
      <c r="AR10" s="57">
        <f t="shared" si="0"/>
        <v>70.558762455835307</v>
      </c>
    </row>
    <row r="11" spans="1:47" x14ac:dyDescent="0.4">
      <c r="A11" s="46" t="s">
        <v>256</v>
      </c>
      <c r="B11" s="42" t="s">
        <v>87</v>
      </c>
      <c r="C11" s="42">
        <v>1176</v>
      </c>
      <c r="D11" s="42">
        <v>1045</v>
      </c>
      <c r="E11" s="42">
        <v>1095</v>
      </c>
      <c r="F11" s="42">
        <v>980</v>
      </c>
      <c r="G11" s="42">
        <v>37</v>
      </c>
      <c r="H11" s="42">
        <v>4333</v>
      </c>
      <c r="I11" s="42">
        <v>80.239999999999995</v>
      </c>
      <c r="J11" s="42">
        <v>1126</v>
      </c>
      <c r="K11" s="42">
        <v>2123</v>
      </c>
      <c r="L11" s="42"/>
      <c r="M11" s="42">
        <v>478</v>
      </c>
      <c r="N11" s="42">
        <v>1462</v>
      </c>
      <c r="O11" s="42"/>
      <c r="P11" s="42">
        <v>1604</v>
      </c>
      <c r="Q11" s="42">
        <v>3585</v>
      </c>
      <c r="R11" s="42"/>
      <c r="S11" s="42">
        <v>647</v>
      </c>
      <c r="T11" s="42">
        <v>906</v>
      </c>
      <c r="U11" s="42"/>
      <c r="V11" s="42">
        <v>527</v>
      </c>
      <c r="W11" s="42">
        <v>1404</v>
      </c>
      <c r="X11" s="42">
        <v>1931</v>
      </c>
      <c r="Y11" s="42">
        <v>976</v>
      </c>
      <c r="Z11" s="42">
        <v>62</v>
      </c>
      <c r="AA11" s="42">
        <v>224</v>
      </c>
      <c r="AB11" s="42">
        <v>330</v>
      </c>
      <c r="AC11" s="42">
        <v>177</v>
      </c>
      <c r="AD11" s="42">
        <v>42</v>
      </c>
      <c r="AE11" s="42">
        <v>39</v>
      </c>
      <c r="AF11" s="42">
        <v>41</v>
      </c>
      <c r="AG11" s="42">
        <v>422</v>
      </c>
      <c r="AH11" s="42">
        <v>542</v>
      </c>
      <c r="AI11" s="42">
        <v>964</v>
      </c>
      <c r="AJ11" s="42">
        <v>4</v>
      </c>
      <c r="AK11" s="42">
        <v>600</v>
      </c>
      <c r="AL11" s="42">
        <v>40</v>
      </c>
      <c r="AM11" s="42">
        <v>217</v>
      </c>
      <c r="AN11" s="42">
        <v>901</v>
      </c>
      <c r="AO11" s="42">
        <v>68</v>
      </c>
      <c r="AP11" s="55">
        <f>(Q11+0.4*T11-1.07*(V11/(V11+팀수비력!W11))*(Q11-P11)+AK11)/54</f>
        <v>73.113252165792403</v>
      </c>
      <c r="AQ11" s="55">
        <f>(팀수비력!Q11+0.4*팀수비력!T11-1.07*(팀수비력!V11/(팀수비력!V11+팀공격력!W11))*(팀수비력!Q11-팀수비력!P11)+팀수비력!AK11)/54</f>
        <v>73.156253944527492</v>
      </c>
      <c r="AR11" s="57">
        <f t="shared" si="0"/>
        <v>73.134753055159948</v>
      </c>
    </row>
    <row r="12" spans="1:47" x14ac:dyDescent="0.4">
      <c r="A12" s="48" t="s">
        <v>275</v>
      </c>
      <c r="B12" s="49" t="s">
        <v>87</v>
      </c>
      <c r="C12" s="49">
        <v>1049</v>
      </c>
      <c r="D12" s="49">
        <v>1006</v>
      </c>
      <c r="E12" s="49">
        <v>1023</v>
      </c>
      <c r="F12" s="49">
        <v>1051</v>
      </c>
      <c r="G12" s="49">
        <v>35</v>
      </c>
      <c r="H12" s="49">
        <v>4164</v>
      </c>
      <c r="I12" s="49">
        <v>77.11</v>
      </c>
      <c r="J12" s="49">
        <v>1105</v>
      </c>
      <c r="K12" s="49">
        <v>2224</v>
      </c>
      <c r="L12" s="49"/>
      <c r="M12" s="49">
        <v>481</v>
      </c>
      <c r="N12" s="49">
        <v>1384</v>
      </c>
      <c r="O12" s="49"/>
      <c r="P12" s="49">
        <v>1586</v>
      </c>
      <c r="Q12" s="49">
        <v>3608</v>
      </c>
      <c r="R12" s="49"/>
      <c r="S12" s="49">
        <v>511</v>
      </c>
      <c r="T12" s="49">
        <v>789</v>
      </c>
      <c r="U12" s="49"/>
      <c r="V12" s="49">
        <v>599</v>
      </c>
      <c r="W12" s="49">
        <v>1431</v>
      </c>
      <c r="X12" s="49">
        <v>2030</v>
      </c>
      <c r="Y12" s="49">
        <v>1024</v>
      </c>
      <c r="Z12" s="49">
        <v>86</v>
      </c>
      <c r="AA12" s="49">
        <v>217</v>
      </c>
      <c r="AB12" s="49">
        <v>345</v>
      </c>
      <c r="AC12" s="49">
        <v>115</v>
      </c>
      <c r="AD12" s="49">
        <v>49</v>
      </c>
      <c r="AE12" s="49">
        <v>43</v>
      </c>
      <c r="AF12" s="49">
        <v>48</v>
      </c>
      <c r="AG12" s="49">
        <v>395</v>
      </c>
      <c r="AH12" s="49">
        <v>605</v>
      </c>
      <c r="AI12" s="49">
        <v>1000</v>
      </c>
      <c r="AJ12" s="49">
        <v>12</v>
      </c>
      <c r="AK12" s="49">
        <v>593</v>
      </c>
      <c r="AL12" s="49">
        <v>37</v>
      </c>
      <c r="AM12" s="49">
        <v>190</v>
      </c>
      <c r="AN12" s="49">
        <v>1386</v>
      </c>
      <c r="AO12" s="49">
        <v>1425</v>
      </c>
      <c r="AP12" s="56">
        <f>(Q12+0.4*T12-1.07*(V12/(V12+팀수비력!W12))*(Q12-P12)+AK12)/54</f>
        <v>70.909033696826796</v>
      </c>
      <c r="AQ12" s="56">
        <f>(팀수비력!Q12+0.4*팀수비력!T12-1.07*(팀수비력!V12/(팀수비력!V12+팀공격력!W12))*(팀수비력!Q12-팀수비력!P12)+팀수비력!AK12)/54</f>
        <v>71.083208169024985</v>
      </c>
      <c r="AR12" s="57">
        <f t="shared" si="0"/>
        <v>70.996120932925891</v>
      </c>
    </row>
    <row r="13" spans="1:47" x14ac:dyDescent="0.4">
      <c r="A13" s="43" t="s">
        <v>85</v>
      </c>
      <c r="B13" s="44" t="s">
        <v>295</v>
      </c>
      <c r="C13" s="44">
        <v>173</v>
      </c>
      <c r="D13" s="44">
        <v>149</v>
      </c>
      <c r="E13" s="44">
        <v>171</v>
      </c>
      <c r="F13" s="44">
        <v>159</v>
      </c>
      <c r="G13" s="44"/>
      <c r="H13" s="44">
        <v>652</v>
      </c>
      <c r="I13" s="44">
        <v>72.44</v>
      </c>
      <c r="J13" s="44">
        <v>151</v>
      </c>
      <c r="K13" s="44">
        <v>317</v>
      </c>
      <c r="L13" s="44"/>
      <c r="M13" s="44">
        <v>70</v>
      </c>
      <c r="N13" s="44">
        <v>285</v>
      </c>
      <c r="O13" s="44"/>
      <c r="P13" s="44">
        <v>221</v>
      </c>
      <c r="Q13" s="44">
        <v>602</v>
      </c>
      <c r="R13" s="44"/>
      <c r="S13" s="44">
        <v>140</v>
      </c>
      <c r="T13" s="44">
        <v>177</v>
      </c>
      <c r="U13" s="44"/>
      <c r="V13" s="44">
        <v>110</v>
      </c>
      <c r="W13" s="44">
        <v>203</v>
      </c>
      <c r="X13" s="44">
        <v>313</v>
      </c>
      <c r="Y13" s="44">
        <v>133</v>
      </c>
      <c r="Z13" s="44">
        <v>13</v>
      </c>
      <c r="AA13" s="44">
        <v>40</v>
      </c>
      <c r="AB13" s="44">
        <v>62</v>
      </c>
      <c r="AC13" s="44">
        <v>24</v>
      </c>
      <c r="AD13" s="44">
        <v>21</v>
      </c>
      <c r="AE13" s="44">
        <v>20</v>
      </c>
      <c r="AF13" s="44">
        <v>20</v>
      </c>
      <c r="AG13" s="44">
        <v>65</v>
      </c>
      <c r="AH13" s="44">
        <v>95</v>
      </c>
      <c r="AI13" s="44">
        <v>160</v>
      </c>
      <c r="AJ13" s="44"/>
      <c r="AK13" s="44">
        <v>90</v>
      </c>
      <c r="AL13" s="44">
        <v>4</v>
      </c>
      <c r="AM13" s="44">
        <v>33</v>
      </c>
      <c r="AN13" s="44">
        <v>223</v>
      </c>
      <c r="AO13" s="44">
        <v>-217</v>
      </c>
      <c r="AP13" s="54">
        <f>(Q13+0.4*T13-1.07*(V13/(V13+팀수비력!W13))*(Q13-P13)+AK13)/9</f>
        <v>70.478669213626233</v>
      </c>
      <c r="AQ13" s="54">
        <f>(팀수비력!Q13+0.4*팀수비력!T13-1.07*(팀수비력!V13/(팀수비력!V13+팀공격력!W13))*(팀수비력!Q13-팀수비력!P13)+팀수비력!AK13)/9</f>
        <v>70.517000392618755</v>
      </c>
      <c r="AR13" s="57">
        <f t="shared" si="0"/>
        <v>70.497834803122487</v>
      </c>
    </row>
    <row r="14" spans="1:47" x14ac:dyDescent="0.4">
      <c r="A14" s="46" t="s">
        <v>112</v>
      </c>
      <c r="B14" s="42" t="s">
        <v>295</v>
      </c>
      <c r="C14" s="42">
        <v>175</v>
      </c>
      <c r="D14" s="42">
        <v>150</v>
      </c>
      <c r="E14" s="42">
        <v>142</v>
      </c>
      <c r="F14" s="42">
        <v>167</v>
      </c>
      <c r="G14" s="42">
        <v>12</v>
      </c>
      <c r="H14" s="42">
        <v>646</v>
      </c>
      <c r="I14" s="42">
        <v>71.78</v>
      </c>
      <c r="J14" s="42">
        <v>178</v>
      </c>
      <c r="K14" s="42">
        <v>374</v>
      </c>
      <c r="L14" s="42"/>
      <c r="M14" s="42">
        <v>74</v>
      </c>
      <c r="N14" s="42">
        <v>256</v>
      </c>
      <c r="O14" s="42"/>
      <c r="P14" s="42">
        <v>252</v>
      </c>
      <c r="Q14" s="42">
        <v>630</v>
      </c>
      <c r="R14" s="42"/>
      <c r="S14" s="42">
        <v>68</v>
      </c>
      <c r="T14" s="42">
        <v>99</v>
      </c>
      <c r="U14" s="42"/>
      <c r="V14" s="42">
        <v>104</v>
      </c>
      <c r="W14" s="42">
        <v>185</v>
      </c>
      <c r="X14" s="42">
        <v>289</v>
      </c>
      <c r="Y14" s="42">
        <v>151</v>
      </c>
      <c r="Z14" s="42">
        <v>11</v>
      </c>
      <c r="AA14" s="42">
        <v>59</v>
      </c>
      <c r="AB14" s="42">
        <v>73</v>
      </c>
      <c r="AC14" s="42">
        <v>18</v>
      </c>
      <c r="AD14" s="42">
        <v>21</v>
      </c>
      <c r="AE14" s="42">
        <v>7</v>
      </c>
      <c r="AF14" s="42">
        <v>7</v>
      </c>
      <c r="AG14" s="42">
        <v>67</v>
      </c>
      <c r="AH14" s="42">
        <v>100</v>
      </c>
      <c r="AI14" s="42">
        <v>167</v>
      </c>
      <c r="AJ14" s="42">
        <v>2</v>
      </c>
      <c r="AK14" s="42">
        <v>98</v>
      </c>
      <c r="AL14" s="42">
        <v>8</v>
      </c>
      <c r="AM14" s="42">
        <v>29</v>
      </c>
      <c r="AN14" s="42">
        <v>244</v>
      </c>
      <c r="AO14" s="42">
        <v>-395</v>
      </c>
      <c r="AP14" s="55">
        <f>(Q14+0.4*T14-1.07*(V14/(V14+팀수비력!W14))*(Q14-P14)+AK14)/9</f>
        <v>70.996044852191645</v>
      </c>
      <c r="AQ14" s="55">
        <f>(팀수비력!Q14+0.4*팀수비력!T14-1.07*(팀수비력!V14/(팀수비력!V14+팀공격력!W14))*(팀수비력!Q14-팀수비력!P14)+팀수비력!AK14)/9</f>
        <v>71.18612654320988</v>
      </c>
      <c r="AR14" s="57">
        <f t="shared" si="0"/>
        <v>71.091085697700763</v>
      </c>
    </row>
    <row r="15" spans="1:47" x14ac:dyDescent="0.4">
      <c r="A15" s="46" t="s">
        <v>133</v>
      </c>
      <c r="B15" s="42" t="s">
        <v>295</v>
      </c>
      <c r="C15" s="42">
        <v>176</v>
      </c>
      <c r="D15" s="42">
        <v>168</v>
      </c>
      <c r="E15" s="42">
        <v>180</v>
      </c>
      <c r="F15" s="42">
        <v>143</v>
      </c>
      <c r="G15" s="42"/>
      <c r="H15" s="42">
        <v>667</v>
      </c>
      <c r="I15" s="42">
        <v>74.11</v>
      </c>
      <c r="J15" s="42">
        <v>188</v>
      </c>
      <c r="K15" s="42">
        <v>383</v>
      </c>
      <c r="L15" s="42"/>
      <c r="M15" s="42">
        <v>61</v>
      </c>
      <c r="N15" s="42">
        <v>166</v>
      </c>
      <c r="O15" s="42"/>
      <c r="P15" s="42">
        <v>249</v>
      </c>
      <c r="Q15" s="42">
        <v>549</v>
      </c>
      <c r="R15" s="42"/>
      <c r="S15" s="42">
        <v>108</v>
      </c>
      <c r="T15" s="42">
        <v>149</v>
      </c>
      <c r="U15" s="42"/>
      <c r="V15" s="42">
        <v>96</v>
      </c>
      <c r="W15" s="42">
        <v>237</v>
      </c>
      <c r="X15" s="42">
        <v>333</v>
      </c>
      <c r="Y15" s="42">
        <v>156</v>
      </c>
      <c r="Z15" s="42">
        <v>20</v>
      </c>
      <c r="AA15" s="42">
        <v>35</v>
      </c>
      <c r="AB15" s="42">
        <v>42</v>
      </c>
      <c r="AC15" s="42">
        <v>38</v>
      </c>
      <c r="AD15" s="42">
        <v>5</v>
      </c>
      <c r="AE15" s="42">
        <v>21</v>
      </c>
      <c r="AF15" s="42">
        <v>22</v>
      </c>
      <c r="AG15" s="42">
        <v>64</v>
      </c>
      <c r="AH15" s="42">
        <v>107</v>
      </c>
      <c r="AI15" s="42">
        <v>171</v>
      </c>
      <c r="AJ15" s="42">
        <v>1</v>
      </c>
      <c r="AK15" s="42">
        <v>128</v>
      </c>
      <c r="AL15" s="42">
        <v>11</v>
      </c>
      <c r="AM15" s="42">
        <v>27</v>
      </c>
      <c r="AN15" s="42">
        <v>209</v>
      </c>
      <c r="AO15" s="42">
        <v>105</v>
      </c>
      <c r="AP15" s="55">
        <f>(Q15+0.4*T15-1.07*(V15/(V15+팀수비력!W15))*(Q15-P15)+AK15)/9</f>
        <v>69.438647342995168</v>
      </c>
      <c r="AQ15" s="55">
        <f>(팀수비력!Q15+0.4*팀수비력!T15-1.07*(팀수비력!V15/(팀수비력!V15+팀공격력!W15))*(팀수비력!Q15-팀수비력!P15)+팀수비력!AK15)/9</f>
        <v>69.721200931470378</v>
      </c>
      <c r="AR15" s="57">
        <f t="shared" si="0"/>
        <v>69.57992413723278</v>
      </c>
    </row>
    <row r="16" spans="1:47" x14ac:dyDescent="0.4">
      <c r="A16" s="46" t="s">
        <v>152</v>
      </c>
      <c r="B16" s="42" t="s">
        <v>295</v>
      </c>
      <c r="C16" s="42">
        <v>172</v>
      </c>
      <c r="D16" s="42">
        <v>154</v>
      </c>
      <c r="E16" s="42">
        <v>196</v>
      </c>
      <c r="F16" s="42">
        <v>171</v>
      </c>
      <c r="G16" s="42">
        <v>22</v>
      </c>
      <c r="H16" s="42">
        <v>715</v>
      </c>
      <c r="I16" s="42">
        <v>79.44</v>
      </c>
      <c r="J16" s="42">
        <v>190</v>
      </c>
      <c r="K16" s="42">
        <v>367</v>
      </c>
      <c r="L16" s="42"/>
      <c r="M16" s="42">
        <v>80</v>
      </c>
      <c r="N16" s="42">
        <v>256</v>
      </c>
      <c r="O16" s="42"/>
      <c r="P16" s="42">
        <v>270</v>
      </c>
      <c r="Q16" s="42">
        <v>623</v>
      </c>
      <c r="R16" s="42"/>
      <c r="S16" s="42">
        <v>95</v>
      </c>
      <c r="T16" s="42">
        <v>122</v>
      </c>
      <c r="U16" s="42"/>
      <c r="V16" s="42">
        <v>86</v>
      </c>
      <c r="W16" s="42">
        <v>246</v>
      </c>
      <c r="X16" s="42">
        <v>332</v>
      </c>
      <c r="Y16" s="42">
        <v>146</v>
      </c>
      <c r="Z16" s="42">
        <v>13</v>
      </c>
      <c r="AA16" s="42">
        <v>61</v>
      </c>
      <c r="AB16" s="42">
        <v>59</v>
      </c>
      <c r="AC16" s="42">
        <v>22</v>
      </c>
      <c r="AD16" s="42">
        <v>23</v>
      </c>
      <c r="AE16" s="42">
        <v>8</v>
      </c>
      <c r="AF16" s="42">
        <v>9</v>
      </c>
      <c r="AG16" s="42">
        <v>66</v>
      </c>
      <c r="AH16" s="42">
        <v>98</v>
      </c>
      <c r="AI16" s="42">
        <v>164</v>
      </c>
      <c r="AJ16" s="42"/>
      <c r="AK16" s="42">
        <v>94</v>
      </c>
      <c r="AL16" s="42">
        <v>6</v>
      </c>
      <c r="AM16" s="42">
        <v>32</v>
      </c>
      <c r="AN16" s="42">
        <v>223</v>
      </c>
      <c r="AO16" s="42">
        <v>140</v>
      </c>
      <c r="AP16" s="55">
        <f>(Q16+0.4*T16-1.07*(V16/(V16+팀수비력!W16))*(Q16-P16)+AK16)/9</f>
        <v>73.914805641554864</v>
      </c>
      <c r="AQ16" s="55">
        <f>(팀수비력!Q16+0.4*팀수비력!T16-1.07*(팀수비력!V16/(팀수비력!V16+팀공격력!W16))*(팀수비력!Q16-팀수비력!P16)+팀수비력!AK16)/9</f>
        <v>72.961036414565825</v>
      </c>
      <c r="AR16" s="57">
        <f t="shared" si="0"/>
        <v>73.437921028060344</v>
      </c>
    </row>
    <row r="17" spans="1:44" x14ac:dyDescent="0.4">
      <c r="A17" s="46" t="s">
        <v>172</v>
      </c>
      <c r="B17" s="42" t="s">
        <v>295</v>
      </c>
      <c r="C17" s="42">
        <v>172</v>
      </c>
      <c r="D17" s="42">
        <v>196</v>
      </c>
      <c r="E17" s="42">
        <v>177</v>
      </c>
      <c r="F17" s="42">
        <v>172</v>
      </c>
      <c r="G17" s="42"/>
      <c r="H17" s="42">
        <v>717</v>
      </c>
      <c r="I17" s="42">
        <v>79.67</v>
      </c>
      <c r="J17" s="42">
        <v>150</v>
      </c>
      <c r="K17" s="42">
        <v>316</v>
      </c>
      <c r="L17" s="42"/>
      <c r="M17" s="42">
        <v>109</v>
      </c>
      <c r="N17" s="42">
        <v>274</v>
      </c>
      <c r="O17" s="42"/>
      <c r="P17" s="42">
        <v>259</v>
      </c>
      <c r="Q17" s="42">
        <v>590</v>
      </c>
      <c r="R17" s="42"/>
      <c r="S17" s="42">
        <v>90</v>
      </c>
      <c r="T17" s="42">
        <v>122</v>
      </c>
      <c r="U17" s="42"/>
      <c r="V17" s="42">
        <v>73</v>
      </c>
      <c r="W17" s="42">
        <v>215</v>
      </c>
      <c r="X17" s="42">
        <v>288</v>
      </c>
      <c r="Y17" s="42">
        <v>156</v>
      </c>
      <c r="Z17" s="42">
        <v>14</v>
      </c>
      <c r="AA17" s="42">
        <v>46</v>
      </c>
      <c r="AB17" s="42">
        <v>68</v>
      </c>
      <c r="AC17" s="42">
        <v>26</v>
      </c>
      <c r="AD17" s="42">
        <v>12</v>
      </c>
      <c r="AE17" s="42">
        <v>3</v>
      </c>
      <c r="AF17" s="42">
        <v>3</v>
      </c>
      <c r="AG17" s="42">
        <v>71</v>
      </c>
      <c r="AH17" s="42">
        <v>100</v>
      </c>
      <c r="AI17" s="42">
        <v>171</v>
      </c>
      <c r="AJ17" s="42">
        <v>2</v>
      </c>
      <c r="AK17" s="42">
        <v>98</v>
      </c>
      <c r="AL17" s="42">
        <v>8</v>
      </c>
      <c r="AM17" s="42">
        <v>27</v>
      </c>
      <c r="AN17" s="42">
        <v>214</v>
      </c>
      <c r="AO17" s="42">
        <v>-36</v>
      </c>
      <c r="AP17" s="55">
        <f>(Q17+0.4*T17-1.07*(V17/(V17+팀수비력!W17))*(Q17-P17)+AK17)/9</f>
        <v>72.804483000350501</v>
      </c>
      <c r="AQ17" s="55">
        <f>(팀수비력!Q17+0.4*팀수비력!T17-1.07*(팀수비력!V17/(팀수비력!V17+팀공격력!W17))*(팀수비력!Q17-팀수비력!P17)+팀수비력!AK17)/9</f>
        <v>72.768950216450207</v>
      </c>
      <c r="AR17" s="57">
        <f t="shared" si="0"/>
        <v>72.786716608400354</v>
      </c>
    </row>
    <row r="18" spans="1:44" x14ac:dyDescent="0.4">
      <c r="A18" s="46" t="s">
        <v>192</v>
      </c>
      <c r="B18" s="42" t="s">
        <v>295</v>
      </c>
      <c r="C18" s="42">
        <v>162</v>
      </c>
      <c r="D18" s="42">
        <v>182</v>
      </c>
      <c r="E18" s="42">
        <v>161</v>
      </c>
      <c r="F18" s="42">
        <v>153</v>
      </c>
      <c r="G18" s="42">
        <v>8</v>
      </c>
      <c r="H18" s="42">
        <v>666</v>
      </c>
      <c r="I18" s="42">
        <v>74</v>
      </c>
      <c r="J18" s="42">
        <v>173</v>
      </c>
      <c r="K18" s="42">
        <v>374</v>
      </c>
      <c r="L18" s="42"/>
      <c r="M18" s="42">
        <v>66</v>
      </c>
      <c r="N18" s="42">
        <v>238</v>
      </c>
      <c r="O18" s="42"/>
      <c r="P18" s="42">
        <v>239</v>
      </c>
      <c r="Q18" s="42">
        <v>612</v>
      </c>
      <c r="R18" s="42"/>
      <c r="S18" s="42">
        <v>122</v>
      </c>
      <c r="T18" s="42">
        <v>144</v>
      </c>
      <c r="U18" s="42"/>
      <c r="V18" s="42">
        <v>105</v>
      </c>
      <c r="W18" s="42">
        <v>212</v>
      </c>
      <c r="X18" s="42">
        <v>317</v>
      </c>
      <c r="Y18" s="42">
        <v>150</v>
      </c>
      <c r="Z18" s="42">
        <v>9</v>
      </c>
      <c r="AA18" s="42">
        <v>49</v>
      </c>
      <c r="AB18" s="42">
        <v>63</v>
      </c>
      <c r="AC18" s="42">
        <v>28</v>
      </c>
      <c r="AD18" s="42">
        <v>9</v>
      </c>
      <c r="AE18" s="42">
        <v>20</v>
      </c>
      <c r="AF18" s="42">
        <v>21</v>
      </c>
      <c r="AG18" s="42">
        <v>62</v>
      </c>
      <c r="AH18" s="42">
        <v>90</v>
      </c>
      <c r="AI18" s="42">
        <v>152</v>
      </c>
      <c r="AJ18" s="42">
        <v>1</v>
      </c>
      <c r="AK18" s="42">
        <v>88</v>
      </c>
      <c r="AL18" s="42">
        <v>5</v>
      </c>
      <c r="AM18" s="42">
        <v>46</v>
      </c>
      <c r="AN18" s="42">
        <v>230</v>
      </c>
      <c r="AO18" s="42">
        <v>-109</v>
      </c>
      <c r="AP18" s="55">
        <f>(Q18+0.4*T18-1.07*(V18/(V18+팀수비력!W18))*(Q18-P18)+AK18)/9</f>
        <v>70.236809713905529</v>
      </c>
      <c r="AQ18" s="55">
        <f>(팀수비력!Q18+0.4*팀수비력!T18-1.07*(팀수비력!V18/(팀수비력!V18+팀공격력!W18))*(팀수비력!Q18-팀수비력!P18)+팀수비력!AK18)/9</f>
        <v>69.99337606837608</v>
      </c>
      <c r="AR18" s="57">
        <f t="shared" si="0"/>
        <v>70.115092891140804</v>
      </c>
    </row>
    <row r="19" spans="1:44" x14ac:dyDescent="0.4">
      <c r="A19" s="46" t="s">
        <v>213</v>
      </c>
      <c r="B19" s="42" t="s">
        <v>295</v>
      </c>
      <c r="C19" s="42">
        <v>198</v>
      </c>
      <c r="D19" s="42">
        <v>166</v>
      </c>
      <c r="E19" s="42">
        <v>159</v>
      </c>
      <c r="F19" s="42">
        <v>154</v>
      </c>
      <c r="G19" s="42"/>
      <c r="H19" s="42">
        <v>677</v>
      </c>
      <c r="I19" s="42">
        <v>75.22</v>
      </c>
      <c r="J19" s="42">
        <v>194</v>
      </c>
      <c r="K19" s="42">
        <v>381</v>
      </c>
      <c r="L19" s="42"/>
      <c r="M19" s="42">
        <v>75</v>
      </c>
      <c r="N19" s="42">
        <v>221</v>
      </c>
      <c r="O19" s="42"/>
      <c r="P19" s="42">
        <v>269</v>
      </c>
      <c r="Q19" s="42">
        <v>602</v>
      </c>
      <c r="R19" s="42"/>
      <c r="S19" s="42">
        <v>64</v>
      </c>
      <c r="T19" s="42">
        <v>101</v>
      </c>
      <c r="U19" s="42"/>
      <c r="V19" s="42">
        <v>75</v>
      </c>
      <c r="W19" s="42">
        <v>233</v>
      </c>
      <c r="X19" s="42">
        <v>308</v>
      </c>
      <c r="Y19" s="42">
        <v>156</v>
      </c>
      <c r="Z19" s="42">
        <v>12</v>
      </c>
      <c r="AA19" s="42">
        <v>49</v>
      </c>
      <c r="AB19" s="42">
        <v>63</v>
      </c>
      <c r="AC19" s="42">
        <v>34</v>
      </c>
      <c r="AD19" s="42">
        <v>19</v>
      </c>
      <c r="AE19" s="42">
        <v>7</v>
      </c>
      <c r="AF19" s="42">
        <v>9</v>
      </c>
      <c r="AG19" s="42">
        <v>89</v>
      </c>
      <c r="AH19" s="42">
        <v>82</v>
      </c>
      <c r="AI19" s="42">
        <v>171</v>
      </c>
      <c r="AJ19" s="42"/>
      <c r="AK19" s="42">
        <v>90</v>
      </c>
      <c r="AL19" s="42">
        <v>6</v>
      </c>
      <c r="AM19" s="42">
        <v>37</v>
      </c>
      <c r="AN19" s="42">
        <v>223</v>
      </c>
      <c r="AO19" s="42">
        <v>325</v>
      </c>
      <c r="AP19" s="55">
        <f>(Q19+0.4*T19-1.07*(V19/(V19+팀수비력!W19))*(Q19-P19)+AK19)/9</f>
        <v>71.138984674329492</v>
      </c>
      <c r="AQ19" s="55">
        <f>(팀수비력!Q19+0.4*팀수비력!T19-1.07*(팀수비력!V19/(팀수비력!V19+팀공격력!W19))*(팀수비력!Q19-팀수비력!P19)+팀수비력!AK19)/9</f>
        <v>70.73534967320262</v>
      </c>
      <c r="AR19" s="57">
        <f t="shared" si="0"/>
        <v>70.937167173766056</v>
      </c>
    </row>
    <row r="20" spans="1:44" x14ac:dyDescent="0.4">
      <c r="A20" s="46" t="s">
        <v>233</v>
      </c>
      <c r="B20" s="42" t="s">
        <v>295</v>
      </c>
      <c r="C20" s="42">
        <v>184</v>
      </c>
      <c r="D20" s="42">
        <v>156</v>
      </c>
      <c r="E20" s="42">
        <v>176</v>
      </c>
      <c r="F20" s="42">
        <v>147</v>
      </c>
      <c r="G20" s="42">
        <v>7</v>
      </c>
      <c r="H20" s="42">
        <v>670</v>
      </c>
      <c r="I20" s="42">
        <v>74.44</v>
      </c>
      <c r="J20" s="42">
        <v>182</v>
      </c>
      <c r="K20" s="42">
        <v>383</v>
      </c>
      <c r="L20" s="42"/>
      <c r="M20" s="42">
        <v>80</v>
      </c>
      <c r="N20" s="42">
        <v>220</v>
      </c>
      <c r="O20" s="42"/>
      <c r="P20" s="42">
        <v>262</v>
      </c>
      <c r="Q20" s="42">
        <v>603</v>
      </c>
      <c r="R20" s="42"/>
      <c r="S20" s="42">
        <v>66</v>
      </c>
      <c r="T20" s="42">
        <v>98</v>
      </c>
      <c r="U20" s="42"/>
      <c r="V20" s="42">
        <v>96</v>
      </c>
      <c r="W20" s="42">
        <v>208</v>
      </c>
      <c r="X20" s="42">
        <v>304</v>
      </c>
      <c r="Y20" s="42">
        <v>168</v>
      </c>
      <c r="Z20" s="42">
        <v>16</v>
      </c>
      <c r="AA20" s="42">
        <v>47</v>
      </c>
      <c r="AB20" s="42">
        <v>48</v>
      </c>
      <c r="AC20" s="42">
        <v>23</v>
      </c>
      <c r="AD20" s="42">
        <v>15</v>
      </c>
      <c r="AE20" s="42">
        <v>2</v>
      </c>
      <c r="AF20" s="42">
        <v>3</v>
      </c>
      <c r="AG20" s="42">
        <v>76</v>
      </c>
      <c r="AH20" s="42">
        <v>86</v>
      </c>
      <c r="AI20" s="42">
        <v>162</v>
      </c>
      <c r="AJ20" s="42">
        <v>1</v>
      </c>
      <c r="AK20" s="42">
        <v>93</v>
      </c>
      <c r="AL20" s="42">
        <v>6</v>
      </c>
      <c r="AM20" s="42">
        <v>29</v>
      </c>
      <c r="AN20" s="42">
        <v>165</v>
      </c>
      <c r="AO20" s="42">
        <v>-135</v>
      </c>
      <c r="AP20" s="55">
        <f>(Q20+0.4*T20-1.07*(V20/(V20+팀수비력!W20))*(Q20-P20)+AK20)/9</f>
        <v>69.71366837606837</v>
      </c>
      <c r="AQ20" s="55">
        <f>(팀수비력!Q20+0.4*팀수비력!T20-1.07*(팀수비력!V20/(팀수비력!V20+팀공격력!W20))*(팀수비력!Q20-팀수비력!P20)+팀수비력!AK20)/9</f>
        <v>70.379429429429422</v>
      </c>
      <c r="AR20" s="57">
        <f t="shared" si="0"/>
        <v>70.046548902748896</v>
      </c>
    </row>
    <row r="21" spans="1:44" x14ac:dyDescent="0.4">
      <c r="A21" s="46" t="s">
        <v>256</v>
      </c>
      <c r="B21" s="42" t="s">
        <v>295</v>
      </c>
      <c r="C21" s="42">
        <v>193</v>
      </c>
      <c r="D21" s="42">
        <v>163</v>
      </c>
      <c r="E21" s="42">
        <v>163</v>
      </c>
      <c r="F21" s="42">
        <v>194</v>
      </c>
      <c r="G21" s="42"/>
      <c r="H21" s="42">
        <v>713</v>
      </c>
      <c r="I21" s="42">
        <v>79.22</v>
      </c>
      <c r="J21" s="42">
        <v>191</v>
      </c>
      <c r="K21" s="42">
        <v>363</v>
      </c>
      <c r="L21" s="42"/>
      <c r="M21" s="42">
        <v>80</v>
      </c>
      <c r="N21" s="42">
        <v>233</v>
      </c>
      <c r="O21" s="42"/>
      <c r="P21" s="42">
        <v>271</v>
      </c>
      <c r="Q21" s="42">
        <v>596</v>
      </c>
      <c r="R21" s="42"/>
      <c r="S21" s="42">
        <v>91</v>
      </c>
      <c r="T21" s="42">
        <v>130</v>
      </c>
      <c r="U21" s="42"/>
      <c r="V21" s="42">
        <v>96</v>
      </c>
      <c r="W21" s="42">
        <v>242</v>
      </c>
      <c r="X21" s="42">
        <v>338</v>
      </c>
      <c r="Y21" s="42">
        <v>161</v>
      </c>
      <c r="Z21" s="42">
        <v>13</v>
      </c>
      <c r="AA21" s="42">
        <v>44</v>
      </c>
      <c r="AB21" s="42">
        <v>49</v>
      </c>
      <c r="AC21" s="42">
        <v>40</v>
      </c>
      <c r="AD21" s="42">
        <v>9</v>
      </c>
      <c r="AE21" s="42">
        <v>3</v>
      </c>
      <c r="AF21" s="42">
        <v>3</v>
      </c>
      <c r="AG21" s="42">
        <v>78</v>
      </c>
      <c r="AH21" s="42">
        <v>98</v>
      </c>
      <c r="AI21" s="42">
        <v>176</v>
      </c>
      <c r="AJ21" s="42">
        <v>2</v>
      </c>
      <c r="AK21" s="42">
        <v>106</v>
      </c>
      <c r="AL21" s="42">
        <v>4</v>
      </c>
      <c r="AM21" s="42">
        <v>42</v>
      </c>
      <c r="AN21" s="42">
        <v>161</v>
      </c>
      <c r="AO21" s="42">
        <v>85</v>
      </c>
      <c r="AP21" s="55">
        <f>(Q21+0.4*T21-1.07*(V21/(V21+팀수비력!W21))*(Q21-P21)+AK21)/9</f>
        <v>71.495217071376004</v>
      </c>
      <c r="AQ21" s="55">
        <f>(팀수비력!Q21+0.4*팀수비력!T21-1.07*(팀수비력!V21/(팀수비력!V21+팀공격력!W21))*(팀수비력!Q21-팀수비력!P21)+팀수비력!AK21)/9</f>
        <v>71.472694763729237</v>
      </c>
      <c r="AR21" s="57">
        <f t="shared" si="0"/>
        <v>71.48395591755262</v>
      </c>
    </row>
    <row r="22" spans="1:44" x14ac:dyDescent="0.4">
      <c r="A22" s="48" t="s">
        <v>275</v>
      </c>
      <c r="B22" s="49" t="s">
        <v>295</v>
      </c>
      <c r="C22" s="49">
        <v>179</v>
      </c>
      <c r="D22" s="49">
        <v>155</v>
      </c>
      <c r="E22" s="49">
        <v>174</v>
      </c>
      <c r="F22" s="49">
        <v>181</v>
      </c>
      <c r="G22" s="49">
        <v>4</v>
      </c>
      <c r="H22" s="49">
        <v>693</v>
      </c>
      <c r="I22" s="49">
        <v>77</v>
      </c>
      <c r="J22" s="49">
        <v>199</v>
      </c>
      <c r="K22" s="49">
        <v>414</v>
      </c>
      <c r="L22" s="49"/>
      <c r="M22" s="49">
        <v>67</v>
      </c>
      <c r="N22" s="49">
        <v>188</v>
      </c>
      <c r="O22" s="49"/>
      <c r="P22" s="49">
        <v>266</v>
      </c>
      <c r="Q22" s="49">
        <v>602</v>
      </c>
      <c r="R22" s="49"/>
      <c r="S22" s="49">
        <v>94</v>
      </c>
      <c r="T22" s="49">
        <v>139</v>
      </c>
      <c r="U22" s="49"/>
      <c r="V22" s="49">
        <v>113</v>
      </c>
      <c r="W22" s="49">
        <v>225</v>
      </c>
      <c r="X22" s="49">
        <v>338</v>
      </c>
      <c r="Y22" s="49">
        <v>160</v>
      </c>
      <c r="Z22" s="49">
        <v>12</v>
      </c>
      <c r="AA22" s="49">
        <v>43</v>
      </c>
      <c r="AB22" s="49">
        <v>69</v>
      </c>
      <c r="AC22" s="49">
        <v>21</v>
      </c>
      <c r="AD22" s="49">
        <v>6</v>
      </c>
      <c r="AE22" s="49">
        <v>2</v>
      </c>
      <c r="AF22" s="49">
        <v>2</v>
      </c>
      <c r="AG22" s="49">
        <v>58</v>
      </c>
      <c r="AH22" s="49">
        <v>107</v>
      </c>
      <c r="AI22" s="49">
        <v>165</v>
      </c>
      <c r="AJ22" s="49">
        <v>2</v>
      </c>
      <c r="AK22" s="49">
        <v>106</v>
      </c>
      <c r="AL22" s="49">
        <v>6</v>
      </c>
      <c r="AM22" s="49">
        <v>27</v>
      </c>
      <c r="AN22" s="49">
        <v>224</v>
      </c>
      <c r="AO22" s="49">
        <v>245</v>
      </c>
      <c r="AP22" s="56">
        <f>(Q22+0.4*T22-1.07*(V22/(V22+팀수비력!W22))*(Q22-P22)+AK22)/9</f>
        <v>70.604780932351915</v>
      </c>
      <c r="AQ22" s="56">
        <f>(팀수비력!Q22+0.4*팀수비력!T22-1.07*(팀수비력!V22/(팀수비력!V22+팀공격력!W22))*(팀수비력!Q22-팀수비력!P22)+팀수비력!AK22)/9</f>
        <v>71.17563492063492</v>
      </c>
      <c r="AR22" s="57">
        <f t="shared" si="0"/>
        <v>70.890207926493417</v>
      </c>
    </row>
    <row r="23" spans="1:44" x14ac:dyDescent="0.4">
      <c r="A23" s="43" t="s">
        <v>85</v>
      </c>
      <c r="B23" s="44" t="s">
        <v>296</v>
      </c>
      <c r="C23" s="44">
        <v>192</v>
      </c>
      <c r="D23" s="44">
        <v>183</v>
      </c>
      <c r="E23" s="44">
        <v>150</v>
      </c>
      <c r="F23" s="44">
        <v>192</v>
      </c>
      <c r="G23" s="44"/>
      <c r="H23" s="44">
        <v>717</v>
      </c>
      <c r="I23" s="44">
        <v>79.67</v>
      </c>
      <c r="J23" s="44">
        <v>164</v>
      </c>
      <c r="K23" s="44">
        <v>307</v>
      </c>
      <c r="L23" s="44"/>
      <c r="M23" s="44">
        <v>95</v>
      </c>
      <c r="N23" s="44">
        <v>298</v>
      </c>
      <c r="O23" s="44"/>
      <c r="P23" s="44">
        <v>259</v>
      </c>
      <c r="Q23" s="44">
        <v>605</v>
      </c>
      <c r="R23" s="44"/>
      <c r="S23" s="44">
        <v>104</v>
      </c>
      <c r="T23" s="44">
        <v>133</v>
      </c>
      <c r="U23" s="44"/>
      <c r="V23" s="44">
        <v>120</v>
      </c>
      <c r="W23" s="44">
        <v>211</v>
      </c>
      <c r="X23" s="44">
        <v>331</v>
      </c>
      <c r="Y23" s="44">
        <v>153</v>
      </c>
      <c r="Z23" s="44">
        <v>17</v>
      </c>
      <c r="AA23" s="44">
        <v>37</v>
      </c>
      <c r="AB23" s="44">
        <v>61</v>
      </c>
      <c r="AC23" s="44">
        <v>26</v>
      </c>
      <c r="AD23" s="44">
        <v>19</v>
      </c>
      <c r="AE23" s="44">
        <v>29</v>
      </c>
      <c r="AF23" s="44">
        <v>30</v>
      </c>
      <c r="AG23" s="44">
        <v>71</v>
      </c>
      <c r="AH23" s="44">
        <v>96</v>
      </c>
      <c r="AI23" s="44">
        <v>167</v>
      </c>
      <c r="AJ23" s="44">
        <v>1</v>
      </c>
      <c r="AK23" s="44">
        <v>105</v>
      </c>
      <c r="AL23" s="44">
        <v>8</v>
      </c>
      <c r="AM23" s="44">
        <v>30</v>
      </c>
      <c r="AN23" s="44">
        <v>219</v>
      </c>
      <c r="AO23" s="44">
        <v>225</v>
      </c>
      <c r="AP23" s="54">
        <f>(Q23+0.4*T23-1.07*(V23/(V23+팀수비력!W23))*(Q23-P23)+AK23)/9</f>
        <v>68.720955483170471</v>
      </c>
      <c r="AQ23" s="54">
        <f>(팀수비력!Q23+0.4*팀수비력!T23-1.07*(팀수비력!V23/(팀수비력!V23+팀공격력!W23))*(팀수비력!Q23-팀수비력!P23)+팀수비력!AK23)/9</f>
        <v>69.43520316432938</v>
      </c>
      <c r="AR23" s="57">
        <f t="shared" si="0"/>
        <v>69.078079323749932</v>
      </c>
    </row>
    <row r="24" spans="1:44" x14ac:dyDescent="0.4">
      <c r="A24" s="46" t="s">
        <v>112</v>
      </c>
      <c r="B24" s="42" t="s">
        <v>296</v>
      </c>
      <c r="C24" s="42">
        <v>181</v>
      </c>
      <c r="D24" s="42">
        <v>164</v>
      </c>
      <c r="E24" s="42">
        <v>158</v>
      </c>
      <c r="F24" s="42">
        <v>158</v>
      </c>
      <c r="G24" s="42">
        <v>14</v>
      </c>
      <c r="H24" s="42">
        <v>675</v>
      </c>
      <c r="I24" s="42">
        <v>75</v>
      </c>
      <c r="J24" s="42">
        <v>192</v>
      </c>
      <c r="K24" s="42">
        <v>381</v>
      </c>
      <c r="L24" s="42"/>
      <c r="M24" s="42">
        <v>68</v>
      </c>
      <c r="N24" s="42">
        <v>244</v>
      </c>
      <c r="O24" s="42"/>
      <c r="P24" s="42">
        <v>260</v>
      </c>
      <c r="Q24" s="42">
        <v>625</v>
      </c>
      <c r="R24" s="42"/>
      <c r="S24" s="42">
        <v>87</v>
      </c>
      <c r="T24" s="42">
        <v>120</v>
      </c>
      <c r="U24" s="42"/>
      <c r="V24" s="42">
        <v>105</v>
      </c>
      <c r="W24" s="42">
        <v>216</v>
      </c>
      <c r="X24" s="42">
        <v>321</v>
      </c>
      <c r="Y24" s="42">
        <v>150</v>
      </c>
      <c r="Z24" s="42">
        <v>11</v>
      </c>
      <c r="AA24" s="42">
        <v>40</v>
      </c>
      <c r="AB24" s="42">
        <v>59</v>
      </c>
      <c r="AC24" s="42">
        <v>14</v>
      </c>
      <c r="AD24" s="42">
        <v>20</v>
      </c>
      <c r="AE24" s="42">
        <v>4</v>
      </c>
      <c r="AF24" s="42">
        <v>4</v>
      </c>
      <c r="AG24" s="42">
        <v>83</v>
      </c>
      <c r="AH24" s="42">
        <v>110</v>
      </c>
      <c r="AI24" s="42">
        <v>193</v>
      </c>
      <c r="AJ24" s="42">
        <v>2</v>
      </c>
      <c r="AK24" s="42">
        <v>84</v>
      </c>
      <c r="AL24" s="42">
        <v>3</v>
      </c>
      <c r="AM24" s="42">
        <v>25</v>
      </c>
      <c r="AN24" s="42">
        <v>233</v>
      </c>
      <c r="AO24" s="42">
        <v>-95</v>
      </c>
      <c r="AP24" s="55">
        <f>(Q24+0.4*T24-1.07*(V24/(V24+팀수비력!W24))*(Q24-P24)+AK24)/9</f>
        <v>70.509867330016576</v>
      </c>
      <c r="AQ24" s="55">
        <f>(팀수비력!Q24+0.4*팀수비력!T24-1.07*(팀수비력!V24/(팀수비력!V24+팀공격력!W24))*(팀수비력!Q24-팀수비력!P24)+팀수비력!AK24)/9</f>
        <v>71.388994535519132</v>
      </c>
      <c r="AR24" s="57">
        <f t="shared" si="0"/>
        <v>70.949430932767854</v>
      </c>
    </row>
    <row r="25" spans="1:44" x14ac:dyDescent="0.4">
      <c r="A25" s="46" t="s">
        <v>133</v>
      </c>
      <c r="B25" s="42" t="s">
        <v>296</v>
      </c>
      <c r="C25" s="42">
        <v>174</v>
      </c>
      <c r="D25" s="42">
        <v>167</v>
      </c>
      <c r="E25" s="42">
        <v>157</v>
      </c>
      <c r="F25" s="42">
        <v>190</v>
      </c>
      <c r="G25" s="42">
        <v>15</v>
      </c>
      <c r="H25" s="42">
        <v>703</v>
      </c>
      <c r="I25" s="42">
        <v>78.11</v>
      </c>
      <c r="J25" s="42">
        <v>190</v>
      </c>
      <c r="K25" s="42">
        <v>400</v>
      </c>
      <c r="L25" s="42"/>
      <c r="M25" s="42">
        <v>75</v>
      </c>
      <c r="N25" s="42">
        <v>222</v>
      </c>
      <c r="O25" s="42"/>
      <c r="P25" s="42">
        <v>265</v>
      </c>
      <c r="Q25" s="42">
        <v>622</v>
      </c>
      <c r="R25" s="42"/>
      <c r="S25" s="42">
        <v>98</v>
      </c>
      <c r="T25" s="42">
        <v>137</v>
      </c>
      <c r="U25" s="42"/>
      <c r="V25" s="42">
        <v>117</v>
      </c>
      <c r="W25" s="42">
        <v>215</v>
      </c>
      <c r="X25" s="42">
        <v>332</v>
      </c>
      <c r="Y25" s="42">
        <v>162</v>
      </c>
      <c r="Z25" s="42">
        <v>14</v>
      </c>
      <c r="AA25" s="42">
        <v>39</v>
      </c>
      <c r="AB25" s="42">
        <v>49</v>
      </c>
      <c r="AC25" s="42">
        <v>31</v>
      </c>
      <c r="AD25" s="42">
        <v>10</v>
      </c>
      <c r="AE25" s="42">
        <v>24</v>
      </c>
      <c r="AF25" s="42">
        <v>27</v>
      </c>
      <c r="AG25" s="42">
        <v>64</v>
      </c>
      <c r="AH25" s="42">
        <v>107</v>
      </c>
      <c r="AI25" s="42">
        <v>171</v>
      </c>
      <c r="AJ25" s="42"/>
      <c r="AK25" s="42">
        <v>119</v>
      </c>
      <c r="AL25" s="42">
        <v>5</v>
      </c>
      <c r="AM25" s="42">
        <v>35</v>
      </c>
      <c r="AN25" s="42">
        <v>218</v>
      </c>
      <c r="AO25" s="42">
        <v>-230</v>
      </c>
      <c r="AP25" s="55">
        <f>(Q25+0.4*T25-1.07*(V25/(V25+팀수비력!W25))*(Q25-P25)+AK25)/9</f>
        <v>73.282374661246607</v>
      </c>
      <c r="AQ25" s="55">
        <f>(팀수비력!Q25+0.4*팀수비력!T25-1.07*(팀수비력!V25/(팀수비력!V25+팀공격력!W25))*(팀수비력!Q25-팀수비력!P25)+팀수비력!AK25)/9</f>
        <v>72.540434027777764</v>
      </c>
      <c r="AR25" s="57">
        <f t="shared" si="0"/>
        <v>72.911404344512192</v>
      </c>
    </row>
    <row r="26" spans="1:44" x14ac:dyDescent="0.4">
      <c r="A26" s="46" t="s">
        <v>152</v>
      </c>
      <c r="B26" s="42" t="s">
        <v>296</v>
      </c>
      <c r="C26" s="42">
        <v>188</v>
      </c>
      <c r="D26" s="42">
        <v>177</v>
      </c>
      <c r="E26" s="42">
        <v>159</v>
      </c>
      <c r="F26" s="42">
        <v>175</v>
      </c>
      <c r="G26" s="42">
        <v>11</v>
      </c>
      <c r="H26" s="42">
        <v>710</v>
      </c>
      <c r="I26" s="42">
        <v>78.89</v>
      </c>
      <c r="J26" s="42">
        <v>175</v>
      </c>
      <c r="K26" s="42">
        <v>342</v>
      </c>
      <c r="L26" s="42"/>
      <c r="M26" s="42">
        <v>81</v>
      </c>
      <c r="N26" s="42">
        <v>236</v>
      </c>
      <c r="O26" s="42"/>
      <c r="P26" s="42">
        <v>256</v>
      </c>
      <c r="Q26" s="42">
        <v>578</v>
      </c>
      <c r="R26" s="42"/>
      <c r="S26" s="42">
        <v>117</v>
      </c>
      <c r="T26" s="42">
        <v>156</v>
      </c>
      <c r="U26" s="42"/>
      <c r="V26" s="42">
        <v>88</v>
      </c>
      <c r="W26" s="42">
        <v>215</v>
      </c>
      <c r="X26" s="42">
        <v>303</v>
      </c>
      <c r="Y26" s="42">
        <v>154</v>
      </c>
      <c r="Z26" s="42">
        <v>14</v>
      </c>
      <c r="AA26" s="42">
        <v>51</v>
      </c>
      <c r="AB26" s="42">
        <v>69</v>
      </c>
      <c r="AC26" s="42">
        <v>21</v>
      </c>
      <c r="AD26" s="42">
        <v>12</v>
      </c>
      <c r="AE26" s="42">
        <v>6</v>
      </c>
      <c r="AF26" s="42">
        <v>7</v>
      </c>
      <c r="AG26" s="42">
        <v>56</v>
      </c>
      <c r="AH26" s="42">
        <v>101</v>
      </c>
      <c r="AI26" s="42">
        <v>157</v>
      </c>
      <c r="AJ26" s="42">
        <v>2</v>
      </c>
      <c r="AK26" s="42">
        <v>91</v>
      </c>
      <c r="AL26" s="42">
        <v>9</v>
      </c>
      <c r="AM26" s="42">
        <v>43</v>
      </c>
      <c r="AN26" s="42">
        <v>220</v>
      </c>
      <c r="AO26" s="42">
        <v>240</v>
      </c>
      <c r="AP26" s="55">
        <f>(Q26+0.4*T26-1.07*(V26/(V26+팀수비력!W26))*(Q26-P26)+AK26)/9</f>
        <v>69.999658119658122</v>
      </c>
      <c r="AQ26" s="55">
        <f>(팀수비력!Q26+0.4*팀수비력!T26-1.07*(팀수비력!V26/(팀수비력!V26+팀공격력!W26))*(팀수비력!Q26-팀수비력!P26)+팀수비력!AK26)/9</f>
        <v>70.824934086629</v>
      </c>
      <c r="AR26" s="57">
        <f t="shared" si="0"/>
        <v>70.412296103143561</v>
      </c>
    </row>
    <row r="27" spans="1:44" x14ac:dyDescent="0.4">
      <c r="A27" s="46" t="s">
        <v>172</v>
      </c>
      <c r="B27" s="42" t="s">
        <v>296</v>
      </c>
      <c r="C27" s="42">
        <v>195</v>
      </c>
      <c r="D27" s="42">
        <v>198</v>
      </c>
      <c r="E27" s="42">
        <v>177</v>
      </c>
      <c r="F27" s="42">
        <v>178</v>
      </c>
      <c r="G27" s="42"/>
      <c r="H27" s="42">
        <v>748</v>
      </c>
      <c r="I27" s="42">
        <v>83.11</v>
      </c>
      <c r="J27" s="42">
        <v>172</v>
      </c>
      <c r="K27" s="42">
        <v>329</v>
      </c>
      <c r="L27" s="42"/>
      <c r="M27" s="42">
        <v>95</v>
      </c>
      <c r="N27" s="42">
        <v>246</v>
      </c>
      <c r="O27" s="42"/>
      <c r="P27" s="42">
        <v>267</v>
      </c>
      <c r="Q27" s="42">
        <v>575</v>
      </c>
      <c r="R27" s="42"/>
      <c r="S27" s="42">
        <v>119</v>
      </c>
      <c r="T27" s="42">
        <v>154</v>
      </c>
      <c r="U27" s="42"/>
      <c r="V27" s="42">
        <v>70</v>
      </c>
      <c r="W27" s="42">
        <v>228</v>
      </c>
      <c r="X27" s="42">
        <v>298</v>
      </c>
      <c r="Y27" s="42">
        <v>169</v>
      </c>
      <c r="Z27" s="42">
        <v>13</v>
      </c>
      <c r="AA27" s="42">
        <v>41</v>
      </c>
      <c r="AB27" s="42">
        <v>56</v>
      </c>
      <c r="AC27" s="42">
        <v>15</v>
      </c>
      <c r="AD27" s="42">
        <v>9</v>
      </c>
      <c r="AE27" s="42">
        <v>4</v>
      </c>
      <c r="AF27" s="42">
        <v>4</v>
      </c>
      <c r="AG27" s="42">
        <v>81</v>
      </c>
      <c r="AH27" s="42">
        <v>105</v>
      </c>
      <c r="AI27" s="42">
        <v>186</v>
      </c>
      <c r="AJ27" s="42">
        <v>1</v>
      </c>
      <c r="AK27" s="42">
        <v>105</v>
      </c>
      <c r="AL27" s="42">
        <v>5</v>
      </c>
      <c r="AM27" s="42">
        <v>28</v>
      </c>
      <c r="AN27" s="42">
        <v>204</v>
      </c>
      <c r="AO27" s="42">
        <v>108</v>
      </c>
      <c r="AP27" s="55">
        <f>(Q27+0.4*T27-1.07*(V27/(V27+팀수비력!W27))*(Q27-P27)+AK27)/9</f>
        <v>73.2781336496639</v>
      </c>
      <c r="AQ27" s="55">
        <f>(팀수비력!Q27+0.4*팀수비력!T27-1.07*(팀수비력!V27/(팀수비력!V27+팀공격력!W27))*(팀수비력!Q27-팀수비력!P27)+팀수비력!AK27)/9</f>
        <v>73.617702265372174</v>
      </c>
      <c r="AR27" s="57">
        <f t="shared" si="0"/>
        <v>73.44791795751803</v>
      </c>
    </row>
    <row r="28" spans="1:44" x14ac:dyDescent="0.4">
      <c r="A28" s="46" t="s">
        <v>192</v>
      </c>
      <c r="B28" s="42" t="s">
        <v>296</v>
      </c>
      <c r="C28" s="42">
        <v>174</v>
      </c>
      <c r="D28" s="42">
        <v>152</v>
      </c>
      <c r="E28" s="42">
        <v>156</v>
      </c>
      <c r="F28" s="42">
        <v>143</v>
      </c>
      <c r="G28" s="42">
        <v>9</v>
      </c>
      <c r="H28" s="42">
        <v>634</v>
      </c>
      <c r="I28" s="42">
        <v>70.44</v>
      </c>
      <c r="J28" s="42">
        <v>184</v>
      </c>
      <c r="K28" s="42">
        <v>357</v>
      </c>
      <c r="L28" s="42"/>
      <c r="M28" s="42">
        <v>56</v>
      </c>
      <c r="N28" s="42">
        <v>205</v>
      </c>
      <c r="O28" s="42"/>
      <c r="P28" s="42">
        <v>240</v>
      </c>
      <c r="Q28" s="42">
        <v>562</v>
      </c>
      <c r="R28" s="42"/>
      <c r="S28" s="42">
        <v>98</v>
      </c>
      <c r="T28" s="42">
        <v>145</v>
      </c>
      <c r="U28" s="42"/>
      <c r="V28" s="42">
        <v>70</v>
      </c>
      <c r="W28" s="42">
        <v>214</v>
      </c>
      <c r="X28" s="42">
        <v>284</v>
      </c>
      <c r="Y28" s="42">
        <v>137</v>
      </c>
      <c r="Z28" s="42">
        <v>9</v>
      </c>
      <c r="AA28" s="42">
        <v>54</v>
      </c>
      <c r="AB28" s="42">
        <v>57</v>
      </c>
      <c r="AC28" s="42">
        <v>15</v>
      </c>
      <c r="AD28" s="42">
        <v>13</v>
      </c>
      <c r="AE28" s="42">
        <v>10</v>
      </c>
      <c r="AF28" s="42">
        <v>11</v>
      </c>
      <c r="AG28" s="42">
        <v>63</v>
      </c>
      <c r="AH28" s="42">
        <v>94</v>
      </c>
      <c r="AI28" s="42">
        <v>157</v>
      </c>
      <c r="AJ28" s="42">
        <v>2</v>
      </c>
      <c r="AK28" s="42">
        <v>106</v>
      </c>
      <c r="AL28" s="42">
        <v>2</v>
      </c>
      <c r="AM28" s="42">
        <v>26</v>
      </c>
      <c r="AN28" s="42">
        <v>232</v>
      </c>
      <c r="AO28" s="42">
        <v>-365</v>
      </c>
      <c r="AP28" s="55">
        <f>(Q28+0.4*T28-1.07*(V28/(V28+팀수비력!W28))*(Q28-P28)+AK28)/9</f>
        <v>71.76382428940569</v>
      </c>
      <c r="AQ28" s="55">
        <f>(팀수비력!Q28+0.4*팀수비력!T28-1.07*(팀수비력!V28/(팀수비력!V28+팀공격력!W28))*(팀수비력!Q28-팀수비력!P28)+팀수비력!AK28)/9</f>
        <v>70.392044444444437</v>
      </c>
      <c r="AR28" s="57">
        <f t="shared" si="0"/>
        <v>71.077934366925064</v>
      </c>
    </row>
    <row r="29" spans="1:44" x14ac:dyDescent="0.4">
      <c r="A29" s="46" t="s">
        <v>213</v>
      </c>
      <c r="B29" s="42" t="s">
        <v>296</v>
      </c>
      <c r="C29" s="42">
        <v>163</v>
      </c>
      <c r="D29" s="42">
        <v>203</v>
      </c>
      <c r="E29" s="42">
        <v>153</v>
      </c>
      <c r="F29" s="42">
        <v>149</v>
      </c>
      <c r="G29" s="42"/>
      <c r="H29" s="42">
        <v>668</v>
      </c>
      <c r="I29" s="42">
        <v>74.22</v>
      </c>
      <c r="J29" s="42">
        <v>185</v>
      </c>
      <c r="K29" s="42">
        <v>363</v>
      </c>
      <c r="L29" s="42"/>
      <c r="M29" s="42">
        <v>76</v>
      </c>
      <c r="N29" s="42">
        <v>226</v>
      </c>
      <c r="O29" s="42"/>
      <c r="P29" s="42">
        <v>261</v>
      </c>
      <c r="Q29" s="42">
        <v>589</v>
      </c>
      <c r="R29" s="42"/>
      <c r="S29" s="42">
        <v>70</v>
      </c>
      <c r="T29" s="42">
        <v>90</v>
      </c>
      <c r="U29" s="42"/>
      <c r="V29" s="42">
        <v>81</v>
      </c>
      <c r="W29" s="42">
        <v>230</v>
      </c>
      <c r="X29" s="42">
        <v>311</v>
      </c>
      <c r="Y29" s="42">
        <v>171</v>
      </c>
      <c r="Z29" s="42">
        <v>13</v>
      </c>
      <c r="AA29" s="42">
        <v>38</v>
      </c>
      <c r="AB29" s="42">
        <v>70</v>
      </c>
      <c r="AC29" s="42">
        <v>34</v>
      </c>
      <c r="AD29" s="42">
        <v>18</v>
      </c>
      <c r="AE29" s="42">
        <v>5</v>
      </c>
      <c r="AF29" s="42">
        <v>6</v>
      </c>
      <c r="AG29" s="42">
        <v>78</v>
      </c>
      <c r="AH29" s="42">
        <v>87</v>
      </c>
      <c r="AI29" s="42">
        <v>165</v>
      </c>
      <c r="AJ29" s="42">
        <v>2</v>
      </c>
      <c r="AK29" s="42">
        <v>110</v>
      </c>
      <c r="AL29" s="42">
        <v>2</v>
      </c>
      <c r="AM29" s="42">
        <v>40</v>
      </c>
      <c r="AN29" s="42">
        <v>234</v>
      </c>
      <c r="AO29" s="42">
        <v>190</v>
      </c>
      <c r="AP29" s="55">
        <f>(Q29+0.4*T29-1.07*(V29/(V29+팀수비력!W29))*(Q29-P29)+AK29)/9</f>
        <v>71.510267952840294</v>
      </c>
      <c r="AQ29" s="55">
        <f>(팀수비력!Q29+0.4*팀수비력!T29-1.07*(팀수비력!V29/(팀수비력!V29+팀공격력!W29))*(팀수비력!Q29-팀수비력!P29)+팀수비력!AK29)/9</f>
        <v>71.005925925925922</v>
      </c>
      <c r="AR29" s="57">
        <f t="shared" si="0"/>
        <v>71.258096939383108</v>
      </c>
    </row>
    <row r="30" spans="1:44" x14ac:dyDescent="0.4">
      <c r="A30" s="46" t="s">
        <v>233</v>
      </c>
      <c r="B30" s="42" t="s">
        <v>296</v>
      </c>
      <c r="C30" s="42">
        <v>176</v>
      </c>
      <c r="D30" s="42">
        <v>159</v>
      </c>
      <c r="E30" s="42">
        <v>151</v>
      </c>
      <c r="F30" s="42">
        <v>146</v>
      </c>
      <c r="G30" s="42"/>
      <c r="H30" s="42">
        <v>632</v>
      </c>
      <c r="I30" s="42">
        <v>70.22</v>
      </c>
      <c r="J30" s="42">
        <v>184</v>
      </c>
      <c r="K30" s="42">
        <v>374</v>
      </c>
      <c r="L30" s="42"/>
      <c r="M30" s="42">
        <v>67</v>
      </c>
      <c r="N30" s="42">
        <v>219</v>
      </c>
      <c r="O30" s="42"/>
      <c r="P30" s="42">
        <v>251</v>
      </c>
      <c r="Q30" s="42">
        <v>593</v>
      </c>
      <c r="R30" s="42"/>
      <c r="S30" s="42">
        <v>63</v>
      </c>
      <c r="T30" s="42">
        <v>86</v>
      </c>
      <c r="U30" s="42"/>
      <c r="V30" s="42">
        <v>75</v>
      </c>
      <c r="W30" s="42">
        <v>194</v>
      </c>
      <c r="X30" s="42">
        <v>269</v>
      </c>
      <c r="Y30" s="42">
        <v>189</v>
      </c>
      <c r="Z30" s="42">
        <v>10</v>
      </c>
      <c r="AA30" s="42">
        <v>35</v>
      </c>
      <c r="AB30" s="42">
        <v>53</v>
      </c>
      <c r="AC30" s="42">
        <v>18</v>
      </c>
      <c r="AD30" s="42">
        <v>17</v>
      </c>
      <c r="AE30" s="42">
        <v>10</v>
      </c>
      <c r="AF30" s="42">
        <v>12</v>
      </c>
      <c r="AG30" s="42">
        <v>74</v>
      </c>
      <c r="AH30" s="42">
        <v>101</v>
      </c>
      <c r="AI30" s="42">
        <v>175</v>
      </c>
      <c r="AJ30" s="42"/>
      <c r="AK30" s="42">
        <v>100</v>
      </c>
      <c r="AL30" s="42">
        <v>6</v>
      </c>
      <c r="AM30" s="42">
        <v>25</v>
      </c>
      <c r="AN30" s="42">
        <v>188</v>
      </c>
      <c r="AO30" s="42">
        <v>-435</v>
      </c>
      <c r="AP30" s="55">
        <f>(Q30+0.4*T30-1.07*(V30/(V30+팀수비력!W30))*(Q30-P30)+AK30)/9</f>
        <v>70.985125448028668</v>
      </c>
      <c r="AQ30" s="55">
        <f>(팀수비력!Q30+0.4*팀수비력!T30-1.07*(팀수비력!V30/(팀수비력!V30+팀공격력!W30))*(팀수비력!Q30-팀수비력!P30)+팀수비력!AK30)/9</f>
        <v>70.882946317103631</v>
      </c>
      <c r="AR30" s="57">
        <f t="shared" si="0"/>
        <v>70.93403588256615</v>
      </c>
    </row>
    <row r="31" spans="1:44" x14ac:dyDescent="0.4">
      <c r="A31" s="46" t="s">
        <v>256</v>
      </c>
      <c r="B31" s="42" t="s">
        <v>296</v>
      </c>
      <c r="C31" s="42">
        <v>186</v>
      </c>
      <c r="D31" s="42">
        <v>178</v>
      </c>
      <c r="E31" s="42">
        <v>176</v>
      </c>
      <c r="F31" s="42">
        <v>156</v>
      </c>
      <c r="G31" s="42"/>
      <c r="H31" s="42">
        <v>696</v>
      </c>
      <c r="I31" s="42">
        <v>77.33</v>
      </c>
      <c r="J31" s="42">
        <v>188</v>
      </c>
      <c r="K31" s="42">
        <v>355</v>
      </c>
      <c r="L31" s="42"/>
      <c r="M31" s="42">
        <v>76</v>
      </c>
      <c r="N31" s="42">
        <v>239</v>
      </c>
      <c r="O31" s="42"/>
      <c r="P31" s="42">
        <v>264</v>
      </c>
      <c r="Q31" s="42">
        <v>594</v>
      </c>
      <c r="R31" s="42"/>
      <c r="S31" s="42">
        <v>92</v>
      </c>
      <c r="T31" s="42">
        <v>137</v>
      </c>
      <c r="U31" s="42"/>
      <c r="V31" s="42">
        <v>91</v>
      </c>
      <c r="W31" s="42">
        <v>222</v>
      </c>
      <c r="X31" s="42">
        <v>313</v>
      </c>
      <c r="Y31" s="42">
        <v>154</v>
      </c>
      <c r="Z31" s="42">
        <v>9</v>
      </c>
      <c r="AA31" s="42">
        <v>31</v>
      </c>
      <c r="AB31" s="42">
        <v>52</v>
      </c>
      <c r="AC31" s="42">
        <v>38</v>
      </c>
      <c r="AD31" s="42">
        <v>8</v>
      </c>
      <c r="AE31" s="42">
        <v>8</v>
      </c>
      <c r="AF31" s="42">
        <v>8</v>
      </c>
      <c r="AG31" s="42">
        <v>67</v>
      </c>
      <c r="AH31" s="42">
        <v>92</v>
      </c>
      <c r="AI31" s="42">
        <v>159</v>
      </c>
      <c r="AJ31" s="42"/>
      <c r="AK31" s="42">
        <v>96</v>
      </c>
      <c r="AL31" s="42">
        <v>3</v>
      </c>
      <c r="AM31" s="42">
        <v>35</v>
      </c>
      <c r="AN31" s="42">
        <v>138</v>
      </c>
      <c r="AO31" s="42">
        <v>-7</v>
      </c>
      <c r="AP31" s="55">
        <f>(Q31+0.4*T31-1.07*(V31/(V31+팀수비력!W31))*(Q31-P31)+AK31)/9</f>
        <v>71.3125</v>
      </c>
      <c r="AQ31" s="55">
        <f>(팀수비력!Q31+0.4*팀수비력!T31-1.07*(팀수비력!V31/(팀수비력!V31+팀공격력!W31))*(팀수비력!Q31-팀수비력!P31)+팀수비력!AK31)/9</f>
        <v>70.652246603970738</v>
      </c>
      <c r="AR31" s="57">
        <f t="shared" si="0"/>
        <v>70.982373301985376</v>
      </c>
    </row>
    <row r="32" spans="1:44" x14ac:dyDescent="0.4">
      <c r="A32" s="48" t="s">
        <v>275</v>
      </c>
      <c r="B32" s="49" t="s">
        <v>296</v>
      </c>
      <c r="C32" s="49">
        <v>176</v>
      </c>
      <c r="D32" s="49">
        <v>176</v>
      </c>
      <c r="E32" s="49">
        <v>163</v>
      </c>
      <c r="F32" s="49">
        <v>180</v>
      </c>
      <c r="G32" s="49"/>
      <c r="H32" s="49">
        <v>695</v>
      </c>
      <c r="I32" s="49">
        <v>77.22</v>
      </c>
      <c r="J32" s="49">
        <v>198</v>
      </c>
      <c r="K32" s="49">
        <v>393</v>
      </c>
      <c r="L32" s="49"/>
      <c r="M32" s="49">
        <v>77</v>
      </c>
      <c r="N32" s="49">
        <v>210</v>
      </c>
      <c r="O32" s="49"/>
      <c r="P32" s="49">
        <v>275</v>
      </c>
      <c r="Q32" s="49">
        <v>603</v>
      </c>
      <c r="R32" s="49"/>
      <c r="S32" s="49">
        <v>68</v>
      </c>
      <c r="T32" s="49">
        <v>109</v>
      </c>
      <c r="U32" s="49"/>
      <c r="V32" s="49">
        <v>83</v>
      </c>
      <c r="W32" s="49">
        <v>236</v>
      </c>
      <c r="X32" s="49">
        <v>319</v>
      </c>
      <c r="Y32" s="49">
        <v>162</v>
      </c>
      <c r="Z32" s="49">
        <v>16</v>
      </c>
      <c r="AA32" s="49">
        <v>42</v>
      </c>
      <c r="AB32" s="49">
        <v>64</v>
      </c>
      <c r="AC32" s="49">
        <v>19</v>
      </c>
      <c r="AD32" s="49">
        <v>8</v>
      </c>
      <c r="AE32" s="49">
        <v>8</v>
      </c>
      <c r="AF32" s="49">
        <v>8</v>
      </c>
      <c r="AG32" s="49">
        <v>57</v>
      </c>
      <c r="AH32" s="49">
        <v>109</v>
      </c>
      <c r="AI32" s="49">
        <v>166</v>
      </c>
      <c r="AJ32" s="49">
        <v>1</v>
      </c>
      <c r="AK32" s="49">
        <v>86</v>
      </c>
      <c r="AL32" s="49">
        <v>9</v>
      </c>
      <c r="AM32" s="49">
        <v>37</v>
      </c>
      <c r="AN32" s="49">
        <v>237</v>
      </c>
      <c r="AO32" s="49">
        <v>365</v>
      </c>
      <c r="AP32" s="56">
        <f>(Q32+0.4*T32-1.07*(V32/(V32+팀수비력!W32))*(Q32-P32)+AK32)/9</f>
        <v>70.502252151141036</v>
      </c>
      <c r="AQ32" s="56">
        <f>(팀수비력!Q32+0.4*팀수비력!T32-1.07*(팀수비력!V32/(팀수비력!V32+팀공격력!W32))*(팀수비력!Q32-팀수비력!P32)+팀수비력!AK32)/9</f>
        <v>71.221025366202213</v>
      </c>
      <c r="AR32" s="57">
        <f t="shared" si="0"/>
        <v>70.861638758671631</v>
      </c>
    </row>
    <row r="33" spans="1:44" x14ac:dyDescent="0.4">
      <c r="A33" s="43" t="s">
        <v>85</v>
      </c>
      <c r="B33" s="44" t="s">
        <v>297</v>
      </c>
      <c r="C33" s="44">
        <v>191</v>
      </c>
      <c r="D33" s="44">
        <v>165</v>
      </c>
      <c r="E33" s="44">
        <v>185</v>
      </c>
      <c r="F33" s="44">
        <v>159</v>
      </c>
      <c r="G33" s="44"/>
      <c r="H33" s="44">
        <v>700</v>
      </c>
      <c r="I33" s="44">
        <v>77.78</v>
      </c>
      <c r="J33" s="44">
        <v>161</v>
      </c>
      <c r="K33" s="44">
        <v>310</v>
      </c>
      <c r="L33" s="44"/>
      <c r="M33" s="44">
        <v>88</v>
      </c>
      <c r="N33" s="44">
        <v>293</v>
      </c>
      <c r="O33" s="44"/>
      <c r="P33" s="44">
        <v>249</v>
      </c>
      <c r="Q33" s="44">
        <v>603</v>
      </c>
      <c r="R33" s="44"/>
      <c r="S33" s="44">
        <v>114</v>
      </c>
      <c r="T33" s="44">
        <v>160</v>
      </c>
      <c r="U33" s="44"/>
      <c r="V33" s="44">
        <v>114</v>
      </c>
      <c r="W33" s="44">
        <v>199</v>
      </c>
      <c r="X33" s="44">
        <v>313</v>
      </c>
      <c r="Y33" s="44">
        <v>159</v>
      </c>
      <c r="Z33" s="44">
        <v>11</v>
      </c>
      <c r="AA33" s="44">
        <v>51</v>
      </c>
      <c r="AB33" s="44">
        <v>48</v>
      </c>
      <c r="AC33" s="44">
        <v>34</v>
      </c>
      <c r="AD33" s="44">
        <v>9</v>
      </c>
      <c r="AE33" s="44">
        <v>20</v>
      </c>
      <c r="AF33" s="44">
        <v>24</v>
      </c>
      <c r="AG33" s="44">
        <v>86</v>
      </c>
      <c r="AH33" s="44">
        <v>92</v>
      </c>
      <c r="AI33" s="44">
        <v>178</v>
      </c>
      <c r="AJ33" s="44">
        <v>1</v>
      </c>
      <c r="AK33" s="44">
        <v>95</v>
      </c>
      <c r="AL33" s="44">
        <v>4</v>
      </c>
      <c r="AM33" s="44">
        <v>35</v>
      </c>
      <c r="AN33" s="44">
        <v>263</v>
      </c>
      <c r="AO33" s="44">
        <v>-144</v>
      </c>
      <c r="AP33" s="54">
        <f>(Q33+0.4*T33-1.07*(V33/(V33+팀수비력!W33))*(Q33-P33)+AK33)/9</f>
        <v>70.127636363636356</v>
      </c>
      <c r="AQ33" s="54">
        <f>(팀수비력!Q33+0.4*팀수비력!T33-1.07*(팀수비력!V33/(팀수비력!V33+팀공격력!W33))*(팀수비력!Q33-팀수비력!P33)+팀수비력!AK33)/9</f>
        <v>70.491275862068974</v>
      </c>
      <c r="AR33" s="57">
        <f t="shared" si="0"/>
        <v>70.309456112852672</v>
      </c>
    </row>
    <row r="34" spans="1:44" x14ac:dyDescent="0.4">
      <c r="A34" s="46" t="s">
        <v>112</v>
      </c>
      <c r="B34" s="42" t="s">
        <v>297</v>
      </c>
      <c r="C34" s="42">
        <v>195</v>
      </c>
      <c r="D34" s="42">
        <v>161</v>
      </c>
      <c r="E34" s="42">
        <v>171</v>
      </c>
      <c r="F34" s="42">
        <v>146</v>
      </c>
      <c r="G34" s="42"/>
      <c r="H34" s="42">
        <v>673</v>
      </c>
      <c r="I34" s="42">
        <v>74.78</v>
      </c>
      <c r="J34" s="42">
        <v>180</v>
      </c>
      <c r="K34" s="42">
        <v>352</v>
      </c>
      <c r="L34" s="42"/>
      <c r="M34" s="42">
        <v>79</v>
      </c>
      <c r="N34" s="42">
        <v>233</v>
      </c>
      <c r="O34" s="42"/>
      <c r="P34" s="42">
        <v>259</v>
      </c>
      <c r="Q34" s="42">
        <v>585</v>
      </c>
      <c r="R34" s="42"/>
      <c r="S34" s="42">
        <v>76</v>
      </c>
      <c r="T34" s="42">
        <v>103</v>
      </c>
      <c r="U34" s="42"/>
      <c r="V34" s="42">
        <v>88</v>
      </c>
      <c r="W34" s="42">
        <v>224</v>
      </c>
      <c r="X34" s="42">
        <v>312</v>
      </c>
      <c r="Y34" s="42">
        <v>171</v>
      </c>
      <c r="Z34" s="42">
        <v>14</v>
      </c>
      <c r="AA34" s="42">
        <v>49</v>
      </c>
      <c r="AB34" s="42">
        <v>50</v>
      </c>
      <c r="AC34" s="42">
        <v>19</v>
      </c>
      <c r="AD34" s="42">
        <v>11</v>
      </c>
      <c r="AE34" s="42">
        <v>4</v>
      </c>
      <c r="AF34" s="42">
        <v>4</v>
      </c>
      <c r="AG34" s="42">
        <v>76</v>
      </c>
      <c r="AH34" s="42">
        <v>100</v>
      </c>
      <c r="AI34" s="42">
        <v>176</v>
      </c>
      <c r="AJ34" s="42">
        <v>1</v>
      </c>
      <c r="AK34" s="42">
        <v>95</v>
      </c>
      <c r="AL34" s="42">
        <v>8</v>
      </c>
      <c r="AM34" s="42">
        <v>32</v>
      </c>
      <c r="AN34" s="42">
        <v>247</v>
      </c>
      <c r="AO34" s="42">
        <v>3</v>
      </c>
      <c r="AP34" s="55">
        <f>(Q34+0.4*T34-1.07*(V34/(V34+팀수비력!W34))*(Q34-P34)+AK34)/9</f>
        <v>68.839676232523914</v>
      </c>
      <c r="AQ34" s="55">
        <f>(팀수비력!Q34+0.4*팀수비력!T34-1.07*(팀수비력!V34/(팀수비력!V34+팀공격력!W34))*(팀수비력!Q34-팀수비력!P34)+팀수비력!AK34)/9</f>
        <v>69.609292929292934</v>
      </c>
      <c r="AR34" s="57">
        <f t="shared" si="0"/>
        <v>69.224484580908424</v>
      </c>
    </row>
    <row r="35" spans="1:44" x14ac:dyDescent="0.4">
      <c r="A35" s="46" t="s">
        <v>133</v>
      </c>
      <c r="B35" s="42" t="s">
        <v>297</v>
      </c>
      <c r="C35" s="42">
        <v>213</v>
      </c>
      <c r="D35" s="42">
        <v>224</v>
      </c>
      <c r="E35" s="42">
        <v>177</v>
      </c>
      <c r="F35" s="42">
        <v>205</v>
      </c>
      <c r="G35" s="42">
        <v>16</v>
      </c>
      <c r="H35" s="42">
        <v>835</v>
      </c>
      <c r="I35" s="42">
        <v>92.78</v>
      </c>
      <c r="J35" s="42">
        <v>233</v>
      </c>
      <c r="K35" s="42">
        <v>421</v>
      </c>
      <c r="L35" s="42"/>
      <c r="M35" s="42">
        <v>80</v>
      </c>
      <c r="N35" s="42">
        <v>216</v>
      </c>
      <c r="O35" s="42"/>
      <c r="P35" s="42">
        <v>313</v>
      </c>
      <c r="Q35" s="42">
        <v>637</v>
      </c>
      <c r="R35" s="42"/>
      <c r="S35" s="42">
        <v>129</v>
      </c>
      <c r="T35" s="42">
        <v>180</v>
      </c>
      <c r="U35" s="42"/>
      <c r="V35" s="42">
        <v>104</v>
      </c>
      <c r="W35" s="42">
        <v>217</v>
      </c>
      <c r="X35" s="42">
        <v>321</v>
      </c>
      <c r="Y35" s="42">
        <v>203</v>
      </c>
      <c r="Z35" s="42">
        <v>11</v>
      </c>
      <c r="AA35" s="42">
        <v>39</v>
      </c>
      <c r="AB35" s="42">
        <v>70</v>
      </c>
      <c r="AC35" s="42">
        <v>26</v>
      </c>
      <c r="AD35" s="42">
        <v>12</v>
      </c>
      <c r="AE35" s="42">
        <v>31</v>
      </c>
      <c r="AF35" s="42">
        <v>35</v>
      </c>
      <c r="AG35" s="42">
        <v>78</v>
      </c>
      <c r="AH35" s="42">
        <v>92</v>
      </c>
      <c r="AI35" s="42">
        <v>170</v>
      </c>
      <c r="AJ35" s="42">
        <v>1</v>
      </c>
      <c r="AK35" s="42">
        <v>109</v>
      </c>
      <c r="AL35" s="42">
        <v>2</v>
      </c>
      <c r="AM35" s="42">
        <v>43</v>
      </c>
      <c r="AN35" s="42">
        <v>179</v>
      </c>
      <c r="AO35" s="42">
        <v>220</v>
      </c>
      <c r="AP35" s="55">
        <f>(Q35+0.4*T35-1.07*(V35/(V35+팀수비력!W35))*(Q35-P35)+AK35)/9</f>
        <v>77.216260902540768</v>
      </c>
      <c r="AQ35" s="55">
        <f>(팀수비력!Q35+0.4*팀수비력!T35-1.07*(팀수비력!V35/(팀수비력!V35+팀공격력!W35))*(팀수비력!Q35-팀수비력!P35)+팀수비력!AK35)/9</f>
        <v>75.495940298507463</v>
      </c>
      <c r="AR35" s="57">
        <f t="shared" ref="AR35:AR66" si="1">0.5*(AP35+AQ35)</f>
        <v>76.356100600524115</v>
      </c>
    </row>
    <row r="36" spans="1:44" x14ac:dyDescent="0.4">
      <c r="A36" s="46" t="s">
        <v>152</v>
      </c>
      <c r="B36" s="42" t="s">
        <v>297</v>
      </c>
      <c r="C36" s="42">
        <v>139</v>
      </c>
      <c r="D36" s="42">
        <v>183</v>
      </c>
      <c r="E36" s="42">
        <v>185</v>
      </c>
      <c r="F36" s="42">
        <v>145</v>
      </c>
      <c r="G36" s="42"/>
      <c r="H36" s="42">
        <v>652</v>
      </c>
      <c r="I36" s="42">
        <v>72.44</v>
      </c>
      <c r="J36" s="42">
        <v>166</v>
      </c>
      <c r="K36" s="42">
        <v>342</v>
      </c>
      <c r="L36" s="42"/>
      <c r="M36" s="42">
        <v>74</v>
      </c>
      <c r="N36" s="42">
        <v>236</v>
      </c>
      <c r="O36" s="42"/>
      <c r="P36" s="42">
        <v>240</v>
      </c>
      <c r="Q36" s="42">
        <v>578</v>
      </c>
      <c r="R36" s="42"/>
      <c r="S36" s="42">
        <v>98</v>
      </c>
      <c r="T36" s="42">
        <v>133</v>
      </c>
      <c r="U36" s="42"/>
      <c r="V36" s="42">
        <v>79</v>
      </c>
      <c r="W36" s="42">
        <v>225</v>
      </c>
      <c r="X36" s="42">
        <v>304</v>
      </c>
      <c r="Y36" s="42">
        <v>144</v>
      </c>
      <c r="Z36" s="42">
        <v>14</v>
      </c>
      <c r="AA36" s="42">
        <v>36</v>
      </c>
      <c r="AB36" s="42">
        <v>53</v>
      </c>
      <c r="AC36" s="42">
        <v>23</v>
      </c>
      <c r="AD36" s="42">
        <v>12</v>
      </c>
      <c r="AE36" s="42">
        <v>3</v>
      </c>
      <c r="AF36" s="42">
        <v>4</v>
      </c>
      <c r="AG36" s="42">
        <v>63</v>
      </c>
      <c r="AH36" s="42">
        <v>102</v>
      </c>
      <c r="AI36" s="42">
        <v>165</v>
      </c>
      <c r="AJ36" s="42">
        <v>2</v>
      </c>
      <c r="AK36" s="42">
        <v>76</v>
      </c>
      <c r="AL36" s="42">
        <v>5</v>
      </c>
      <c r="AM36" s="42">
        <v>30</v>
      </c>
      <c r="AN36" s="42">
        <v>178</v>
      </c>
      <c r="AO36" s="42">
        <v>70</v>
      </c>
      <c r="AP36" s="55">
        <f>(Q36+0.4*T36-1.07*(V36/(V36+팀수비력!W36))*(Q36-P36)+AK36)/9</f>
        <v>68.657243055555554</v>
      </c>
      <c r="AQ36" s="55">
        <f>(팀수비력!Q36+0.4*팀수비력!T36-1.07*(팀수비력!V36/(팀수비력!V36+팀공격력!W36))*(팀수비력!Q36-팀수비력!P36)+팀수비력!AK36)/9</f>
        <v>67.3770707070707</v>
      </c>
      <c r="AR36" s="57">
        <f t="shared" si="1"/>
        <v>68.017156881313127</v>
      </c>
    </row>
    <row r="37" spans="1:44" x14ac:dyDescent="0.4">
      <c r="A37" s="46" t="s">
        <v>172</v>
      </c>
      <c r="B37" s="42" t="s">
        <v>297</v>
      </c>
      <c r="C37" s="42">
        <v>165</v>
      </c>
      <c r="D37" s="42">
        <v>173</v>
      </c>
      <c r="E37" s="42">
        <v>176</v>
      </c>
      <c r="F37" s="42">
        <v>163</v>
      </c>
      <c r="G37" s="42">
        <v>3</v>
      </c>
      <c r="H37" s="42">
        <v>680</v>
      </c>
      <c r="I37" s="42">
        <v>75.56</v>
      </c>
      <c r="J37" s="42">
        <v>167</v>
      </c>
      <c r="K37" s="42">
        <v>357</v>
      </c>
      <c r="L37" s="42"/>
      <c r="M37" s="42">
        <v>84</v>
      </c>
      <c r="N37" s="42">
        <v>240</v>
      </c>
      <c r="O37" s="42"/>
      <c r="P37" s="42">
        <v>251</v>
      </c>
      <c r="Q37" s="42">
        <v>597</v>
      </c>
      <c r="R37" s="42"/>
      <c r="S37" s="42">
        <v>94</v>
      </c>
      <c r="T37" s="42">
        <v>129</v>
      </c>
      <c r="U37" s="42"/>
      <c r="V37" s="42">
        <v>100</v>
      </c>
      <c r="W37" s="42">
        <v>212</v>
      </c>
      <c r="X37" s="42">
        <v>312</v>
      </c>
      <c r="Y37" s="42">
        <v>143</v>
      </c>
      <c r="Z37" s="42">
        <v>9</v>
      </c>
      <c r="AA37" s="42">
        <v>32</v>
      </c>
      <c r="AB37" s="42">
        <v>53</v>
      </c>
      <c r="AC37" s="42">
        <v>23</v>
      </c>
      <c r="AD37" s="42">
        <v>11</v>
      </c>
      <c r="AE37" s="42">
        <v>3</v>
      </c>
      <c r="AF37" s="42">
        <v>4</v>
      </c>
      <c r="AG37" s="42">
        <v>80</v>
      </c>
      <c r="AH37" s="42">
        <v>96</v>
      </c>
      <c r="AI37" s="42">
        <v>176</v>
      </c>
      <c r="AJ37" s="42">
        <v>1</v>
      </c>
      <c r="AK37" s="42">
        <v>105</v>
      </c>
      <c r="AL37" s="42">
        <v>9</v>
      </c>
      <c r="AM37" s="42">
        <v>30</v>
      </c>
      <c r="AN37" s="42">
        <v>240</v>
      </c>
      <c r="AO37" s="42">
        <v>-357</v>
      </c>
      <c r="AP37" s="55">
        <f>(Q37+0.4*T37-1.07*(V37/(V37+팀수비력!W37))*(Q37-P37)+AK37)/9</f>
        <v>71.192005420054201</v>
      </c>
      <c r="AQ37" s="55">
        <f>(팀수비력!Q37+0.4*팀수비력!T37-1.07*(팀수비력!V37/(팀수비력!V37+팀공격력!W37))*(팀수비력!Q37-팀수비력!P37)+팀수비력!AK37)/9</f>
        <v>72.781430745814305</v>
      </c>
      <c r="AR37" s="57">
        <f t="shared" si="1"/>
        <v>71.98671808293426</v>
      </c>
    </row>
    <row r="38" spans="1:44" x14ac:dyDescent="0.4">
      <c r="A38" s="46" t="s">
        <v>192</v>
      </c>
      <c r="B38" s="42" t="s">
        <v>297</v>
      </c>
      <c r="C38" s="42">
        <v>191</v>
      </c>
      <c r="D38" s="42">
        <v>195</v>
      </c>
      <c r="E38" s="42">
        <v>191</v>
      </c>
      <c r="F38" s="42">
        <v>161</v>
      </c>
      <c r="G38" s="42"/>
      <c r="H38" s="42">
        <v>738</v>
      </c>
      <c r="I38" s="42">
        <v>82</v>
      </c>
      <c r="J38" s="42">
        <v>214</v>
      </c>
      <c r="K38" s="42">
        <v>389</v>
      </c>
      <c r="L38" s="42"/>
      <c r="M38" s="42">
        <v>65</v>
      </c>
      <c r="N38" s="42">
        <v>188</v>
      </c>
      <c r="O38" s="42"/>
      <c r="P38" s="42">
        <v>279</v>
      </c>
      <c r="Q38" s="42">
        <v>577</v>
      </c>
      <c r="R38" s="42"/>
      <c r="S38" s="42">
        <v>115</v>
      </c>
      <c r="T38" s="42">
        <v>155</v>
      </c>
      <c r="U38" s="42"/>
      <c r="V38" s="42">
        <v>78</v>
      </c>
      <c r="W38" s="42">
        <v>195</v>
      </c>
      <c r="X38" s="42">
        <v>273</v>
      </c>
      <c r="Y38" s="42">
        <v>158</v>
      </c>
      <c r="Z38" s="42">
        <v>7</v>
      </c>
      <c r="AA38" s="42">
        <v>46</v>
      </c>
      <c r="AB38" s="42">
        <v>70</v>
      </c>
      <c r="AC38" s="42">
        <v>25</v>
      </c>
      <c r="AD38" s="42">
        <v>12</v>
      </c>
      <c r="AE38" s="42">
        <v>17</v>
      </c>
      <c r="AF38" s="42">
        <v>19</v>
      </c>
      <c r="AG38" s="42">
        <v>64</v>
      </c>
      <c r="AH38" s="42">
        <v>102</v>
      </c>
      <c r="AI38" s="42">
        <v>166</v>
      </c>
      <c r="AJ38" s="42">
        <v>2</v>
      </c>
      <c r="AK38" s="42">
        <v>101</v>
      </c>
      <c r="AL38" s="42">
        <v>11</v>
      </c>
      <c r="AM38" s="42">
        <v>45</v>
      </c>
      <c r="AN38" s="42">
        <v>244</v>
      </c>
      <c r="AO38" s="42">
        <v>112</v>
      </c>
      <c r="AP38" s="55">
        <f>(Q38+0.4*T38-1.07*(V38/(V38+팀수비력!W38))*(Q38-P38)+AK38)/9</f>
        <v>72.281742605915269</v>
      </c>
      <c r="AQ38" s="55">
        <f>(팀수비력!Q38+0.4*팀수비력!T38-1.07*(팀수비력!V38/(팀수비력!V38+팀공격력!W38))*(팀수비력!Q38-팀수비력!P38)+팀수비력!AK38)/9</f>
        <v>72.052017034456057</v>
      </c>
      <c r="AR38" s="57">
        <f t="shared" si="1"/>
        <v>72.16687982018567</v>
      </c>
    </row>
    <row r="39" spans="1:44" x14ac:dyDescent="0.4">
      <c r="A39" s="46" t="s">
        <v>213</v>
      </c>
      <c r="B39" s="42" t="s">
        <v>297</v>
      </c>
      <c r="C39" s="42">
        <v>161</v>
      </c>
      <c r="D39" s="42">
        <v>155</v>
      </c>
      <c r="E39" s="42">
        <v>175</v>
      </c>
      <c r="F39" s="42">
        <v>163</v>
      </c>
      <c r="G39" s="42">
        <v>11</v>
      </c>
      <c r="H39" s="42">
        <v>665</v>
      </c>
      <c r="I39" s="42">
        <v>73.89</v>
      </c>
      <c r="J39" s="42">
        <v>170</v>
      </c>
      <c r="K39" s="42">
        <v>355</v>
      </c>
      <c r="L39" s="42"/>
      <c r="M39" s="42">
        <v>78</v>
      </c>
      <c r="N39" s="42">
        <v>250</v>
      </c>
      <c r="O39" s="42"/>
      <c r="P39" s="42">
        <v>248</v>
      </c>
      <c r="Q39" s="42">
        <v>605</v>
      </c>
      <c r="R39" s="42"/>
      <c r="S39" s="42">
        <v>91</v>
      </c>
      <c r="T39" s="42">
        <v>124</v>
      </c>
      <c r="U39" s="42"/>
      <c r="V39" s="42">
        <v>94</v>
      </c>
      <c r="W39" s="42">
        <v>197</v>
      </c>
      <c r="X39" s="42">
        <v>291</v>
      </c>
      <c r="Y39" s="42">
        <v>149</v>
      </c>
      <c r="Z39" s="42">
        <v>14</v>
      </c>
      <c r="AA39" s="42">
        <v>42</v>
      </c>
      <c r="AB39" s="42">
        <v>80</v>
      </c>
      <c r="AC39" s="42">
        <v>17</v>
      </c>
      <c r="AD39" s="42">
        <v>13</v>
      </c>
      <c r="AE39" s="42">
        <v>7</v>
      </c>
      <c r="AF39" s="42">
        <v>7</v>
      </c>
      <c r="AG39" s="42">
        <v>101</v>
      </c>
      <c r="AH39" s="42">
        <v>90</v>
      </c>
      <c r="AI39" s="42">
        <v>191</v>
      </c>
      <c r="AJ39" s="42">
        <v>2</v>
      </c>
      <c r="AK39" s="42">
        <v>92</v>
      </c>
      <c r="AL39" s="42">
        <v>9</v>
      </c>
      <c r="AM39" s="42">
        <v>26</v>
      </c>
      <c r="AN39" s="42">
        <v>271</v>
      </c>
      <c r="AO39" s="42">
        <v>-31</v>
      </c>
      <c r="AP39" s="55">
        <f>(Q39+0.4*T39-1.07*(V39/(V39+팀수비력!W39))*(Q39-P39)+AK39)/9</f>
        <v>70.085641577060926</v>
      </c>
      <c r="AQ39" s="55">
        <f>(팀수비력!Q39+0.4*팀수비력!T39-1.07*(팀수비력!V39/(팀수비력!V39+팀공격력!W39))*(팀수비력!Q39-팀수비력!P39)+팀수비력!AK39)/9</f>
        <v>70.353082561728399</v>
      </c>
      <c r="AR39" s="57">
        <f t="shared" si="1"/>
        <v>70.219362069394663</v>
      </c>
    </row>
    <row r="40" spans="1:44" x14ac:dyDescent="0.4">
      <c r="A40" s="46" t="s">
        <v>233</v>
      </c>
      <c r="B40" s="42" t="s">
        <v>297</v>
      </c>
      <c r="C40" s="42">
        <v>171</v>
      </c>
      <c r="D40" s="42">
        <v>189</v>
      </c>
      <c r="E40" s="42">
        <v>137</v>
      </c>
      <c r="F40" s="42">
        <v>158</v>
      </c>
      <c r="G40" s="42"/>
      <c r="H40" s="42">
        <v>655</v>
      </c>
      <c r="I40" s="42">
        <v>72.78</v>
      </c>
      <c r="J40" s="42">
        <v>168</v>
      </c>
      <c r="K40" s="42">
        <v>342</v>
      </c>
      <c r="L40" s="42"/>
      <c r="M40" s="42">
        <v>71</v>
      </c>
      <c r="N40" s="42">
        <v>234</v>
      </c>
      <c r="O40" s="42"/>
      <c r="P40" s="42">
        <v>239</v>
      </c>
      <c r="Q40" s="42">
        <v>576</v>
      </c>
      <c r="R40" s="42"/>
      <c r="S40" s="42">
        <v>106</v>
      </c>
      <c r="T40" s="42">
        <v>127</v>
      </c>
      <c r="U40" s="42"/>
      <c r="V40" s="42">
        <v>80</v>
      </c>
      <c r="W40" s="42">
        <v>207</v>
      </c>
      <c r="X40" s="42">
        <v>287</v>
      </c>
      <c r="Y40" s="42">
        <v>176</v>
      </c>
      <c r="Z40" s="42">
        <v>13</v>
      </c>
      <c r="AA40" s="42">
        <v>46</v>
      </c>
      <c r="AB40" s="42">
        <v>69</v>
      </c>
      <c r="AC40" s="42">
        <v>15</v>
      </c>
      <c r="AD40" s="42">
        <v>11</v>
      </c>
      <c r="AE40" s="42">
        <v>5</v>
      </c>
      <c r="AF40" s="42">
        <v>7</v>
      </c>
      <c r="AG40" s="42">
        <v>84</v>
      </c>
      <c r="AH40" s="42">
        <v>102</v>
      </c>
      <c r="AI40" s="42">
        <v>186</v>
      </c>
      <c r="AJ40" s="42"/>
      <c r="AK40" s="42">
        <v>94</v>
      </c>
      <c r="AL40" s="42">
        <v>12</v>
      </c>
      <c r="AM40" s="42">
        <v>38</v>
      </c>
      <c r="AN40" s="42">
        <v>197</v>
      </c>
      <c r="AO40" s="42">
        <v>-123</v>
      </c>
      <c r="AP40" s="55">
        <f>(Q40+0.4*T40-1.07*(V40/(V40+팀수비력!W40))*(Q40-P40)+AK40)/9</f>
        <v>69.682251082251071</v>
      </c>
      <c r="AQ40" s="55">
        <f>(팀수비력!Q40+0.4*팀수비력!T40-1.07*(팀수비력!V40/(팀수비력!V40+팀공격력!W40))*(팀수비력!Q40-팀수비력!P40)+팀수비력!AK40)/9</f>
        <v>69.992997762863538</v>
      </c>
      <c r="AR40" s="57">
        <f t="shared" si="1"/>
        <v>69.837624422557298</v>
      </c>
    </row>
    <row r="41" spans="1:44" x14ac:dyDescent="0.4">
      <c r="A41" s="46" t="s">
        <v>256</v>
      </c>
      <c r="B41" s="42" t="s">
        <v>297</v>
      </c>
      <c r="C41" s="42">
        <v>183</v>
      </c>
      <c r="D41" s="42">
        <v>154</v>
      </c>
      <c r="E41" s="42">
        <v>207</v>
      </c>
      <c r="F41" s="42">
        <v>179</v>
      </c>
      <c r="G41" s="42"/>
      <c r="H41" s="42">
        <v>723</v>
      </c>
      <c r="I41" s="42">
        <v>80.33</v>
      </c>
      <c r="J41" s="42">
        <v>193</v>
      </c>
      <c r="K41" s="42">
        <v>356</v>
      </c>
      <c r="L41" s="42"/>
      <c r="M41" s="42">
        <v>72</v>
      </c>
      <c r="N41" s="42">
        <v>218</v>
      </c>
      <c r="O41" s="42"/>
      <c r="P41" s="42">
        <v>265</v>
      </c>
      <c r="Q41" s="42">
        <v>574</v>
      </c>
      <c r="R41" s="42"/>
      <c r="S41" s="42">
        <v>121</v>
      </c>
      <c r="T41" s="42">
        <v>167</v>
      </c>
      <c r="U41" s="42"/>
      <c r="V41" s="42">
        <v>81</v>
      </c>
      <c r="W41" s="42">
        <v>240</v>
      </c>
      <c r="X41" s="42">
        <v>321</v>
      </c>
      <c r="Y41" s="42">
        <v>159</v>
      </c>
      <c r="Z41" s="42">
        <v>11</v>
      </c>
      <c r="AA41" s="42">
        <v>46</v>
      </c>
      <c r="AB41" s="42">
        <v>44</v>
      </c>
      <c r="AC41" s="42">
        <v>23</v>
      </c>
      <c r="AD41" s="42">
        <v>8</v>
      </c>
      <c r="AE41" s="42">
        <v>4</v>
      </c>
      <c r="AF41" s="42">
        <v>4</v>
      </c>
      <c r="AG41" s="42">
        <v>69</v>
      </c>
      <c r="AH41" s="42">
        <v>92</v>
      </c>
      <c r="AI41" s="42">
        <v>161</v>
      </c>
      <c r="AJ41" s="42"/>
      <c r="AK41" s="42">
        <v>90</v>
      </c>
      <c r="AL41" s="42">
        <v>10</v>
      </c>
      <c r="AM41" s="42">
        <v>40</v>
      </c>
      <c r="AN41" s="42">
        <v>155</v>
      </c>
      <c r="AO41" s="42">
        <v>215</v>
      </c>
      <c r="AP41" s="55">
        <f>(Q41+0.4*T41-1.07*(V41/(V41+팀수비력!W41))*(Q41-P41)+AK41)/9</f>
        <v>70.867812499999999</v>
      </c>
      <c r="AQ41" s="55">
        <f>(팀수비력!Q41+0.4*팀수비력!T41-1.07*(팀수비력!V41/(팀수비력!V41+팀공격력!W41))*(팀수비력!Q41-팀수비력!P41)+팀수비력!AK41)/9</f>
        <v>71.059933142311365</v>
      </c>
      <c r="AR41" s="57">
        <f t="shared" si="1"/>
        <v>70.96387282115569</v>
      </c>
    </row>
    <row r="42" spans="1:44" x14ac:dyDescent="0.4">
      <c r="A42" s="48" t="s">
        <v>275</v>
      </c>
      <c r="B42" s="49" t="s">
        <v>297</v>
      </c>
      <c r="C42" s="49">
        <v>165</v>
      </c>
      <c r="D42" s="49">
        <v>148</v>
      </c>
      <c r="E42" s="49">
        <v>158</v>
      </c>
      <c r="F42" s="49">
        <v>170</v>
      </c>
      <c r="G42" s="49">
        <v>24</v>
      </c>
      <c r="H42" s="49">
        <v>665</v>
      </c>
      <c r="I42" s="49">
        <v>73.89</v>
      </c>
      <c r="J42" s="49">
        <v>183</v>
      </c>
      <c r="K42" s="49">
        <v>382</v>
      </c>
      <c r="L42" s="49"/>
      <c r="M42" s="49">
        <v>69</v>
      </c>
      <c r="N42" s="49">
        <v>239</v>
      </c>
      <c r="O42" s="49"/>
      <c r="P42" s="49">
        <v>252</v>
      </c>
      <c r="Q42" s="49">
        <v>621</v>
      </c>
      <c r="R42" s="49"/>
      <c r="S42" s="49">
        <v>92</v>
      </c>
      <c r="T42" s="49">
        <v>147</v>
      </c>
      <c r="U42" s="49"/>
      <c r="V42" s="49">
        <v>122</v>
      </c>
      <c r="W42" s="49">
        <v>253</v>
      </c>
      <c r="X42" s="49">
        <v>375</v>
      </c>
      <c r="Y42" s="49">
        <v>152</v>
      </c>
      <c r="Z42" s="49">
        <v>14</v>
      </c>
      <c r="AA42" s="49">
        <v>37</v>
      </c>
      <c r="AB42" s="49">
        <v>56</v>
      </c>
      <c r="AC42" s="49">
        <v>15</v>
      </c>
      <c r="AD42" s="49">
        <v>11</v>
      </c>
      <c r="AE42" s="49">
        <v>6</v>
      </c>
      <c r="AF42" s="49">
        <v>7</v>
      </c>
      <c r="AG42" s="49">
        <v>71</v>
      </c>
      <c r="AH42" s="49">
        <v>98</v>
      </c>
      <c r="AI42" s="49">
        <v>169</v>
      </c>
      <c r="AJ42" s="49">
        <v>3</v>
      </c>
      <c r="AK42" s="49">
        <v>105</v>
      </c>
      <c r="AL42" s="49">
        <v>4</v>
      </c>
      <c r="AM42" s="49">
        <v>32</v>
      </c>
      <c r="AN42" s="49">
        <v>217</v>
      </c>
      <c r="AO42" s="49">
        <v>35</v>
      </c>
      <c r="AP42" s="56">
        <f>(Q42+0.4*T42-1.07*(V42/(V42+팀수비력!W42))*(Q42-P42)+AK42)/9</f>
        <v>71.995056818181808</v>
      </c>
      <c r="AQ42" s="56">
        <f>(팀수비력!Q42+0.4*팀수비력!T42-1.07*(팀수비력!V42/(팀수비력!V42+팀공격력!W42))*(팀수비력!Q42-팀수비력!P42)+팀수비력!AK42)/9</f>
        <v>71.662232262382858</v>
      </c>
      <c r="AR42" s="57">
        <f t="shared" si="1"/>
        <v>71.82864454028234</v>
      </c>
    </row>
    <row r="43" spans="1:44" x14ac:dyDescent="0.4">
      <c r="A43" s="43" t="s">
        <v>85</v>
      </c>
      <c r="B43" s="44" t="s">
        <v>298</v>
      </c>
      <c r="C43" s="44">
        <v>182</v>
      </c>
      <c r="D43" s="44">
        <v>193</v>
      </c>
      <c r="E43" s="44">
        <v>163</v>
      </c>
      <c r="F43" s="44">
        <v>170</v>
      </c>
      <c r="G43" s="44"/>
      <c r="H43" s="44">
        <v>708</v>
      </c>
      <c r="I43" s="44">
        <v>78.67</v>
      </c>
      <c r="J43" s="44">
        <v>172</v>
      </c>
      <c r="K43" s="44">
        <v>296</v>
      </c>
      <c r="L43" s="44"/>
      <c r="M43" s="44">
        <v>94</v>
      </c>
      <c r="N43" s="44">
        <v>325</v>
      </c>
      <c r="O43" s="44"/>
      <c r="P43" s="44">
        <v>266</v>
      </c>
      <c r="Q43" s="44">
        <v>621</v>
      </c>
      <c r="R43" s="44"/>
      <c r="S43" s="44">
        <v>82</v>
      </c>
      <c r="T43" s="44">
        <v>124</v>
      </c>
      <c r="U43" s="44"/>
      <c r="V43" s="44">
        <v>96</v>
      </c>
      <c r="W43" s="44">
        <v>212</v>
      </c>
      <c r="X43" s="44">
        <v>308</v>
      </c>
      <c r="Y43" s="44">
        <v>161</v>
      </c>
      <c r="Z43" s="44">
        <v>16</v>
      </c>
      <c r="AA43" s="44">
        <v>49</v>
      </c>
      <c r="AB43" s="44">
        <v>68</v>
      </c>
      <c r="AC43" s="44">
        <v>22</v>
      </c>
      <c r="AD43" s="44">
        <v>15</v>
      </c>
      <c r="AE43" s="44">
        <v>19</v>
      </c>
      <c r="AF43" s="44">
        <v>19</v>
      </c>
      <c r="AG43" s="44">
        <v>80</v>
      </c>
      <c r="AH43" s="44">
        <v>85</v>
      </c>
      <c r="AI43" s="44">
        <v>165</v>
      </c>
      <c r="AJ43" s="44">
        <v>2</v>
      </c>
      <c r="AK43" s="44">
        <v>103</v>
      </c>
      <c r="AL43" s="44">
        <v>7</v>
      </c>
      <c r="AM43" s="44">
        <v>41</v>
      </c>
      <c r="AN43" s="44">
        <v>231</v>
      </c>
      <c r="AO43" s="44">
        <v>150</v>
      </c>
      <c r="AP43" s="54">
        <f>(Q43+0.4*T43-1.07*(V43/(V43+팀수비력!W43))*(Q43-P43)+AK43)/9</f>
        <v>73.526925698704844</v>
      </c>
      <c r="AQ43" s="54">
        <f>(팀수비력!Q43+0.4*팀수비력!T43-1.07*(팀수비력!V43/(팀수비력!V43+팀공격력!W43))*(팀수비력!Q43-팀수비력!P43)+팀수비력!AK43)/9</f>
        <v>71.630822510822497</v>
      </c>
      <c r="AR43" s="57">
        <f t="shared" si="1"/>
        <v>72.578874104763671</v>
      </c>
    </row>
    <row r="44" spans="1:44" x14ac:dyDescent="0.4">
      <c r="A44" s="46" t="s">
        <v>112</v>
      </c>
      <c r="B44" s="42" t="s">
        <v>298</v>
      </c>
      <c r="C44" s="42">
        <v>166</v>
      </c>
      <c r="D44" s="42">
        <v>177</v>
      </c>
      <c r="E44" s="42">
        <v>184</v>
      </c>
      <c r="F44" s="42">
        <v>175</v>
      </c>
      <c r="G44" s="42">
        <v>23</v>
      </c>
      <c r="H44" s="42">
        <v>725</v>
      </c>
      <c r="I44" s="42">
        <v>80.56</v>
      </c>
      <c r="J44" s="42">
        <v>175</v>
      </c>
      <c r="K44" s="42">
        <v>333</v>
      </c>
      <c r="L44" s="42"/>
      <c r="M44" s="42">
        <v>85</v>
      </c>
      <c r="N44" s="42">
        <v>261</v>
      </c>
      <c r="O44" s="42"/>
      <c r="P44" s="42">
        <v>260</v>
      </c>
      <c r="Q44" s="42">
        <v>594</v>
      </c>
      <c r="R44" s="42"/>
      <c r="S44" s="42">
        <v>120</v>
      </c>
      <c r="T44" s="42">
        <v>147</v>
      </c>
      <c r="U44" s="42"/>
      <c r="V44" s="42">
        <v>86</v>
      </c>
      <c r="W44" s="42">
        <v>204</v>
      </c>
      <c r="X44" s="42">
        <v>290</v>
      </c>
      <c r="Y44" s="42">
        <v>149</v>
      </c>
      <c r="Z44" s="42">
        <v>18</v>
      </c>
      <c r="AA44" s="42">
        <v>31</v>
      </c>
      <c r="AB44" s="42">
        <v>52</v>
      </c>
      <c r="AC44" s="42">
        <v>14</v>
      </c>
      <c r="AD44" s="42">
        <v>14</v>
      </c>
      <c r="AE44" s="42">
        <v>4</v>
      </c>
      <c r="AF44" s="42">
        <v>6</v>
      </c>
      <c r="AG44" s="42">
        <v>81</v>
      </c>
      <c r="AH44" s="42">
        <v>97</v>
      </c>
      <c r="AI44" s="42">
        <v>178</v>
      </c>
      <c r="AJ44" s="42">
        <v>2</v>
      </c>
      <c r="AK44" s="42">
        <v>88</v>
      </c>
      <c r="AL44" s="42">
        <v>7</v>
      </c>
      <c r="AM44" s="42">
        <v>30</v>
      </c>
      <c r="AN44" s="42">
        <v>245</v>
      </c>
      <c r="AO44" s="42">
        <v>-125</v>
      </c>
      <c r="AP44" s="55">
        <f>(Q44+0.4*T44-1.07*(V44/(V44+팀수비력!W44))*(Q44-P44)+AK44)/9</f>
        <v>71.04060139347267</v>
      </c>
      <c r="AQ44" s="55">
        <f>(팀수비력!Q44+0.4*팀수비력!T44-1.07*(팀수비력!V44/(팀수비력!V44+팀공격력!W44))*(팀수비력!Q44-팀수비력!P44)+팀수비력!AK44)/9</f>
        <v>71.352131740861381</v>
      </c>
      <c r="AR44" s="57">
        <f t="shared" si="1"/>
        <v>71.196366567167019</v>
      </c>
    </row>
    <row r="45" spans="1:44" x14ac:dyDescent="0.4">
      <c r="A45" s="46" t="s">
        <v>133</v>
      </c>
      <c r="B45" s="42" t="s">
        <v>298</v>
      </c>
      <c r="C45" s="42">
        <v>174</v>
      </c>
      <c r="D45" s="42">
        <v>204</v>
      </c>
      <c r="E45" s="42">
        <v>168</v>
      </c>
      <c r="F45" s="42">
        <v>168</v>
      </c>
      <c r="G45" s="42"/>
      <c r="H45" s="42">
        <v>714</v>
      </c>
      <c r="I45" s="42">
        <v>79.33</v>
      </c>
      <c r="J45" s="42">
        <v>220</v>
      </c>
      <c r="K45" s="42">
        <v>409</v>
      </c>
      <c r="L45" s="42"/>
      <c r="M45" s="42">
        <v>55</v>
      </c>
      <c r="N45" s="42">
        <v>186</v>
      </c>
      <c r="O45" s="42"/>
      <c r="P45" s="42">
        <v>275</v>
      </c>
      <c r="Q45" s="42">
        <v>595</v>
      </c>
      <c r="R45" s="42"/>
      <c r="S45" s="42">
        <v>109</v>
      </c>
      <c r="T45" s="42">
        <v>158</v>
      </c>
      <c r="U45" s="42"/>
      <c r="V45" s="42">
        <v>106</v>
      </c>
      <c r="W45" s="42">
        <v>211</v>
      </c>
      <c r="X45" s="42">
        <v>317</v>
      </c>
      <c r="Y45" s="42">
        <v>155</v>
      </c>
      <c r="Z45" s="42">
        <v>9</v>
      </c>
      <c r="AA45" s="42">
        <v>32</v>
      </c>
      <c r="AB45" s="42">
        <v>39</v>
      </c>
      <c r="AC45" s="42">
        <v>18</v>
      </c>
      <c r="AD45" s="42">
        <v>7</v>
      </c>
      <c r="AE45" s="42">
        <v>32</v>
      </c>
      <c r="AF45" s="42">
        <v>34</v>
      </c>
      <c r="AG45" s="42">
        <v>83</v>
      </c>
      <c r="AH45" s="42">
        <v>95</v>
      </c>
      <c r="AI45" s="42">
        <v>178</v>
      </c>
      <c r="AJ45" s="42">
        <v>1</v>
      </c>
      <c r="AK45" s="42">
        <v>112</v>
      </c>
      <c r="AL45" s="42">
        <v>3</v>
      </c>
      <c r="AM45" s="42">
        <v>21</v>
      </c>
      <c r="AN45" s="42">
        <v>196</v>
      </c>
      <c r="AO45" s="42">
        <v>-510</v>
      </c>
      <c r="AP45" s="55">
        <f>(Q45+0.4*T45-1.07*(V45/(V45+팀수비력!W45))*(Q45-P45)+AK45)/9</f>
        <v>72.652421652421651</v>
      </c>
      <c r="AQ45" s="55">
        <f>(팀수비력!Q45+0.4*팀수비력!T45-1.07*(팀수비력!V45/(팀수비력!V45+팀공격력!W45))*(팀수비력!Q45-팀수비력!P45)+팀수비력!AK45)/9</f>
        <v>72.288763250883392</v>
      </c>
      <c r="AR45" s="57">
        <f t="shared" si="1"/>
        <v>72.470592451652522</v>
      </c>
    </row>
    <row r="46" spans="1:44" x14ac:dyDescent="0.4">
      <c r="A46" s="46" t="s">
        <v>152</v>
      </c>
      <c r="B46" s="42" t="s">
        <v>298</v>
      </c>
      <c r="C46" s="42">
        <v>226</v>
      </c>
      <c r="D46" s="42">
        <v>199</v>
      </c>
      <c r="E46" s="42">
        <v>195</v>
      </c>
      <c r="F46" s="42">
        <v>170</v>
      </c>
      <c r="G46" s="42"/>
      <c r="H46" s="42">
        <v>790</v>
      </c>
      <c r="I46" s="42">
        <v>87.78</v>
      </c>
      <c r="J46" s="42">
        <v>214</v>
      </c>
      <c r="K46" s="42">
        <v>363</v>
      </c>
      <c r="L46" s="42"/>
      <c r="M46" s="42">
        <v>80</v>
      </c>
      <c r="N46" s="42">
        <v>232</v>
      </c>
      <c r="O46" s="42"/>
      <c r="P46" s="42">
        <v>294</v>
      </c>
      <c r="Q46" s="42">
        <v>595</v>
      </c>
      <c r="R46" s="42"/>
      <c r="S46" s="42">
        <v>122</v>
      </c>
      <c r="T46" s="42">
        <v>176</v>
      </c>
      <c r="U46" s="42"/>
      <c r="V46" s="42">
        <v>91</v>
      </c>
      <c r="W46" s="42">
        <v>236</v>
      </c>
      <c r="X46" s="42">
        <v>327</v>
      </c>
      <c r="Y46" s="42">
        <v>179</v>
      </c>
      <c r="Z46" s="42">
        <v>16</v>
      </c>
      <c r="AA46" s="42">
        <v>36</v>
      </c>
      <c r="AB46" s="42">
        <v>59</v>
      </c>
      <c r="AC46" s="42">
        <v>27</v>
      </c>
      <c r="AD46" s="42">
        <v>12</v>
      </c>
      <c r="AE46" s="42">
        <v>17</v>
      </c>
      <c r="AF46" s="42">
        <v>17</v>
      </c>
      <c r="AG46" s="42">
        <v>60</v>
      </c>
      <c r="AH46" s="42">
        <v>99</v>
      </c>
      <c r="AI46" s="42">
        <v>159</v>
      </c>
      <c r="AJ46" s="42">
        <v>1</v>
      </c>
      <c r="AK46" s="42">
        <v>84</v>
      </c>
      <c r="AL46" s="42">
        <v>3</v>
      </c>
      <c r="AM46" s="42">
        <v>54</v>
      </c>
      <c r="AN46" s="42">
        <v>166</v>
      </c>
      <c r="AO46" s="42">
        <v>550</v>
      </c>
      <c r="AP46" s="55">
        <f>(Q46+0.4*T46-1.07*(V46/(V46+팀수비력!W46))*(Q46-P46)+AK46)/9</f>
        <v>72.411714814814815</v>
      </c>
      <c r="AQ46" s="55">
        <f>(팀수비력!Q46+0.4*팀수비력!T46-1.07*(팀수비력!V46/(팀수비력!V46+팀공격력!W46))*(팀수비력!Q46-팀수비력!P46)+팀수비력!AK46)/9</f>
        <v>71.015223229271569</v>
      </c>
      <c r="AR46" s="57">
        <f t="shared" si="1"/>
        <v>71.713469022043199</v>
      </c>
    </row>
    <row r="47" spans="1:44" x14ac:dyDescent="0.4">
      <c r="A47" s="46" t="s">
        <v>172</v>
      </c>
      <c r="B47" s="42" t="s">
        <v>298</v>
      </c>
      <c r="C47" s="42">
        <v>178</v>
      </c>
      <c r="D47" s="42">
        <v>209</v>
      </c>
      <c r="E47" s="42">
        <v>188</v>
      </c>
      <c r="F47" s="42">
        <v>152</v>
      </c>
      <c r="G47" s="42"/>
      <c r="H47" s="42">
        <v>727</v>
      </c>
      <c r="I47" s="42">
        <v>80.78</v>
      </c>
      <c r="J47" s="42">
        <v>180</v>
      </c>
      <c r="K47" s="42">
        <v>339</v>
      </c>
      <c r="L47" s="42"/>
      <c r="M47" s="42">
        <v>92</v>
      </c>
      <c r="N47" s="42">
        <v>248</v>
      </c>
      <c r="O47" s="42"/>
      <c r="P47" s="42">
        <v>272</v>
      </c>
      <c r="Q47" s="42">
        <v>587</v>
      </c>
      <c r="R47" s="42"/>
      <c r="S47" s="42">
        <v>91</v>
      </c>
      <c r="T47" s="42">
        <v>129</v>
      </c>
      <c r="U47" s="42"/>
      <c r="V47" s="42">
        <v>75</v>
      </c>
      <c r="W47" s="42">
        <v>230</v>
      </c>
      <c r="X47" s="42">
        <v>305</v>
      </c>
      <c r="Y47" s="42">
        <v>160</v>
      </c>
      <c r="Z47" s="42">
        <v>13</v>
      </c>
      <c r="AA47" s="42">
        <v>33</v>
      </c>
      <c r="AB47" s="42">
        <v>50</v>
      </c>
      <c r="AC47" s="42">
        <v>21</v>
      </c>
      <c r="AD47" s="42">
        <v>8</v>
      </c>
      <c r="AE47" s="42">
        <v>3</v>
      </c>
      <c r="AF47" s="42">
        <v>4</v>
      </c>
      <c r="AG47" s="42">
        <v>89</v>
      </c>
      <c r="AH47" s="42">
        <v>92</v>
      </c>
      <c r="AI47" s="42">
        <v>181</v>
      </c>
      <c r="AJ47" s="42">
        <v>4</v>
      </c>
      <c r="AK47" s="42">
        <v>95</v>
      </c>
      <c r="AL47" s="42">
        <v>9</v>
      </c>
      <c r="AM47" s="42">
        <v>26</v>
      </c>
      <c r="AN47" s="42">
        <v>176</v>
      </c>
      <c r="AO47" s="42">
        <v>-178</v>
      </c>
      <c r="AP47" s="55">
        <f>(Q47+0.4*T47-1.07*(V47/(V47+팀수비력!W47))*(Q47-P47)+AK47)/9</f>
        <v>72.148611111111109</v>
      </c>
      <c r="AQ47" s="55">
        <f>(팀수비력!Q47+0.4*팀수비력!T47-1.07*(팀수비력!V47/(팀수비력!V47+팀공격력!W47))*(팀수비력!Q47-팀수비력!P47)+팀수비력!AK47)/9</f>
        <v>73.56346610761706</v>
      </c>
      <c r="AR47" s="57">
        <f t="shared" si="1"/>
        <v>72.856038609364077</v>
      </c>
    </row>
    <row r="48" spans="1:44" x14ac:dyDescent="0.4">
      <c r="A48" s="46" t="s">
        <v>192</v>
      </c>
      <c r="B48" s="42" t="s">
        <v>298</v>
      </c>
      <c r="C48" s="42">
        <v>184</v>
      </c>
      <c r="D48" s="42">
        <v>167</v>
      </c>
      <c r="E48" s="42">
        <v>182</v>
      </c>
      <c r="F48" s="42">
        <v>179</v>
      </c>
      <c r="G48" s="42"/>
      <c r="H48" s="42">
        <v>712</v>
      </c>
      <c r="I48" s="42">
        <v>79.11</v>
      </c>
      <c r="J48" s="42">
        <v>187</v>
      </c>
      <c r="K48" s="42">
        <v>363</v>
      </c>
      <c r="L48" s="42"/>
      <c r="M48" s="42">
        <v>83</v>
      </c>
      <c r="N48" s="42">
        <v>246</v>
      </c>
      <c r="O48" s="42"/>
      <c r="P48" s="42">
        <v>270</v>
      </c>
      <c r="Q48" s="42">
        <v>609</v>
      </c>
      <c r="R48" s="42"/>
      <c r="S48" s="42">
        <v>89</v>
      </c>
      <c r="T48" s="42">
        <v>123</v>
      </c>
      <c r="U48" s="42"/>
      <c r="V48" s="42">
        <v>94</v>
      </c>
      <c r="W48" s="42">
        <v>194</v>
      </c>
      <c r="X48" s="42">
        <v>288</v>
      </c>
      <c r="Y48" s="42">
        <v>137</v>
      </c>
      <c r="Z48" s="42">
        <v>15</v>
      </c>
      <c r="AA48" s="42">
        <v>49</v>
      </c>
      <c r="AB48" s="42">
        <v>70</v>
      </c>
      <c r="AC48" s="42">
        <v>22</v>
      </c>
      <c r="AD48" s="42">
        <v>13</v>
      </c>
      <c r="AE48" s="42">
        <v>23</v>
      </c>
      <c r="AF48" s="42">
        <v>24</v>
      </c>
      <c r="AG48" s="42">
        <v>65</v>
      </c>
      <c r="AH48" s="42">
        <v>99</v>
      </c>
      <c r="AI48" s="42">
        <v>164</v>
      </c>
      <c r="AJ48" s="42">
        <v>1</v>
      </c>
      <c r="AK48" s="42">
        <v>89</v>
      </c>
      <c r="AL48" s="42">
        <v>3</v>
      </c>
      <c r="AM48" s="42">
        <v>40</v>
      </c>
      <c r="AN48" s="42">
        <v>262</v>
      </c>
      <c r="AO48" s="42">
        <v>131</v>
      </c>
      <c r="AP48" s="55">
        <f>(Q48+0.4*T48-1.07*(V48/(V48+팀수비력!W48))*(Q48-P48)+AK48)/9</f>
        <v>70.918345757898479</v>
      </c>
      <c r="AQ48" s="55">
        <f>(팀수비력!Q48+0.4*팀수비력!T48-1.07*(팀수비력!V48/(팀수비력!V48+팀공격력!W48))*(팀수비력!Q48-팀수비력!P48)+팀수비력!AK48)/9</f>
        <v>70.730125195618157</v>
      </c>
      <c r="AR48" s="57">
        <f t="shared" si="1"/>
        <v>70.824235476758318</v>
      </c>
    </row>
    <row r="49" spans="1:44" x14ac:dyDescent="0.4">
      <c r="A49" s="46" t="s">
        <v>213</v>
      </c>
      <c r="B49" s="42" t="s">
        <v>298</v>
      </c>
      <c r="C49" s="42">
        <v>186</v>
      </c>
      <c r="D49" s="42">
        <v>149</v>
      </c>
      <c r="E49" s="42">
        <v>150</v>
      </c>
      <c r="F49" s="42">
        <v>154</v>
      </c>
      <c r="G49" s="42"/>
      <c r="H49" s="42">
        <v>639</v>
      </c>
      <c r="I49" s="42">
        <v>71</v>
      </c>
      <c r="J49" s="42">
        <v>166</v>
      </c>
      <c r="K49" s="42">
        <v>351</v>
      </c>
      <c r="L49" s="42"/>
      <c r="M49" s="42">
        <v>72</v>
      </c>
      <c r="N49" s="42">
        <v>239</v>
      </c>
      <c r="O49" s="42"/>
      <c r="P49" s="42">
        <v>238</v>
      </c>
      <c r="Q49" s="42">
        <v>590</v>
      </c>
      <c r="R49" s="42"/>
      <c r="S49" s="42">
        <v>91</v>
      </c>
      <c r="T49" s="42">
        <v>134</v>
      </c>
      <c r="U49" s="42"/>
      <c r="V49" s="42">
        <v>97</v>
      </c>
      <c r="W49" s="42">
        <v>232</v>
      </c>
      <c r="X49" s="42">
        <v>329</v>
      </c>
      <c r="Y49" s="42">
        <v>142</v>
      </c>
      <c r="Z49" s="42">
        <v>10</v>
      </c>
      <c r="AA49" s="42">
        <v>38</v>
      </c>
      <c r="AB49" s="42">
        <v>72</v>
      </c>
      <c r="AC49" s="42">
        <v>28</v>
      </c>
      <c r="AD49" s="42">
        <v>11</v>
      </c>
      <c r="AE49" s="42">
        <v>4</v>
      </c>
      <c r="AF49" s="42">
        <v>4</v>
      </c>
      <c r="AG49" s="42">
        <v>106</v>
      </c>
      <c r="AH49" s="42">
        <v>90</v>
      </c>
      <c r="AI49" s="42">
        <v>196</v>
      </c>
      <c r="AJ49" s="42">
        <v>1</v>
      </c>
      <c r="AK49" s="42">
        <v>93</v>
      </c>
      <c r="AL49" s="42">
        <v>12</v>
      </c>
      <c r="AM49" s="42">
        <v>28</v>
      </c>
      <c r="AN49" s="42">
        <v>211</v>
      </c>
      <c r="AO49" s="42">
        <v>-58</v>
      </c>
      <c r="AP49" s="55">
        <f>(Q49+0.4*T49-1.07*(V49/(V49+팀수비력!W49))*(Q49-P49)+AK49)/9</f>
        <v>69.43055385660891</v>
      </c>
      <c r="AQ49" s="55">
        <f>(팀수비력!Q49+0.4*팀수비력!T49-1.07*(팀수비력!V49/(팀수비력!V49+팀공격력!W49))*(팀수비력!Q49-팀수비력!P49)+팀수비력!AK49)/9</f>
        <v>71.118819007686923</v>
      </c>
      <c r="AR49" s="57">
        <f t="shared" si="1"/>
        <v>70.274686432147917</v>
      </c>
    </row>
    <row r="50" spans="1:44" x14ac:dyDescent="0.4">
      <c r="A50" s="46" t="s">
        <v>233</v>
      </c>
      <c r="B50" s="42" t="s">
        <v>298</v>
      </c>
      <c r="C50" s="42">
        <v>199</v>
      </c>
      <c r="D50" s="42">
        <v>154</v>
      </c>
      <c r="E50" s="42">
        <v>151</v>
      </c>
      <c r="F50" s="42">
        <v>146</v>
      </c>
      <c r="G50" s="42"/>
      <c r="H50" s="42">
        <v>650</v>
      </c>
      <c r="I50" s="42">
        <v>72.22</v>
      </c>
      <c r="J50" s="42">
        <v>194</v>
      </c>
      <c r="K50" s="42">
        <v>375</v>
      </c>
      <c r="L50" s="42"/>
      <c r="M50" s="42">
        <v>60</v>
      </c>
      <c r="N50" s="42">
        <v>190</v>
      </c>
      <c r="O50" s="42"/>
      <c r="P50" s="42">
        <v>254</v>
      </c>
      <c r="Q50" s="42">
        <v>565</v>
      </c>
      <c r="R50" s="42"/>
      <c r="S50" s="42">
        <v>82</v>
      </c>
      <c r="T50" s="42">
        <v>114</v>
      </c>
      <c r="U50" s="42"/>
      <c r="V50" s="42">
        <v>82</v>
      </c>
      <c r="W50" s="42">
        <v>206</v>
      </c>
      <c r="X50" s="42">
        <v>288</v>
      </c>
      <c r="Y50" s="42">
        <v>182</v>
      </c>
      <c r="Z50" s="42">
        <v>14</v>
      </c>
      <c r="AA50" s="42">
        <v>43</v>
      </c>
      <c r="AB50" s="42">
        <v>57</v>
      </c>
      <c r="AC50" s="42">
        <v>18</v>
      </c>
      <c r="AD50" s="42">
        <v>3</v>
      </c>
      <c r="AE50" s="42">
        <v>13</v>
      </c>
      <c r="AF50" s="42">
        <v>15</v>
      </c>
      <c r="AG50" s="42">
        <v>64</v>
      </c>
      <c r="AH50" s="42">
        <v>102</v>
      </c>
      <c r="AI50" s="42">
        <v>166</v>
      </c>
      <c r="AJ50" s="42"/>
      <c r="AK50" s="42">
        <v>105</v>
      </c>
      <c r="AL50" s="42">
        <v>11</v>
      </c>
      <c r="AM50" s="42">
        <v>27</v>
      </c>
      <c r="AN50" s="42">
        <v>180</v>
      </c>
      <c r="AO50" s="42">
        <v>-225</v>
      </c>
      <c r="AP50" s="55">
        <f>(Q50+0.4*T50-1.07*(V50/(V50+팀수비력!W50))*(Q50-P50)+AK50)/9</f>
        <v>69.19851095993954</v>
      </c>
      <c r="AQ50" s="55">
        <f>(팀수비력!Q50+0.4*팀수비력!T50-1.07*(팀수비력!V50/(팀수비력!V50+팀공격력!W50))*(팀수비력!Q50-팀수비력!P50)+팀수비력!AK50)/9</f>
        <v>70.304986354775821</v>
      </c>
      <c r="AR50" s="57">
        <f t="shared" si="1"/>
        <v>69.75174865735768</v>
      </c>
    </row>
    <row r="51" spans="1:44" x14ac:dyDescent="0.4">
      <c r="A51" s="46" t="s">
        <v>256</v>
      </c>
      <c r="B51" s="42" t="s">
        <v>298</v>
      </c>
      <c r="C51" s="42">
        <v>197</v>
      </c>
      <c r="D51" s="42">
        <v>183</v>
      </c>
      <c r="E51" s="42">
        <v>193</v>
      </c>
      <c r="F51" s="42">
        <v>143</v>
      </c>
      <c r="G51" s="42">
        <v>37</v>
      </c>
      <c r="H51" s="42">
        <v>753</v>
      </c>
      <c r="I51" s="42">
        <v>83.67</v>
      </c>
      <c r="J51" s="42">
        <v>199</v>
      </c>
      <c r="K51" s="42">
        <v>372</v>
      </c>
      <c r="L51" s="42"/>
      <c r="M51" s="42">
        <v>73</v>
      </c>
      <c r="N51" s="42">
        <v>241</v>
      </c>
      <c r="O51" s="42"/>
      <c r="P51" s="42">
        <v>272</v>
      </c>
      <c r="Q51" s="42">
        <v>613</v>
      </c>
      <c r="R51" s="42"/>
      <c r="S51" s="42">
        <v>136</v>
      </c>
      <c r="T51" s="42">
        <v>181</v>
      </c>
      <c r="U51" s="42"/>
      <c r="V51" s="42">
        <v>88</v>
      </c>
      <c r="W51" s="42">
        <v>241</v>
      </c>
      <c r="X51" s="42">
        <v>329</v>
      </c>
      <c r="Y51" s="42">
        <v>164</v>
      </c>
      <c r="Z51" s="42">
        <v>5</v>
      </c>
      <c r="AA51" s="42">
        <v>37</v>
      </c>
      <c r="AB51" s="42">
        <v>61</v>
      </c>
      <c r="AC51" s="42">
        <v>26</v>
      </c>
      <c r="AD51" s="42">
        <v>6</v>
      </c>
      <c r="AE51" s="42">
        <v>6</v>
      </c>
      <c r="AF51" s="42">
        <v>7</v>
      </c>
      <c r="AG51" s="42">
        <v>64</v>
      </c>
      <c r="AH51" s="42">
        <v>88</v>
      </c>
      <c r="AI51" s="42">
        <v>152</v>
      </c>
      <c r="AJ51" s="42">
        <v>1</v>
      </c>
      <c r="AK51" s="42">
        <v>101</v>
      </c>
      <c r="AL51" s="42">
        <v>4</v>
      </c>
      <c r="AM51" s="42">
        <v>37</v>
      </c>
      <c r="AN51" s="42">
        <v>134</v>
      </c>
      <c r="AO51" s="42"/>
      <c r="AP51" s="55">
        <f>(Q51+0.4*T51-1.07*(V51/(V51+팀수비력!W51))*(Q51-P51)+AK51)/9</f>
        <v>76.263703703703698</v>
      </c>
      <c r="AQ51" s="55">
        <f>(팀수비력!Q51+0.4*팀수비력!T51-1.07*(팀수비력!V51/(팀수비력!V51+팀공격력!W51))*(팀수비력!Q51-팀수비력!P51)+팀수비력!AK51)/9</f>
        <v>76.312202954399496</v>
      </c>
      <c r="AR51" s="57">
        <f t="shared" si="1"/>
        <v>76.287953329051589</v>
      </c>
    </row>
    <row r="52" spans="1:44" x14ac:dyDescent="0.4">
      <c r="A52" s="48" t="s">
        <v>275</v>
      </c>
      <c r="B52" s="49" t="s">
        <v>298</v>
      </c>
      <c r="C52" s="49">
        <v>152</v>
      </c>
      <c r="D52" s="49">
        <v>184</v>
      </c>
      <c r="E52" s="49">
        <v>180</v>
      </c>
      <c r="F52" s="49">
        <v>190</v>
      </c>
      <c r="G52" s="49">
        <v>7</v>
      </c>
      <c r="H52" s="49">
        <v>713</v>
      </c>
      <c r="I52" s="49">
        <v>79.22</v>
      </c>
      <c r="J52" s="49">
        <v>185</v>
      </c>
      <c r="K52" s="49">
        <v>358</v>
      </c>
      <c r="L52" s="49"/>
      <c r="M52" s="49">
        <v>85</v>
      </c>
      <c r="N52" s="49">
        <v>249</v>
      </c>
      <c r="O52" s="49"/>
      <c r="P52" s="49">
        <v>270</v>
      </c>
      <c r="Q52" s="49">
        <v>607</v>
      </c>
      <c r="R52" s="49"/>
      <c r="S52" s="49">
        <v>88</v>
      </c>
      <c r="T52" s="49">
        <v>137</v>
      </c>
      <c r="U52" s="49"/>
      <c r="V52" s="49">
        <v>98</v>
      </c>
      <c r="W52" s="49">
        <v>224</v>
      </c>
      <c r="X52" s="49">
        <v>322</v>
      </c>
      <c r="Y52" s="49">
        <v>178</v>
      </c>
      <c r="Z52" s="49">
        <v>15</v>
      </c>
      <c r="AA52" s="49">
        <v>39</v>
      </c>
      <c r="AB52" s="49">
        <v>55</v>
      </c>
      <c r="AC52" s="49">
        <v>13</v>
      </c>
      <c r="AD52" s="49">
        <v>8</v>
      </c>
      <c r="AE52" s="49">
        <v>4</v>
      </c>
      <c r="AF52" s="49">
        <v>6</v>
      </c>
      <c r="AG52" s="49">
        <v>74</v>
      </c>
      <c r="AH52" s="49">
        <v>96</v>
      </c>
      <c r="AI52" s="49">
        <v>170</v>
      </c>
      <c r="AJ52" s="49">
        <v>2</v>
      </c>
      <c r="AK52" s="49">
        <v>103</v>
      </c>
      <c r="AL52" s="49">
        <v>8</v>
      </c>
      <c r="AM52" s="49">
        <v>29</v>
      </c>
      <c r="AN52" s="49">
        <v>252</v>
      </c>
      <c r="AO52" s="49">
        <v>265</v>
      </c>
      <c r="AP52" s="56">
        <f>(Q52+0.4*T52-1.07*(V52/(V52+팀수비력!W52))*(Q52-P52)+AK52)/9</f>
        <v>72.188121606948968</v>
      </c>
      <c r="AQ52" s="56">
        <f>(팀수비력!Q52+0.4*팀수비력!T52-1.07*(팀수비력!V52/(팀수비력!V52+팀공격력!W52))*(팀수비력!Q52-팀수비력!P52)+팀수비력!AK52)/9</f>
        <v>71.229284485724108</v>
      </c>
      <c r="AR52" s="57">
        <f t="shared" si="1"/>
        <v>71.708703046336538</v>
      </c>
    </row>
    <row r="53" spans="1:44" x14ac:dyDescent="0.4">
      <c r="A53" s="43" t="s">
        <v>85</v>
      </c>
      <c r="B53" s="44" t="s">
        <v>299</v>
      </c>
      <c r="C53" s="44">
        <v>206</v>
      </c>
      <c r="D53" s="44">
        <v>173</v>
      </c>
      <c r="E53" s="44">
        <v>188</v>
      </c>
      <c r="F53" s="44">
        <v>186</v>
      </c>
      <c r="G53" s="44"/>
      <c r="H53" s="44">
        <v>753</v>
      </c>
      <c r="I53" s="44">
        <v>83.67</v>
      </c>
      <c r="J53" s="44">
        <v>175</v>
      </c>
      <c r="K53" s="44">
        <v>317</v>
      </c>
      <c r="L53" s="44"/>
      <c r="M53" s="44">
        <v>92</v>
      </c>
      <c r="N53" s="44">
        <v>282</v>
      </c>
      <c r="O53" s="44"/>
      <c r="P53" s="44">
        <v>267</v>
      </c>
      <c r="Q53" s="44">
        <v>599</v>
      </c>
      <c r="R53" s="44"/>
      <c r="S53" s="44">
        <v>127</v>
      </c>
      <c r="T53" s="44">
        <v>163</v>
      </c>
      <c r="U53" s="44"/>
      <c r="V53" s="44">
        <v>109</v>
      </c>
      <c r="W53" s="44">
        <v>229</v>
      </c>
      <c r="X53" s="44">
        <v>338</v>
      </c>
      <c r="Y53" s="44">
        <v>171</v>
      </c>
      <c r="Z53" s="44">
        <v>13</v>
      </c>
      <c r="AA53" s="44">
        <v>33</v>
      </c>
      <c r="AB53" s="44">
        <v>67</v>
      </c>
      <c r="AC53" s="44">
        <v>25</v>
      </c>
      <c r="AD53" s="44">
        <v>15</v>
      </c>
      <c r="AE53" s="44">
        <v>28</v>
      </c>
      <c r="AF53" s="44">
        <v>28</v>
      </c>
      <c r="AG53" s="44">
        <v>74</v>
      </c>
      <c r="AH53" s="44">
        <v>95</v>
      </c>
      <c r="AI53" s="44">
        <v>169</v>
      </c>
      <c r="AJ53" s="44">
        <v>2</v>
      </c>
      <c r="AK53" s="44">
        <v>102</v>
      </c>
      <c r="AL53" s="44">
        <v>5</v>
      </c>
      <c r="AM53" s="44">
        <v>39</v>
      </c>
      <c r="AN53" s="44">
        <v>209</v>
      </c>
      <c r="AO53" s="44">
        <v>435</v>
      </c>
      <c r="AP53" s="54">
        <f>(Q53+0.4*T53-1.07*(V53/(V53+팀수비력!W53))*(Q53-P53)+AK53)/9</f>
        <v>71.164660894660912</v>
      </c>
      <c r="AQ53" s="54">
        <f>(팀수비력!Q53+0.4*팀수비력!T53-1.07*(팀수비력!V53/(팀수비력!V53+팀공격력!W53))*(팀수비력!Q53-팀수비력!P53)+팀수비력!AK53)/9</f>
        <v>72.704385185185188</v>
      </c>
      <c r="AR53" s="57">
        <f t="shared" si="1"/>
        <v>71.93452303992305</v>
      </c>
    </row>
    <row r="54" spans="1:44" x14ac:dyDescent="0.4">
      <c r="A54" s="46" t="s">
        <v>112</v>
      </c>
      <c r="B54" s="42" t="s">
        <v>299</v>
      </c>
      <c r="C54" s="42">
        <v>169</v>
      </c>
      <c r="D54" s="42">
        <v>169</v>
      </c>
      <c r="E54" s="42">
        <v>177</v>
      </c>
      <c r="F54" s="42">
        <v>146</v>
      </c>
      <c r="G54" s="42"/>
      <c r="H54" s="42">
        <v>661</v>
      </c>
      <c r="I54" s="42">
        <v>73.44</v>
      </c>
      <c r="J54" s="42">
        <v>169</v>
      </c>
      <c r="K54" s="42">
        <v>336</v>
      </c>
      <c r="L54" s="42"/>
      <c r="M54" s="42">
        <v>78</v>
      </c>
      <c r="N54" s="42">
        <v>250</v>
      </c>
      <c r="O54" s="42"/>
      <c r="P54" s="42">
        <v>247</v>
      </c>
      <c r="Q54" s="42">
        <v>586</v>
      </c>
      <c r="R54" s="42"/>
      <c r="S54" s="42">
        <v>89</v>
      </c>
      <c r="T54" s="42">
        <v>109</v>
      </c>
      <c r="U54" s="42"/>
      <c r="V54" s="42">
        <v>88</v>
      </c>
      <c r="W54" s="42">
        <v>202</v>
      </c>
      <c r="X54" s="42">
        <v>290</v>
      </c>
      <c r="Y54" s="42">
        <v>144</v>
      </c>
      <c r="Z54" s="42">
        <v>7</v>
      </c>
      <c r="AA54" s="42">
        <v>25</v>
      </c>
      <c r="AB54" s="42">
        <v>41</v>
      </c>
      <c r="AC54" s="42">
        <v>15</v>
      </c>
      <c r="AD54" s="42">
        <v>10</v>
      </c>
      <c r="AE54" s="42">
        <v>3</v>
      </c>
      <c r="AF54" s="42">
        <v>3</v>
      </c>
      <c r="AG54" s="42">
        <v>94</v>
      </c>
      <c r="AH54" s="42">
        <v>98</v>
      </c>
      <c r="AI54" s="42">
        <v>192</v>
      </c>
      <c r="AJ54" s="42"/>
      <c r="AK54" s="42">
        <v>94</v>
      </c>
      <c r="AL54" s="42">
        <v>6</v>
      </c>
      <c r="AM54" s="42">
        <v>11</v>
      </c>
      <c r="AN54" s="42">
        <v>260</v>
      </c>
      <c r="AO54" s="42">
        <v>-426</v>
      </c>
      <c r="AP54" s="55">
        <f>(Q54+0.4*T54-1.07*(V54/(V54+팀수비력!W54))*(Q54-P54)+AK54)/9</f>
        <v>68.694741474147406</v>
      </c>
      <c r="AQ54" s="55">
        <f>(팀수비력!Q54+0.4*팀수비력!T54-1.07*(팀수비력!V54/(팀수비력!V54+팀공격력!W54))*(팀수비력!Q54-팀수비력!P54)+팀수비력!AK54)/9</f>
        <v>70.262026143790848</v>
      </c>
      <c r="AR54" s="57">
        <f t="shared" si="1"/>
        <v>69.478383808969127</v>
      </c>
    </row>
    <row r="55" spans="1:44" x14ac:dyDescent="0.4">
      <c r="A55" s="46" t="s">
        <v>133</v>
      </c>
      <c r="B55" s="42" t="s">
        <v>299</v>
      </c>
      <c r="C55" s="42">
        <v>227</v>
      </c>
      <c r="D55" s="42">
        <v>210</v>
      </c>
      <c r="E55" s="42">
        <v>193</v>
      </c>
      <c r="F55" s="42">
        <v>178</v>
      </c>
      <c r="G55" s="42"/>
      <c r="H55" s="42">
        <v>808</v>
      </c>
      <c r="I55" s="42">
        <v>89.78</v>
      </c>
      <c r="J55" s="42">
        <v>222</v>
      </c>
      <c r="K55" s="42">
        <v>380</v>
      </c>
      <c r="L55" s="42"/>
      <c r="M55" s="42">
        <v>82</v>
      </c>
      <c r="N55" s="42">
        <v>229</v>
      </c>
      <c r="O55" s="42"/>
      <c r="P55" s="42">
        <v>304</v>
      </c>
      <c r="Q55" s="42">
        <v>609</v>
      </c>
      <c r="R55" s="42"/>
      <c r="S55" s="42">
        <v>118</v>
      </c>
      <c r="T55" s="42">
        <v>175</v>
      </c>
      <c r="U55" s="42"/>
      <c r="V55" s="42">
        <v>103</v>
      </c>
      <c r="W55" s="42">
        <v>240</v>
      </c>
      <c r="X55" s="42">
        <v>343</v>
      </c>
      <c r="Y55" s="42">
        <v>194</v>
      </c>
      <c r="Z55" s="42">
        <v>13</v>
      </c>
      <c r="AA55" s="42">
        <v>41</v>
      </c>
      <c r="AB55" s="42">
        <v>59</v>
      </c>
      <c r="AC55" s="42">
        <v>32</v>
      </c>
      <c r="AD55" s="42">
        <v>6</v>
      </c>
      <c r="AE55" s="42">
        <v>39</v>
      </c>
      <c r="AF55" s="42">
        <v>41</v>
      </c>
      <c r="AG55" s="42">
        <v>73</v>
      </c>
      <c r="AH55" s="42">
        <v>107</v>
      </c>
      <c r="AI55" s="42">
        <v>180</v>
      </c>
      <c r="AJ55" s="42"/>
      <c r="AK55" s="42">
        <v>115</v>
      </c>
      <c r="AL55" s="42">
        <v>4</v>
      </c>
      <c r="AM55" s="42">
        <v>56</v>
      </c>
      <c r="AN55" s="42">
        <v>219</v>
      </c>
      <c r="AO55" s="42">
        <v>206</v>
      </c>
      <c r="AP55" s="55">
        <f>(Q55+0.4*T55-1.07*(V55/(V55+팀수비력!W55))*(Q55-P55)+AK55)/9</f>
        <v>75.475142207053466</v>
      </c>
      <c r="AQ55" s="55">
        <f>(팀수비력!Q55+0.4*팀수비력!T55-1.07*(팀수비력!V55/(팀수비력!V55+팀공격력!W55))*(팀수비력!Q55-팀수비력!P55)+팀수비력!AK55)/9</f>
        <v>73.867484737484745</v>
      </c>
      <c r="AR55" s="57">
        <f t="shared" si="1"/>
        <v>74.671313472269105</v>
      </c>
    </row>
    <row r="56" spans="1:44" x14ac:dyDescent="0.4">
      <c r="A56" s="46" t="s">
        <v>152</v>
      </c>
      <c r="B56" s="42" t="s">
        <v>299</v>
      </c>
      <c r="C56" s="42">
        <v>187</v>
      </c>
      <c r="D56" s="42">
        <v>194</v>
      </c>
      <c r="E56" s="42">
        <v>163</v>
      </c>
      <c r="F56" s="42">
        <v>141</v>
      </c>
      <c r="G56" s="42"/>
      <c r="H56" s="42">
        <v>685</v>
      </c>
      <c r="I56" s="42">
        <v>76.11</v>
      </c>
      <c r="J56" s="42">
        <v>184</v>
      </c>
      <c r="K56" s="42">
        <v>362</v>
      </c>
      <c r="L56" s="42"/>
      <c r="M56" s="42">
        <v>82</v>
      </c>
      <c r="N56" s="42">
        <v>241</v>
      </c>
      <c r="O56" s="42"/>
      <c r="P56" s="42">
        <v>266</v>
      </c>
      <c r="Q56" s="42">
        <v>603</v>
      </c>
      <c r="R56" s="42"/>
      <c r="S56" s="42">
        <v>71</v>
      </c>
      <c r="T56" s="42">
        <v>107</v>
      </c>
      <c r="U56" s="42"/>
      <c r="V56" s="42">
        <v>91</v>
      </c>
      <c r="W56" s="42">
        <v>225</v>
      </c>
      <c r="X56" s="42">
        <v>316</v>
      </c>
      <c r="Y56" s="42">
        <v>152</v>
      </c>
      <c r="Z56" s="42">
        <v>9</v>
      </c>
      <c r="AA56" s="42">
        <v>26</v>
      </c>
      <c r="AB56" s="42">
        <v>58</v>
      </c>
      <c r="AC56" s="42">
        <v>25</v>
      </c>
      <c r="AD56" s="42">
        <v>9</v>
      </c>
      <c r="AE56" s="42">
        <v>3</v>
      </c>
      <c r="AF56" s="42">
        <v>3</v>
      </c>
      <c r="AG56" s="42">
        <v>81</v>
      </c>
      <c r="AH56" s="42">
        <v>94</v>
      </c>
      <c r="AI56" s="42">
        <v>175</v>
      </c>
      <c r="AJ56" s="42">
        <v>1</v>
      </c>
      <c r="AK56" s="42">
        <v>86</v>
      </c>
      <c r="AL56" s="42">
        <v>3</v>
      </c>
      <c r="AM56" s="42">
        <v>22</v>
      </c>
      <c r="AN56" s="42">
        <v>166</v>
      </c>
      <c r="AO56" s="42">
        <v>-160</v>
      </c>
      <c r="AP56" s="55">
        <f>(Q56+0.4*T56-1.07*(V56/(V56+팀수비력!W56))*(Q56-P56)+AK56)/9</f>
        <v>69.699755838641181</v>
      </c>
      <c r="AQ56" s="55">
        <f>(팀수비력!Q56+0.4*팀수비력!T56-1.07*(팀수비력!V56/(팀수비력!V56+팀공격력!W56))*(팀수비력!Q56-팀수비력!P56)+팀수비력!AK56)/9</f>
        <v>69.737532051282045</v>
      </c>
      <c r="AR56" s="57">
        <f t="shared" si="1"/>
        <v>69.718643944961613</v>
      </c>
    </row>
    <row r="57" spans="1:44" x14ac:dyDescent="0.4">
      <c r="A57" s="46" t="s">
        <v>172</v>
      </c>
      <c r="B57" s="42" t="s">
        <v>299</v>
      </c>
      <c r="C57" s="42">
        <v>198</v>
      </c>
      <c r="D57" s="42">
        <v>177</v>
      </c>
      <c r="E57" s="42">
        <v>168</v>
      </c>
      <c r="F57" s="42">
        <v>174</v>
      </c>
      <c r="G57" s="42">
        <v>8</v>
      </c>
      <c r="H57" s="42">
        <v>725</v>
      </c>
      <c r="I57" s="42">
        <v>80.56</v>
      </c>
      <c r="J57" s="42">
        <v>157</v>
      </c>
      <c r="K57" s="42">
        <v>343</v>
      </c>
      <c r="L57" s="42"/>
      <c r="M57" s="42">
        <v>99</v>
      </c>
      <c r="N57" s="42">
        <v>282</v>
      </c>
      <c r="O57" s="42"/>
      <c r="P57" s="42">
        <v>256</v>
      </c>
      <c r="Q57" s="42">
        <v>625</v>
      </c>
      <c r="R57" s="42"/>
      <c r="S57" s="42">
        <v>114</v>
      </c>
      <c r="T57" s="42">
        <v>148</v>
      </c>
      <c r="U57" s="42"/>
      <c r="V57" s="42">
        <v>83</v>
      </c>
      <c r="W57" s="42">
        <v>212</v>
      </c>
      <c r="X57" s="42">
        <v>295</v>
      </c>
      <c r="Y57" s="42">
        <v>177</v>
      </c>
      <c r="Z57" s="42">
        <v>15</v>
      </c>
      <c r="AA57" s="42">
        <v>38</v>
      </c>
      <c r="AB57" s="42">
        <v>66</v>
      </c>
      <c r="AC57" s="42">
        <v>22</v>
      </c>
      <c r="AD57" s="42">
        <v>5</v>
      </c>
      <c r="AE57" s="42">
        <v>8</v>
      </c>
      <c r="AF57" s="42">
        <v>9</v>
      </c>
      <c r="AG57" s="42">
        <v>82</v>
      </c>
      <c r="AH57" s="42">
        <v>92</v>
      </c>
      <c r="AI57" s="42">
        <v>174</v>
      </c>
      <c r="AJ57" s="42">
        <v>2</v>
      </c>
      <c r="AK57" s="42">
        <v>99</v>
      </c>
      <c r="AL57" s="42">
        <v>7</v>
      </c>
      <c r="AM57" s="42">
        <v>40</v>
      </c>
      <c r="AN57" s="42">
        <v>222</v>
      </c>
      <c r="AO57" s="42">
        <v>-305</v>
      </c>
      <c r="AP57" s="55">
        <f>(Q57+0.4*T57-1.07*(V57/(V57+팀수비력!W57))*(Q57-P57)+AK57)/9</f>
        <v>76.185287698412694</v>
      </c>
      <c r="AQ57" s="55">
        <f>(팀수비력!Q57+0.4*팀수비력!T57-1.07*(팀수비력!V57/(팀수비력!V57+팀공격력!W57))*(팀수비력!Q57-팀수비력!P57)+팀수비력!AK57)/9</f>
        <v>75.93184190902312</v>
      </c>
      <c r="AR57" s="57">
        <f t="shared" si="1"/>
        <v>76.0585648037179</v>
      </c>
    </row>
    <row r="58" spans="1:44" x14ac:dyDescent="0.4">
      <c r="A58" s="46" t="s">
        <v>192</v>
      </c>
      <c r="B58" s="42" t="s">
        <v>299</v>
      </c>
      <c r="C58" s="42">
        <v>176</v>
      </c>
      <c r="D58" s="42">
        <v>184</v>
      </c>
      <c r="E58" s="42">
        <v>201</v>
      </c>
      <c r="F58" s="42">
        <v>176</v>
      </c>
      <c r="G58" s="42">
        <v>11</v>
      </c>
      <c r="H58" s="42">
        <v>748</v>
      </c>
      <c r="I58" s="42">
        <v>83.11</v>
      </c>
      <c r="J58" s="42">
        <v>183</v>
      </c>
      <c r="K58" s="42">
        <v>337</v>
      </c>
      <c r="L58" s="42"/>
      <c r="M58" s="42">
        <v>76</v>
      </c>
      <c r="N58" s="42">
        <v>245</v>
      </c>
      <c r="O58" s="42"/>
      <c r="P58" s="42">
        <v>259</v>
      </c>
      <c r="Q58" s="42">
        <v>582</v>
      </c>
      <c r="R58" s="42"/>
      <c r="S58" s="42">
        <v>154</v>
      </c>
      <c r="T58" s="42">
        <v>217</v>
      </c>
      <c r="U58" s="42"/>
      <c r="V58" s="42">
        <v>80</v>
      </c>
      <c r="W58" s="42">
        <v>204</v>
      </c>
      <c r="X58" s="42">
        <v>284</v>
      </c>
      <c r="Y58" s="42">
        <v>158</v>
      </c>
      <c r="Z58" s="42">
        <v>13</v>
      </c>
      <c r="AA58" s="42">
        <v>36</v>
      </c>
      <c r="AB58" s="42">
        <v>72</v>
      </c>
      <c r="AC58" s="42">
        <v>20</v>
      </c>
      <c r="AD58" s="42">
        <v>19</v>
      </c>
      <c r="AE58" s="42">
        <v>18</v>
      </c>
      <c r="AF58" s="42">
        <v>19</v>
      </c>
      <c r="AG58" s="42">
        <v>61</v>
      </c>
      <c r="AH58" s="42">
        <v>99</v>
      </c>
      <c r="AI58" s="42">
        <v>160</v>
      </c>
      <c r="AJ58" s="42">
        <v>1</v>
      </c>
      <c r="AK58" s="42">
        <v>104</v>
      </c>
      <c r="AL58" s="42">
        <v>3</v>
      </c>
      <c r="AM58" s="42">
        <v>42</v>
      </c>
      <c r="AN58" s="42">
        <v>273</v>
      </c>
      <c r="AO58" s="42">
        <v>-150</v>
      </c>
      <c r="AP58" s="55">
        <f>(Q58+0.4*T58-1.07*(V58/(V58+팀수비력!W58))*(Q58-P58)+AK58)/9</f>
        <v>76.175534525061323</v>
      </c>
      <c r="AQ58" s="55">
        <f>(팀수비력!Q58+0.4*팀수비력!T58-1.07*(팀수비력!V58/(팀수비력!V58+팀공격력!W58))*(팀수비력!Q58-팀수비력!P58)+팀수비력!AK58)/9</f>
        <v>74.192580528411156</v>
      </c>
      <c r="AR58" s="57">
        <f t="shared" si="1"/>
        <v>75.18405752673624</v>
      </c>
    </row>
    <row r="59" spans="1:44" x14ac:dyDescent="0.4">
      <c r="A59" s="46" t="s">
        <v>213</v>
      </c>
      <c r="B59" s="42" t="s">
        <v>299</v>
      </c>
      <c r="C59" s="42">
        <v>171</v>
      </c>
      <c r="D59" s="42">
        <v>168</v>
      </c>
      <c r="E59" s="42">
        <v>191</v>
      </c>
      <c r="F59" s="42">
        <v>181</v>
      </c>
      <c r="G59" s="42"/>
      <c r="H59" s="42">
        <v>711</v>
      </c>
      <c r="I59" s="42">
        <v>79</v>
      </c>
      <c r="J59" s="42">
        <v>189</v>
      </c>
      <c r="K59" s="42">
        <v>359</v>
      </c>
      <c r="L59" s="42"/>
      <c r="M59" s="42">
        <v>83</v>
      </c>
      <c r="N59" s="42">
        <v>247</v>
      </c>
      <c r="O59" s="42"/>
      <c r="P59" s="42">
        <v>272</v>
      </c>
      <c r="Q59" s="42">
        <v>606</v>
      </c>
      <c r="R59" s="42"/>
      <c r="S59" s="42">
        <v>84</v>
      </c>
      <c r="T59" s="42">
        <v>109</v>
      </c>
      <c r="U59" s="42"/>
      <c r="V59" s="42">
        <v>70</v>
      </c>
      <c r="W59" s="42">
        <v>231</v>
      </c>
      <c r="X59" s="42">
        <v>301</v>
      </c>
      <c r="Y59" s="42">
        <v>169</v>
      </c>
      <c r="Z59" s="42">
        <v>14</v>
      </c>
      <c r="AA59" s="42">
        <v>40</v>
      </c>
      <c r="AB59" s="42">
        <v>75</v>
      </c>
      <c r="AC59" s="42">
        <v>25</v>
      </c>
      <c r="AD59" s="42">
        <v>14</v>
      </c>
      <c r="AE59" s="42">
        <v>4</v>
      </c>
      <c r="AF59" s="42">
        <v>5</v>
      </c>
      <c r="AG59" s="42">
        <v>88</v>
      </c>
      <c r="AH59" s="42">
        <v>96</v>
      </c>
      <c r="AI59" s="42">
        <v>184</v>
      </c>
      <c r="AJ59" s="42">
        <v>2</v>
      </c>
      <c r="AK59" s="42">
        <v>87</v>
      </c>
      <c r="AL59" s="42">
        <v>4</v>
      </c>
      <c r="AM59" s="42">
        <v>30</v>
      </c>
      <c r="AN59" s="42">
        <v>230</v>
      </c>
      <c r="AO59" s="42">
        <v>309</v>
      </c>
      <c r="AP59" s="55">
        <f>(Q59+0.4*T59-1.07*(V59/(V59+팀수비력!W59))*(Q59-P59)+AK59)/9</f>
        <v>72.609819121447032</v>
      </c>
      <c r="AQ59" s="55">
        <f>(팀수비력!Q59+0.4*팀수비력!T59-1.07*(팀수비력!V59/(팀수비력!V59+팀공격력!W59))*(팀수비력!Q59-팀수비력!P59)+팀수비력!AK59)/9</f>
        <v>72.04079520697168</v>
      </c>
      <c r="AR59" s="57">
        <f t="shared" si="1"/>
        <v>72.325307164209363</v>
      </c>
    </row>
    <row r="60" spans="1:44" x14ac:dyDescent="0.4">
      <c r="A60" s="46" t="s">
        <v>233</v>
      </c>
      <c r="B60" s="42" t="s">
        <v>299</v>
      </c>
      <c r="C60" s="42">
        <v>219</v>
      </c>
      <c r="D60" s="42">
        <v>162</v>
      </c>
      <c r="E60" s="42">
        <v>176</v>
      </c>
      <c r="F60" s="42">
        <v>177</v>
      </c>
      <c r="G60" s="42"/>
      <c r="H60" s="42">
        <v>734</v>
      </c>
      <c r="I60" s="42">
        <v>81.56</v>
      </c>
      <c r="J60" s="42">
        <v>204</v>
      </c>
      <c r="K60" s="42">
        <v>402</v>
      </c>
      <c r="L60" s="42"/>
      <c r="M60" s="42">
        <v>77</v>
      </c>
      <c r="N60" s="42">
        <v>215</v>
      </c>
      <c r="O60" s="42"/>
      <c r="P60" s="42">
        <v>281</v>
      </c>
      <c r="Q60" s="42">
        <v>617</v>
      </c>
      <c r="R60" s="42"/>
      <c r="S60" s="42">
        <v>95</v>
      </c>
      <c r="T60" s="42">
        <v>136</v>
      </c>
      <c r="U60" s="42"/>
      <c r="V60" s="42">
        <v>96</v>
      </c>
      <c r="W60" s="42">
        <v>203</v>
      </c>
      <c r="X60" s="42">
        <v>299</v>
      </c>
      <c r="Y60" s="42">
        <v>208</v>
      </c>
      <c r="Z60" s="42">
        <v>15</v>
      </c>
      <c r="AA60" s="42">
        <v>46</v>
      </c>
      <c r="AB60" s="42">
        <v>68</v>
      </c>
      <c r="AC60" s="42">
        <v>17</v>
      </c>
      <c r="AD60" s="42">
        <v>7</v>
      </c>
      <c r="AE60" s="42">
        <v>8</v>
      </c>
      <c r="AF60" s="42">
        <v>8</v>
      </c>
      <c r="AG60" s="42">
        <v>77</v>
      </c>
      <c r="AH60" s="42">
        <v>94</v>
      </c>
      <c r="AI60" s="42">
        <v>171</v>
      </c>
      <c r="AJ60" s="42">
        <v>1</v>
      </c>
      <c r="AK60" s="42">
        <v>84</v>
      </c>
      <c r="AL60" s="42">
        <v>6</v>
      </c>
      <c r="AM60" s="42">
        <v>44</v>
      </c>
      <c r="AN60" s="42">
        <v>148</v>
      </c>
      <c r="AO60" s="42">
        <v>-39</v>
      </c>
      <c r="AP60" s="55">
        <f>(Q60+0.4*T60-1.07*(V60/(V60+팀수비력!W60))*(Q60-P60)+AK60)/9</f>
        <v>71.797637130801675</v>
      </c>
      <c r="AQ60" s="55">
        <f>(팀수비력!Q60+0.4*팀수비력!T60-1.07*(팀수비력!V60/(팀수비력!V60+팀공격력!W60))*(팀수비력!Q60-팀수비력!P60)+팀수비력!AK60)/9</f>
        <v>72.68087056128293</v>
      </c>
      <c r="AR60" s="57">
        <f t="shared" si="1"/>
        <v>72.239253846042303</v>
      </c>
    </row>
    <row r="61" spans="1:44" x14ac:dyDescent="0.4">
      <c r="A61" s="46" t="s">
        <v>256</v>
      </c>
      <c r="B61" s="42" t="s">
        <v>299</v>
      </c>
      <c r="C61" s="42">
        <v>196</v>
      </c>
      <c r="D61" s="42">
        <v>205</v>
      </c>
      <c r="E61" s="42">
        <v>169</v>
      </c>
      <c r="F61" s="42">
        <v>139</v>
      </c>
      <c r="G61" s="42"/>
      <c r="H61" s="42">
        <v>709</v>
      </c>
      <c r="I61" s="42">
        <v>78.78</v>
      </c>
      <c r="J61" s="42">
        <v>170</v>
      </c>
      <c r="K61" s="42">
        <v>344</v>
      </c>
      <c r="L61" s="42"/>
      <c r="M61" s="42">
        <v>90</v>
      </c>
      <c r="N61" s="42">
        <v>271</v>
      </c>
      <c r="O61" s="42"/>
      <c r="P61" s="42">
        <v>260</v>
      </c>
      <c r="Q61" s="42">
        <v>615</v>
      </c>
      <c r="R61" s="42"/>
      <c r="S61" s="42">
        <v>99</v>
      </c>
      <c r="T61" s="42">
        <v>134</v>
      </c>
      <c r="U61" s="42"/>
      <c r="V61" s="42">
        <v>91</v>
      </c>
      <c r="W61" s="42">
        <v>221</v>
      </c>
      <c r="X61" s="42">
        <v>312</v>
      </c>
      <c r="Y61" s="42">
        <v>153</v>
      </c>
      <c r="Z61" s="42">
        <v>10</v>
      </c>
      <c r="AA61" s="42">
        <v>38</v>
      </c>
      <c r="AB61" s="42">
        <v>57</v>
      </c>
      <c r="AC61" s="42">
        <v>29</v>
      </c>
      <c r="AD61" s="42">
        <v>8</v>
      </c>
      <c r="AE61" s="42">
        <v>3</v>
      </c>
      <c r="AF61" s="42">
        <v>3</v>
      </c>
      <c r="AG61" s="42">
        <v>71</v>
      </c>
      <c r="AH61" s="42">
        <v>81</v>
      </c>
      <c r="AI61" s="42">
        <v>152</v>
      </c>
      <c r="AJ61" s="42">
        <v>1</v>
      </c>
      <c r="AK61" s="42">
        <v>104</v>
      </c>
      <c r="AL61" s="42">
        <v>11</v>
      </c>
      <c r="AM61" s="42">
        <v>33</v>
      </c>
      <c r="AN61" s="42">
        <v>150</v>
      </c>
      <c r="AO61" s="42">
        <v>-265</v>
      </c>
      <c r="AP61" s="55">
        <f>(Q61+0.4*T61-1.07*(V61/(V61+팀수비력!W61))*(Q61-P61)+AK61)/9</f>
        <v>74.241104397448808</v>
      </c>
      <c r="AQ61" s="55">
        <f>(팀수비력!Q61+0.4*팀수비력!T61-1.07*(팀수비력!V61/(팀수비력!V61+팀공격력!W61))*(팀수비력!Q61-팀수비력!P61)+팀수비력!AK61)/9</f>
        <v>74.562376344086033</v>
      </c>
      <c r="AR61" s="57">
        <f t="shared" si="1"/>
        <v>74.401740370767413</v>
      </c>
    </row>
    <row r="62" spans="1:44" x14ac:dyDescent="0.4">
      <c r="A62" s="48" t="s">
        <v>275</v>
      </c>
      <c r="B62" s="49" t="s">
        <v>299</v>
      </c>
      <c r="C62" s="49">
        <v>196</v>
      </c>
      <c r="D62" s="49">
        <v>188</v>
      </c>
      <c r="E62" s="49">
        <v>170</v>
      </c>
      <c r="F62" s="49">
        <v>171</v>
      </c>
      <c r="G62" s="49"/>
      <c r="H62" s="49">
        <v>725</v>
      </c>
      <c r="I62" s="49">
        <v>80.56</v>
      </c>
      <c r="J62" s="49">
        <v>179</v>
      </c>
      <c r="K62" s="49">
        <v>349</v>
      </c>
      <c r="L62" s="49"/>
      <c r="M62" s="49">
        <v>91</v>
      </c>
      <c r="N62" s="49">
        <v>240</v>
      </c>
      <c r="O62" s="49"/>
      <c r="P62" s="49">
        <v>270</v>
      </c>
      <c r="Q62" s="49">
        <v>589</v>
      </c>
      <c r="R62" s="49"/>
      <c r="S62" s="49">
        <v>94</v>
      </c>
      <c r="T62" s="49">
        <v>134</v>
      </c>
      <c r="U62" s="49"/>
      <c r="V62" s="49">
        <v>88</v>
      </c>
      <c r="W62" s="49">
        <v>250</v>
      </c>
      <c r="X62" s="49">
        <v>338</v>
      </c>
      <c r="Y62" s="49">
        <v>192</v>
      </c>
      <c r="Z62" s="49">
        <v>13</v>
      </c>
      <c r="AA62" s="49">
        <v>22</v>
      </c>
      <c r="AB62" s="49">
        <v>54</v>
      </c>
      <c r="AC62" s="49">
        <v>19</v>
      </c>
      <c r="AD62" s="49">
        <v>5</v>
      </c>
      <c r="AE62" s="49">
        <v>15</v>
      </c>
      <c r="AF62" s="49">
        <v>17</v>
      </c>
      <c r="AG62" s="49">
        <v>72</v>
      </c>
      <c r="AH62" s="49">
        <v>101</v>
      </c>
      <c r="AI62" s="49">
        <v>173</v>
      </c>
      <c r="AJ62" s="49">
        <v>2</v>
      </c>
      <c r="AK62" s="49">
        <v>94</v>
      </c>
      <c r="AL62" s="49">
        <v>3</v>
      </c>
      <c r="AM62" s="49">
        <v>37</v>
      </c>
      <c r="AN62" s="49">
        <v>237</v>
      </c>
      <c r="AO62" s="49">
        <v>395</v>
      </c>
      <c r="AP62" s="56">
        <f>(Q62+0.4*T62-1.07*(V62/(V62+팀수비력!W62))*(Q62-P62)+AK62)/9</f>
        <v>70.607242798353909</v>
      </c>
      <c r="AQ62" s="56">
        <f>(팀수비력!Q62+0.4*팀수비력!T62-1.07*(팀수비력!V62/(팀수비력!V62+팀공격력!W62))*(팀수비력!Q62-팀수비력!P62)+팀수비력!AK62)/9</f>
        <v>70.598367748279259</v>
      </c>
      <c r="AR62" s="57">
        <f t="shared" si="1"/>
        <v>70.602805273316591</v>
      </c>
    </row>
    <row r="63" spans="1:44" x14ac:dyDescent="0.4">
      <c r="A63" s="43" t="s">
        <v>85</v>
      </c>
      <c r="B63" s="44" t="s">
        <v>300</v>
      </c>
      <c r="C63" s="44">
        <v>185</v>
      </c>
      <c r="D63" s="44">
        <v>198</v>
      </c>
      <c r="E63" s="44">
        <v>186</v>
      </c>
      <c r="F63" s="44">
        <v>165</v>
      </c>
      <c r="G63" s="44">
        <v>11</v>
      </c>
      <c r="H63" s="44">
        <v>745</v>
      </c>
      <c r="I63" s="44">
        <v>82.78</v>
      </c>
      <c r="J63" s="44">
        <v>180</v>
      </c>
      <c r="K63" s="44">
        <v>333</v>
      </c>
      <c r="L63" s="44"/>
      <c r="M63" s="44">
        <v>92</v>
      </c>
      <c r="N63" s="44">
        <v>314</v>
      </c>
      <c r="O63" s="44"/>
      <c r="P63" s="44">
        <v>272</v>
      </c>
      <c r="Q63" s="44">
        <v>647</v>
      </c>
      <c r="R63" s="44"/>
      <c r="S63" s="44">
        <v>109</v>
      </c>
      <c r="T63" s="44">
        <v>149</v>
      </c>
      <c r="U63" s="44"/>
      <c r="V63" s="44">
        <v>112</v>
      </c>
      <c r="W63" s="44">
        <v>226</v>
      </c>
      <c r="X63" s="44">
        <v>338</v>
      </c>
      <c r="Y63" s="44">
        <v>173</v>
      </c>
      <c r="Z63" s="44">
        <v>11</v>
      </c>
      <c r="AA63" s="44">
        <v>24</v>
      </c>
      <c r="AB63" s="44">
        <v>75</v>
      </c>
      <c r="AC63" s="44">
        <v>19</v>
      </c>
      <c r="AD63" s="44">
        <v>13</v>
      </c>
      <c r="AE63" s="44">
        <v>25</v>
      </c>
      <c r="AF63" s="44">
        <v>26</v>
      </c>
      <c r="AG63" s="44">
        <v>73</v>
      </c>
      <c r="AH63" s="44">
        <v>91</v>
      </c>
      <c r="AI63" s="44">
        <v>164</v>
      </c>
      <c r="AJ63" s="44">
        <v>2</v>
      </c>
      <c r="AK63" s="44">
        <v>79</v>
      </c>
      <c r="AL63" s="44">
        <v>4</v>
      </c>
      <c r="AM63" s="44">
        <v>57</v>
      </c>
      <c r="AN63" s="44">
        <v>198</v>
      </c>
      <c r="AO63" s="44">
        <v>265</v>
      </c>
      <c r="AP63" s="54">
        <f>(Q63+0.4*T63-1.07*(V63/(V63+팀수비력!W63))*(Q63-P63)+AK63)/9</f>
        <v>72.857289659601804</v>
      </c>
      <c r="AQ63" s="54">
        <f>(팀수비력!Q63+0.4*팀수비력!T63-1.07*(팀수비력!V63/(팀수비력!V63+팀공격력!W63))*(팀수비력!Q63-팀수비력!P63)+팀수비력!AK63)/9</f>
        <v>73.726943545487231</v>
      </c>
      <c r="AR63" s="57">
        <f t="shared" si="1"/>
        <v>73.292116602544525</v>
      </c>
    </row>
    <row r="64" spans="1:44" x14ac:dyDescent="0.4">
      <c r="A64" s="46" t="s">
        <v>112</v>
      </c>
      <c r="B64" s="42" t="s">
        <v>300</v>
      </c>
      <c r="C64" s="42">
        <v>163</v>
      </c>
      <c r="D64" s="42">
        <v>197</v>
      </c>
      <c r="E64" s="42">
        <v>160</v>
      </c>
      <c r="F64" s="42">
        <v>180</v>
      </c>
      <c r="G64" s="42">
        <v>27</v>
      </c>
      <c r="H64" s="42">
        <v>727</v>
      </c>
      <c r="I64" s="42">
        <v>80.78</v>
      </c>
      <c r="J64" s="42">
        <v>196</v>
      </c>
      <c r="K64" s="42">
        <v>367</v>
      </c>
      <c r="L64" s="42"/>
      <c r="M64" s="42">
        <v>86</v>
      </c>
      <c r="N64" s="42">
        <v>255</v>
      </c>
      <c r="O64" s="42"/>
      <c r="P64" s="42">
        <v>282</v>
      </c>
      <c r="Q64" s="42">
        <v>622</v>
      </c>
      <c r="R64" s="42"/>
      <c r="S64" s="42">
        <v>77</v>
      </c>
      <c r="T64" s="42">
        <v>103</v>
      </c>
      <c r="U64" s="42"/>
      <c r="V64" s="42">
        <v>83</v>
      </c>
      <c r="W64" s="42">
        <v>240</v>
      </c>
      <c r="X64" s="42">
        <v>323</v>
      </c>
      <c r="Y64" s="42">
        <v>177</v>
      </c>
      <c r="Z64" s="42">
        <v>13</v>
      </c>
      <c r="AA64" s="42">
        <v>24</v>
      </c>
      <c r="AB64" s="42">
        <v>42</v>
      </c>
      <c r="AC64" s="42">
        <v>14</v>
      </c>
      <c r="AD64" s="42">
        <v>11</v>
      </c>
      <c r="AE64" s="42">
        <v>8</v>
      </c>
      <c r="AF64" s="42">
        <v>9</v>
      </c>
      <c r="AG64" s="42">
        <v>76</v>
      </c>
      <c r="AH64" s="42">
        <v>104</v>
      </c>
      <c r="AI64" s="42">
        <v>180</v>
      </c>
      <c r="AJ64" s="42">
        <v>1</v>
      </c>
      <c r="AK64" s="42">
        <v>83</v>
      </c>
      <c r="AL64" s="42">
        <v>7</v>
      </c>
      <c r="AM64" s="42">
        <v>29</v>
      </c>
      <c r="AN64" s="42">
        <v>228</v>
      </c>
      <c r="AO64" s="42">
        <v>5</v>
      </c>
      <c r="AP64" s="55">
        <f>(Q64+0.4*T64-1.07*(V64/(V64+팀수비력!W64))*(Q64-P64)+AK64)/9</f>
        <v>72.157763532763539</v>
      </c>
      <c r="AQ64" s="55">
        <f>(팀수비력!Q64+0.4*팀수비력!T64-1.07*(팀수비력!V64/(팀수비력!V64+팀공격력!W64))*(팀수비력!Q64-팀수비력!P64)+팀수비력!AK64)/9</f>
        <v>72.06392894461861</v>
      </c>
      <c r="AR64" s="57">
        <f t="shared" si="1"/>
        <v>72.110846238691067</v>
      </c>
    </row>
    <row r="65" spans="1:44" x14ac:dyDescent="0.4">
      <c r="A65" s="46" t="s">
        <v>133</v>
      </c>
      <c r="B65" s="42" t="s">
        <v>300</v>
      </c>
      <c r="C65" s="42">
        <v>191</v>
      </c>
      <c r="D65" s="42">
        <v>199</v>
      </c>
      <c r="E65" s="42">
        <v>189</v>
      </c>
      <c r="F65" s="42">
        <v>180</v>
      </c>
      <c r="G65" s="42"/>
      <c r="H65" s="42">
        <v>759</v>
      </c>
      <c r="I65" s="42">
        <v>84.33</v>
      </c>
      <c r="J65" s="42">
        <v>206</v>
      </c>
      <c r="K65" s="42">
        <v>366</v>
      </c>
      <c r="L65" s="42"/>
      <c r="M65" s="42">
        <v>85</v>
      </c>
      <c r="N65" s="42">
        <v>231</v>
      </c>
      <c r="O65" s="42"/>
      <c r="P65" s="42">
        <v>291</v>
      </c>
      <c r="Q65" s="42">
        <v>597</v>
      </c>
      <c r="R65" s="42"/>
      <c r="S65" s="42">
        <v>92</v>
      </c>
      <c r="T65" s="42">
        <v>136</v>
      </c>
      <c r="U65" s="42"/>
      <c r="V65" s="42">
        <v>82</v>
      </c>
      <c r="W65" s="42">
        <v>219</v>
      </c>
      <c r="X65" s="42">
        <v>301</v>
      </c>
      <c r="Y65" s="42">
        <v>189</v>
      </c>
      <c r="Z65" s="42">
        <v>11</v>
      </c>
      <c r="AA65" s="42">
        <v>25</v>
      </c>
      <c r="AB65" s="42">
        <v>55</v>
      </c>
      <c r="AC65" s="42">
        <v>18</v>
      </c>
      <c r="AD65" s="42">
        <v>18</v>
      </c>
      <c r="AE65" s="42">
        <v>16</v>
      </c>
      <c r="AF65" s="42">
        <v>18</v>
      </c>
      <c r="AG65" s="42">
        <v>58</v>
      </c>
      <c r="AH65" s="42">
        <v>111</v>
      </c>
      <c r="AI65" s="42">
        <v>169</v>
      </c>
      <c r="AJ65" s="42">
        <v>1</v>
      </c>
      <c r="AK65" s="42">
        <v>112</v>
      </c>
      <c r="AL65" s="42">
        <v>6</v>
      </c>
      <c r="AM65" s="42">
        <v>40</v>
      </c>
      <c r="AN65" s="42">
        <v>186</v>
      </c>
      <c r="AO65" s="42">
        <v>-126</v>
      </c>
      <c r="AP65" s="55">
        <f>(Q65+0.4*T65-1.07*(V65/(V65+팀수비력!W65))*(Q65-P65)+AK65)/9</f>
        <v>74.944208977189106</v>
      </c>
      <c r="AQ65" s="55">
        <f>(팀수비력!Q65+0.4*팀수비력!T65-1.07*(팀수비력!V65/(팀수비력!V65+팀공격력!W65))*(팀수비력!Q65-팀수비력!P65)+팀수비력!AK65)/9</f>
        <v>74.195555555555558</v>
      </c>
      <c r="AR65" s="57">
        <f t="shared" si="1"/>
        <v>74.569882266372332</v>
      </c>
    </row>
    <row r="66" spans="1:44" x14ac:dyDescent="0.4">
      <c r="A66" s="46" t="s">
        <v>152</v>
      </c>
      <c r="B66" s="42" t="s">
        <v>300</v>
      </c>
      <c r="C66" s="42">
        <v>191</v>
      </c>
      <c r="D66" s="42">
        <v>169</v>
      </c>
      <c r="E66" s="42">
        <v>176</v>
      </c>
      <c r="F66" s="42">
        <v>142</v>
      </c>
      <c r="G66" s="42">
        <v>12</v>
      </c>
      <c r="H66" s="42">
        <v>690</v>
      </c>
      <c r="I66" s="42">
        <v>76.67</v>
      </c>
      <c r="J66" s="42">
        <v>168</v>
      </c>
      <c r="K66" s="42">
        <v>365</v>
      </c>
      <c r="L66" s="42"/>
      <c r="M66" s="42">
        <v>86</v>
      </c>
      <c r="N66" s="42">
        <v>249</v>
      </c>
      <c r="O66" s="42"/>
      <c r="P66" s="42">
        <v>254</v>
      </c>
      <c r="Q66" s="42">
        <v>614</v>
      </c>
      <c r="R66" s="42"/>
      <c r="S66" s="42">
        <v>96</v>
      </c>
      <c r="T66" s="42">
        <v>135</v>
      </c>
      <c r="U66" s="42"/>
      <c r="V66" s="42">
        <v>88</v>
      </c>
      <c r="W66" s="42">
        <v>251</v>
      </c>
      <c r="X66" s="42">
        <v>339</v>
      </c>
      <c r="Y66" s="42">
        <v>136</v>
      </c>
      <c r="Z66" s="42">
        <v>9</v>
      </c>
      <c r="AA66" s="42">
        <v>44</v>
      </c>
      <c r="AB66" s="42">
        <v>54</v>
      </c>
      <c r="AC66" s="42">
        <v>18</v>
      </c>
      <c r="AD66" s="42">
        <v>11</v>
      </c>
      <c r="AE66" s="42">
        <v>5</v>
      </c>
      <c r="AF66" s="42">
        <v>5</v>
      </c>
      <c r="AG66" s="42">
        <v>62</v>
      </c>
      <c r="AH66" s="42">
        <v>98</v>
      </c>
      <c r="AI66" s="42">
        <v>160</v>
      </c>
      <c r="AJ66" s="42">
        <v>1</v>
      </c>
      <c r="AK66" s="42">
        <v>91</v>
      </c>
      <c r="AL66" s="42">
        <v>8</v>
      </c>
      <c r="AM66" s="42">
        <v>24</v>
      </c>
      <c r="AN66" s="42">
        <v>174</v>
      </c>
      <c r="AO66" s="42">
        <v>35</v>
      </c>
      <c r="AP66" s="55">
        <f>(Q66+0.4*T66-1.07*(V66/(V66+팀수비력!W66))*(Q66-P66)+AK66)/9</f>
        <v>72.779959100204508</v>
      </c>
      <c r="AQ66" s="55">
        <f>(팀수비력!Q66+0.4*팀수비력!T66-1.07*(팀수비력!V66/(팀수비력!V66+팀공격력!W66))*(팀수비력!Q66-팀수비력!P66)+팀수비력!AK66)/9</f>
        <v>72.467013468013477</v>
      </c>
      <c r="AR66" s="57">
        <f t="shared" si="1"/>
        <v>72.623486284108992</v>
      </c>
    </row>
    <row r="67" spans="1:44" x14ac:dyDescent="0.4">
      <c r="A67" s="46" t="s">
        <v>172</v>
      </c>
      <c r="B67" s="42" t="s">
        <v>300</v>
      </c>
      <c r="C67" s="42">
        <v>160</v>
      </c>
      <c r="D67" s="42">
        <v>203</v>
      </c>
      <c r="E67" s="42">
        <v>171</v>
      </c>
      <c r="F67" s="42">
        <v>176</v>
      </c>
      <c r="G67" s="42"/>
      <c r="H67" s="42">
        <v>710</v>
      </c>
      <c r="I67" s="42">
        <v>78.89</v>
      </c>
      <c r="J67" s="42">
        <v>165</v>
      </c>
      <c r="K67" s="42">
        <v>310</v>
      </c>
      <c r="L67" s="42"/>
      <c r="M67" s="42">
        <v>95</v>
      </c>
      <c r="N67" s="42">
        <v>289</v>
      </c>
      <c r="O67" s="42"/>
      <c r="P67" s="42">
        <v>260</v>
      </c>
      <c r="Q67" s="42">
        <v>599</v>
      </c>
      <c r="R67" s="42"/>
      <c r="S67" s="42">
        <v>95</v>
      </c>
      <c r="T67" s="42">
        <v>136</v>
      </c>
      <c r="U67" s="42"/>
      <c r="V67" s="42">
        <v>71</v>
      </c>
      <c r="W67" s="42">
        <v>230</v>
      </c>
      <c r="X67" s="42">
        <v>301</v>
      </c>
      <c r="Y67" s="42">
        <v>184</v>
      </c>
      <c r="Z67" s="42">
        <v>12</v>
      </c>
      <c r="AA67" s="42">
        <v>27</v>
      </c>
      <c r="AB67" s="42">
        <v>66</v>
      </c>
      <c r="AC67" s="42">
        <v>13</v>
      </c>
      <c r="AD67" s="42">
        <v>6</v>
      </c>
      <c r="AE67" s="42">
        <v>3</v>
      </c>
      <c r="AF67" s="42">
        <v>3</v>
      </c>
      <c r="AG67" s="42">
        <v>81</v>
      </c>
      <c r="AH67" s="42">
        <v>95</v>
      </c>
      <c r="AI67" s="42">
        <v>176</v>
      </c>
      <c r="AJ67" s="42"/>
      <c r="AK67" s="42">
        <v>93</v>
      </c>
      <c r="AL67" s="42">
        <v>3</v>
      </c>
      <c r="AM67" s="42">
        <v>46</v>
      </c>
      <c r="AN67" s="42">
        <v>203</v>
      </c>
      <c r="AO67" s="42">
        <v>-194</v>
      </c>
      <c r="AP67" s="55">
        <f>(Q67+0.4*T67-1.07*(V67/(V67+팀수비력!W67))*(Q67-P67)+AK67)/9</f>
        <v>73.934790356394117</v>
      </c>
      <c r="AQ67" s="55">
        <f>(팀수비력!Q67+0.4*팀수비력!T67-1.07*(팀수비력!V67/(팀수비력!V67+팀공격력!W67))*(팀수비력!Q67-팀수비력!P67)+팀수비력!AK67)/9</f>
        <v>74.679123579024562</v>
      </c>
      <c r="AR67" s="57">
        <f t="shared" ref="AR67:AR72" si="2">0.5*(AP67+AQ67)</f>
        <v>74.30695696770934</v>
      </c>
    </row>
    <row r="68" spans="1:44" x14ac:dyDescent="0.4">
      <c r="A68" s="46" t="s">
        <v>192</v>
      </c>
      <c r="B68" s="42" t="s">
        <v>300</v>
      </c>
      <c r="C68" s="42">
        <v>142</v>
      </c>
      <c r="D68" s="42">
        <v>172</v>
      </c>
      <c r="E68" s="42">
        <v>162</v>
      </c>
      <c r="F68" s="42">
        <v>175</v>
      </c>
      <c r="G68" s="42">
        <v>21</v>
      </c>
      <c r="H68" s="42">
        <v>672</v>
      </c>
      <c r="I68" s="42">
        <v>74.67</v>
      </c>
      <c r="J68" s="42">
        <v>189</v>
      </c>
      <c r="K68" s="42">
        <v>373</v>
      </c>
      <c r="L68" s="42"/>
      <c r="M68" s="42">
        <v>62</v>
      </c>
      <c r="N68" s="42">
        <v>231</v>
      </c>
      <c r="O68" s="42"/>
      <c r="P68" s="42">
        <v>251</v>
      </c>
      <c r="Q68" s="42">
        <v>604</v>
      </c>
      <c r="R68" s="42"/>
      <c r="S68" s="42">
        <v>108</v>
      </c>
      <c r="T68" s="42">
        <v>138</v>
      </c>
      <c r="U68" s="42"/>
      <c r="V68" s="42">
        <v>75</v>
      </c>
      <c r="W68" s="42">
        <v>241</v>
      </c>
      <c r="X68" s="42">
        <v>316</v>
      </c>
      <c r="Y68" s="42">
        <v>129</v>
      </c>
      <c r="Z68" s="42">
        <v>13</v>
      </c>
      <c r="AA68" s="42">
        <v>37</v>
      </c>
      <c r="AB68" s="42">
        <v>55</v>
      </c>
      <c r="AC68" s="42">
        <v>18</v>
      </c>
      <c r="AD68" s="42">
        <v>11</v>
      </c>
      <c r="AE68" s="42">
        <v>11</v>
      </c>
      <c r="AF68" s="42">
        <v>12</v>
      </c>
      <c r="AG68" s="42">
        <v>51</v>
      </c>
      <c r="AH68" s="42">
        <v>118</v>
      </c>
      <c r="AI68" s="42">
        <v>169</v>
      </c>
      <c r="AJ68" s="42">
        <v>2</v>
      </c>
      <c r="AK68" s="42">
        <v>86</v>
      </c>
      <c r="AL68" s="42">
        <v>3</v>
      </c>
      <c r="AM68" s="42">
        <v>46</v>
      </c>
      <c r="AN68" s="42">
        <v>283</v>
      </c>
      <c r="AO68" s="42">
        <v>-125</v>
      </c>
      <c r="AP68" s="55">
        <f>(Q68+0.4*T68-1.07*(V68/(V68+팀수비력!W68))*(Q68-P68)+AK68)/9</f>
        <v>72.807671957671971</v>
      </c>
      <c r="AQ68" s="55">
        <f>(팀수비력!Q68+0.4*팀수비력!T68-1.07*(팀수비력!V68/(팀수비력!V68+팀공격력!W68))*(팀수비력!Q68-팀수비력!P68)+팀수비력!AK68)/9</f>
        <v>72.649437751004015</v>
      </c>
      <c r="AR68" s="57">
        <f t="shared" si="2"/>
        <v>72.728554854338</v>
      </c>
    </row>
    <row r="69" spans="1:44" x14ac:dyDescent="0.4">
      <c r="A69" s="46" t="s">
        <v>213</v>
      </c>
      <c r="B69" s="42" t="s">
        <v>300</v>
      </c>
      <c r="C69" s="42">
        <v>181</v>
      </c>
      <c r="D69" s="42">
        <v>188</v>
      </c>
      <c r="E69" s="42">
        <v>171</v>
      </c>
      <c r="F69" s="42">
        <v>161</v>
      </c>
      <c r="G69" s="42"/>
      <c r="H69" s="42">
        <v>701</v>
      </c>
      <c r="I69" s="42">
        <v>77.89</v>
      </c>
      <c r="J69" s="42">
        <v>195</v>
      </c>
      <c r="K69" s="42">
        <v>358</v>
      </c>
      <c r="L69" s="42"/>
      <c r="M69" s="42">
        <v>74</v>
      </c>
      <c r="N69" s="42">
        <v>240</v>
      </c>
      <c r="O69" s="42"/>
      <c r="P69" s="42">
        <v>269</v>
      </c>
      <c r="Q69" s="42">
        <v>598</v>
      </c>
      <c r="R69" s="42"/>
      <c r="S69" s="42">
        <v>89</v>
      </c>
      <c r="T69" s="42">
        <v>129</v>
      </c>
      <c r="U69" s="42"/>
      <c r="V69" s="42">
        <v>74</v>
      </c>
      <c r="W69" s="42">
        <v>232</v>
      </c>
      <c r="X69" s="42">
        <v>306</v>
      </c>
      <c r="Y69" s="42">
        <v>173</v>
      </c>
      <c r="Z69" s="42">
        <v>16</v>
      </c>
      <c r="AA69" s="42">
        <v>33</v>
      </c>
      <c r="AB69" s="42">
        <v>54</v>
      </c>
      <c r="AC69" s="42">
        <v>20</v>
      </c>
      <c r="AD69" s="42">
        <v>17</v>
      </c>
      <c r="AE69" s="42">
        <v>3</v>
      </c>
      <c r="AF69" s="42">
        <v>3</v>
      </c>
      <c r="AG69" s="42">
        <v>82</v>
      </c>
      <c r="AH69" s="42">
        <v>100</v>
      </c>
      <c r="AI69" s="42">
        <v>182</v>
      </c>
      <c r="AJ69" s="42">
        <v>2</v>
      </c>
      <c r="AK69" s="42">
        <v>78</v>
      </c>
      <c r="AL69" s="42">
        <v>4</v>
      </c>
      <c r="AM69" s="42">
        <v>31</v>
      </c>
      <c r="AN69" s="42">
        <v>224</v>
      </c>
      <c r="AO69" s="42">
        <v>140</v>
      </c>
      <c r="AP69" s="55">
        <f>(Q69+0.4*T69-1.07*(V69/(V69+팀수비력!W69))*(Q69-P69)+AK69)/9</f>
        <v>71.827407407407406</v>
      </c>
      <c r="AQ69" s="55">
        <f>(팀수비력!Q69+0.4*팀수비력!T69-1.07*(팀수비력!V69/(팀수비력!V69+팀공격력!W69))*(팀수비력!Q69-팀수비력!P69)+팀수비력!AK69)/9</f>
        <v>70.776574663835817</v>
      </c>
      <c r="AR69" s="57">
        <f t="shared" si="2"/>
        <v>71.301991035621612</v>
      </c>
    </row>
    <row r="70" spans="1:44" x14ac:dyDescent="0.4">
      <c r="A70" s="46" t="s">
        <v>233</v>
      </c>
      <c r="B70" s="42" t="s">
        <v>300</v>
      </c>
      <c r="C70" s="42">
        <v>176</v>
      </c>
      <c r="D70" s="42">
        <v>166</v>
      </c>
      <c r="E70" s="42">
        <v>187</v>
      </c>
      <c r="F70" s="42">
        <v>139</v>
      </c>
      <c r="G70" s="42">
        <v>7</v>
      </c>
      <c r="H70" s="42">
        <v>675</v>
      </c>
      <c r="I70" s="42">
        <v>75</v>
      </c>
      <c r="J70" s="42">
        <v>196</v>
      </c>
      <c r="K70" s="42">
        <v>365</v>
      </c>
      <c r="L70" s="42"/>
      <c r="M70" s="42">
        <v>73</v>
      </c>
      <c r="N70" s="42">
        <v>238</v>
      </c>
      <c r="O70" s="42"/>
      <c r="P70" s="42">
        <v>269</v>
      </c>
      <c r="Q70" s="42">
        <v>603</v>
      </c>
      <c r="R70" s="42"/>
      <c r="S70" s="42">
        <v>64</v>
      </c>
      <c r="T70" s="42">
        <v>93</v>
      </c>
      <c r="U70" s="42"/>
      <c r="V70" s="42">
        <v>90</v>
      </c>
      <c r="W70" s="42">
        <v>210</v>
      </c>
      <c r="X70" s="42">
        <v>300</v>
      </c>
      <c r="Y70" s="42">
        <v>202</v>
      </c>
      <c r="Z70" s="42">
        <v>16</v>
      </c>
      <c r="AA70" s="42">
        <v>31</v>
      </c>
      <c r="AB70" s="42">
        <v>65</v>
      </c>
      <c r="AC70" s="42">
        <v>24</v>
      </c>
      <c r="AD70" s="42">
        <v>9</v>
      </c>
      <c r="AE70" s="42">
        <v>11</v>
      </c>
      <c r="AF70" s="42">
        <v>12</v>
      </c>
      <c r="AG70" s="42">
        <v>83</v>
      </c>
      <c r="AH70" s="42">
        <v>94</v>
      </c>
      <c r="AI70" s="42">
        <v>177</v>
      </c>
      <c r="AJ70" s="42">
        <v>1</v>
      </c>
      <c r="AK70" s="42">
        <v>100</v>
      </c>
      <c r="AL70" s="42">
        <v>8</v>
      </c>
      <c r="AM70" s="42">
        <v>45</v>
      </c>
      <c r="AN70" s="42">
        <v>183</v>
      </c>
      <c r="AO70" s="42">
        <v>-160</v>
      </c>
      <c r="AP70" s="55">
        <f>(Q70+0.4*T70-1.07*(V70/(V70+팀수비력!W70))*(Q70-P70)+AK70)/9</f>
        <v>70.899047619047622</v>
      </c>
      <c r="AQ70" s="55">
        <f>(팀수비력!Q70+0.4*팀수비력!T70-1.07*(팀수비력!V70/(팀수비력!V70+팀공격력!W70))*(팀수비력!Q70-팀수비력!P70)+팀수비력!AK70)/9</f>
        <v>70.324111111111108</v>
      </c>
      <c r="AR70" s="57">
        <f t="shared" si="2"/>
        <v>70.611579365079365</v>
      </c>
    </row>
    <row r="71" spans="1:44" x14ac:dyDescent="0.4">
      <c r="A71" s="46" t="s">
        <v>256</v>
      </c>
      <c r="B71" s="42" t="s">
        <v>300</v>
      </c>
      <c r="C71" s="42">
        <v>221</v>
      </c>
      <c r="D71" s="42">
        <v>162</v>
      </c>
      <c r="E71" s="42">
        <v>187</v>
      </c>
      <c r="F71" s="42">
        <v>169</v>
      </c>
      <c r="G71" s="42"/>
      <c r="H71" s="42">
        <v>739</v>
      </c>
      <c r="I71" s="42">
        <v>82.11</v>
      </c>
      <c r="J71" s="42">
        <v>185</v>
      </c>
      <c r="K71" s="42">
        <v>333</v>
      </c>
      <c r="L71" s="42"/>
      <c r="M71" s="42">
        <v>87</v>
      </c>
      <c r="N71" s="42">
        <v>260</v>
      </c>
      <c r="O71" s="42"/>
      <c r="P71" s="42">
        <v>272</v>
      </c>
      <c r="Q71" s="42">
        <v>593</v>
      </c>
      <c r="R71" s="42"/>
      <c r="S71" s="42">
        <v>108</v>
      </c>
      <c r="T71" s="42">
        <v>157</v>
      </c>
      <c r="U71" s="42"/>
      <c r="V71" s="42">
        <v>80</v>
      </c>
      <c r="W71" s="42">
        <v>238</v>
      </c>
      <c r="X71" s="42">
        <v>318</v>
      </c>
      <c r="Y71" s="42">
        <v>185</v>
      </c>
      <c r="Z71" s="42">
        <v>14</v>
      </c>
      <c r="AA71" s="42">
        <v>28</v>
      </c>
      <c r="AB71" s="42">
        <v>67</v>
      </c>
      <c r="AC71" s="42">
        <v>21</v>
      </c>
      <c r="AD71" s="42">
        <v>3</v>
      </c>
      <c r="AE71" s="42">
        <v>15</v>
      </c>
      <c r="AF71" s="42">
        <v>16</v>
      </c>
      <c r="AG71" s="42">
        <v>73</v>
      </c>
      <c r="AH71" s="42">
        <v>91</v>
      </c>
      <c r="AI71" s="42">
        <v>164</v>
      </c>
      <c r="AJ71" s="42"/>
      <c r="AK71" s="42">
        <v>103</v>
      </c>
      <c r="AL71" s="42">
        <v>8</v>
      </c>
      <c r="AM71" s="42">
        <v>30</v>
      </c>
      <c r="AN71" s="42">
        <v>163</v>
      </c>
      <c r="AO71" s="42">
        <v>40</v>
      </c>
      <c r="AP71" s="55">
        <f>(Q71+0.4*T71-1.07*(V71/(V71+팀수비력!W71))*(Q71-P71)+AK71)/9</f>
        <v>74.462508960573473</v>
      </c>
      <c r="AQ71" s="55">
        <f>(팀수비력!Q71+0.4*팀수비력!T71-1.07*(팀수비력!V71/(팀수비력!V71+팀공격력!W71))*(팀수비력!Q71-팀수비력!P71)+팀수비력!AK71)/9</f>
        <v>74.850318407960188</v>
      </c>
      <c r="AR71" s="57">
        <f t="shared" si="2"/>
        <v>74.656413684266823</v>
      </c>
    </row>
    <row r="72" spans="1:44" x14ac:dyDescent="0.4">
      <c r="A72" s="48" t="s">
        <v>275</v>
      </c>
      <c r="B72" s="49" t="s">
        <v>300</v>
      </c>
      <c r="C72" s="49">
        <v>181</v>
      </c>
      <c r="D72" s="49">
        <v>155</v>
      </c>
      <c r="E72" s="49">
        <v>178</v>
      </c>
      <c r="F72" s="49">
        <v>159</v>
      </c>
      <c r="G72" s="49"/>
      <c r="H72" s="49">
        <v>673</v>
      </c>
      <c r="I72" s="49">
        <v>74.78</v>
      </c>
      <c r="J72" s="49">
        <v>161</v>
      </c>
      <c r="K72" s="49">
        <v>328</v>
      </c>
      <c r="L72" s="49"/>
      <c r="M72" s="49">
        <v>92</v>
      </c>
      <c r="N72" s="49">
        <v>258</v>
      </c>
      <c r="O72" s="49"/>
      <c r="P72" s="49">
        <v>253</v>
      </c>
      <c r="Q72" s="49">
        <v>586</v>
      </c>
      <c r="R72" s="49"/>
      <c r="S72" s="49">
        <v>75</v>
      </c>
      <c r="T72" s="49">
        <v>123</v>
      </c>
      <c r="U72" s="49"/>
      <c r="V72" s="49">
        <v>95</v>
      </c>
      <c r="W72" s="49">
        <v>243</v>
      </c>
      <c r="X72" s="49">
        <v>338</v>
      </c>
      <c r="Y72" s="49">
        <v>180</v>
      </c>
      <c r="Z72" s="49">
        <v>16</v>
      </c>
      <c r="AA72" s="49">
        <v>34</v>
      </c>
      <c r="AB72" s="49">
        <v>47</v>
      </c>
      <c r="AC72" s="49">
        <v>28</v>
      </c>
      <c r="AD72" s="49">
        <v>11</v>
      </c>
      <c r="AE72" s="49">
        <v>8</v>
      </c>
      <c r="AF72" s="49">
        <v>8</v>
      </c>
      <c r="AG72" s="49">
        <v>63</v>
      </c>
      <c r="AH72" s="49">
        <v>94</v>
      </c>
      <c r="AI72" s="49">
        <v>157</v>
      </c>
      <c r="AJ72" s="49">
        <v>2</v>
      </c>
      <c r="AK72" s="49">
        <v>99</v>
      </c>
      <c r="AL72" s="49">
        <v>7</v>
      </c>
      <c r="AM72" s="49">
        <v>28</v>
      </c>
      <c r="AN72" s="49">
        <v>219</v>
      </c>
      <c r="AO72" s="49">
        <v>120</v>
      </c>
      <c r="AP72" s="56">
        <f>(Q72+0.4*T72-1.07*(V72/(V72+팀수비력!W72))*(Q72-P72)+AK72)/9</f>
        <v>69.637936507936516</v>
      </c>
      <c r="AQ72" s="56">
        <f>(팀수비력!Q72+0.4*팀수비력!T72-1.07*(팀수비력!V72/(팀수비력!V72+팀공격력!W72))*(팀수비력!Q72-팀수비력!P72)+팀수비력!AK72)/9</f>
        <v>70.524886084822981</v>
      </c>
      <c r="AR72" s="57">
        <f t="shared" si="2"/>
        <v>70.081411296379741</v>
      </c>
    </row>
  </sheetData>
  <mergeCells count="36"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AE1:AE2"/>
    <mergeCell ref="W1:W2"/>
    <mergeCell ref="V1:V2"/>
    <mergeCell ref="A1:A2"/>
    <mergeCell ref="B1:B2"/>
    <mergeCell ref="K1:K2"/>
    <mergeCell ref="M1:M2"/>
    <mergeCell ref="O1:O2"/>
    <mergeCell ref="Q1:Q2"/>
    <mergeCell ref="T1:T2"/>
    <mergeCell ref="N1:N2"/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AC1:AC2"/>
    <mergeCell ref="L1:L2"/>
    <mergeCell ref="X1:X2"/>
    <mergeCell ref="AN1:AN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2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" sqref="B1:B1048576"/>
    </sheetView>
  </sheetViews>
  <sheetFormatPr defaultRowHeight="13.2" x14ac:dyDescent="0.4"/>
  <cols>
    <col min="1" max="1" width="14" style="41" bestFit="1" customWidth="1"/>
    <col min="2" max="2" width="8.59765625" style="41" customWidth="1"/>
    <col min="3" max="41" width="6.69921875" style="41" customWidth="1"/>
    <col min="42" max="43" width="8.796875" style="41" customWidth="1"/>
    <col min="44" max="16384" width="8.796875" style="41"/>
  </cols>
  <sheetData>
    <row r="1" spans="1:42" ht="13.2" customHeight="1" x14ac:dyDescent="0.4">
      <c r="A1" s="59" t="s">
        <v>301</v>
      </c>
      <c r="B1" s="59" t="s">
        <v>91</v>
      </c>
      <c r="C1" s="59" t="s">
        <v>302</v>
      </c>
      <c r="D1" s="60"/>
      <c r="E1" s="60"/>
      <c r="F1" s="60"/>
      <c r="G1" s="60"/>
      <c r="H1" s="60"/>
      <c r="I1" s="60"/>
      <c r="J1" s="59" t="s">
        <v>303</v>
      </c>
      <c r="K1" s="59" t="s">
        <v>16</v>
      </c>
      <c r="L1" s="59" t="s">
        <v>19</v>
      </c>
      <c r="M1" s="59" t="s">
        <v>304</v>
      </c>
      <c r="N1" s="59" t="s">
        <v>21</v>
      </c>
      <c r="O1" s="59" t="s">
        <v>24</v>
      </c>
      <c r="P1" s="59" t="s">
        <v>305</v>
      </c>
      <c r="Q1" s="59" t="s">
        <v>11</v>
      </c>
      <c r="R1" s="59" t="s">
        <v>14</v>
      </c>
      <c r="S1" s="59" t="s">
        <v>306</v>
      </c>
      <c r="T1" s="59" t="s">
        <v>26</v>
      </c>
      <c r="U1" s="59" t="s">
        <v>29</v>
      </c>
      <c r="V1" s="59" t="s">
        <v>307</v>
      </c>
      <c r="W1" s="59" t="s">
        <v>308</v>
      </c>
      <c r="X1" s="59" t="s">
        <v>309</v>
      </c>
      <c r="Y1" s="59" t="s">
        <v>310</v>
      </c>
      <c r="Z1" s="59" t="s">
        <v>67</v>
      </c>
      <c r="AA1" s="59" t="s">
        <v>69</v>
      </c>
      <c r="AB1" s="59" t="s">
        <v>311</v>
      </c>
      <c r="AC1" s="59" t="s">
        <v>312</v>
      </c>
      <c r="AD1" s="59" t="s">
        <v>313</v>
      </c>
      <c r="AE1" s="59" t="s">
        <v>314</v>
      </c>
      <c r="AF1" s="59" t="s">
        <v>315</v>
      </c>
      <c r="AG1" s="59" t="s">
        <v>316</v>
      </c>
      <c r="AH1" s="60"/>
      <c r="AI1" s="60"/>
      <c r="AJ1" s="59" t="s">
        <v>317</v>
      </c>
      <c r="AK1" s="59" t="s">
        <v>318</v>
      </c>
      <c r="AL1" s="59" t="s">
        <v>319</v>
      </c>
      <c r="AM1" s="59" t="s">
        <v>320</v>
      </c>
      <c r="AN1" s="59" t="s">
        <v>321</v>
      </c>
      <c r="AO1" s="59" t="s">
        <v>322</v>
      </c>
    </row>
    <row r="2" spans="1:42" x14ac:dyDescent="0.4">
      <c r="A2" s="60"/>
      <c r="B2" s="60"/>
      <c r="C2" s="42" t="s">
        <v>326</v>
      </c>
      <c r="D2" s="42" t="s">
        <v>327</v>
      </c>
      <c r="E2" s="42" t="s">
        <v>328</v>
      </c>
      <c r="F2" s="42" t="s">
        <v>329</v>
      </c>
      <c r="G2" s="42" t="s">
        <v>330</v>
      </c>
      <c r="H2" s="42" t="s">
        <v>331</v>
      </c>
      <c r="I2" s="42" t="s">
        <v>332</v>
      </c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42" t="s">
        <v>333</v>
      </c>
      <c r="AH2" s="42" t="s">
        <v>334</v>
      </c>
      <c r="AI2" s="42" t="s">
        <v>331</v>
      </c>
      <c r="AJ2" s="60"/>
      <c r="AK2" s="60"/>
      <c r="AL2" s="60"/>
      <c r="AM2" s="60"/>
      <c r="AN2" s="60"/>
      <c r="AO2" s="60"/>
    </row>
    <row r="3" spans="1:42" x14ac:dyDescent="0.4">
      <c r="A3" s="43" t="s">
        <v>85</v>
      </c>
      <c r="B3" s="44" t="s">
        <v>87</v>
      </c>
      <c r="C3" s="44">
        <v>1016</v>
      </c>
      <c r="D3" s="44">
        <v>1098</v>
      </c>
      <c r="E3" s="44">
        <v>981</v>
      </c>
      <c r="F3" s="44">
        <v>1029</v>
      </c>
      <c r="G3" s="44">
        <v>7</v>
      </c>
      <c r="H3" s="44">
        <v>4131</v>
      </c>
      <c r="I3" s="44">
        <v>76.5</v>
      </c>
      <c r="J3" s="44">
        <v>1055</v>
      </c>
      <c r="K3" s="44">
        <v>2012</v>
      </c>
      <c r="L3" s="44">
        <v>52.44</v>
      </c>
      <c r="M3" s="44">
        <v>479</v>
      </c>
      <c r="N3" s="44">
        <v>1468</v>
      </c>
      <c r="O3" s="44">
        <v>32.630000000000003</v>
      </c>
      <c r="P3" s="44">
        <v>1534</v>
      </c>
      <c r="Q3" s="44">
        <v>3480</v>
      </c>
      <c r="R3" s="44">
        <v>44.08</v>
      </c>
      <c r="S3" s="44">
        <v>584</v>
      </c>
      <c r="T3" s="44">
        <v>825</v>
      </c>
      <c r="U3" s="44">
        <v>70.790000000000006</v>
      </c>
      <c r="V3" s="44">
        <v>519</v>
      </c>
      <c r="W3" s="44">
        <v>1305</v>
      </c>
      <c r="X3" s="44">
        <v>2061</v>
      </c>
      <c r="Y3" s="44">
        <v>953</v>
      </c>
      <c r="Z3" s="44">
        <v>77</v>
      </c>
      <c r="AA3" s="44">
        <v>255</v>
      </c>
      <c r="AB3" s="44">
        <v>357</v>
      </c>
      <c r="AC3" s="44">
        <v>133</v>
      </c>
      <c r="AD3" s="44">
        <v>57</v>
      </c>
      <c r="AE3" s="44">
        <v>63</v>
      </c>
      <c r="AF3" s="44">
        <v>71</v>
      </c>
      <c r="AG3" s="44">
        <v>493</v>
      </c>
      <c r="AH3" s="44">
        <v>585</v>
      </c>
      <c r="AI3" s="44">
        <v>1078</v>
      </c>
      <c r="AJ3" s="44">
        <v>6</v>
      </c>
      <c r="AK3" s="44">
        <v>647</v>
      </c>
      <c r="AL3" s="44">
        <v>36</v>
      </c>
      <c r="AM3" s="44">
        <v>186</v>
      </c>
      <c r="AN3" s="44">
        <v>1277</v>
      </c>
      <c r="AO3" s="44">
        <v>-713</v>
      </c>
      <c r="AP3" s="45"/>
    </row>
    <row r="4" spans="1:42" x14ac:dyDescent="0.4">
      <c r="A4" s="46" t="s">
        <v>112</v>
      </c>
      <c r="B4" s="42" t="s">
        <v>87</v>
      </c>
      <c r="C4" s="42">
        <v>1120</v>
      </c>
      <c r="D4" s="42">
        <v>1034</v>
      </c>
      <c r="E4" s="42">
        <v>1065</v>
      </c>
      <c r="F4" s="42">
        <v>1011</v>
      </c>
      <c r="G4" s="42">
        <v>86</v>
      </c>
      <c r="H4" s="42">
        <v>4316</v>
      </c>
      <c r="I4" s="42">
        <v>79.930000000000007</v>
      </c>
      <c r="J4" s="42">
        <v>1128</v>
      </c>
      <c r="K4" s="42">
        <v>2135</v>
      </c>
      <c r="L4" s="42">
        <v>52.83</v>
      </c>
      <c r="M4" s="42">
        <v>477</v>
      </c>
      <c r="N4" s="42">
        <v>1432</v>
      </c>
      <c r="O4" s="42">
        <v>33.31</v>
      </c>
      <c r="P4" s="42">
        <v>1605</v>
      </c>
      <c r="Q4" s="42">
        <v>3567</v>
      </c>
      <c r="R4" s="42">
        <v>45</v>
      </c>
      <c r="S4" s="42">
        <v>629</v>
      </c>
      <c r="T4" s="42">
        <v>873</v>
      </c>
      <c r="U4" s="42">
        <v>72.05</v>
      </c>
      <c r="V4" s="42">
        <v>545</v>
      </c>
      <c r="W4" s="42">
        <v>1328</v>
      </c>
      <c r="X4" s="42">
        <v>2113</v>
      </c>
      <c r="Y4" s="42">
        <v>953</v>
      </c>
      <c r="Z4" s="42">
        <v>74</v>
      </c>
      <c r="AA4" s="42">
        <v>241</v>
      </c>
      <c r="AB4" s="42">
        <v>328</v>
      </c>
      <c r="AC4" s="42">
        <v>145</v>
      </c>
      <c r="AD4" s="42">
        <v>61</v>
      </c>
      <c r="AE4" s="42">
        <v>76</v>
      </c>
      <c r="AF4" s="42">
        <v>83</v>
      </c>
      <c r="AG4" s="42">
        <v>367</v>
      </c>
      <c r="AH4" s="42">
        <v>604</v>
      </c>
      <c r="AI4" s="42">
        <v>971</v>
      </c>
      <c r="AJ4" s="42">
        <v>4</v>
      </c>
      <c r="AK4" s="42">
        <v>547</v>
      </c>
      <c r="AL4" s="42">
        <v>27</v>
      </c>
      <c r="AM4" s="42">
        <v>200</v>
      </c>
      <c r="AN4" s="42">
        <v>1281</v>
      </c>
      <c r="AO4" s="42">
        <v>1038</v>
      </c>
      <c r="AP4" s="47"/>
    </row>
    <row r="5" spans="1:42" x14ac:dyDescent="0.4">
      <c r="A5" s="46" t="s">
        <v>133</v>
      </c>
      <c r="B5" s="42" t="s">
        <v>87</v>
      </c>
      <c r="C5" s="42">
        <v>1140</v>
      </c>
      <c r="D5" s="42">
        <v>1135</v>
      </c>
      <c r="E5" s="42">
        <v>1164</v>
      </c>
      <c r="F5" s="42">
        <v>1076</v>
      </c>
      <c r="G5" s="42">
        <v>38</v>
      </c>
      <c r="H5" s="42">
        <v>4553</v>
      </c>
      <c r="I5" s="42">
        <v>84.31</v>
      </c>
      <c r="J5" s="42">
        <v>1164</v>
      </c>
      <c r="K5" s="42">
        <v>2175</v>
      </c>
      <c r="L5" s="42">
        <v>53.52</v>
      </c>
      <c r="M5" s="42">
        <v>552</v>
      </c>
      <c r="N5" s="42">
        <v>1639</v>
      </c>
      <c r="O5" s="42">
        <v>33.68</v>
      </c>
      <c r="P5" s="42">
        <v>1716</v>
      </c>
      <c r="Q5" s="42">
        <v>3814</v>
      </c>
      <c r="R5" s="42">
        <v>44.99</v>
      </c>
      <c r="S5" s="42">
        <v>569</v>
      </c>
      <c r="T5" s="42">
        <v>773</v>
      </c>
      <c r="U5" s="42">
        <v>73.61</v>
      </c>
      <c r="V5" s="42">
        <v>618</v>
      </c>
      <c r="W5" s="42">
        <v>1196</v>
      </c>
      <c r="X5" s="42">
        <v>1993</v>
      </c>
      <c r="Y5" s="42">
        <v>1098</v>
      </c>
      <c r="Z5" s="42">
        <v>92</v>
      </c>
      <c r="AA5" s="42">
        <v>261</v>
      </c>
      <c r="AB5" s="42">
        <v>432</v>
      </c>
      <c r="AC5" s="42">
        <v>139</v>
      </c>
      <c r="AD5" s="42">
        <v>83</v>
      </c>
      <c r="AE5" s="42">
        <v>65</v>
      </c>
      <c r="AF5" s="42">
        <v>69</v>
      </c>
      <c r="AG5" s="42">
        <v>515</v>
      </c>
      <c r="AH5" s="42">
        <v>558</v>
      </c>
      <c r="AI5" s="42">
        <v>1073</v>
      </c>
      <c r="AJ5" s="42">
        <v>11</v>
      </c>
      <c r="AK5" s="42">
        <v>529</v>
      </c>
      <c r="AL5" s="42">
        <v>46</v>
      </c>
      <c r="AM5" s="42">
        <v>271</v>
      </c>
      <c r="AN5" s="42">
        <v>1268</v>
      </c>
      <c r="AO5" s="42">
        <v>328</v>
      </c>
      <c r="AP5" s="47"/>
    </row>
    <row r="6" spans="1:42" x14ac:dyDescent="0.4">
      <c r="A6" s="46" t="s">
        <v>152</v>
      </c>
      <c r="B6" s="42" t="s">
        <v>87</v>
      </c>
      <c r="C6" s="42">
        <v>1081</v>
      </c>
      <c r="D6" s="42">
        <v>1041</v>
      </c>
      <c r="E6" s="42">
        <v>925</v>
      </c>
      <c r="F6" s="42">
        <v>988</v>
      </c>
      <c r="G6" s="42">
        <v>33</v>
      </c>
      <c r="H6" s="42">
        <v>4068</v>
      </c>
      <c r="I6" s="42">
        <v>75.33</v>
      </c>
      <c r="J6" s="42">
        <v>932</v>
      </c>
      <c r="K6" s="42">
        <v>1947</v>
      </c>
      <c r="L6" s="42">
        <v>47.87</v>
      </c>
      <c r="M6" s="42">
        <v>557</v>
      </c>
      <c r="N6" s="42">
        <v>1662</v>
      </c>
      <c r="O6" s="42">
        <v>33.51</v>
      </c>
      <c r="P6" s="42">
        <v>1489</v>
      </c>
      <c r="Q6" s="42">
        <v>3609</v>
      </c>
      <c r="R6" s="42">
        <v>41.26</v>
      </c>
      <c r="S6" s="42">
        <v>533</v>
      </c>
      <c r="T6" s="42">
        <v>741</v>
      </c>
      <c r="U6" s="42">
        <v>71.930000000000007</v>
      </c>
      <c r="V6" s="42">
        <v>557</v>
      </c>
      <c r="W6" s="42">
        <v>1359</v>
      </c>
      <c r="X6" s="42">
        <v>2108</v>
      </c>
      <c r="Y6" s="42">
        <v>955</v>
      </c>
      <c r="Z6" s="42">
        <v>74</v>
      </c>
      <c r="AA6" s="42">
        <v>248</v>
      </c>
      <c r="AB6" s="42">
        <v>318</v>
      </c>
      <c r="AC6" s="42">
        <v>122</v>
      </c>
      <c r="AD6" s="42">
        <v>61</v>
      </c>
      <c r="AE6" s="42">
        <v>51</v>
      </c>
      <c r="AF6" s="42">
        <v>56</v>
      </c>
      <c r="AG6" s="42">
        <v>443</v>
      </c>
      <c r="AH6" s="42">
        <v>568</v>
      </c>
      <c r="AI6" s="42">
        <v>1011</v>
      </c>
      <c r="AJ6" s="42">
        <v>5</v>
      </c>
      <c r="AK6" s="42">
        <v>561</v>
      </c>
      <c r="AL6" s="42">
        <v>35</v>
      </c>
      <c r="AM6" s="42">
        <v>186</v>
      </c>
      <c r="AN6" s="42">
        <v>1196</v>
      </c>
      <c r="AO6" s="42">
        <v>-876</v>
      </c>
      <c r="AP6" s="47"/>
    </row>
    <row r="7" spans="1:42" x14ac:dyDescent="0.4">
      <c r="A7" s="46" t="s">
        <v>172</v>
      </c>
      <c r="B7" s="42" t="s">
        <v>87</v>
      </c>
      <c r="C7" s="42">
        <v>1198</v>
      </c>
      <c r="D7" s="42">
        <v>1101</v>
      </c>
      <c r="E7" s="42">
        <v>1144</v>
      </c>
      <c r="F7" s="42">
        <v>1032</v>
      </c>
      <c r="G7" s="42">
        <v>22</v>
      </c>
      <c r="H7" s="42">
        <v>4497</v>
      </c>
      <c r="I7" s="42">
        <v>83.28</v>
      </c>
      <c r="J7" s="42">
        <v>1223</v>
      </c>
      <c r="K7" s="42">
        <v>2227</v>
      </c>
      <c r="L7" s="42">
        <v>54.92</v>
      </c>
      <c r="M7" s="42">
        <v>474</v>
      </c>
      <c r="N7" s="42">
        <v>1423</v>
      </c>
      <c r="O7" s="42">
        <v>33.31</v>
      </c>
      <c r="P7" s="42">
        <v>1697</v>
      </c>
      <c r="Q7" s="42">
        <v>3650</v>
      </c>
      <c r="R7" s="42">
        <v>46.49</v>
      </c>
      <c r="S7" s="42">
        <v>629</v>
      </c>
      <c r="T7" s="42">
        <v>886</v>
      </c>
      <c r="U7" s="42">
        <v>70.989999999999995</v>
      </c>
      <c r="V7" s="42">
        <v>501</v>
      </c>
      <c r="W7" s="42">
        <v>1408</v>
      </c>
      <c r="X7" s="42">
        <v>2092</v>
      </c>
      <c r="Y7" s="42">
        <v>1106</v>
      </c>
      <c r="Z7" s="42">
        <v>80</v>
      </c>
      <c r="AA7" s="42">
        <v>236</v>
      </c>
      <c r="AB7" s="42">
        <v>359</v>
      </c>
      <c r="AC7" s="42">
        <v>151</v>
      </c>
      <c r="AD7" s="42">
        <v>92</v>
      </c>
      <c r="AE7" s="42">
        <v>79</v>
      </c>
      <c r="AF7" s="42">
        <v>86</v>
      </c>
      <c r="AG7" s="42">
        <v>431</v>
      </c>
      <c r="AH7" s="42">
        <v>595</v>
      </c>
      <c r="AI7" s="42">
        <v>1026</v>
      </c>
      <c r="AJ7" s="42">
        <v>6</v>
      </c>
      <c r="AK7" s="42">
        <v>559</v>
      </c>
      <c r="AL7" s="42">
        <v>30</v>
      </c>
      <c r="AM7" s="42">
        <v>238</v>
      </c>
      <c r="AN7" s="42">
        <v>1254</v>
      </c>
      <c r="AO7" s="42">
        <v>965</v>
      </c>
      <c r="AP7" s="47"/>
    </row>
    <row r="8" spans="1:42" x14ac:dyDescent="0.4">
      <c r="A8" s="46" t="s">
        <v>192</v>
      </c>
      <c r="B8" s="42" t="s">
        <v>87</v>
      </c>
      <c r="C8" s="42">
        <v>1134</v>
      </c>
      <c r="D8" s="42">
        <v>1089</v>
      </c>
      <c r="E8" s="42">
        <v>1000</v>
      </c>
      <c r="F8" s="42">
        <v>1004</v>
      </c>
      <c r="G8" s="42">
        <v>45</v>
      </c>
      <c r="H8" s="42">
        <v>4272</v>
      </c>
      <c r="I8" s="42">
        <v>79.11</v>
      </c>
      <c r="J8" s="42">
        <v>1109</v>
      </c>
      <c r="K8" s="42">
        <v>2107</v>
      </c>
      <c r="L8" s="42">
        <v>52.63</v>
      </c>
      <c r="M8" s="42">
        <v>523</v>
      </c>
      <c r="N8" s="42">
        <v>1558</v>
      </c>
      <c r="O8" s="42">
        <v>33.57</v>
      </c>
      <c r="P8" s="42">
        <v>1632</v>
      </c>
      <c r="Q8" s="42">
        <v>3665</v>
      </c>
      <c r="R8" s="42">
        <v>44.53</v>
      </c>
      <c r="S8" s="42">
        <v>485</v>
      </c>
      <c r="T8" s="42">
        <v>673</v>
      </c>
      <c r="U8" s="42">
        <v>72.069999999999993</v>
      </c>
      <c r="V8" s="42">
        <v>587</v>
      </c>
      <c r="W8" s="42">
        <v>1356</v>
      </c>
      <c r="X8" s="42">
        <v>2150</v>
      </c>
      <c r="Y8" s="42">
        <v>1039</v>
      </c>
      <c r="Z8" s="42">
        <v>58</v>
      </c>
      <c r="AA8" s="42">
        <v>192</v>
      </c>
      <c r="AB8" s="42">
        <v>322</v>
      </c>
      <c r="AC8" s="42">
        <v>143</v>
      </c>
      <c r="AD8" s="42">
        <v>66</v>
      </c>
      <c r="AE8" s="42">
        <v>78</v>
      </c>
      <c r="AF8" s="42">
        <v>80</v>
      </c>
      <c r="AG8" s="42">
        <v>498</v>
      </c>
      <c r="AH8" s="42">
        <v>596</v>
      </c>
      <c r="AI8" s="42">
        <v>1094</v>
      </c>
      <c r="AJ8" s="42">
        <v>8</v>
      </c>
      <c r="AK8" s="42">
        <v>627</v>
      </c>
      <c r="AL8" s="42">
        <v>52</v>
      </c>
      <c r="AM8" s="42">
        <v>184</v>
      </c>
      <c r="AN8" s="42">
        <v>1273</v>
      </c>
      <c r="AO8" s="42">
        <v>505</v>
      </c>
      <c r="AP8" s="47"/>
    </row>
    <row r="9" spans="1:42" x14ac:dyDescent="0.4">
      <c r="A9" s="46" t="s">
        <v>213</v>
      </c>
      <c r="B9" s="42" t="s">
        <v>87</v>
      </c>
      <c r="C9" s="42">
        <v>992</v>
      </c>
      <c r="D9" s="42">
        <v>940</v>
      </c>
      <c r="E9" s="42">
        <v>1048</v>
      </c>
      <c r="F9" s="42">
        <v>903</v>
      </c>
      <c r="G9" s="42">
        <v>3</v>
      </c>
      <c r="H9" s="42">
        <v>3886</v>
      </c>
      <c r="I9" s="42">
        <v>71.959999999999994</v>
      </c>
      <c r="J9" s="42">
        <v>939</v>
      </c>
      <c r="K9" s="42">
        <v>1990</v>
      </c>
      <c r="L9" s="42">
        <v>47.19</v>
      </c>
      <c r="M9" s="42">
        <v>428</v>
      </c>
      <c r="N9" s="42">
        <v>1373</v>
      </c>
      <c r="O9" s="42">
        <v>31.17</v>
      </c>
      <c r="P9" s="42">
        <v>1367</v>
      </c>
      <c r="Q9" s="42">
        <v>3363</v>
      </c>
      <c r="R9" s="42">
        <v>40.65</v>
      </c>
      <c r="S9" s="42">
        <v>724</v>
      </c>
      <c r="T9" s="42">
        <v>1008</v>
      </c>
      <c r="U9" s="42">
        <v>71.83</v>
      </c>
      <c r="V9" s="42">
        <v>532</v>
      </c>
      <c r="W9" s="42">
        <v>1369</v>
      </c>
      <c r="X9" s="42">
        <v>2112</v>
      </c>
      <c r="Y9" s="42">
        <v>879</v>
      </c>
      <c r="Z9" s="42">
        <v>71</v>
      </c>
      <c r="AA9" s="42">
        <v>206</v>
      </c>
      <c r="AB9" s="42">
        <v>326</v>
      </c>
      <c r="AC9" s="42">
        <v>136</v>
      </c>
      <c r="AD9" s="42">
        <v>72</v>
      </c>
      <c r="AE9" s="42">
        <v>46</v>
      </c>
      <c r="AF9" s="42">
        <v>51</v>
      </c>
      <c r="AG9" s="42">
        <v>375</v>
      </c>
      <c r="AH9" s="42">
        <v>609</v>
      </c>
      <c r="AI9" s="42">
        <v>984</v>
      </c>
      <c r="AJ9" s="42">
        <v>9</v>
      </c>
      <c r="AK9" s="42">
        <v>671</v>
      </c>
      <c r="AL9" s="42">
        <v>38</v>
      </c>
      <c r="AM9" s="42">
        <v>166</v>
      </c>
      <c r="AN9" s="42">
        <v>1262</v>
      </c>
      <c r="AO9" s="42">
        <v>-864</v>
      </c>
      <c r="AP9" s="47"/>
    </row>
    <row r="10" spans="1:42" x14ac:dyDescent="0.4">
      <c r="A10" s="46" t="s">
        <v>233</v>
      </c>
      <c r="B10" s="42" t="s">
        <v>87</v>
      </c>
      <c r="C10" s="42">
        <v>1088</v>
      </c>
      <c r="D10" s="42">
        <v>1092</v>
      </c>
      <c r="E10" s="42">
        <v>1050</v>
      </c>
      <c r="F10" s="42">
        <v>990</v>
      </c>
      <c r="G10" s="42">
        <v>19</v>
      </c>
      <c r="H10" s="42">
        <v>4239</v>
      </c>
      <c r="I10" s="42">
        <v>78.5</v>
      </c>
      <c r="J10" s="42">
        <v>1235</v>
      </c>
      <c r="K10" s="42">
        <v>2338</v>
      </c>
      <c r="L10" s="42">
        <v>52.82</v>
      </c>
      <c r="M10" s="42">
        <v>386</v>
      </c>
      <c r="N10" s="42">
        <v>1120</v>
      </c>
      <c r="O10" s="42">
        <v>34.46</v>
      </c>
      <c r="P10" s="42">
        <v>1621</v>
      </c>
      <c r="Q10" s="42">
        <v>3458</v>
      </c>
      <c r="R10" s="42">
        <v>46.88</v>
      </c>
      <c r="S10" s="42">
        <v>611</v>
      </c>
      <c r="T10" s="42">
        <v>834</v>
      </c>
      <c r="U10" s="42">
        <v>73.260000000000005</v>
      </c>
      <c r="V10" s="42">
        <v>509</v>
      </c>
      <c r="W10" s="42">
        <v>1349</v>
      </c>
      <c r="X10" s="42">
        <v>2024</v>
      </c>
      <c r="Y10" s="42">
        <v>911</v>
      </c>
      <c r="Z10" s="42">
        <v>85</v>
      </c>
      <c r="AA10" s="42">
        <v>242</v>
      </c>
      <c r="AB10" s="42">
        <v>356</v>
      </c>
      <c r="AC10" s="42">
        <v>125</v>
      </c>
      <c r="AD10" s="42">
        <v>69</v>
      </c>
      <c r="AE10" s="42">
        <v>68</v>
      </c>
      <c r="AF10" s="42">
        <v>71</v>
      </c>
      <c r="AG10" s="42">
        <v>361</v>
      </c>
      <c r="AH10" s="42">
        <v>570</v>
      </c>
      <c r="AI10" s="42">
        <v>931</v>
      </c>
      <c r="AJ10" s="42">
        <v>8</v>
      </c>
      <c r="AK10" s="42">
        <v>605</v>
      </c>
      <c r="AL10" s="42">
        <v>28</v>
      </c>
      <c r="AM10" s="42">
        <v>190</v>
      </c>
      <c r="AN10" s="42">
        <v>1252</v>
      </c>
      <c r="AO10" s="42">
        <v>1115</v>
      </c>
      <c r="AP10" s="47"/>
    </row>
    <row r="11" spans="1:42" x14ac:dyDescent="0.4">
      <c r="A11" s="46" t="s">
        <v>256</v>
      </c>
      <c r="B11" s="42" t="s">
        <v>87</v>
      </c>
      <c r="C11" s="42">
        <v>1171</v>
      </c>
      <c r="D11" s="42">
        <v>1067</v>
      </c>
      <c r="E11" s="42">
        <v>1070</v>
      </c>
      <c r="F11" s="42">
        <v>982</v>
      </c>
      <c r="G11" s="42">
        <v>30</v>
      </c>
      <c r="H11" s="42">
        <v>4320</v>
      </c>
      <c r="I11" s="42">
        <v>80</v>
      </c>
      <c r="J11" s="42">
        <v>1141</v>
      </c>
      <c r="K11" s="42">
        <v>2298</v>
      </c>
      <c r="L11" s="42">
        <v>49.65</v>
      </c>
      <c r="M11" s="42">
        <v>492</v>
      </c>
      <c r="N11" s="42">
        <v>1526</v>
      </c>
      <c r="O11" s="42">
        <v>32.24</v>
      </c>
      <c r="P11" s="42">
        <v>1633</v>
      </c>
      <c r="Q11" s="42">
        <v>3824</v>
      </c>
      <c r="R11" s="42">
        <v>42.7</v>
      </c>
      <c r="S11" s="42">
        <v>562</v>
      </c>
      <c r="T11" s="42">
        <v>782</v>
      </c>
      <c r="U11" s="42">
        <v>71.87</v>
      </c>
      <c r="V11" s="42">
        <v>603</v>
      </c>
      <c r="W11" s="42">
        <v>1337</v>
      </c>
      <c r="X11" s="42">
        <v>2139</v>
      </c>
      <c r="Y11" s="42">
        <v>1015</v>
      </c>
      <c r="Z11" s="42">
        <v>75</v>
      </c>
      <c r="AA11" s="42">
        <v>244</v>
      </c>
      <c r="AB11" s="42">
        <v>400</v>
      </c>
      <c r="AC11" s="42">
        <v>127</v>
      </c>
      <c r="AD11" s="42">
        <v>60</v>
      </c>
      <c r="AE11" s="42">
        <v>71</v>
      </c>
      <c r="AF11" s="42">
        <v>80</v>
      </c>
      <c r="AG11" s="42">
        <v>500</v>
      </c>
      <c r="AH11" s="42">
        <v>529</v>
      </c>
      <c r="AI11" s="42">
        <v>1029</v>
      </c>
      <c r="AJ11" s="42">
        <v>8</v>
      </c>
      <c r="AK11" s="42">
        <v>518</v>
      </c>
      <c r="AL11" s="42">
        <v>28</v>
      </c>
      <c r="AM11" s="42">
        <v>257</v>
      </c>
      <c r="AN11" s="42">
        <v>1279</v>
      </c>
      <c r="AO11" s="42">
        <v>-73</v>
      </c>
      <c r="AP11" s="47"/>
    </row>
    <row r="12" spans="1:42" x14ac:dyDescent="0.4">
      <c r="A12" s="48" t="s">
        <v>275</v>
      </c>
      <c r="B12" s="49" t="s">
        <v>87</v>
      </c>
      <c r="C12" s="49">
        <v>1003</v>
      </c>
      <c r="D12" s="49">
        <v>1004</v>
      </c>
      <c r="E12" s="49">
        <v>931</v>
      </c>
      <c r="F12" s="49">
        <v>904</v>
      </c>
      <c r="G12" s="49">
        <v>37</v>
      </c>
      <c r="H12" s="49">
        <v>3879</v>
      </c>
      <c r="I12" s="49">
        <v>71.83</v>
      </c>
      <c r="J12" s="49">
        <v>1102</v>
      </c>
      <c r="K12" s="49">
        <v>2236</v>
      </c>
      <c r="L12" s="49">
        <v>49.28</v>
      </c>
      <c r="M12" s="49">
        <v>381</v>
      </c>
      <c r="N12" s="49">
        <v>1312</v>
      </c>
      <c r="O12" s="49">
        <v>29.04</v>
      </c>
      <c r="P12" s="49">
        <v>1483</v>
      </c>
      <c r="Q12" s="49">
        <v>3548</v>
      </c>
      <c r="R12" s="49">
        <v>41.8</v>
      </c>
      <c r="S12" s="49">
        <v>532</v>
      </c>
      <c r="T12" s="49">
        <v>732</v>
      </c>
      <c r="U12" s="49">
        <v>72.680000000000007</v>
      </c>
      <c r="V12" s="49">
        <v>485</v>
      </c>
      <c r="W12" s="49">
        <v>1286</v>
      </c>
      <c r="X12" s="49">
        <v>1974</v>
      </c>
      <c r="Y12" s="49">
        <v>896</v>
      </c>
      <c r="Z12" s="49">
        <v>75</v>
      </c>
      <c r="AA12" s="49">
        <v>219</v>
      </c>
      <c r="AB12" s="49">
        <v>361</v>
      </c>
      <c r="AC12" s="49">
        <v>135</v>
      </c>
      <c r="AD12" s="49">
        <v>68</v>
      </c>
      <c r="AE12" s="49">
        <v>63</v>
      </c>
      <c r="AF12" s="49">
        <v>68</v>
      </c>
      <c r="AG12" s="49">
        <v>420</v>
      </c>
      <c r="AH12" s="49">
        <v>613</v>
      </c>
      <c r="AI12" s="49">
        <v>1033</v>
      </c>
      <c r="AJ12" s="49">
        <v>9</v>
      </c>
      <c r="AK12" s="49">
        <v>557</v>
      </c>
      <c r="AL12" s="49">
        <v>47</v>
      </c>
      <c r="AM12" s="49">
        <v>189</v>
      </c>
      <c r="AN12" s="49">
        <v>1316</v>
      </c>
      <c r="AO12" s="49">
        <v>-1421</v>
      </c>
      <c r="AP12" s="50"/>
    </row>
    <row r="13" spans="1:42" x14ac:dyDescent="0.4">
      <c r="A13" s="43" t="s">
        <v>85</v>
      </c>
      <c r="B13" s="44" t="s">
        <v>295</v>
      </c>
      <c r="C13" s="44">
        <v>169</v>
      </c>
      <c r="D13" s="44">
        <v>175</v>
      </c>
      <c r="E13" s="44">
        <v>158</v>
      </c>
      <c r="F13" s="44">
        <v>194</v>
      </c>
      <c r="G13" s="44"/>
      <c r="H13" s="44">
        <v>696</v>
      </c>
      <c r="I13" s="44">
        <v>77.33</v>
      </c>
      <c r="J13" s="44">
        <v>182</v>
      </c>
      <c r="K13" s="44">
        <v>343</v>
      </c>
      <c r="L13" s="44"/>
      <c r="M13" s="44">
        <v>84</v>
      </c>
      <c r="N13" s="44">
        <v>225</v>
      </c>
      <c r="O13" s="44"/>
      <c r="P13" s="44">
        <v>266</v>
      </c>
      <c r="Q13" s="44">
        <v>568</v>
      </c>
      <c r="R13" s="44"/>
      <c r="S13" s="44">
        <v>80</v>
      </c>
      <c r="T13" s="44">
        <v>115</v>
      </c>
      <c r="U13" s="44"/>
      <c r="V13" s="44">
        <v>80</v>
      </c>
      <c r="W13" s="44">
        <v>239</v>
      </c>
      <c r="X13" s="44">
        <v>319</v>
      </c>
      <c r="Y13" s="44">
        <v>156</v>
      </c>
      <c r="Z13" s="44">
        <v>16</v>
      </c>
      <c r="AA13" s="44">
        <v>50</v>
      </c>
      <c r="AB13" s="44">
        <v>53</v>
      </c>
      <c r="AC13" s="44">
        <v>28</v>
      </c>
      <c r="AD13" s="44">
        <v>14</v>
      </c>
      <c r="AE13" s="44">
        <v>7</v>
      </c>
      <c r="AF13" s="44">
        <v>7</v>
      </c>
      <c r="AG13" s="44">
        <v>94</v>
      </c>
      <c r="AH13" s="44">
        <v>110</v>
      </c>
      <c r="AI13" s="44">
        <v>204</v>
      </c>
      <c r="AJ13" s="44">
        <v>2</v>
      </c>
      <c r="AK13" s="44">
        <v>112</v>
      </c>
      <c r="AL13" s="44">
        <v>6</v>
      </c>
      <c r="AM13" s="44">
        <v>27</v>
      </c>
      <c r="AN13" s="44">
        <v>206</v>
      </c>
      <c r="AO13" s="44">
        <v>220</v>
      </c>
    </row>
    <row r="14" spans="1:42" x14ac:dyDescent="0.4">
      <c r="A14" s="46" t="s">
        <v>112</v>
      </c>
      <c r="B14" s="42" t="s">
        <v>295</v>
      </c>
      <c r="C14" s="42">
        <v>180</v>
      </c>
      <c r="D14" s="42">
        <v>188</v>
      </c>
      <c r="E14" s="42">
        <v>184</v>
      </c>
      <c r="F14" s="42">
        <v>163</v>
      </c>
      <c r="G14" s="42">
        <v>10</v>
      </c>
      <c r="H14" s="42">
        <v>725</v>
      </c>
      <c r="I14" s="42">
        <v>80.56</v>
      </c>
      <c r="J14" s="42">
        <v>191</v>
      </c>
      <c r="K14" s="42">
        <v>363</v>
      </c>
      <c r="L14" s="42"/>
      <c r="M14" s="42">
        <v>84</v>
      </c>
      <c r="N14" s="42">
        <v>228</v>
      </c>
      <c r="O14" s="42"/>
      <c r="P14" s="42">
        <v>275</v>
      </c>
      <c r="Q14" s="42">
        <v>591</v>
      </c>
      <c r="R14" s="42"/>
      <c r="S14" s="42">
        <v>91</v>
      </c>
      <c r="T14" s="42">
        <v>124</v>
      </c>
      <c r="U14" s="42"/>
      <c r="V14" s="42">
        <v>103</v>
      </c>
      <c r="W14" s="42">
        <v>223</v>
      </c>
      <c r="X14" s="42">
        <v>326</v>
      </c>
      <c r="Y14" s="42">
        <v>164</v>
      </c>
      <c r="Z14" s="42">
        <v>12</v>
      </c>
      <c r="AA14" s="42">
        <v>40</v>
      </c>
      <c r="AB14" s="42">
        <v>60</v>
      </c>
      <c r="AC14" s="42">
        <v>36</v>
      </c>
      <c r="AD14" s="42">
        <v>11</v>
      </c>
      <c r="AE14" s="42">
        <v>13</v>
      </c>
      <c r="AF14" s="42">
        <v>15</v>
      </c>
      <c r="AG14" s="42">
        <v>52</v>
      </c>
      <c r="AH14" s="42">
        <v>100</v>
      </c>
      <c r="AI14" s="42">
        <v>152</v>
      </c>
      <c r="AJ14" s="42"/>
      <c r="AK14" s="42">
        <v>121</v>
      </c>
      <c r="AL14" s="42">
        <v>2</v>
      </c>
      <c r="AM14" s="42">
        <v>34</v>
      </c>
      <c r="AN14" s="42">
        <v>220</v>
      </c>
      <c r="AO14" s="42">
        <v>398</v>
      </c>
    </row>
    <row r="15" spans="1:42" x14ac:dyDescent="0.4">
      <c r="A15" s="46" t="s">
        <v>133</v>
      </c>
      <c r="B15" s="42" t="s">
        <v>295</v>
      </c>
      <c r="C15" s="42">
        <v>172</v>
      </c>
      <c r="D15" s="42">
        <v>135</v>
      </c>
      <c r="E15" s="42">
        <v>179</v>
      </c>
      <c r="F15" s="42">
        <v>160</v>
      </c>
      <c r="G15" s="42"/>
      <c r="H15" s="42">
        <v>646</v>
      </c>
      <c r="I15" s="42">
        <v>71.78</v>
      </c>
      <c r="J15" s="42">
        <v>176</v>
      </c>
      <c r="K15" s="42">
        <v>386</v>
      </c>
      <c r="L15" s="42"/>
      <c r="M15" s="42">
        <v>71</v>
      </c>
      <c r="N15" s="42">
        <v>234</v>
      </c>
      <c r="O15" s="42"/>
      <c r="P15" s="42">
        <v>247</v>
      </c>
      <c r="Q15" s="42">
        <v>620</v>
      </c>
      <c r="R15" s="42"/>
      <c r="S15" s="42">
        <v>81</v>
      </c>
      <c r="T15" s="42">
        <v>116</v>
      </c>
      <c r="U15" s="42"/>
      <c r="V15" s="42">
        <v>97</v>
      </c>
      <c r="W15" s="42">
        <v>180</v>
      </c>
      <c r="X15" s="42">
        <v>277</v>
      </c>
      <c r="Y15" s="42">
        <v>149</v>
      </c>
      <c r="Z15" s="42">
        <v>13</v>
      </c>
      <c r="AA15" s="42">
        <v>45</v>
      </c>
      <c r="AB15" s="42">
        <v>73</v>
      </c>
      <c r="AC15" s="42">
        <v>28</v>
      </c>
      <c r="AD15" s="42">
        <v>24</v>
      </c>
      <c r="AE15" s="42">
        <v>7</v>
      </c>
      <c r="AF15" s="42">
        <v>9</v>
      </c>
      <c r="AG15" s="42">
        <v>80</v>
      </c>
      <c r="AH15" s="42">
        <v>89</v>
      </c>
      <c r="AI15" s="42">
        <v>169</v>
      </c>
      <c r="AJ15" s="42">
        <v>1</v>
      </c>
      <c r="AK15" s="42">
        <v>77</v>
      </c>
      <c r="AL15" s="42">
        <v>7</v>
      </c>
      <c r="AM15" s="42">
        <v>34</v>
      </c>
      <c r="AN15" s="42">
        <v>225</v>
      </c>
      <c r="AO15" s="42">
        <v>-105</v>
      </c>
    </row>
    <row r="16" spans="1:42" x14ac:dyDescent="0.4">
      <c r="A16" s="46" t="s">
        <v>152</v>
      </c>
      <c r="B16" s="42" t="s">
        <v>295</v>
      </c>
      <c r="C16" s="42">
        <v>181</v>
      </c>
      <c r="D16" s="42">
        <v>190</v>
      </c>
      <c r="E16" s="42">
        <v>140</v>
      </c>
      <c r="F16" s="42">
        <v>160</v>
      </c>
      <c r="G16" s="42">
        <v>16</v>
      </c>
      <c r="H16" s="42">
        <v>687</v>
      </c>
      <c r="I16" s="42">
        <v>76.33</v>
      </c>
      <c r="J16" s="42">
        <v>160</v>
      </c>
      <c r="K16" s="42">
        <v>356</v>
      </c>
      <c r="L16" s="42"/>
      <c r="M16" s="42">
        <v>92</v>
      </c>
      <c r="N16" s="42">
        <v>283</v>
      </c>
      <c r="O16" s="42"/>
      <c r="P16" s="42">
        <v>252</v>
      </c>
      <c r="Q16" s="42">
        <v>639</v>
      </c>
      <c r="R16" s="42"/>
      <c r="S16" s="42">
        <v>91</v>
      </c>
      <c r="T16" s="42">
        <v>126</v>
      </c>
      <c r="U16" s="42"/>
      <c r="V16" s="42">
        <v>111</v>
      </c>
      <c r="W16" s="42">
        <v>237</v>
      </c>
      <c r="X16" s="42">
        <v>348</v>
      </c>
      <c r="Y16" s="42">
        <v>150</v>
      </c>
      <c r="Z16" s="42">
        <v>12</v>
      </c>
      <c r="AA16" s="42">
        <v>42</v>
      </c>
      <c r="AB16" s="42">
        <v>65</v>
      </c>
      <c r="AC16" s="42">
        <v>23</v>
      </c>
      <c r="AD16" s="42">
        <v>12</v>
      </c>
      <c r="AE16" s="42">
        <v>11</v>
      </c>
      <c r="AF16" s="42">
        <v>11</v>
      </c>
      <c r="AG16" s="42">
        <v>67</v>
      </c>
      <c r="AH16" s="42">
        <v>97</v>
      </c>
      <c r="AI16" s="42">
        <v>164</v>
      </c>
      <c r="AJ16" s="42">
        <v>1</v>
      </c>
      <c r="AK16" s="42">
        <v>96</v>
      </c>
      <c r="AL16" s="42">
        <v>4</v>
      </c>
      <c r="AM16" s="42">
        <v>32</v>
      </c>
      <c r="AN16" s="42">
        <v>211</v>
      </c>
      <c r="AO16" s="42">
        <v>-141</v>
      </c>
    </row>
    <row r="17" spans="1:41" x14ac:dyDescent="0.4">
      <c r="A17" s="46" t="s">
        <v>172</v>
      </c>
      <c r="B17" s="42" t="s">
        <v>295</v>
      </c>
      <c r="C17" s="42">
        <v>196</v>
      </c>
      <c r="D17" s="42">
        <v>172</v>
      </c>
      <c r="E17" s="42">
        <v>192</v>
      </c>
      <c r="F17" s="42">
        <v>165</v>
      </c>
      <c r="G17" s="42"/>
      <c r="H17" s="42">
        <v>725</v>
      </c>
      <c r="I17" s="42">
        <v>80.56</v>
      </c>
      <c r="J17" s="42">
        <v>189</v>
      </c>
      <c r="K17" s="42">
        <v>375</v>
      </c>
      <c r="L17" s="42"/>
      <c r="M17" s="42">
        <v>83</v>
      </c>
      <c r="N17" s="42">
        <v>234</v>
      </c>
      <c r="O17" s="42"/>
      <c r="P17" s="42">
        <v>272</v>
      </c>
      <c r="Q17" s="42">
        <v>609</v>
      </c>
      <c r="R17" s="42"/>
      <c r="S17" s="42">
        <v>98</v>
      </c>
      <c r="T17" s="42">
        <v>132</v>
      </c>
      <c r="U17" s="42"/>
      <c r="V17" s="42">
        <v>93</v>
      </c>
      <c r="W17" s="42">
        <v>244</v>
      </c>
      <c r="X17" s="42">
        <v>337</v>
      </c>
      <c r="Y17" s="42">
        <v>181</v>
      </c>
      <c r="Z17" s="42">
        <v>13</v>
      </c>
      <c r="AA17" s="42">
        <v>54</v>
      </c>
      <c r="AB17" s="42">
        <v>57</v>
      </c>
      <c r="AC17" s="42">
        <v>28</v>
      </c>
      <c r="AD17" s="42">
        <v>16</v>
      </c>
      <c r="AE17" s="42">
        <v>9</v>
      </c>
      <c r="AF17" s="42">
        <v>10</v>
      </c>
      <c r="AG17" s="42">
        <v>66</v>
      </c>
      <c r="AH17" s="42">
        <v>99</v>
      </c>
      <c r="AI17" s="42">
        <v>165</v>
      </c>
      <c r="AJ17" s="42">
        <v>3</v>
      </c>
      <c r="AK17" s="42">
        <v>102</v>
      </c>
      <c r="AL17" s="42">
        <v>6</v>
      </c>
      <c r="AM17" s="42">
        <v>34</v>
      </c>
      <c r="AN17" s="42">
        <v>200</v>
      </c>
      <c r="AO17" s="42">
        <v>41</v>
      </c>
    </row>
    <row r="18" spans="1:41" x14ac:dyDescent="0.4">
      <c r="A18" s="46" t="s">
        <v>192</v>
      </c>
      <c r="B18" s="42" t="s">
        <v>295</v>
      </c>
      <c r="C18" s="42">
        <v>175</v>
      </c>
      <c r="D18" s="42">
        <v>167</v>
      </c>
      <c r="E18" s="42">
        <v>141</v>
      </c>
      <c r="F18" s="42">
        <v>198</v>
      </c>
      <c r="G18" s="42">
        <v>7</v>
      </c>
      <c r="H18" s="42">
        <v>688</v>
      </c>
      <c r="I18" s="42">
        <v>170.25</v>
      </c>
      <c r="J18" s="42">
        <v>181</v>
      </c>
      <c r="K18" s="42">
        <v>355</v>
      </c>
      <c r="L18" s="42"/>
      <c r="M18" s="42">
        <v>81</v>
      </c>
      <c r="N18" s="42">
        <v>246</v>
      </c>
      <c r="O18" s="42"/>
      <c r="P18" s="42">
        <v>262</v>
      </c>
      <c r="Q18" s="42">
        <v>601</v>
      </c>
      <c r="R18" s="42"/>
      <c r="S18" s="42">
        <v>83</v>
      </c>
      <c r="T18" s="42">
        <v>118</v>
      </c>
      <c r="U18" s="42"/>
      <c r="V18" s="42">
        <v>100</v>
      </c>
      <c r="W18" s="42">
        <v>229</v>
      </c>
      <c r="X18" s="42">
        <v>329</v>
      </c>
      <c r="Y18" s="42">
        <v>148</v>
      </c>
      <c r="Z18" s="42">
        <v>8</v>
      </c>
      <c r="AA18" s="42">
        <v>47</v>
      </c>
      <c r="AB18" s="42">
        <v>52</v>
      </c>
      <c r="AC18" s="42">
        <v>27</v>
      </c>
      <c r="AD18" s="42">
        <v>9</v>
      </c>
      <c r="AE18" s="42">
        <v>12</v>
      </c>
      <c r="AF18" s="42">
        <v>12</v>
      </c>
      <c r="AG18" s="42">
        <v>76</v>
      </c>
      <c r="AH18" s="42">
        <v>97</v>
      </c>
      <c r="AI18" s="42">
        <v>173</v>
      </c>
      <c r="AJ18" s="42"/>
      <c r="AK18" s="42">
        <v>98</v>
      </c>
      <c r="AL18" s="42">
        <v>9</v>
      </c>
      <c r="AM18" s="42">
        <v>32</v>
      </c>
      <c r="AN18" s="42">
        <v>207</v>
      </c>
      <c r="AO18" s="42">
        <v>109</v>
      </c>
    </row>
    <row r="19" spans="1:41" x14ac:dyDescent="0.4">
      <c r="A19" s="46" t="s">
        <v>213</v>
      </c>
      <c r="B19" s="42" t="s">
        <v>295</v>
      </c>
      <c r="C19" s="42">
        <v>154</v>
      </c>
      <c r="D19" s="42">
        <v>131</v>
      </c>
      <c r="E19" s="42">
        <v>172</v>
      </c>
      <c r="F19" s="42">
        <v>155</v>
      </c>
      <c r="G19" s="42"/>
      <c r="H19" s="42">
        <v>612</v>
      </c>
      <c r="I19" s="42">
        <v>68</v>
      </c>
      <c r="J19" s="42">
        <v>157</v>
      </c>
      <c r="K19" s="42">
        <v>340</v>
      </c>
      <c r="L19" s="42"/>
      <c r="M19" s="42">
        <v>60</v>
      </c>
      <c r="N19" s="42">
        <v>244</v>
      </c>
      <c r="O19" s="42"/>
      <c r="P19" s="42">
        <v>217</v>
      </c>
      <c r="Q19" s="42">
        <v>584</v>
      </c>
      <c r="R19" s="42"/>
      <c r="S19" s="42">
        <v>118</v>
      </c>
      <c r="T19" s="42">
        <v>163</v>
      </c>
      <c r="U19" s="42"/>
      <c r="V19" s="42">
        <v>107</v>
      </c>
      <c r="W19" s="42">
        <v>215</v>
      </c>
      <c r="X19" s="42">
        <v>322</v>
      </c>
      <c r="Y19" s="42">
        <v>134</v>
      </c>
      <c r="Z19" s="42">
        <v>16</v>
      </c>
      <c r="AA19" s="42">
        <v>50</v>
      </c>
      <c r="AB19" s="42">
        <v>52</v>
      </c>
      <c r="AC19" s="42">
        <v>34</v>
      </c>
      <c r="AD19" s="42">
        <v>11</v>
      </c>
      <c r="AE19" s="42">
        <v>8</v>
      </c>
      <c r="AF19" s="42">
        <v>8</v>
      </c>
      <c r="AG19" s="42">
        <v>56</v>
      </c>
      <c r="AH19" s="42">
        <v>85</v>
      </c>
      <c r="AI19" s="42">
        <v>141</v>
      </c>
      <c r="AJ19" s="42"/>
      <c r="AK19" s="42">
        <v>111</v>
      </c>
      <c r="AL19" s="42">
        <v>7</v>
      </c>
      <c r="AM19" s="42">
        <v>26</v>
      </c>
      <c r="AN19" s="42">
        <v>207</v>
      </c>
      <c r="AO19" s="42">
        <v>-319</v>
      </c>
    </row>
    <row r="20" spans="1:41" x14ac:dyDescent="0.4">
      <c r="A20" s="46" t="s">
        <v>233</v>
      </c>
      <c r="B20" s="42" t="s">
        <v>295</v>
      </c>
      <c r="C20" s="42">
        <v>181</v>
      </c>
      <c r="D20" s="42">
        <v>173</v>
      </c>
      <c r="E20" s="42">
        <v>182</v>
      </c>
      <c r="F20" s="42">
        <v>153</v>
      </c>
      <c r="G20" s="42">
        <v>8</v>
      </c>
      <c r="H20" s="42">
        <v>697</v>
      </c>
      <c r="I20" s="42">
        <v>77.44</v>
      </c>
      <c r="J20" s="42">
        <v>200</v>
      </c>
      <c r="K20" s="42">
        <v>395</v>
      </c>
      <c r="L20" s="42"/>
      <c r="M20" s="42">
        <v>63</v>
      </c>
      <c r="N20" s="42">
        <v>193</v>
      </c>
      <c r="O20" s="42"/>
      <c r="P20" s="42">
        <v>263</v>
      </c>
      <c r="Q20" s="42">
        <v>588</v>
      </c>
      <c r="R20" s="42"/>
      <c r="S20" s="42">
        <v>108</v>
      </c>
      <c r="T20" s="42">
        <v>137</v>
      </c>
      <c r="U20" s="42"/>
      <c r="V20" s="42">
        <v>88</v>
      </c>
      <c r="W20" s="42">
        <v>229</v>
      </c>
      <c r="X20" s="42">
        <v>317</v>
      </c>
      <c r="Y20" s="42">
        <v>149</v>
      </c>
      <c r="Z20" s="42">
        <v>15</v>
      </c>
      <c r="AA20" s="42">
        <v>45</v>
      </c>
      <c r="AB20" s="42">
        <v>59</v>
      </c>
      <c r="AC20" s="42">
        <v>18</v>
      </c>
      <c r="AD20" s="42">
        <v>10</v>
      </c>
      <c r="AE20" s="42">
        <v>7</v>
      </c>
      <c r="AF20" s="42">
        <v>7</v>
      </c>
      <c r="AG20" s="42">
        <v>57</v>
      </c>
      <c r="AH20" s="42">
        <v>101</v>
      </c>
      <c r="AI20" s="42">
        <v>158</v>
      </c>
      <c r="AJ20" s="42">
        <v>1</v>
      </c>
      <c r="AK20" s="42">
        <v>94</v>
      </c>
      <c r="AL20" s="42">
        <v>7</v>
      </c>
      <c r="AM20" s="42">
        <v>33</v>
      </c>
      <c r="AN20" s="42">
        <v>220</v>
      </c>
      <c r="AO20" s="42">
        <v>133</v>
      </c>
    </row>
    <row r="21" spans="1:41" x14ac:dyDescent="0.4">
      <c r="A21" s="46" t="s">
        <v>256</v>
      </c>
      <c r="B21" s="42" t="s">
        <v>295</v>
      </c>
      <c r="C21" s="42">
        <v>192</v>
      </c>
      <c r="D21" s="42">
        <v>156</v>
      </c>
      <c r="E21" s="42">
        <v>187</v>
      </c>
      <c r="F21" s="42">
        <v>161</v>
      </c>
      <c r="G21" s="42"/>
      <c r="H21" s="42">
        <v>696</v>
      </c>
      <c r="I21" s="42">
        <v>77.33</v>
      </c>
      <c r="J21" s="42">
        <v>176</v>
      </c>
      <c r="K21" s="42">
        <v>390</v>
      </c>
      <c r="L21" s="42"/>
      <c r="M21" s="42">
        <v>80</v>
      </c>
      <c r="N21" s="42">
        <v>242</v>
      </c>
      <c r="O21" s="42"/>
      <c r="P21" s="42">
        <v>256</v>
      </c>
      <c r="Q21" s="42">
        <v>632</v>
      </c>
      <c r="R21" s="42"/>
      <c r="S21" s="42">
        <v>104</v>
      </c>
      <c r="T21" s="42">
        <v>142</v>
      </c>
      <c r="U21" s="42"/>
      <c r="V21" s="42">
        <v>106</v>
      </c>
      <c r="W21" s="42">
        <v>206</v>
      </c>
      <c r="X21" s="42">
        <v>312</v>
      </c>
      <c r="Y21" s="42">
        <v>156</v>
      </c>
      <c r="Z21" s="42">
        <v>15</v>
      </c>
      <c r="AA21" s="42">
        <v>54</v>
      </c>
      <c r="AB21" s="42">
        <v>64</v>
      </c>
      <c r="AC21" s="42">
        <v>20</v>
      </c>
      <c r="AD21" s="42">
        <v>18</v>
      </c>
      <c r="AE21" s="42">
        <v>9</v>
      </c>
      <c r="AF21" s="42">
        <v>9</v>
      </c>
      <c r="AG21" s="42">
        <v>73</v>
      </c>
      <c r="AH21" s="42">
        <v>90</v>
      </c>
      <c r="AI21" s="42">
        <v>163</v>
      </c>
      <c r="AJ21" s="42">
        <v>2</v>
      </c>
      <c r="AK21" s="42">
        <v>77</v>
      </c>
      <c r="AL21" s="42">
        <v>4</v>
      </c>
      <c r="AM21" s="42">
        <v>45</v>
      </c>
      <c r="AN21" s="42">
        <v>209</v>
      </c>
      <c r="AO21" s="42">
        <v>-87</v>
      </c>
    </row>
    <row r="22" spans="1:41" x14ac:dyDescent="0.4">
      <c r="A22" s="48" t="s">
        <v>275</v>
      </c>
      <c r="B22" s="49" t="s">
        <v>295</v>
      </c>
      <c r="C22" s="49">
        <v>184</v>
      </c>
      <c r="D22" s="49">
        <v>152</v>
      </c>
      <c r="E22" s="49">
        <v>164</v>
      </c>
      <c r="F22" s="49">
        <v>132</v>
      </c>
      <c r="G22" s="49">
        <v>12</v>
      </c>
      <c r="H22" s="49">
        <v>644</v>
      </c>
      <c r="I22" s="49">
        <v>71.56</v>
      </c>
      <c r="J22" s="49">
        <v>184</v>
      </c>
      <c r="K22" s="49">
        <v>369</v>
      </c>
      <c r="L22" s="49"/>
      <c r="M22" s="49">
        <v>64</v>
      </c>
      <c r="N22" s="49">
        <v>208</v>
      </c>
      <c r="O22" s="49"/>
      <c r="P22" s="49">
        <v>248</v>
      </c>
      <c r="Q22" s="49">
        <v>577</v>
      </c>
      <c r="R22" s="49"/>
      <c r="S22" s="49">
        <v>84</v>
      </c>
      <c r="T22" s="49">
        <v>108</v>
      </c>
      <c r="U22" s="49"/>
      <c r="V22" s="49">
        <v>69</v>
      </c>
      <c r="W22" s="49">
        <v>204</v>
      </c>
      <c r="X22" s="49">
        <v>273</v>
      </c>
      <c r="Y22" s="49">
        <v>150</v>
      </c>
      <c r="Z22" s="49">
        <v>13</v>
      </c>
      <c r="AA22" s="49">
        <v>46</v>
      </c>
      <c r="AB22" s="49">
        <v>61</v>
      </c>
      <c r="AC22" s="49">
        <v>32</v>
      </c>
      <c r="AD22" s="49">
        <v>15</v>
      </c>
      <c r="AE22" s="49">
        <v>10</v>
      </c>
      <c r="AF22" s="49">
        <v>11</v>
      </c>
      <c r="AG22" s="49">
        <v>75</v>
      </c>
      <c r="AH22" s="49">
        <v>95</v>
      </c>
      <c r="AI22" s="49">
        <v>170</v>
      </c>
      <c r="AJ22" s="49">
        <v>1</v>
      </c>
      <c r="AK22" s="49">
        <v>103</v>
      </c>
      <c r="AL22" s="49">
        <v>12</v>
      </c>
      <c r="AM22" s="49">
        <v>32</v>
      </c>
      <c r="AN22" s="49">
        <v>211</v>
      </c>
      <c r="AO22" s="49">
        <v>-241</v>
      </c>
    </row>
    <row r="23" spans="1:41" x14ac:dyDescent="0.4">
      <c r="A23" s="43" t="s">
        <v>85</v>
      </c>
      <c r="B23" s="44" t="s">
        <v>296</v>
      </c>
      <c r="C23" s="44">
        <v>162</v>
      </c>
      <c r="D23" s="44">
        <v>209</v>
      </c>
      <c r="E23" s="44">
        <v>133</v>
      </c>
      <c r="F23" s="44">
        <v>167</v>
      </c>
      <c r="G23" s="44"/>
      <c r="H23" s="44">
        <v>671</v>
      </c>
      <c r="I23" s="44">
        <v>74.56</v>
      </c>
      <c r="J23" s="44">
        <v>172</v>
      </c>
      <c r="K23" s="44">
        <v>330</v>
      </c>
      <c r="L23" s="44"/>
      <c r="M23" s="44">
        <v>78</v>
      </c>
      <c r="N23" s="44">
        <v>255</v>
      </c>
      <c r="O23" s="44"/>
      <c r="P23" s="44">
        <v>250</v>
      </c>
      <c r="Q23" s="44">
        <v>585</v>
      </c>
      <c r="R23" s="44"/>
      <c r="S23" s="44">
        <v>93</v>
      </c>
      <c r="T23" s="44">
        <v>129</v>
      </c>
      <c r="U23" s="44"/>
      <c r="V23" s="44">
        <v>98</v>
      </c>
      <c r="W23" s="44">
        <v>187</v>
      </c>
      <c r="X23" s="44">
        <v>285</v>
      </c>
      <c r="Y23" s="44">
        <v>147</v>
      </c>
      <c r="Z23" s="44">
        <v>13</v>
      </c>
      <c r="AA23" s="44">
        <v>45</v>
      </c>
      <c r="AB23" s="44">
        <v>64</v>
      </c>
      <c r="AC23" s="44">
        <v>27</v>
      </c>
      <c r="AD23" s="44">
        <v>13</v>
      </c>
      <c r="AE23" s="44">
        <v>6</v>
      </c>
      <c r="AF23" s="44">
        <v>7</v>
      </c>
      <c r="AG23" s="44">
        <v>75</v>
      </c>
      <c r="AH23" s="44">
        <v>103</v>
      </c>
      <c r="AI23" s="44">
        <v>178</v>
      </c>
      <c r="AJ23" s="44"/>
      <c r="AK23" s="44">
        <v>102</v>
      </c>
      <c r="AL23" s="44">
        <v>5</v>
      </c>
      <c r="AM23" s="44">
        <v>27</v>
      </c>
      <c r="AN23" s="44">
        <v>225</v>
      </c>
      <c r="AO23" s="44">
        <v>-227</v>
      </c>
    </row>
    <row r="24" spans="1:41" x14ac:dyDescent="0.4">
      <c r="A24" s="46" t="s">
        <v>112</v>
      </c>
      <c r="B24" s="42" t="s">
        <v>296</v>
      </c>
      <c r="C24" s="42">
        <v>177</v>
      </c>
      <c r="D24" s="42">
        <v>155</v>
      </c>
      <c r="E24" s="42">
        <v>179</v>
      </c>
      <c r="F24" s="42">
        <v>168</v>
      </c>
      <c r="G24" s="42">
        <v>15</v>
      </c>
      <c r="H24" s="42">
        <v>694</v>
      </c>
      <c r="I24" s="42">
        <v>77.11</v>
      </c>
      <c r="J24" s="42">
        <v>194</v>
      </c>
      <c r="K24" s="42">
        <v>376</v>
      </c>
      <c r="L24" s="42"/>
      <c r="M24" s="42">
        <v>64</v>
      </c>
      <c r="N24" s="42">
        <v>209</v>
      </c>
      <c r="O24" s="42"/>
      <c r="P24" s="42">
        <v>258</v>
      </c>
      <c r="Q24" s="42">
        <v>585</v>
      </c>
      <c r="R24" s="42"/>
      <c r="S24" s="42">
        <v>114</v>
      </c>
      <c r="T24" s="42">
        <v>159</v>
      </c>
      <c r="U24" s="42"/>
      <c r="V24" s="42">
        <v>89</v>
      </c>
      <c r="W24" s="42">
        <v>230</v>
      </c>
      <c r="X24" s="42">
        <v>319</v>
      </c>
      <c r="Y24" s="42">
        <v>144</v>
      </c>
      <c r="Z24" s="42">
        <v>12</v>
      </c>
      <c r="AA24" s="42">
        <v>49</v>
      </c>
      <c r="AB24" s="42">
        <v>48</v>
      </c>
      <c r="AC24" s="42">
        <v>27</v>
      </c>
      <c r="AD24" s="42">
        <v>14</v>
      </c>
      <c r="AE24" s="42">
        <v>15</v>
      </c>
      <c r="AF24" s="42">
        <v>17</v>
      </c>
      <c r="AG24" s="42">
        <v>65</v>
      </c>
      <c r="AH24" s="42">
        <v>102</v>
      </c>
      <c r="AI24" s="42">
        <v>167</v>
      </c>
      <c r="AJ24" s="42">
        <v>1</v>
      </c>
      <c r="AK24" s="42">
        <v>96</v>
      </c>
      <c r="AL24" s="42">
        <v>3</v>
      </c>
      <c r="AM24" s="42">
        <v>29</v>
      </c>
      <c r="AN24" s="42">
        <v>220</v>
      </c>
      <c r="AO24" s="42">
        <v>97</v>
      </c>
    </row>
    <row r="25" spans="1:41" x14ac:dyDescent="0.4">
      <c r="A25" s="46" t="s">
        <v>133</v>
      </c>
      <c r="B25" s="42" t="s">
        <v>296</v>
      </c>
      <c r="C25" s="42">
        <v>183</v>
      </c>
      <c r="D25" s="42">
        <v>204</v>
      </c>
      <c r="E25" s="42">
        <v>173</v>
      </c>
      <c r="F25" s="42">
        <v>175</v>
      </c>
      <c r="G25" s="42">
        <v>14</v>
      </c>
      <c r="H25" s="42">
        <v>749</v>
      </c>
      <c r="I25" s="42">
        <v>83.22</v>
      </c>
      <c r="J25" s="42">
        <v>203</v>
      </c>
      <c r="K25" s="42">
        <v>372</v>
      </c>
      <c r="L25" s="42"/>
      <c r="M25" s="42">
        <v>87</v>
      </c>
      <c r="N25" s="42">
        <v>271</v>
      </c>
      <c r="O25" s="42"/>
      <c r="P25" s="42">
        <v>290</v>
      </c>
      <c r="Q25" s="42">
        <v>643</v>
      </c>
      <c r="R25" s="42"/>
      <c r="S25" s="42">
        <v>82</v>
      </c>
      <c r="T25" s="42">
        <v>112</v>
      </c>
      <c r="U25" s="42"/>
      <c r="V25" s="42">
        <v>105</v>
      </c>
      <c r="W25" s="42">
        <v>211</v>
      </c>
      <c r="X25" s="42">
        <v>316</v>
      </c>
      <c r="Y25" s="42">
        <v>186</v>
      </c>
      <c r="Z25" s="42">
        <v>18</v>
      </c>
      <c r="AA25" s="42">
        <v>43</v>
      </c>
      <c r="AB25" s="42">
        <v>72</v>
      </c>
      <c r="AC25" s="42">
        <v>22</v>
      </c>
      <c r="AD25" s="42">
        <v>15</v>
      </c>
      <c r="AE25" s="42">
        <v>15</v>
      </c>
      <c r="AF25" s="42">
        <v>15</v>
      </c>
      <c r="AG25" s="42">
        <v>74</v>
      </c>
      <c r="AH25" s="42">
        <v>101</v>
      </c>
      <c r="AI25" s="42">
        <v>175</v>
      </c>
      <c r="AJ25" s="42">
        <v>2</v>
      </c>
      <c r="AK25" s="42">
        <v>89</v>
      </c>
      <c r="AL25" s="42">
        <v>7</v>
      </c>
      <c r="AM25" s="42">
        <v>53</v>
      </c>
      <c r="AN25" s="42">
        <v>215</v>
      </c>
      <c r="AO25" s="42">
        <v>223</v>
      </c>
    </row>
    <row r="26" spans="1:41" x14ac:dyDescent="0.4">
      <c r="A26" s="46" t="s">
        <v>152</v>
      </c>
      <c r="B26" s="42" t="s">
        <v>296</v>
      </c>
      <c r="C26" s="42">
        <v>164</v>
      </c>
      <c r="D26" s="42">
        <v>174</v>
      </c>
      <c r="E26" s="42">
        <v>142</v>
      </c>
      <c r="F26" s="42">
        <v>173</v>
      </c>
      <c r="G26" s="42">
        <v>9</v>
      </c>
      <c r="H26" s="42">
        <v>662</v>
      </c>
      <c r="I26" s="42">
        <v>73.56</v>
      </c>
      <c r="J26" s="42">
        <v>160</v>
      </c>
      <c r="K26" s="42">
        <v>318</v>
      </c>
      <c r="L26" s="42"/>
      <c r="M26" s="42">
        <v>89</v>
      </c>
      <c r="N26" s="42">
        <v>259</v>
      </c>
      <c r="O26" s="42"/>
      <c r="P26" s="42">
        <v>249</v>
      </c>
      <c r="Q26" s="42">
        <v>577</v>
      </c>
      <c r="R26" s="42"/>
      <c r="S26" s="42">
        <v>75</v>
      </c>
      <c r="T26" s="42">
        <v>104</v>
      </c>
      <c r="U26" s="42"/>
      <c r="V26" s="42">
        <v>80</v>
      </c>
      <c r="W26" s="42">
        <v>211</v>
      </c>
      <c r="X26" s="42">
        <v>291</v>
      </c>
      <c r="Y26" s="42">
        <v>161</v>
      </c>
      <c r="Z26" s="42">
        <v>12</v>
      </c>
      <c r="AA26" s="42">
        <v>40</v>
      </c>
      <c r="AB26" s="42">
        <v>52</v>
      </c>
      <c r="AC26" s="42">
        <v>24</v>
      </c>
      <c r="AD26" s="42">
        <v>10</v>
      </c>
      <c r="AE26" s="42">
        <v>9</v>
      </c>
      <c r="AF26" s="42">
        <v>10</v>
      </c>
      <c r="AG26" s="42">
        <v>84</v>
      </c>
      <c r="AH26" s="42">
        <v>92</v>
      </c>
      <c r="AI26" s="42">
        <v>176</v>
      </c>
      <c r="AJ26" s="42">
        <v>2</v>
      </c>
      <c r="AK26" s="42">
        <v>114</v>
      </c>
      <c r="AL26" s="42">
        <v>8</v>
      </c>
      <c r="AM26" s="42">
        <v>27</v>
      </c>
      <c r="AN26" s="42">
        <v>186</v>
      </c>
      <c r="AO26" s="42">
        <v>-240</v>
      </c>
    </row>
    <row r="27" spans="1:41" x14ac:dyDescent="0.4">
      <c r="A27" s="46" t="s">
        <v>172</v>
      </c>
      <c r="B27" s="42" t="s">
        <v>296</v>
      </c>
      <c r="C27" s="42">
        <v>173</v>
      </c>
      <c r="D27" s="42">
        <v>177</v>
      </c>
      <c r="E27" s="42">
        <v>189</v>
      </c>
      <c r="F27" s="42">
        <v>187</v>
      </c>
      <c r="G27" s="42"/>
      <c r="H27" s="42">
        <v>726</v>
      </c>
      <c r="I27" s="42">
        <v>80.67</v>
      </c>
      <c r="J27" s="42">
        <v>206</v>
      </c>
      <c r="K27" s="42">
        <v>379</v>
      </c>
      <c r="L27" s="42"/>
      <c r="M27" s="42">
        <v>68</v>
      </c>
      <c r="N27" s="42">
        <v>226</v>
      </c>
      <c r="O27" s="42"/>
      <c r="P27" s="42">
        <v>274</v>
      </c>
      <c r="Q27" s="42">
        <v>605</v>
      </c>
      <c r="R27" s="42"/>
      <c r="S27" s="42">
        <v>110</v>
      </c>
      <c r="T27" s="42">
        <v>146</v>
      </c>
      <c r="U27" s="42"/>
      <c r="V27" s="42">
        <v>81</v>
      </c>
      <c r="W27" s="42">
        <v>211</v>
      </c>
      <c r="X27" s="42">
        <v>292</v>
      </c>
      <c r="Y27" s="42">
        <v>192</v>
      </c>
      <c r="Z27" s="42">
        <v>10</v>
      </c>
      <c r="AA27" s="42">
        <v>46</v>
      </c>
      <c r="AB27" s="42">
        <v>64</v>
      </c>
      <c r="AC27" s="42">
        <v>18</v>
      </c>
      <c r="AD27" s="42">
        <v>21</v>
      </c>
      <c r="AE27" s="42">
        <v>15</v>
      </c>
      <c r="AF27" s="42">
        <v>17</v>
      </c>
      <c r="AG27" s="42">
        <v>80</v>
      </c>
      <c r="AH27" s="42">
        <v>104</v>
      </c>
      <c r="AI27" s="42">
        <v>184</v>
      </c>
      <c r="AJ27" s="42"/>
      <c r="AK27" s="42">
        <v>92</v>
      </c>
      <c r="AL27" s="42">
        <v>5</v>
      </c>
      <c r="AM27" s="42">
        <v>51</v>
      </c>
      <c r="AN27" s="42">
        <v>208</v>
      </c>
      <c r="AO27" s="42">
        <v>-110</v>
      </c>
    </row>
    <row r="28" spans="1:41" x14ac:dyDescent="0.4">
      <c r="A28" s="46" t="s">
        <v>192</v>
      </c>
      <c r="B28" s="42" t="s">
        <v>296</v>
      </c>
      <c r="C28" s="42">
        <v>183</v>
      </c>
      <c r="D28" s="42">
        <v>192</v>
      </c>
      <c r="E28" s="42">
        <v>155</v>
      </c>
      <c r="F28" s="42">
        <v>166</v>
      </c>
      <c r="G28" s="42">
        <v>11</v>
      </c>
      <c r="H28" s="42">
        <v>707</v>
      </c>
      <c r="I28" s="42">
        <v>174</v>
      </c>
      <c r="J28" s="42">
        <v>182</v>
      </c>
      <c r="K28" s="42">
        <v>352</v>
      </c>
      <c r="L28" s="42"/>
      <c r="M28" s="42">
        <v>87</v>
      </c>
      <c r="N28" s="42">
        <v>268</v>
      </c>
      <c r="O28" s="42"/>
      <c r="P28" s="42">
        <v>269</v>
      </c>
      <c r="Q28" s="42">
        <v>620</v>
      </c>
      <c r="R28" s="42"/>
      <c r="S28" s="42">
        <v>82</v>
      </c>
      <c r="T28" s="42">
        <v>112</v>
      </c>
      <c r="U28" s="42"/>
      <c r="V28" s="42">
        <v>111</v>
      </c>
      <c r="W28" s="42">
        <v>231</v>
      </c>
      <c r="X28" s="42">
        <v>342</v>
      </c>
      <c r="Y28" s="42">
        <v>165</v>
      </c>
      <c r="Z28" s="42">
        <v>9</v>
      </c>
      <c r="AA28" s="42">
        <v>27</v>
      </c>
      <c r="AB28" s="42">
        <v>58</v>
      </c>
      <c r="AC28" s="42">
        <v>22</v>
      </c>
      <c r="AD28" s="42">
        <v>12</v>
      </c>
      <c r="AE28" s="42">
        <v>12</v>
      </c>
      <c r="AF28" s="42">
        <v>12</v>
      </c>
      <c r="AG28" s="42">
        <v>79</v>
      </c>
      <c r="AH28" s="42">
        <v>106</v>
      </c>
      <c r="AI28" s="42">
        <v>185</v>
      </c>
      <c r="AJ28" s="42">
        <v>1</v>
      </c>
      <c r="AK28" s="42">
        <v>97</v>
      </c>
      <c r="AL28" s="42">
        <v>5</v>
      </c>
      <c r="AM28" s="42">
        <v>28</v>
      </c>
      <c r="AN28" s="42">
        <v>222</v>
      </c>
      <c r="AO28" s="42">
        <v>364</v>
      </c>
    </row>
    <row r="29" spans="1:41" x14ac:dyDescent="0.4">
      <c r="A29" s="46" t="s">
        <v>213</v>
      </c>
      <c r="B29" s="42" t="s">
        <v>296</v>
      </c>
      <c r="C29" s="42">
        <v>174</v>
      </c>
      <c r="D29" s="42">
        <v>120</v>
      </c>
      <c r="E29" s="42">
        <v>182</v>
      </c>
      <c r="F29" s="42">
        <v>154</v>
      </c>
      <c r="G29" s="42"/>
      <c r="H29" s="42">
        <v>630</v>
      </c>
      <c r="I29" s="42">
        <v>70</v>
      </c>
      <c r="J29" s="42">
        <v>146</v>
      </c>
      <c r="K29" s="42">
        <v>325</v>
      </c>
      <c r="L29" s="42"/>
      <c r="M29" s="42">
        <v>78</v>
      </c>
      <c r="N29" s="42">
        <v>243</v>
      </c>
      <c r="O29" s="42"/>
      <c r="P29" s="42">
        <v>224</v>
      </c>
      <c r="Q29" s="42">
        <v>568</v>
      </c>
      <c r="R29" s="42"/>
      <c r="S29" s="42">
        <v>104</v>
      </c>
      <c r="T29" s="42">
        <v>146</v>
      </c>
      <c r="U29" s="42"/>
      <c r="V29" s="42">
        <v>91</v>
      </c>
      <c r="W29" s="42">
        <v>230</v>
      </c>
      <c r="X29" s="42">
        <v>321</v>
      </c>
      <c r="Y29" s="42">
        <v>145</v>
      </c>
      <c r="Z29" s="42">
        <v>12</v>
      </c>
      <c r="AA29" s="42">
        <v>34</v>
      </c>
      <c r="AB29" s="42">
        <v>60</v>
      </c>
      <c r="AC29" s="42">
        <v>20</v>
      </c>
      <c r="AD29" s="42">
        <v>15</v>
      </c>
      <c r="AE29" s="42">
        <v>4</v>
      </c>
      <c r="AF29" s="42">
        <v>4</v>
      </c>
      <c r="AG29" s="42">
        <v>51</v>
      </c>
      <c r="AH29" s="42">
        <v>109</v>
      </c>
      <c r="AI29" s="42">
        <v>160</v>
      </c>
      <c r="AJ29" s="42">
        <v>2</v>
      </c>
      <c r="AK29" s="42">
        <v>117</v>
      </c>
      <c r="AL29" s="42">
        <v>7</v>
      </c>
      <c r="AM29" s="42">
        <v>23</v>
      </c>
      <c r="AN29" s="42">
        <v>201</v>
      </c>
      <c r="AO29" s="42">
        <v>-185</v>
      </c>
    </row>
    <row r="30" spans="1:41" x14ac:dyDescent="0.4">
      <c r="A30" s="46" t="s">
        <v>233</v>
      </c>
      <c r="B30" s="42" t="s">
        <v>296</v>
      </c>
      <c r="C30" s="42">
        <v>193</v>
      </c>
      <c r="D30" s="42">
        <v>189</v>
      </c>
      <c r="E30" s="42">
        <v>161</v>
      </c>
      <c r="F30" s="42">
        <v>176</v>
      </c>
      <c r="G30" s="42"/>
      <c r="H30" s="42">
        <v>719</v>
      </c>
      <c r="I30" s="42">
        <v>79.89</v>
      </c>
      <c r="J30" s="42">
        <v>214</v>
      </c>
      <c r="K30" s="42">
        <v>400</v>
      </c>
      <c r="L30" s="42"/>
      <c r="M30" s="42">
        <v>65</v>
      </c>
      <c r="N30" s="42">
        <v>167</v>
      </c>
      <c r="O30" s="42"/>
      <c r="P30" s="42">
        <v>279</v>
      </c>
      <c r="Q30" s="42">
        <v>567</v>
      </c>
      <c r="R30" s="42"/>
      <c r="S30" s="42">
        <v>96</v>
      </c>
      <c r="T30" s="42">
        <v>133</v>
      </c>
      <c r="U30" s="42"/>
      <c r="V30" s="42">
        <v>73</v>
      </c>
      <c r="W30" s="42">
        <v>235</v>
      </c>
      <c r="X30" s="42">
        <v>308</v>
      </c>
      <c r="Y30" s="42">
        <v>145</v>
      </c>
      <c r="Z30" s="42">
        <v>17</v>
      </c>
      <c r="AA30" s="42">
        <v>49</v>
      </c>
      <c r="AB30" s="42">
        <v>61</v>
      </c>
      <c r="AC30" s="42">
        <v>30</v>
      </c>
      <c r="AD30" s="42">
        <v>13</v>
      </c>
      <c r="AE30" s="42">
        <v>11</v>
      </c>
      <c r="AF30" s="42">
        <v>11</v>
      </c>
      <c r="AG30" s="42">
        <v>48</v>
      </c>
      <c r="AH30" s="42">
        <v>98</v>
      </c>
      <c r="AI30" s="42">
        <v>146</v>
      </c>
      <c r="AJ30" s="42">
        <v>1</v>
      </c>
      <c r="AK30" s="42">
        <v>102</v>
      </c>
      <c r="AL30" s="42">
        <v>3</v>
      </c>
      <c r="AM30" s="42">
        <v>30</v>
      </c>
      <c r="AN30" s="42">
        <v>196</v>
      </c>
      <c r="AO30" s="42">
        <v>435</v>
      </c>
    </row>
    <row r="31" spans="1:41" x14ac:dyDescent="0.4">
      <c r="A31" s="46" t="s">
        <v>256</v>
      </c>
      <c r="B31" s="42" t="s">
        <v>296</v>
      </c>
      <c r="C31" s="42">
        <v>226</v>
      </c>
      <c r="D31" s="42">
        <v>169</v>
      </c>
      <c r="E31" s="42">
        <v>148</v>
      </c>
      <c r="F31" s="42">
        <v>155</v>
      </c>
      <c r="G31" s="42"/>
      <c r="H31" s="42">
        <v>698</v>
      </c>
      <c r="I31" s="42">
        <v>77.56</v>
      </c>
      <c r="J31" s="42">
        <v>169</v>
      </c>
      <c r="K31" s="42">
        <v>361</v>
      </c>
      <c r="L31" s="42"/>
      <c r="M31" s="42">
        <v>90</v>
      </c>
      <c r="N31" s="42">
        <v>258</v>
      </c>
      <c r="O31" s="42"/>
      <c r="P31" s="42">
        <v>259</v>
      </c>
      <c r="Q31" s="42">
        <v>619</v>
      </c>
      <c r="R31" s="42"/>
      <c r="S31" s="42">
        <v>90</v>
      </c>
      <c r="T31" s="42">
        <v>125</v>
      </c>
      <c r="U31" s="42"/>
      <c r="V31" s="42">
        <v>97</v>
      </c>
      <c r="W31" s="42">
        <v>221</v>
      </c>
      <c r="X31" s="42">
        <v>318</v>
      </c>
      <c r="Y31" s="42">
        <v>172</v>
      </c>
      <c r="Z31" s="42">
        <v>12</v>
      </c>
      <c r="AA31" s="42">
        <v>40</v>
      </c>
      <c r="AB31" s="42">
        <v>66</v>
      </c>
      <c r="AC31" s="42">
        <v>20</v>
      </c>
      <c r="AD31" s="42">
        <v>5</v>
      </c>
      <c r="AE31" s="42">
        <v>9</v>
      </c>
      <c r="AF31" s="42">
        <v>10</v>
      </c>
      <c r="AG31" s="42">
        <v>80</v>
      </c>
      <c r="AH31" s="42">
        <v>88</v>
      </c>
      <c r="AI31" s="42">
        <v>168</v>
      </c>
      <c r="AJ31" s="42">
        <v>1</v>
      </c>
      <c r="AK31" s="42">
        <v>84</v>
      </c>
      <c r="AL31" s="42">
        <v>5</v>
      </c>
      <c r="AM31" s="42">
        <v>30</v>
      </c>
      <c r="AN31" s="42">
        <v>224</v>
      </c>
      <c r="AO31" s="42">
        <v>4</v>
      </c>
    </row>
    <row r="32" spans="1:41" x14ac:dyDescent="0.4">
      <c r="A32" s="48" t="s">
        <v>275</v>
      </c>
      <c r="B32" s="49" t="s">
        <v>296</v>
      </c>
      <c r="C32" s="49">
        <v>170</v>
      </c>
      <c r="D32" s="49">
        <v>168</v>
      </c>
      <c r="E32" s="49">
        <v>138</v>
      </c>
      <c r="F32" s="49">
        <v>146</v>
      </c>
      <c r="G32" s="49"/>
      <c r="H32" s="49">
        <v>622</v>
      </c>
      <c r="I32" s="49">
        <v>69.11</v>
      </c>
      <c r="J32" s="49">
        <v>186</v>
      </c>
      <c r="K32" s="49">
        <v>388</v>
      </c>
      <c r="L32" s="49"/>
      <c r="M32" s="49">
        <v>60</v>
      </c>
      <c r="N32" s="49">
        <v>189</v>
      </c>
      <c r="O32" s="49"/>
      <c r="P32" s="49">
        <v>246</v>
      </c>
      <c r="Q32" s="49">
        <v>577</v>
      </c>
      <c r="R32" s="49"/>
      <c r="S32" s="49">
        <v>70</v>
      </c>
      <c r="T32" s="49">
        <v>101</v>
      </c>
      <c r="U32" s="49"/>
      <c r="V32" s="49">
        <v>75</v>
      </c>
      <c r="W32" s="49">
        <v>214</v>
      </c>
      <c r="X32" s="49">
        <v>289</v>
      </c>
      <c r="Y32" s="49">
        <v>144</v>
      </c>
      <c r="Z32" s="49">
        <v>11</v>
      </c>
      <c r="AA32" s="49">
        <v>35</v>
      </c>
      <c r="AB32" s="49">
        <v>45</v>
      </c>
      <c r="AC32" s="49">
        <v>21</v>
      </c>
      <c r="AD32" s="49">
        <v>16</v>
      </c>
      <c r="AE32" s="49">
        <v>12</v>
      </c>
      <c r="AF32" s="49">
        <v>14</v>
      </c>
      <c r="AG32" s="49">
        <v>58</v>
      </c>
      <c r="AH32" s="49">
        <v>99</v>
      </c>
      <c r="AI32" s="49">
        <v>157</v>
      </c>
      <c r="AJ32" s="49">
        <v>1</v>
      </c>
      <c r="AK32" s="49">
        <v>109</v>
      </c>
      <c r="AL32" s="49">
        <v>4</v>
      </c>
      <c r="AM32" s="49">
        <v>26</v>
      </c>
      <c r="AN32" s="49">
        <v>226</v>
      </c>
      <c r="AO32" s="49">
        <v>-365</v>
      </c>
    </row>
    <row r="33" spans="1:41" x14ac:dyDescent="0.4">
      <c r="A33" s="43" t="s">
        <v>85</v>
      </c>
      <c r="B33" s="44" t="s">
        <v>297</v>
      </c>
      <c r="C33" s="44">
        <v>180</v>
      </c>
      <c r="D33" s="44">
        <v>183</v>
      </c>
      <c r="E33" s="44">
        <v>177</v>
      </c>
      <c r="F33" s="44">
        <v>188</v>
      </c>
      <c r="G33" s="44"/>
      <c r="H33" s="44">
        <v>728</v>
      </c>
      <c r="I33" s="44">
        <v>80.89</v>
      </c>
      <c r="J33" s="44">
        <v>200</v>
      </c>
      <c r="K33" s="44">
        <v>364</v>
      </c>
      <c r="L33" s="44"/>
      <c r="M33" s="44">
        <v>70</v>
      </c>
      <c r="N33" s="44">
        <v>227</v>
      </c>
      <c r="O33" s="44"/>
      <c r="P33" s="44">
        <v>270</v>
      </c>
      <c r="Q33" s="44">
        <v>591</v>
      </c>
      <c r="R33" s="44"/>
      <c r="S33" s="44">
        <v>118</v>
      </c>
      <c r="T33" s="44">
        <v>158</v>
      </c>
      <c r="U33" s="44"/>
      <c r="V33" s="44">
        <v>91</v>
      </c>
      <c r="W33" s="44">
        <v>216</v>
      </c>
      <c r="X33" s="44">
        <v>307</v>
      </c>
      <c r="Y33" s="44">
        <v>172</v>
      </c>
      <c r="Z33" s="44">
        <v>12</v>
      </c>
      <c r="AA33" s="44">
        <v>43</v>
      </c>
      <c r="AB33" s="44">
        <v>56</v>
      </c>
      <c r="AC33" s="44">
        <v>19</v>
      </c>
      <c r="AD33" s="44">
        <v>9</v>
      </c>
      <c r="AE33" s="44">
        <v>14</v>
      </c>
      <c r="AF33" s="44">
        <v>17</v>
      </c>
      <c r="AG33" s="44">
        <v>86</v>
      </c>
      <c r="AH33" s="44">
        <v>89</v>
      </c>
      <c r="AI33" s="44">
        <v>175</v>
      </c>
      <c r="AJ33" s="44">
        <v>1</v>
      </c>
      <c r="AK33" s="44">
        <v>88</v>
      </c>
      <c r="AL33" s="44">
        <v>8</v>
      </c>
      <c r="AM33" s="44">
        <v>40</v>
      </c>
      <c r="AN33" s="44">
        <v>213</v>
      </c>
      <c r="AO33" s="44">
        <v>144</v>
      </c>
    </row>
    <row r="34" spans="1:41" x14ac:dyDescent="0.4">
      <c r="A34" s="46" t="s">
        <v>112</v>
      </c>
      <c r="B34" s="42" t="s">
        <v>297</v>
      </c>
      <c r="C34" s="42">
        <v>167</v>
      </c>
      <c r="D34" s="42">
        <v>147</v>
      </c>
      <c r="E34" s="42">
        <v>181</v>
      </c>
      <c r="F34" s="42">
        <v>179</v>
      </c>
      <c r="G34" s="42"/>
      <c r="H34" s="42">
        <v>674</v>
      </c>
      <c r="I34" s="42">
        <v>74.89</v>
      </c>
      <c r="J34" s="42">
        <v>176</v>
      </c>
      <c r="K34" s="42">
        <v>348</v>
      </c>
      <c r="L34" s="42"/>
      <c r="M34" s="42">
        <v>78</v>
      </c>
      <c r="N34" s="42">
        <v>234</v>
      </c>
      <c r="O34" s="42"/>
      <c r="P34" s="42">
        <v>254</v>
      </c>
      <c r="Q34" s="42">
        <v>582</v>
      </c>
      <c r="R34" s="42"/>
      <c r="S34" s="42">
        <v>88</v>
      </c>
      <c r="T34" s="42">
        <v>138</v>
      </c>
      <c r="U34" s="42"/>
      <c r="V34" s="42">
        <v>84</v>
      </c>
      <c r="W34" s="42">
        <v>214</v>
      </c>
      <c r="X34" s="42">
        <v>298</v>
      </c>
      <c r="Y34" s="42">
        <v>136</v>
      </c>
      <c r="Z34" s="42">
        <v>11</v>
      </c>
      <c r="AA34" s="42">
        <v>47</v>
      </c>
      <c r="AB34" s="42">
        <v>53</v>
      </c>
      <c r="AC34" s="42">
        <v>21</v>
      </c>
      <c r="AD34" s="42">
        <v>13</v>
      </c>
      <c r="AE34" s="42">
        <v>9</v>
      </c>
      <c r="AF34" s="42">
        <v>11</v>
      </c>
      <c r="AG34" s="42">
        <v>56</v>
      </c>
      <c r="AH34" s="42">
        <v>108</v>
      </c>
      <c r="AI34" s="42">
        <v>164</v>
      </c>
      <c r="AJ34" s="42"/>
      <c r="AK34" s="42">
        <v>85</v>
      </c>
      <c r="AL34" s="42">
        <v>9</v>
      </c>
      <c r="AM34" s="42">
        <v>28</v>
      </c>
      <c r="AN34" s="42">
        <v>227</v>
      </c>
      <c r="AO34" s="42">
        <v>-3</v>
      </c>
    </row>
    <row r="35" spans="1:41" x14ac:dyDescent="0.4">
      <c r="A35" s="46" t="s">
        <v>133</v>
      </c>
      <c r="B35" s="42" t="s">
        <v>297</v>
      </c>
      <c r="C35" s="42">
        <v>198</v>
      </c>
      <c r="D35" s="42">
        <v>199</v>
      </c>
      <c r="E35" s="42">
        <v>202</v>
      </c>
      <c r="F35" s="42">
        <v>168</v>
      </c>
      <c r="G35" s="42">
        <v>24</v>
      </c>
      <c r="H35" s="42">
        <v>791</v>
      </c>
      <c r="I35" s="42">
        <v>87.89</v>
      </c>
      <c r="J35" s="42">
        <v>194</v>
      </c>
      <c r="K35" s="42">
        <v>356</v>
      </c>
      <c r="L35" s="42"/>
      <c r="M35" s="42">
        <v>99</v>
      </c>
      <c r="N35" s="42">
        <v>286</v>
      </c>
      <c r="O35" s="42"/>
      <c r="P35" s="42">
        <v>293</v>
      </c>
      <c r="Q35" s="42">
        <v>642</v>
      </c>
      <c r="R35" s="42"/>
      <c r="S35" s="42">
        <v>106</v>
      </c>
      <c r="T35" s="42">
        <v>145</v>
      </c>
      <c r="U35" s="42"/>
      <c r="V35" s="42">
        <v>118</v>
      </c>
      <c r="W35" s="42">
        <v>189</v>
      </c>
      <c r="X35" s="42">
        <v>307</v>
      </c>
      <c r="Y35" s="42">
        <v>185</v>
      </c>
      <c r="Z35" s="42">
        <v>14</v>
      </c>
      <c r="AA35" s="42">
        <v>51</v>
      </c>
      <c r="AB35" s="42">
        <v>72</v>
      </c>
      <c r="AC35" s="42">
        <v>21</v>
      </c>
      <c r="AD35" s="42">
        <v>13</v>
      </c>
      <c r="AE35" s="42">
        <v>7</v>
      </c>
      <c r="AF35" s="42">
        <v>7</v>
      </c>
      <c r="AG35" s="42">
        <v>99</v>
      </c>
      <c r="AH35" s="42">
        <v>90</v>
      </c>
      <c r="AI35" s="42">
        <v>189</v>
      </c>
      <c r="AJ35" s="42">
        <v>3</v>
      </c>
      <c r="AK35" s="42">
        <v>111</v>
      </c>
      <c r="AL35" s="42">
        <v>8</v>
      </c>
      <c r="AM35" s="42">
        <v>50</v>
      </c>
      <c r="AN35" s="42">
        <v>217</v>
      </c>
      <c r="AO35" s="42">
        <v>-220</v>
      </c>
    </row>
    <row r="36" spans="1:41" x14ac:dyDescent="0.4">
      <c r="A36" s="46" t="s">
        <v>152</v>
      </c>
      <c r="B36" s="42" t="s">
        <v>297</v>
      </c>
      <c r="C36" s="42">
        <v>180</v>
      </c>
      <c r="D36" s="42">
        <v>151</v>
      </c>
      <c r="E36" s="42">
        <v>147</v>
      </c>
      <c r="F36" s="42">
        <v>160</v>
      </c>
      <c r="G36" s="42"/>
      <c r="H36" s="42">
        <v>638</v>
      </c>
      <c r="I36" s="42">
        <v>70.89</v>
      </c>
      <c r="J36" s="42">
        <v>161</v>
      </c>
      <c r="K36" s="42">
        <v>359</v>
      </c>
      <c r="L36" s="42"/>
      <c r="M36" s="42">
        <v>76</v>
      </c>
      <c r="N36" s="42">
        <v>244</v>
      </c>
      <c r="O36" s="42"/>
      <c r="P36" s="42">
        <v>237</v>
      </c>
      <c r="Q36" s="42">
        <v>603</v>
      </c>
      <c r="R36" s="42"/>
      <c r="S36" s="42">
        <v>88</v>
      </c>
      <c r="T36" s="42">
        <v>120</v>
      </c>
      <c r="U36" s="42"/>
      <c r="V36" s="42">
        <v>105</v>
      </c>
      <c r="W36" s="42">
        <v>241</v>
      </c>
      <c r="X36" s="42">
        <v>346</v>
      </c>
      <c r="Y36" s="42">
        <v>157</v>
      </c>
      <c r="Z36" s="42">
        <v>11</v>
      </c>
      <c r="AA36" s="42">
        <v>42</v>
      </c>
      <c r="AB36" s="42">
        <v>45</v>
      </c>
      <c r="AC36" s="42">
        <v>16</v>
      </c>
      <c r="AD36" s="42">
        <v>8</v>
      </c>
      <c r="AE36" s="42">
        <v>6</v>
      </c>
      <c r="AF36" s="42">
        <v>8</v>
      </c>
      <c r="AG36" s="42">
        <v>70</v>
      </c>
      <c r="AH36" s="42">
        <v>99</v>
      </c>
      <c r="AI36" s="42">
        <v>169</v>
      </c>
      <c r="AJ36" s="42"/>
      <c r="AK36" s="42">
        <v>80</v>
      </c>
      <c r="AL36" s="42">
        <v>7</v>
      </c>
      <c r="AM36" s="42">
        <v>35</v>
      </c>
      <c r="AN36" s="42">
        <v>201</v>
      </c>
      <c r="AO36" s="42">
        <v>-70</v>
      </c>
    </row>
    <row r="37" spans="1:41" x14ac:dyDescent="0.4">
      <c r="A37" s="46" t="s">
        <v>172</v>
      </c>
      <c r="B37" s="42" t="s">
        <v>297</v>
      </c>
      <c r="C37" s="42">
        <v>191</v>
      </c>
      <c r="D37" s="42">
        <v>187</v>
      </c>
      <c r="E37" s="42">
        <v>185</v>
      </c>
      <c r="F37" s="42">
        <v>176</v>
      </c>
      <c r="G37" s="42">
        <v>11</v>
      </c>
      <c r="H37" s="42">
        <v>750</v>
      </c>
      <c r="I37" s="42">
        <v>83.33</v>
      </c>
      <c r="J37" s="42">
        <v>196</v>
      </c>
      <c r="K37" s="42">
        <v>378</v>
      </c>
      <c r="L37" s="42"/>
      <c r="M37" s="42">
        <v>82</v>
      </c>
      <c r="N37" s="42">
        <v>226</v>
      </c>
      <c r="O37" s="42"/>
      <c r="P37" s="42">
        <v>278</v>
      </c>
      <c r="Q37" s="42">
        <v>604</v>
      </c>
      <c r="R37" s="42"/>
      <c r="S37" s="42">
        <v>112</v>
      </c>
      <c r="T37" s="42">
        <v>149</v>
      </c>
      <c r="U37" s="42"/>
      <c r="V37" s="42">
        <v>80</v>
      </c>
      <c r="W37" s="42">
        <v>228</v>
      </c>
      <c r="X37" s="42">
        <v>308</v>
      </c>
      <c r="Y37" s="42">
        <v>179</v>
      </c>
      <c r="Z37" s="42">
        <v>17</v>
      </c>
      <c r="AA37" s="42">
        <v>33</v>
      </c>
      <c r="AB37" s="42">
        <v>59</v>
      </c>
      <c r="AC37" s="42">
        <v>31</v>
      </c>
      <c r="AD37" s="42">
        <v>15</v>
      </c>
      <c r="AE37" s="42">
        <v>12</v>
      </c>
      <c r="AF37" s="42">
        <v>16</v>
      </c>
      <c r="AG37" s="42">
        <v>69</v>
      </c>
      <c r="AH37" s="42">
        <v>99</v>
      </c>
      <c r="AI37" s="42">
        <v>168</v>
      </c>
      <c r="AJ37" s="42">
        <v>2</v>
      </c>
      <c r="AK37" s="42">
        <v>87</v>
      </c>
      <c r="AL37" s="42">
        <v>8</v>
      </c>
      <c r="AM37" s="42">
        <v>35</v>
      </c>
      <c r="AN37" s="42">
        <v>227</v>
      </c>
      <c r="AO37" s="42">
        <v>357</v>
      </c>
    </row>
    <row r="38" spans="1:41" x14ac:dyDescent="0.4">
      <c r="A38" s="46" t="s">
        <v>192</v>
      </c>
      <c r="B38" s="42" t="s">
        <v>297</v>
      </c>
      <c r="C38" s="42">
        <v>203</v>
      </c>
      <c r="D38" s="42">
        <v>178</v>
      </c>
      <c r="E38" s="42">
        <v>179</v>
      </c>
      <c r="F38" s="42">
        <v>156</v>
      </c>
      <c r="G38" s="42"/>
      <c r="H38" s="42">
        <v>716</v>
      </c>
      <c r="I38" s="42">
        <v>79.56</v>
      </c>
      <c r="J38" s="42">
        <v>181</v>
      </c>
      <c r="K38" s="42">
        <v>337</v>
      </c>
      <c r="L38" s="42"/>
      <c r="M38" s="42">
        <v>89</v>
      </c>
      <c r="N38" s="42">
        <v>264</v>
      </c>
      <c r="O38" s="42"/>
      <c r="P38" s="42">
        <v>270</v>
      </c>
      <c r="Q38" s="42">
        <v>601</v>
      </c>
      <c r="R38" s="42"/>
      <c r="S38" s="42">
        <v>87</v>
      </c>
      <c r="T38" s="42">
        <v>115</v>
      </c>
      <c r="U38" s="42"/>
      <c r="V38" s="42">
        <v>92</v>
      </c>
      <c r="W38" s="42">
        <v>200</v>
      </c>
      <c r="X38" s="42">
        <v>292</v>
      </c>
      <c r="Y38" s="42">
        <v>185</v>
      </c>
      <c r="Z38" s="42">
        <v>12</v>
      </c>
      <c r="AA38" s="42">
        <v>38</v>
      </c>
      <c r="AB38" s="42">
        <v>62</v>
      </c>
      <c r="AC38" s="42">
        <v>21</v>
      </c>
      <c r="AD38" s="42">
        <v>13</v>
      </c>
      <c r="AE38" s="42">
        <v>14</v>
      </c>
      <c r="AF38" s="42">
        <v>15</v>
      </c>
      <c r="AG38" s="42">
        <v>88</v>
      </c>
      <c r="AH38" s="42">
        <v>95</v>
      </c>
      <c r="AI38" s="42">
        <v>183</v>
      </c>
      <c r="AJ38" s="42">
        <v>3</v>
      </c>
      <c r="AK38" s="42">
        <v>115</v>
      </c>
      <c r="AL38" s="42">
        <v>8</v>
      </c>
      <c r="AM38" s="42">
        <v>35</v>
      </c>
      <c r="AN38" s="42">
        <v>216</v>
      </c>
      <c r="AO38" s="42">
        <v>-112</v>
      </c>
    </row>
    <row r="39" spans="1:41" x14ac:dyDescent="0.4">
      <c r="A39" s="46" t="s">
        <v>213</v>
      </c>
      <c r="B39" s="42" t="s">
        <v>297</v>
      </c>
      <c r="C39" s="42">
        <v>176</v>
      </c>
      <c r="D39" s="42">
        <v>178</v>
      </c>
      <c r="E39" s="42">
        <v>173</v>
      </c>
      <c r="F39" s="42">
        <v>141</v>
      </c>
      <c r="G39" s="42">
        <v>3</v>
      </c>
      <c r="H39" s="42">
        <v>671</v>
      </c>
      <c r="I39" s="42">
        <v>74.56</v>
      </c>
      <c r="J39" s="42">
        <v>174</v>
      </c>
      <c r="K39" s="42">
        <v>339</v>
      </c>
      <c r="L39" s="42"/>
      <c r="M39" s="42">
        <v>59</v>
      </c>
      <c r="N39" s="42">
        <v>207</v>
      </c>
      <c r="O39" s="42"/>
      <c r="P39" s="42">
        <v>233</v>
      </c>
      <c r="Q39" s="42">
        <v>546</v>
      </c>
      <c r="R39" s="42"/>
      <c r="S39" s="42">
        <v>146</v>
      </c>
      <c r="T39" s="42">
        <v>185</v>
      </c>
      <c r="U39" s="42"/>
      <c r="V39" s="42">
        <v>91</v>
      </c>
      <c r="W39" s="42">
        <v>216</v>
      </c>
      <c r="X39" s="42">
        <v>307</v>
      </c>
      <c r="Y39" s="42">
        <v>142</v>
      </c>
      <c r="Z39" s="42">
        <v>7</v>
      </c>
      <c r="AA39" s="42">
        <v>34</v>
      </c>
      <c r="AB39" s="42">
        <v>59</v>
      </c>
      <c r="AC39" s="42">
        <v>22</v>
      </c>
      <c r="AD39" s="42">
        <v>9</v>
      </c>
      <c r="AE39" s="42">
        <v>12</v>
      </c>
      <c r="AF39" s="42">
        <v>12</v>
      </c>
      <c r="AG39" s="42">
        <v>65</v>
      </c>
      <c r="AH39" s="42">
        <v>103</v>
      </c>
      <c r="AI39" s="42">
        <v>168</v>
      </c>
      <c r="AJ39" s="42">
        <v>2</v>
      </c>
      <c r="AK39" s="42">
        <v>119</v>
      </c>
      <c r="AL39" s="42">
        <v>7</v>
      </c>
      <c r="AM39" s="42">
        <v>31</v>
      </c>
      <c r="AN39" s="42">
        <v>227</v>
      </c>
      <c r="AO39" s="42">
        <v>31</v>
      </c>
    </row>
    <row r="40" spans="1:41" x14ac:dyDescent="0.4">
      <c r="A40" s="46" t="s">
        <v>233</v>
      </c>
      <c r="B40" s="42" t="s">
        <v>297</v>
      </c>
      <c r="C40" s="42">
        <v>163</v>
      </c>
      <c r="D40" s="42">
        <v>164</v>
      </c>
      <c r="E40" s="42">
        <v>174</v>
      </c>
      <c r="F40" s="42">
        <v>179</v>
      </c>
      <c r="G40" s="42"/>
      <c r="H40" s="42">
        <v>680</v>
      </c>
      <c r="I40" s="42">
        <v>75.56</v>
      </c>
      <c r="J40" s="42">
        <v>197</v>
      </c>
      <c r="K40" s="42">
        <v>387</v>
      </c>
      <c r="L40" s="42"/>
      <c r="M40" s="42">
        <v>62</v>
      </c>
      <c r="N40" s="42">
        <v>166</v>
      </c>
      <c r="O40" s="42"/>
      <c r="P40" s="42">
        <v>259</v>
      </c>
      <c r="Q40" s="42">
        <v>553</v>
      </c>
      <c r="R40" s="42"/>
      <c r="S40" s="42">
        <v>100</v>
      </c>
      <c r="T40" s="42">
        <v>155</v>
      </c>
      <c r="U40" s="42"/>
      <c r="V40" s="42">
        <v>91</v>
      </c>
      <c r="W40" s="42">
        <v>228</v>
      </c>
      <c r="X40" s="42">
        <v>319</v>
      </c>
      <c r="Y40" s="42">
        <v>144</v>
      </c>
      <c r="Z40" s="42">
        <v>14</v>
      </c>
      <c r="AA40" s="42">
        <v>36</v>
      </c>
      <c r="AB40" s="42">
        <v>55</v>
      </c>
      <c r="AC40" s="42">
        <v>16</v>
      </c>
      <c r="AD40" s="42">
        <v>12</v>
      </c>
      <c r="AE40" s="42">
        <v>9</v>
      </c>
      <c r="AF40" s="42">
        <v>11</v>
      </c>
      <c r="AG40" s="42">
        <v>68</v>
      </c>
      <c r="AH40" s="42">
        <v>101</v>
      </c>
      <c r="AI40" s="42">
        <v>169</v>
      </c>
      <c r="AJ40" s="42">
        <v>1</v>
      </c>
      <c r="AK40" s="42">
        <v>111</v>
      </c>
      <c r="AL40" s="42">
        <v>4</v>
      </c>
      <c r="AM40" s="42">
        <v>35</v>
      </c>
      <c r="AN40" s="42">
        <v>235</v>
      </c>
      <c r="AO40" s="42">
        <v>123</v>
      </c>
    </row>
    <row r="41" spans="1:41" x14ac:dyDescent="0.4">
      <c r="A41" s="46" t="s">
        <v>256</v>
      </c>
      <c r="B41" s="42" t="s">
        <v>297</v>
      </c>
      <c r="C41" s="42">
        <v>151</v>
      </c>
      <c r="D41" s="42">
        <v>193</v>
      </c>
      <c r="E41" s="42">
        <v>179</v>
      </c>
      <c r="F41" s="42">
        <v>157</v>
      </c>
      <c r="G41" s="42"/>
      <c r="H41" s="42">
        <v>680</v>
      </c>
      <c r="I41" s="42">
        <v>75.56</v>
      </c>
      <c r="J41" s="42">
        <v>183</v>
      </c>
      <c r="K41" s="42">
        <v>384</v>
      </c>
      <c r="L41" s="42"/>
      <c r="M41" s="42">
        <v>74</v>
      </c>
      <c r="N41" s="42">
        <v>258</v>
      </c>
      <c r="O41" s="42"/>
      <c r="P41" s="42">
        <v>257</v>
      </c>
      <c r="Q41" s="42">
        <v>642</v>
      </c>
      <c r="R41" s="42"/>
      <c r="S41" s="42">
        <v>92</v>
      </c>
      <c r="T41" s="42">
        <v>128</v>
      </c>
      <c r="U41" s="42"/>
      <c r="V41" s="42">
        <v>109</v>
      </c>
      <c r="W41" s="42">
        <v>207</v>
      </c>
      <c r="X41" s="42">
        <v>316</v>
      </c>
      <c r="Y41" s="42">
        <v>161</v>
      </c>
      <c r="Z41" s="42">
        <v>9</v>
      </c>
      <c r="AA41" s="42">
        <v>53</v>
      </c>
      <c r="AB41" s="42">
        <v>68</v>
      </c>
      <c r="AC41" s="42">
        <v>24</v>
      </c>
      <c r="AD41" s="42">
        <v>8</v>
      </c>
      <c r="AE41" s="42">
        <v>9</v>
      </c>
      <c r="AF41" s="42">
        <v>10</v>
      </c>
      <c r="AG41" s="42">
        <v>90</v>
      </c>
      <c r="AH41" s="42">
        <v>78</v>
      </c>
      <c r="AI41" s="42">
        <v>168</v>
      </c>
      <c r="AJ41" s="42"/>
      <c r="AK41" s="42">
        <v>75</v>
      </c>
      <c r="AL41" s="42">
        <v>4</v>
      </c>
      <c r="AM41" s="42">
        <v>32</v>
      </c>
      <c r="AN41" s="42">
        <v>220</v>
      </c>
      <c r="AO41" s="42">
        <v>-215</v>
      </c>
    </row>
    <row r="42" spans="1:41" x14ac:dyDescent="0.4">
      <c r="A42" s="48" t="s">
        <v>275</v>
      </c>
      <c r="B42" s="49" t="s">
        <v>297</v>
      </c>
      <c r="C42" s="49">
        <v>165</v>
      </c>
      <c r="D42" s="49">
        <v>167</v>
      </c>
      <c r="E42" s="49">
        <v>165</v>
      </c>
      <c r="F42" s="49">
        <v>145</v>
      </c>
      <c r="G42" s="49">
        <v>16</v>
      </c>
      <c r="H42" s="49">
        <v>658</v>
      </c>
      <c r="I42" s="49">
        <v>73.11</v>
      </c>
      <c r="J42" s="49">
        <v>173</v>
      </c>
      <c r="K42" s="49">
        <v>354</v>
      </c>
      <c r="L42" s="49"/>
      <c r="M42" s="49">
        <v>71</v>
      </c>
      <c r="N42" s="49">
        <v>235</v>
      </c>
      <c r="O42" s="49"/>
      <c r="P42" s="49">
        <v>244</v>
      </c>
      <c r="Q42" s="49">
        <v>589</v>
      </c>
      <c r="R42" s="49"/>
      <c r="S42" s="49">
        <v>99</v>
      </c>
      <c r="T42" s="49">
        <v>132</v>
      </c>
      <c r="U42" s="49"/>
      <c r="V42" s="49">
        <v>79</v>
      </c>
      <c r="W42" s="49">
        <v>230</v>
      </c>
      <c r="X42" s="49">
        <v>309</v>
      </c>
      <c r="Y42" s="49">
        <v>153</v>
      </c>
      <c r="Z42" s="49">
        <v>11</v>
      </c>
      <c r="AA42" s="49">
        <v>47</v>
      </c>
      <c r="AB42" s="49">
        <v>64</v>
      </c>
      <c r="AC42" s="49">
        <v>29</v>
      </c>
      <c r="AD42" s="49">
        <v>10</v>
      </c>
      <c r="AE42" s="49">
        <v>8</v>
      </c>
      <c r="AF42" s="49">
        <v>8</v>
      </c>
      <c r="AG42" s="49">
        <v>81</v>
      </c>
      <c r="AH42" s="49">
        <v>104</v>
      </c>
      <c r="AI42" s="49">
        <v>185</v>
      </c>
      <c r="AJ42" s="49">
        <v>1</v>
      </c>
      <c r="AK42" s="49">
        <v>91</v>
      </c>
      <c r="AL42" s="49">
        <v>11</v>
      </c>
      <c r="AM42" s="49">
        <v>30</v>
      </c>
      <c r="AN42" s="49">
        <v>208</v>
      </c>
      <c r="AO42" s="49">
        <v>-35</v>
      </c>
    </row>
    <row r="43" spans="1:41" x14ac:dyDescent="0.4">
      <c r="A43" s="43" t="s">
        <v>85</v>
      </c>
      <c r="B43" s="44" t="s">
        <v>298</v>
      </c>
      <c r="C43" s="44">
        <v>175</v>
      </c>
      <c r="D43" s="44">
        <v>169</v>
      </c>
      <c r="E43" s="44">
        <v>173</v>
      </c>
      <c r="F43" s="44">
        <v>161</v>
      </c>
      <c r="G43" s="44"/>
      <c r="H43" s="44">
        <v>678</v>
      </c>
      <c r="I43" s="44">
        <v>75.33</v>
      </c>
      <c r="J43" s="44">
        <v>160</v>
      </c>
      <c r="K43" s="44">
        <v>331</v>
      </c>
      <c r="L43" s="44"/>
      <c r="M43" s="44">
        <v>85</v>
      </c>
      <c r="N43" s="44">
        <v>237</v>
      </c>
      <c r="O43" s="44"/>
      <c r="P43" s="44">
        <v>245</v>
      </c>
      <c r="Q43" s="44">
        <v>568</v>
      </c>
      <c r="R43" s="44"/>
      <c r="S43" s="44">
        <v>103</v>
      </c>
      <c r="T43" s="44">
        <v>151</v>
      </c>
      <c r="U43" s="44"/>
      <c r="V43" s="44">
        <v>96</v>
      </c>
      <c r="W43" s="44">
        <v>230</v>
      </c>
      <c r="X43" s="44">
        <v>326</v>
      </c>
      <c r="Y43" s="44">
        <v>169</v>
      </c>
      <c r="Z43" s="44">
        <v>12</v>
      </c>
      <c r="AA43" s="44">
        <v>41</v>
      </c>
      <c r="AB43" s="44">
        <v>66</v>
      </c>
      <c r="AC43" s="44">
        <v>19</v>
      </c>
      <c r="AD43" s="44">
        <v>7</v>
      </c>
      <c r="AE43" s="44">
        <v>16</v>
      </c>
      <c r="AF43" s="44">
        <v>19</v>
      </c>
      <c r="AG43" s="44">
        <v>68</v>
      </c>
      <c r="AH43" s="44">
        <v>99</v>
      </c>
      <c r="AI43" s="44">
        <v>167</v>
      </c>
      <c r="AJ43" s="44">
        <v>1</v>
      </c>
      <c r="AK43" s="44">
        <v>124</v>
      </c>
      <c r="AL43" s="44">
        <v>6</v>
      </c>
      <c r="AM43" s="44">
        <v>34</v>
      </c>
      <c r="AN43" s="44">
        <v>219</v>
      </c>
      <c r="AO43" s="44">
        <v>-150</v>
      </c>
    </row>
    <row r="44" spans="1:41" x14ac:dyDescent="0.4">
      <c r="A44" s="46" t="s">
        <v>112</v>
      </c>
      <c r="B44" s="42" t="s">
        <v>298</v>
      </c>
      <c r="C44" s="42">
        <v>207</v>
      </c>
      <c r="D44" s="42">
        <v>187</v>
      </c>
      <c r="E44" s="42">
        <v>155</v>
      </c>
      <c r="F44" s="42">
        <v>173</v>
      </c>
      <c r="G44" s="42">
        <v>28</v>
      </c>
      <c r="H44" s="42">
        <v>750</v>
      </c>
      <c r="I44" s="42">
        <v>83.33</v>
      </c>
      <c r="J44" s="42">
        <v>195</v>
      </c>
      <c r="K44" s="42">
        <v>363</v>
      </c>
      <c r="L44" s="42"/>
      <c r="M44" s="42">
        <v>85</v>
      </c>
      <c r="N44" s="42">
        <v>243</v>
      </c>
      <c r="O44" s="42"/>
      <c r="P44" s="42">
        <v>280</v>
      </c>
      <c r="Q44" s="42">
        <v>606</v>
      </c>
      <c r="R44" s="42"/>
      <c r="S44" s="42">
        <v>105</v>
      </c>
      <c r="T44" s="42">
        <v>148</v>
      </c>
      <c r="U44" s="42"/>
      <c r="V44" s="42">
        <v>103</v>
      </c>
      <c r="W44" s="42">
        <v>217</v>
      </c>
      <c r="X44" s="42">
        <v>320</v>
      </c>
      <c r="Y44" s="42">
        <v>157</v>
      </c>
      <c r="Z44" s="42">
        <v>14</v>
      </c>
      <c r="AA44" s="42">
        <v>30</v>
      </c>
      <c r="AB44" s="42">
        <v>52</v>
      </c>
      <c r="AC44" s="42">
        <v>16</v>
      </c>
      <c r="AD44" s="42">
        <v>8</v>
      </c>
      <c r="AE44" s="42">
        <v>10</v>
      </c>
      <c r="AF44" s="42">
        <v>11</v>
      </c>
      <c r="AG44" s="42">
        <v>80</v>
      </c>
      <c r="AH44" s="42">
        <v>96</v>
      </c>
      <c r="AI44" s="42">
        <v>176</v>
      </c>
      <c r="AJ44" s="42">
        <v>2</v>
      </c>
      <c r="AK44" s="42">
        <v>94</v>
      </c>
      <c r="AL44" s="42">
        <v>4</v>
      </c>
      <c r="AM44" s="42">
        <v>31</v>
      </c>
      <c r="AN44" s="42">
        <v>199</v>
      </c>
      <c r="AO44" s="42">
        <v>125</v>
      </c>
    </row>
    <row r="45" spans="1:41" x14ac:dyDescent="0.4">
      <c r="A45" s="46" t="s">
        <v>133</v>
      </c>
      <c r="B45" s="42" t="s">
        <v>298</v>
      </c>
      <c r="C45" s="42">
        <v>196</v>
      </c>
      <c r="D45" s="42">
        <v>219</v>
      </c>
      <c r="E45" s="42">
        <v>218</v>
      </c>
      <c r="F45" s="42">
        <v>183</v>
      </c>
      <c r="G45" s="42"/>
      <c r="H45" s="42">
        <v>816</v>
      </c>
      <c r="I45" s="42">
        <v>90.67</v>
      </c>
      <c r="J45" s="42">
        <v>206</v>
      </c>
      <c r="K45" s="42">
        <v>333</v>
      </c>
      <c r="L45" s="42"/>
      <c r="M45" s="42">
        <v>95</v>
      </c>
      <c r="N45" s="42">
        <v>256</v>
      </c>
      <c r="O45" s="42"/>
      <c r="P45" s="42">
        <v>301</v>
      </c>
      <c r="Q45" s="42">
        <v>589</v>
      </c>
      <c r="R45" s="42"/>
      <c r="S45" s="42">
        <v>119</v>
      </c>
      <c r="T45" s="42">
        <v>160</v>
      </c>
      <c r="U45" s="42"/>
      <c r="V45" s="42">
        <v>72</v>
      </c>
      <c r="W45" s="42">
        <v>206</v>
      </c>
      <c r="X45" s="42">
        <v>278</v>
      </c>
      <c r="Y45" s="42">
        <v>194</v>
      </c>
      <c r="Z45" s="42">
        <v>16</v>
      </c>
      <c r="AA45" s="42">
        <v>52</v>
      </c>
      <c r="AB45" s="42">
        <v>70</v>
      </c>
      <c r="AC45" s="42">
        <v>29</v>
      </c>
      <c r="AD45" s="42">
        <v>7</v>
      </c>
      <c r="AE45" s="42">
        <v>17</v>
      </c>
      <c r="AF45" s="42">
        <v>18</v>
      </c>
      <c r="AG45" s="42">
        <v>89</v>
      </c>
      <c r="AH45" s="42">
        <v>93</v>
      </c>
      <c r="AI45" s="42">
        <v>182</v>
      </c>
      <c r="AJ45" s="42">
        <v>3</v>
      </c>
      <c r="AK45" s="42">
        <v>76</v>
      </c>
      <c r="AL45" s="42">
        <v>11</v>
      </c>
      <c r="AM45" s="42">
        <v>46</v>
      </c>
      <c r="AN45" s="42">
        <v>192</v>
      </c>
      <c r="AO45" s="42">
        <v>510</v>
      </c>
    </row>
    <row r="46" spans="1:41" x14ac:dyDescent="0.4">
      <c r="A46" s="46" t="s">
        <v>152</v>
      </c>
      <c r="B46" s="42" t="s">
        <v>298</v>
      </c>
      <c r="C46" s="42">
        <v>173</v>
      </c>
      <c r="D46" s="42">
        <v>172</v>
      </c>
      <c r="E46" s="42">
        <v>155</v>
      </c>
      <c r="F46" s="42">
        <v>181</v>
      </c>
      <c r="G46" s="42"/>
      <c r="H46" s="42">
        <v>681</v>
      </c>
      <c r="I46" s="42">
        <v>75.67</v>
      </c>
      <c r="J46" s="42">
        <v>155</v>
      </c>
      <c r="K46" s="42">
        <v>316</v>
      </c>
      <c r="L46" s="42"/>
      <c r="M46" s="42">
        <v>95</v>
      </c>
      <c r="N46" s="42">
        <v>295</v>
      </c>
      <c r="O46" s="42"/>
      <c r="P46" s="42">
        <v>250</v>
      </c>
      <c r="Q46" s="42">
        <v>611</v>
      </c>
      <c r="R46" s="42"/>
      <c r="S46" s="42">
        <v>86</v>
      </c>
      <c r="T46" s="42">
        <v>115</v>
      </c>
      <c r="U46" s="42"/>
      <c r="V46" s="42">
        <v>95</v>
      </c>
      <c r="W46" s="42">
        <v>209</v>
      </c>
      <c r="X46" s="42">
        <v>304</v>
      </c>
      <c r="Y46" s="42">
        <v>150</v>
      </c>
      <c r="Z46" s="42">
        <v>15</v>
      </c>
      <c r="AA46" s="42">
        <v>43</v>
      </c>
      <c r="AB46" s="42">
        <v>43</v>
      </c>
      <c r="AC46" s="42">
        <v>9</v>
      </c>
      <c r="AD46" s="42">
        <v>7</v>
      </c>
      <c r="AE46" s="42">
        <v>7</v>
      </c>
      <c r="AF46" s="42">
        <v>8</v>
      </c>
      <c r="AG46" s="42">
        <v>93</v>
      </c>
      <c r="AH46" s="42">
        <v>84</v>
      </c>
      <c r="AI46" s="42">
        <v>177</v>
      </c>
      <c r="AJ46" s="42">
        <v>1</v>
      </c>
      <c r="AK46" s="42">
        <v>93</v>
      </c>
      <c r="AL46" s="42">
        <v>6</v>
      </c>
      <c r="AM46" s="42">
        <v>23</v>
      </c>
      <c r="AN46" s="42">
        <v>202</v>
      </c>
      <c r="AO46" s="42">
        <v>-550</v>
      </c>
    </row>
    <row r="47" spans="1:41" x14ac:dyDescent="0.4">
      <c r="A47" s="46" t="s">
        <v>172</v>
      </c>
      <c r="B47" s="42" t="s">
        <v>298</v>
      </c>
      <c r="C47" s="42">
        <v>227</v>
      </c>
      <c r="D47" s="42">
        <v>176</v>
      </c>
      <c r="E47" s="42">
        <v>192</v>
      </c>
      <c r="F47" s="42">
        <v>168</v>
      </c>
      <c r="G47" s="42"/>
      <c r="H47" s="42">
        <v>763</v>
      </c>
      <c r="I47" s="42">
        <v>84.78</v>
      </c>
      <c r="J47" s="42">
        <v>207</v>
      </c>
      <c r="K47" s="42">
        <v>361</v>
      </c>
      <c r="L47" s="42"/>
      <c r="M47" s="42">
        <v>81</v>
      </c>
      <c r="N47" s="42">
        <v>253</v>
      </c>
      <c r="O47" s="42"/>
      <c r="P47" s="42">
        <v>288</v>
      </c>
      <c r="Q47" s="42">
        <v>614</v>
      </c>
      <c r="R47" s="42"/>
      <c r="S47" s="42">
        <v>106</v>
      </c>
      <c r="T47" s="42">
        <v>164</v>
      </c>
      <c r="U47" s="42"/>
      <c r="V47" s="42">
        <v>88</v>
      </c>
      <c r="W47" s="42">
        <v>225</v>
      </c>
      <c r="X47" s="42">
        <v>313</v>
      </c>
      <c r="Y47" s="42">
        <v>169</v>
      </c>
      <c r="Z47" s="42">
        <v>13</v>
      </c>
      <c r="AA47" s="42">
        <v>43</v>
      </c>
      <c r="AB47" s="42">
        <v>54</v>
      </c>
      <c r="AC47" s="42">
        <v>22</v>
      </c>
      <c r="AD47" s="42">
        <v>16</v>
      </c>
      <c r="AE47" s="42">
        <v>17</v>
      </c>
      <c r="AF47" s="42">
        <v>17</v>
      </c>
      <c r="AG47" s="42">
        <v>69</v>
      </c>
      <c r="AH47" s="42">
        <v>96</v>
      </c>
      <c r="AI47" s="42">
        <v>165</v>
      </c>
      <c r="AJ47" s="42"/>
      <c r="AK47" s="42">
        <v>79</v>
      </c>
      <c r="AL47" s="42">
        <v>6</v>
      </c>
      <c r="AM47" s="42">
        <v>42</v>
      </c>
      <c r="AN47" s="42">
        <v>218</v>
      </c>
      <c r="AO47" s="42">
        <v>178</v>
      </c>
    </row>
    <row r="48" spans="1:41" x14ac:dyDescent="0.4">
      <c r="A48" s="46" t="s">
        <v>192</v>
      </c>
      <c r="B48" s="42" t="s">
        <v>298</v>
      </c>
      <c r="C48" s="42">
        <v>183</v>
      </c>
      <c r="D48" s="42">
        <v>178</v>
      </c>
      <c r="E48" s="42">
        <v>176</v>
      </c>
      <c r="F48" s="42">
        <v>149</v>
      </c>
      <c r="G48" s="42"/>
      <c r="H48" s="42">
        <v>686</v>
      </c>
      <c r="I48" s="42">
        <v>76.22</v>
      </c>
      <c r="J48" s="42">
        <v>186</v>
      </c>
      <c r="K48" s="42">
        <v>353</v>
      </c>
      <c r="L48" s="42"/>
      <c r="M48" s="42">
        <v>74</v>
      </c>
      <c r="N48" s="42">
        <v>225</v>
      </c>
      <c r="O48" s="42"/>
      <c r="P48" s="42">
        <v>260</v>
      </c>
      <c r="Q48" s="42">
        <v>578</v>
      </c>
      <c r="R48" s="42"/>
      <c r="S48" s="42">
        <v>92</v>
      </c>
      <c r="T48" s="42">
        <v>121</v>
      </c>
      <c r="U48" s="42"/>
      <c r="V48" s="42">
        <v>90</v>
      </c>
      <c r="W48" s="42">
        <v>219</v>
      </c>
      <c r="X48" s="42">
        <v>309</v>
      </c>
      <c r="Y48" s="42">
        <v>168</v>
      </c>
      <c r="Z48" s="42">
        <v>9</v>
      </c>
      <c r="AA48" s="42">
        <v>27</v>
      </c>
      <c r="AB48" s="42">
        <v>49</v>
      </c>
      <c r="AC48" s="42">
        <v>24</v>
      </c>
      <c r="AD48" s="42">
        <v>11</v>
      </c>
      <c r="AE48" s="42">
        <v>10</v>
      </c>
      <c r="AF48" s="42">
        <v>11</v>
      </c>
      <c r="AG48" s="42">
        <v>67</v>
      </c>
      <c r="AH48" s="42">
        <v>99</v>
      </c>
      <c r="AI48" s="42">
        <v>166</v>
      </c>
      <c r="AJ48" s="42"/>
      <c r="AK48" s="42">
        <v>118</v>
      </c>
      <c r="AL48" s="42">
        <v>10</v>
      </c>
      <c r="AM48" s="42">
        <v>18</v>
      </c>
      <c r="AN48" s="42">
        <v>184</v>
      </c>
      <c r="AO48" s="42">
        <v>-131</v>
      </c>
    </row>
    <row r="49" spans="1:41" x14ac:dyDescent="0.4">
      <c r="A49" s="46" t="s">
        <v>213</v>
      </c>
      <c r="B49" s="42" t="s">
        <v>298</v>
      </c>
      <c r="C49" s="42">
        <v>150</v>
      </c>
      <c r="D49" s="42">
        <v>177</v>
      </c>
      <c r="E49" s="42">
        <v>171</v>
      </c>
      <c r="F49" s="42">
        <v>151</v>
      </c>
      <c r="G49" s="42"/>
      <c r="H49" s="42">
        <v>649</v>
      </c>
      <c r="I49" s="42">
        <v>72.11</v>
      </c>
      <c r="J49" s="42">
        <v>161</v>
      </c>
      <c r="K49" s="42">
        <v>344</v>
      </c>
      <c r="L49" s="42"/>
      <c r="M49" s="42">
        <v>67</v>
      </c>
      <c r="N49" s="42">
        <v>201</v>
      </c>
      <c r="O49" s="42"/>
      <c r="P49" s="42">
        <v>228</v>
      </c>
      <c r="Q49" s="42">
        <v>545</v>
      </c>
      <c r="R49" s="42"/>
      <c r="S49" s="42">
        <v>126</v>
      </c>
      <c r="T49" s="42">
        <v>192</v>
      </c>
      <c r="U49" s="42"/>
      <c r="V49" s="42">
        <v>86</v>
      </c>
      <c r="W49" s="42">
        <v>230</v>
      </c>
      <c r="X49" s="42">
        <v>316</v>
      </c>
      <c r="Y49" s="42">
        <v>144</v>
      </c>
      <c r="Z49" s="42">
        <v>9</v>
      </c>
      <c r="AA49" s="42">
        <v>39</v>
      </c>
      <c r="AB49" s="42">
        <v>54</v>
      </c>
      <c r="AC49" s="42">
        <v>22</v>
      </c>
      <c r="AD49" s="42">
        <v>13</v>
      </c>
      <c r="AE49" s="42">
        <v>9</v>
      </c>
      <c r="AF49" s="42">
        <v>10</v>
      </c>
      <c r="AG49" s="42">
        <v>69</v>
      </c>
      <c r="AH49" s="42">
        <v>98</v>
      </c>
      <c r="AI49" s="42">
        <v>167</v>
      </c>
      <c r="AJ49" s="42"/>
      <c r="AK49" s="42">
        <v>110</v>
      </c>
      <c r="AL49" s="42">
        <v>6</v>
      </c>
      <c r="AM49" s="42">
        <v>24</v>
      </c>
      <c r="AN49" s="42">
        <v>199</v>
      </c>
      <c r="AO49" s="42">
        <v>58</v>
      </c>
    </row>
    <row r="50" spans="1:41" x14ac:dyDescent="0.4">
      <c r="A50" s="46" t="s">
        <v>233</v>
      </c>
      <c r="B50" s="42" t="s">
        <v>298</v>
      </c>
      <c r="C50" s="42">
        <v>179</v>
      </c>
      <c r="D50" s="42">
        <v>186</v>
      </c>
      <c r="E50" s="42">
        <v>177</v>
      </c>
      <c r="F50" s="42">
        <v>153</v>
      </c>
      <c r="G50" s="42"/>
      <c r="H50" s="42">
        <v>695</v>
      </c>
      <c r="I50" s="42">
        <v>77.22</v>
      </c>
      <c r="J50" s="42">
        <v>221</v>
      </c>
      <c r="K50" s="42">
        <v>385</v>
      </c>
      <c r="L50" s="42"/>
      <c r="M50" s="42">
        <v>57</v>
      </c>
      <c r="N50" s="42">
        <v>200</v>
      </c>
      <c r="O50" s="42"/>
      <c r="P50" s="42">
        <v>278</v>
      </c>
      <c r="Q50" s="42">
        <v>585</v>
      </c>
      <c r="R50" s="42"/>
      <c r="S50" s="42">
        <v>82</v>
      </c>
      <c r="T50" s="42">
        <v>112</v>
      </c>
      <c r="U50" s="42"/>
      <c r="V50" s="42">
        <v>79</v>
      </c>
      <c r="W50" s="42">
        <v>212</v>
      </c>
      <c r="X50" s="42">
        <v>291</v>
      </c>
      <c r="Y50" s="42">
        <v>145</v>
      </c>
      <c r="Z50" s="42">
        <v>12</v>
      </c>
      <c r="AA50" s="42">
        <v>42</v>
      </c>
      <c r="AB50" s="42">
        <v>69</v>
      </c>
      <c r="AC50" s="42">
        <v>26</v>
      </c>
      <c r="AD50" s="42">
        <v>9</v>
      </c>
      <c r="AE50" s="42">
        <v>12</v>
      </c>
      <c r="AF50" s="42">
        <v>12</v>
      </c>
      <c r="AG50" s="42">
        <v>60</v>
      </c>
      <c r="AH50" s="42">
        <v>90</v>
      </c>
      <c r="AI50" s="42">
        <v>150</v>
      </c>
      <c r="AJ50" s="42">
        <v>2</v>
      </c>
      <c r="AK50" s="42">
        <v>94</v>
      </c>
      <c r="AL50" s="42">
        <v>5</v>
      </c>
      <c r="AM50" s="42">
        <v>34</v>
      </c>
      <c r="AN50" s="42">
        <v>198</v>
      </c>
      <c r="AO50" s="42">
        <v>225</v>
      </c>
    </row>
    <row r="51" spans="1:41" x14ac:dyDescent="0.4">
      <c r="A51" s="46" t="s">
        <v>256</v>
      </c>
      <c r="B51" s="42" t="s">
        <v>298</v>
      </c>
      <c r="C51" s="42">
        <v>200</v>
      </c>
      <c r="D51" s="42">
        <v>167</v>
      </c>
      <c r="E51" s="42">
        <v>186</v>
      </c>
      <c r="F51" s="42">
        <v>170</v>
      </c>
      <c r="G51" s="42">
        <v>30</v>
      </c>
      <c r="H51" s="42">
        <v>753</v>
      </c>
      <c r="I51" s="42">
        <v>83.67</v>
      </c>
      <c r="J51" s="42">
        <v>200</v>
      </c>
      <c r="K51" s="42">
        <v>392</v>
      </c>
      <c r="L51" s="42"/>
      <c r="M51" s="42">
        <v>88</v>
      </c>
      <c r="N51" s="42">
        <v>276</v>
      </c>
      <c r="O51" s="42"/>
      <c r="P51" s="42">
        <v>288</v>
      </c>
      <c r="Q51" s="42">
        <v>668</v>
      </c>
      <c r="R51" s="42"/>
      <c r="S51" s="42">
        <v>89</v>
      </c>
      <c r="T51" s="42">
        <v>123</v>
      </c>
      <c r="U51" s="42"/>
      <c r="V51" s="42">
        <v>105</v>
      </c>
      <c r="W51" s="42">
        <v>233</v>
      </c>
      <c r="X51" s="42">
        <v>338</v>
      </c>
      <c r="Y51" s="42">
        <v>174</v>
      </c>
      <c r="Z51" s="42">
        <v>15</v>
      </c>
      <c r="AA51" s="42">
        <v>43</v>
      </c>
      <c r="AB51" s="42">
        <v>64</v>
      </c>
      <c r="AC51" s="42">
        <v>22</v>
      </c>
      <c r="AD51" s="42">
        <v>8</v>
      </c>
      <c r="AE51" s="42">
        <v>11</v>
      </c>
      <c r="AF51" s="42">
        <v>14</v>
      </c>
      <c r="AG51" s="42">
        <v>99</v>
      </c>
      <c r="AH51" s="42">
        <v>81</v>
      </c>
      <c r="AI51" s="42">
        <v>180</v>
      </c>
      <c r="AJ51" s="42">
        <v>2</v>
      </c>
      <c r="AK51" s="42">
        <v>93</v>
      </c>
      <c r="AL51" s="42">
        <v>7</v>
      </c>
      <c r="AM51" s="42">
        <v>45</v>
      </c>
      <c r="AN51" s="42">
        <v>225</v>
      </c>
      <c r="AO51" s="42"/>
    </row>
    <row r="52" spans="1:41" x14ac:dyDescent="0.4">
      <c r="A52" s="48" t="s">
        <v>275</v>
      </c>
      <c r="B52" s="49" t="s">
        <v>298</v>
      </c>
      <c r="C52" s="49">
        <v>154</v>
      </c>
      <c r="D52" s="49">
        <v>188</v>
      </c>
      <c r="E52" s="49">
        <v>151</v>
      </c>
      <c r="F52" s="49">
        <v>158</v>
      </c>
      <c r="G52" s="49">
        <v>9</v>
      </c>
      <c r="H52" s="49">
        <v>660</v>
      </c>
      <c r="I52" s="49">
        <v>73.33</v>
      </c>
      <c r="J52" s="49">
        <v>201</v>
      </c>
      <c r="K52" s="49">
        <v>381</v>
      </c>
      <c r="L52" s="49"/>
      <c r="M52" s="49">
        <v>52</v>
      </c>
      <c r="N52" s="49">
        <v>231</v>
      </c>
      <c r="O52" s="49"/>
      <c r="P52" s="49">
        <v>253</v>
      </c>
      <c r="Q52" s="49">
        <v>612</v>
      </c>
      <c r="R52" s="49"/>
      <c r="S52" s="49">
        <v>102</v>
      </c>
      <c r="T52" s="49">
        <v>137</v>
      </c>
      <c r="U52" s="49"/>
      <c r="V52" s="49">
        <v>99</v>
      </c>
      <c r="W52" s="49">
        <v>209</v>
      </c>
      <c r="X52" s="49">
        <v>308</v>
      </c>
      <c r="Y52" s="49">
        <v>137</v>
      </c>
      <c r="Z52" s="49">
        <v>16</v>
      </c>
      <c r="AA52" s="49">
        <v>27</v>
      </c>
      <c r="AB52" s="49">
        <v>62</v>
      </c>
      <c r="AC52" s="49">
        <v>20</v>
      </c>
      <c r="AD52" s="49">
        <v>11</v>
      </c>
      <c r="AE52" s="49">
        <v>16</v>
      </c>
      <c r="AF52" s="49">
        <v>16</v>
      </c>
      <c r="AG52" s="49">
        <v>72</v>
      </c>
      <c r="AH52" s="49">
        <v>107</v>
      </c>
      <c r="AI52" s="49">
        <v>179</v>
      </c>
      <c r="AJ52" s="49">
        <v>4</v>
      </c>
      <c r="AK52" s="49">
        <v>92</v>
      </c>
      <c r="AL52" s="49">
        <v>6</v>
      </c>
      <c r="AM52" s="49">
        <v>36</v>
      </c>
      <c r="AN52" s="49">
        <v>217</v>
      </c>
      <c r="AO52" s="49">
        <v>-265</v>
      </c>
    </row>
    <row r="53" spans="1:41" x14ac:dyDescent="0.4">
      <c r="A53" s="43" t="s">
        <v>85</v>
      </c>
      <c r="B53" s="44" t="s">
        <v>299</v>
      </c>
      <c r="C53" s="44">
        <v>175</v>
      </c>
      <c r="D53" s="44">
        <v>179</v>
      </c>
      <c r="E53" s="44">
        <v>162</v>
      </c>
      <c r="F53" s="44">
        <v>150</v>
      </c>
      <c r="G53" s="44"/>
      <c r="H53" s="44">
        <v>666</v>
      </c>
      <c r="I53" s="44">
        <v>74</v>
      </c>
      <c r="J53" s="44">
        <v>172</v>
      </c>
      <c r="K53" s="44">
        <v>327</v>
      </c>
      <c r="L53" s="44"/>
      <c r="M53" s="44">
        <v>76</v>
      </c>
      <c r="N53" s="44">
        <v>249</v>
      </c>
      <c r="O53" s="44"/>
      <c r="P53" s="44">
        <v>248</v>
      </c>
      <c r="Q53" s="44">
        <v>576</v>
      </c>
      <c r="R53" s="44"/>
      <c r="S53" s="44">
        <v>94</v>
      </c>
      <c r="T53" s="44">
        <v>136</v>
      </c>
      <c r="U53" s="44"/>
      <c r="V53" s="44">
        <v>71</v>
      </c>
      <c r="W53" s="44">
        <v>199</v>
      </c>
      <c r="X53" s="44">
        <v>270</v>
      </c>
      <c r="Y53" s="44">
        <v>150</v>
      </c>
      <c r="Z53" s="44">
        <v>11</v>
      </c>
      <c r="AA53" s="44">
        <v>39</v>
      </c>
      <c r="AB53" s="44">
        <v>67</v>
      </c>
      <c r="AC53" s="44">
        <v>18</v>
      </c>
      <c r="AD53" s="44">
        <v>8</v>
      </c>
      <c r="AE53" s="44">
        <v>10</v>
      </c>
      <c r="AF53" s="44">
        <v>11</v>
      </c>
      <c r="AG53" s="44">
        <v>89</v>
      </c>
      <c r="AH53" s="44">
        <v>92</v>
      </c>
      <c r="AI53" s="44">
        <v>181</v>
      </c>
      <c r="AJ53" s="44">
        <v>2</v>
      </c>
      <c r="AK53" s="44">
        <v>107</v>
      </c>
      <c r="AL53" s="44">
        <v>5</v>
      </c>
      <c r="AM53" s="44">
        <v>28</v>
      </c>
      <c r="AN53" s="44">
        <v>215</v>
      </c>
      <c r="AO53" s="44">
        <v>-435</v>
      </c>
    </row>
    <row r="54" spans="1:41" x14ac:dyDescent="0.4">
      <c r="A54" s="46" t="s">
        <v>112</v>
      </c>
      <c r="B54" s="42" t="s">
        <v>299</v>
      </c>
      <c r="C54" s="42">
        <v>198</v>
      </c>
      <c r="D54" s="42">
        <v>174</v>
      </c>
      <c r="E54" s="42">
        <v>187</v>
      </c>
      <c r="F54" s="42">
        <v>188</v>
      </c>
      <c r="G54" s="42"/>
      <c r="H54" s="42">
        <v>747</v>
      </c>
      <c r="I54" s="42">
        <v>83</v>
      </c>
      <c r="J54" s="42">
        <v>193</v>
      </c>
      <c r="K54" s="42">
        <v>348</v>
      </c>
      <c r="L54" s="42"/>
      <c r="M54" s="42">
        <v>78</v>
      </c>
      <c r="N54" s="42">
        <v>246</v>
      </c>
      <c r="O54" s="42"/>
      <c r="P54" s="42">
        <v>271</v>
      </c>
      <c r="Q54" s="42">
        <v>594</v>
      </c>
      <c r="R54" s="42"/>
      <c r="S54" s="42">
        <v>127</v>
      </c>
      <c r="T54" s="42">
        <v>166</v>
      </c>
      <c r="U54" s="42"/>
      <c r="V54" s="42">
        <v>87</v>
      </c>
      <c r="W54" s="42">
        <v>215</v>
      </c>
      <c r="X54" s="42">
        <v>302</v>
      </c>
      <c r="Y54" s="42">
        <v>175</v>
      </c>
      <c r="Z54" s="42">
        <v>9</v>
      </c>
      <c r="AA54" s="42">
        <v>45</v>
      </c>
      <c r="AB54" s="42">
        <v>56</v>
      </c>
      <c r="AC54" s="42">
        <v>24</v>
      </c>
      <c r="AD54" s="42">
        <v>8</v>
      </c>
      <c r="AE54" s="42">
        <v>17</v>
      </c>
      <c r="AF54" s="42">
        <v>17</v>
      </c>
      <c r="AG54" s="42">
        <v>57</v>
      </c>
      <c r="AH54" s="42">
        <v>101</v>
      </c>
      <c r="AI54" s="42">
        <v>158</v>
      </c>
      <c r="AJ54" s="42">
        <v>1</v>
      </c>
      <c r="AK54" s="42">
        <v>76</v>
      </c>
      <c r="AL54" s="42">
        <v>5</v>
      </c>
      <c r="AM54" s="42">
        <v>36</v>
      </c>
      <c r="AN54" s="42">
        <v>206</v>
      </c>
      <c r="AO54" s="42">
        <v>426</v>
      </c>
    </row>
    <row r="55" spans="1:41" x14ac:dyDescent="0.4">
      <c r="A55" s="46" t="s">
        <v>133</v>
      </c>
      <c r="B55" s="42" t="s">
        <v>299</v>
      </c>
      <c r="C55" s="42">
        <v>204</v>
      </c>
      <c r="D55" s="42">
        <v>184</v>
      </c>
      <c r="E55" s="42">
        <v>186</v>
      </c>
      <c r="F55" s="42">
        <v>192</v>
      </c>
      <c r="G55" s="42"/>
      <c r="H55" s="42">
        <v>766</v>
      </c>
      <c r="I55" s="42">
        <v>85.11</v>
      </c>
      <c r="J55" s="42">
        <v>181</v>
      </c>
      <c r="K55" s="42">
        <v>358</v>
      </c>
      <c r="L55" s="42"/>
      <c r="M55" s="42">
        <v>98</v>
      </c>
      <c r="N55" s="42">
        <v>310</v>
      </c>
      <c r="O55" s="42"/>
      <c r="P55" s="42">
        <v>279</v>
      </c>
      <c r="Q55" s="42">
        <v>668</v>
      </c>
      <c r="R55" s="42"/>
      <c r="S55" s="42">
        <v>110</v>
      </c>
      <c r="T55" s="42">
        <v>134</v>
      </c>
      <c r="U55" s="42"/>
      <c r="V55" s="42">
        <v>124</v>
      </c>
      <c r="W55" s="42">
        <v>190</v>
      </c>
      <c r="X55" s="42">
        <v>314</v>
      </c>
      <c r="Y55" s="42">
        <v>190</v>
      </c>
      <c r="Z55" s="42">
        <v>17</v>
      </c>
      <c r="AA55" s="42">
        <v>44</v>
      </c>
      <c r="AB55" s="42">
        <v>70</v>
      </c>
      <c r="AC55" s="42">
        <v>23</v>
      </c>
      <c r="AD55" s="42">
        <v>14</v>
      </c>
      <c r="AE55" s="42">
        <v>8</v>
      </c>
      <c r="AF55" s="42">
        <v>8</v>
      </c>
      <c r="AG55" s="42">
        <v>96</v>
      </c>
      <c r="AH55" s="42">
        <v>94</v>
      </c>
      <c r="AI55" s="42">
        <v>190</v>
      </c>
      <c r="AJ55" s="42"/>
      <c r="AK55" s="42">
        <v>85</v>
      </c>
      <c r="AL55" s="42">
        <v>6</v>
      </c>
      <c r="AM55" s="42">
        <v>37</v>
      </c>
      <c r="AN55" s="42">
        <v>211</v>
      </c>
      <c r="AO55" s="42">
        <v>-206</v>
      </c>
    </row>
    <row r="56" spans="1:41" x14ac:dyDescent="0.4">
      <c r="A56" s="46" t="s">
        <v>152</v>
      </c>
      <c r="B56" s="42" t="s">
        <v>299</v>
      </c>
      <c r="C56" s="42">
        <v>201</v>
      </c>
      <c r="D56" s="42">
        <v>183</v>
      </c>
      <c r="E56" s="42">
        <v>170</v>
      </c>
      <c r="F56" s="42">
        <v>163</v>
      </c>
      <c r="G56" s="42"/>
      <c r="H56" s="42">
        <v>717</v>
      </c>
      <c r="I56" s="42">
        <v>79.67</v>
      </c>
      <c r="J56" s="42">
        <v>144</v>
      </c>
      <c r="K56" s="42">
        <v>296</v>
      </c>
      <c r="L56" s="42"/>
      <c r="M56" s="42">
        <v>108</v>
      </c>
      <c r="N56" s="42">
        <v>285</v>
      </c>
      <c r="O56" s="42"/>
      <c r="P56" s="42">
        <v>252</v>
      </c>
      <c r="Q56" s="42">
        <v>581</v>
      </c>
      <c r="R56" s="42"/>
      <c r="S56" s="42">
        <v>105</v>
      </c>
      <c r="T56" s="42">
        <v>152</v>
      </c>
      <c r="U56" s="42"/>
      <c r="V56" s="42">
        <v>87</v>
      </c>
      <c r="W56" s="42">
        <v>223</v>
      </c>
      <c r="X56" s="42">
        <v>310</v>
      </c>
      <c r="Y56" s="42">
        <v>159</v>
      </c>
      <c r="Z56" s="42">
        <v>15</v>
      </c>
      <c r="AA56" s="42">
        <v>45</v>
      </c>
      <c r="AB56" s="42">
        <v>53</v>
      </c>
      <c r="AC56" s="42">
        <v>22</v>
      </c>
      <c r="AD56" s="42">
        <v>11</v>
      </c>
      <c r="AE56" s="42">
        <v>8</v>
      </c>
      <c r="AF56" s="42">
        <v>9</v>
      </c>
      <c r="AG56" s="42">
        <v>59</v>
      </c>
      <c r="AH56" s="42">
        <v>96</v>
      </c>
      <c r="AI56" s="42">
        <v>155</v>
      </c>
      <c r="AJ56" s="42">
        <v>1</v>
      </c>
      <c r="AK56" s="42">
        <v>84</v>
      </c>
      <c r="AL56" s="42">
        <v>6</v>
      </c>
      <c r="AM56" s="42">
        <v>29</v>
      </c>
      <c r="AN56" s="42">
        <v>214</v>
      </c>
      <c r="AO56" s="42">
        <v>160</v>
      </c>
    </row>
    <row r="57" spans="1:41" x14ac:dyDescent="0.4">
      <c r="A57" s="46" t="s">
        <v>172</v>
      </c>
      <c r="B57" s="42" t="s">
        <v>299</v>
      </c>
      <c r="C57" s="42">
        <v>204</v>
      </c>
      <c r="D57" s="42">
        <v>190</v>
      </c>
      <c r="E57" s="42">
        <v>197</v>
      </c>
      <c r="F57" s="42">
        <v>183</v>
      </c>
      <c r="G57" s="42">
        <v>11</v>
      </c>
      <c r="H57" s="42">
        <v>785</v>
      </c>
      <c r="I57" s="42">
        <v>87.22</v>
      </c>
      <c r="J57" s="42">
        <v>222</v>
      </c>
      <c r="K57" s="42">
        <v>378</v>
      </c>
      <c r="L57" s="42"/>
      <c r="M57" s="42">
        <v>78</v>
      </c>
      <c r="N57" s="42">
        <v>242</v>
      </c>
      <c r="O57" s="42"/>
      <c r="P57" s="42">
        <v>300</v>
      </c>
      <c r="Q57" s="42">
        <v>620</v>
      </c>
      <c r="R57" s="42"/>
      <c r="S57" s="42">
        <v>107</v>
      </c>
      <c r="T57" s="42">
        <v>153</v>
      </c>
      <c r="U57" s="42"/>
      <c r="V57" s="42">
        <v>86</v>
      </c>
      <c r="W57" s="42">
        <v>253</v>
      </c>
      <c r="X57" s="42">
        <v>339</v>
      </c>
      <c r="Y57" s="42">
        <v>195</v>
      </c>
      <c r="Z57" s="42">
        <v>13</v>
      </c>
      <c r="AA57" s="42">
        <v>32</v>
      </c>
      <c r="AB57" s="42">
        <v>66</v>
      </c>
      <c r="AC57" s="42">
        <v>32</v>
      </c>
      <c r="AD57" s="42">
        <v>10</v>
      </c>
      <c r="AE57" s="42">
        <v>14</v>
      </c>
      <c r="AF57" s="42">
        <v>14</v>
      </c>
      <c r="AG57" s="42">
        <v>76</v>
      </c>
      <c r="AH57" s="42">
        <v>98</v>
      </c>
      <c r="AI57" s="42">
        <v>174</v>
      </c>
      <c r="AJ57" s="42"/>
      <c r="AK57" s="42">
        <v>101</v>
      </c>
      <c r="AL57" s="42">
        <v>3</v>
      </c>
      <c r="AM57" s="42">
        <v>37</v>
      </c>
      <c r="AN57" s="42">
        <v>204</v>
      </c>
      <c r="AO57" s="42">
        <v>305</v>
      </c>
    </row>
    <row r="58" spans="1:41" x14ac:dyDescent="0.4">
      <c r="A58" s="46" t="s">
        <v>192</v>
      </c>
      <c r="B58" s="42" t="s">
        <v>299</v>
      </c>
      <c r="C58" s="42">
        <v>211</v>
      </c>
      <c r="D58" s="42">
        <v>194</v>
      </c>
      <c r="E58" s="42">
        <v>194</v>
      </c>
      <c r="F58" s="42">
        <v>171</v>
      </c>
      <c r="G58" s="42">
        <v>8</v>
      </c>
      <c r="H58" s="42">
        <v>778</v>
      </c>
      <c r="I58" s="42">
        <v>86.44</v>
      </c>
      <c r="J58" s="42">
        <v>202</v>
      </c>
      <c r="K58" s="42">
        <v>373</v>
      </c>
      <c r="L58" s="42"/>
      <c r="M58" s="42">
        <v>97</v>
      </c>
      <c r="N58" s="42">
        <v>256</v>
      </c>
      <c r="O58" s="42"/>
      <c r="P58" s="42">
        <v>299</v>
      </c>
      <c r="Q58" s="42">
        <v>629</v>
      </c>
      <c r="R58" s="42"/>
      <c r="S58" s="42">
        <v>83</v>
      </c>
      <c r="T58" s="42">
        <v>113</v>
      </c>
      <c r="U58" s="42"/>
      <c r="V58" s="42">
        <v>103</v>
      </c>
      <c r="W58" s="42">
        <v>237</v>
      </c>
      <c r="X58" s="42">
        <v>340</v>
      </c>
      <c r="Y58" s="42">
        <v>195</v>
      </c>
      <c r="Z58" s="42">
        <v>10</v>
      </c>
      <c r="AA58" s="42">
        <v>24</v>
      </c>
      <c r="AB58" s="42">
        <v>51</v>
      </c>
      <c r="AC58" s="42">
        <v>23</v>
      </c>
      <c r="AD58" s="42">
        <v>14</v>
      </c>
      <c r="AE58" s="42">
        <v>16</v>
      </c>
      <c r="AF58" s="42">
        <v>16</v>
      </c>
      <c r="AG58" s="42">
        <v>115</v>
      </c>
      <c r="AH58" s="42">
        <v>91</v>
      </c>
      <c r="AI58" s="42">
        <v>206</v>
      </c>
      <c r="AJ58" s="42">
        <v>2</v>
      </c>
      <c r="AK58" s="42">
        <v>112</v>
      </c>
      <c r="AL58" s="42">
        <v>9</v>
      </c>
      <c r="AM58" s="42">
        <v>29</v>
      </c>
      <c r="AN58" s="42">
        <v>217</v>
      </c>
      <c r="AO58" s="42">
        <v>150</v>
      </c>
    </row>
    <row r="59" spans="1:41" x14ac:dyDescent="0.4">
      <c r="A59" s="46" t="s">
        <v>213</v>
      </c>
      <c r="B59" s="42" t="s">
        <v>299</v>
      </c>
      <c r="C59" s="42">
        <v>181</v>
      </c>
      <c r="D59" s="42">
        <v>162</v>
      </c>
      <c r="E59" s="42">
        <v>175</v>
      </c>
      <c r="F59" s="42">
        <v>133</v>
      </c>
      <c r="G59" s="42"/>
      <c r="H59" s="42">
        <v>651</v>
      </c>
      <c r="I59" s="42">
        <v>72.33</v>
      </c>
      <c r="J59" s="42">
        <v>146</v>
      </c>
      <c r="K59" s="42">
        <v>316</v>
      </c>
      <c r="L59" s="42"/>
      <c r="M59" s="42">
        <v>79</v>
      </c>
      <c r="N59" s="42">
        <v>234</v>
      </c>
      <c r="O59" s="42"/>
      <c r="P59" s="42">
        <v>225</v>
      </c>
      <c r="Q59" s="42">
        <v>550</v>
      </c>
      <c r="R59" s="42"/>
      <c r="S59" s="42">
        <v>122</v>
      </c>
      <c r="T59" s="42">
        <v>169</v>
      </c>
      <c r="U59" s="42"/>
      <c r="V59" s="42">
        <v>75</v>
      </c>
      <c r="W59" s="42">
        <v>231</v>
      </c>
      <c r="X59" s="42">
        <v>306</v>
      </c>
      <c r="Y59" s="42">
        <v>156</v>
      </c>
      <c r="Z59" s="42">
        <v>13</v>
      </c>
      <c r="AA59" s="42">
        <v>23</v>
      </c>
      <c r="AB59" s="42">
        <v>57</v>
      </c>
      <c r="AC59" s="42">
        <v>19</v>
      </c>
      <c r="AD59" s="42">
        <v>10</v>
      </c>
      <c r="AE59" s="42">
        <v>9</v>
      </c>
      <c r="AF59" s="42">
        <v>11</v>
      </c>
      <c r="AG59" s="42">
        <v>61</v>
      </c>
      <c r="AH59" s="42">
        <v>99</v>
      </c>
      <c r="AI59" s="42">
        <v>160</v>
      </c>
      <c r="AJ59" s="42">
        <v>2</v>
      </c>
      <c r="AK59" s="42">
        <v>116</v>
      </c>
      <c r="AL59" s="42">
        <v>5</v>
      </c>
      <c r="AM59" s="42">
        <v>36</v>
      </c>
      <c r="AN59" s="42">
        <v>216</v>
      </c>
      <c r="AO59" s="42">
        <v>-309</v>
      </c>
    </row>
    <row r="60" spans="1:41" x14ac:dyDescent="0.4">
      <c r="A60" s="46" t="s">
        <v>233</v>
      </c>
      <c r="B60" s="42" t="s">
        <v>299</v>
      </c>
      <c r="C60" s="42">
        <v>199</v>
      </c>
      <c r="D60" s="42">
        <v>199</v>
      </c>
      <c r="E60" s="42">
        <v>177</v>
      </c>
      <c r="F60" s="42">
        <v>166</v>
      </c>
      <c r="G60" s="42"/>
      <c r="H60" s="42">
        <v>741</v>
      </c>
      <c r="I60" s="42">
        <v>82.33</v>
      </c>
      <c r="J60" s="42">
        <v>209</v>
      </c>
      <c r="K60" s="42">
        <v>398</v>
      </c>
      <c r="L60" s="42"/>
      <c r="M60" s="42">
        <v>75</v>
      </c>
      <c r="N60" s="42">
        <v>186</v>
      </c>
      <c r="O60" s="42"/>
      <c r="P60" s="42">
        <v>284</v>
      </c>
      <c r="Q60" s="42">
        <v>584</v>
      </c>
      <c r="R60" s="42"/>
      <c r="S60" s="42">
        <v>98</v>
      </c>
      <c r="T60" s="42">
        <v>138</v>
      </c>
      <c r="U60" s="42"/>
      <c r="V60" s="42">
        <v>88</v>
      </c>
      <c r="W60" s="42">
        <v>220</v>
      </c>
      <c r="X60" s="42">
        <v>308</v>
      </c>
      <c r="Y60" s="42">
        <v>170</v>
      </c>
      <c r="Z60" s="42">
        <v>11</v>
      </c>
      <c r="AA60" s="42">
        <v>33</v>
      </c>
      <c r="AB60" s="42">
        <v>58</v>
      </c>
      <c r="AC60" s="42">
        <v>23</v>
      </c>
      <c r="AD60" s="42">
        <v>7</v>
      </c>
      <c r="AE60" s="42">
        <v>17</v>
      </c>
      <c r="AF60" s="42">
        <v>18</v>
      </c>
      <c r="AG60" s="42">
        <v>76</v>
      </c>
      <c r="AH60" s="42">
        <v>80</v>
      </c>
      <c r="AI60" s="42">
        <v>156</v>
      </c>
      <c r="AJ60" s="42">
        <v>1</v>
      </c>
      <c r="AK60" s="42">
        <v>112</v>
      </c>
      <c r="AL60" s="42">
        <v>2</v>
      </c>
      <c r="AM60" s="42">
        <v>36</v>
      </c>
      <c r="AN60" s="42">
        <v>206</v>
      </c>
      <c r="AO60" s="42">
        <v>39</v>
      </c>
    </row>
    <row r="61" spans="1:41" x14ac:dyDescent="0.4">
      <c r="A61" s="46" t="s">
        <v>256</v>
      </c>
      <c r="B61" s="42" t="s">
        <v>299</v>
      </c>
      <c r="C61" s="42">
        <v>203</v>
      </c>
      <c r="D61" s="42">
        <v>213</v>
      </c>
      <c r="E61" s="42">
        <v>191</v>
      </c>
      <c r="F61" s="42">
        <v>155</v>
      </c>
      <c r="G61" s="42"/>
      <c r="H61" s="42">
        <v>762</v>
      </c>
      <c r="I61" s="42">
        <v>84.67</v>
      </c>
      <c r="J61" s="42">
        <v>201</v>
      </c>
      <c r="K61" s="42">
        <v>374</v>
      </c>
      <c r="L61" s="42"/>
      <c r="M61" s="42">
        <v>87</v>
      </c>
      <c r="N61" s="42">
        <v>253</v>
      </c>
      <c r="O61" s="42"/>
      <c r="P61" s="42">
        <v>288</v>
      </c>
      <c r="Q61" s="42">
        <v>627</v>
      </c>
      <c r="R61" s="42"/>
      <c r="S61" s="42">
        <v>99</v>
      </c>
      <c r="T61" s="42">
        <v>133</v>
      </c>
      <c r="U61" s="42"/>
      <c r="V61" s="42">
        <v>89</v>
      </c>
      <c r="W61" s="42">
        <v>240</v>
      </c>
      <c r="X61" s="42">
        <v>329</v>
      </c>
      <c r="Y61" s="42">
        <v>175</v>
      </c>
      <c r="Z61" s="42">
        <v>10</v>
      </c>
      <c r="AA61" s="42">
        <v>25</v>
      </c>
      <c r="AB61" s="42">
        <v>75</v>
      </c>
      <c r="AC61" s="42">
        <v>24</v>
      </c>
      <c r="AD61" s="42">
        <v>10</v>
      </c>
      <c r="AE61" s="42">
        <v>20</v>
      </c>
      <c r="AF61" s="42">
        <v>22</v>
      </c>
      <c r="AG61" s="42">
        <v>74</v>
      </c>
      <c r="AH61" s="42">
        <v>99</v>
      </c>
      <c r="AI61" s="42">
        <v>173</v>
      </c>
      <c r="AJ61" s="42">
        <v>1</v>
      </c>
      <c r="AK61" s="42">
        <v>95</v>
      </c>
      <c r="AL61" s="42">
        <v>4</v>
      </c>
      <c r="AM61" s="42">
        <v>54</v>
      </c>
      <c r="AN61" s="42">
        <v>202</v>
      </c>
      <c r="AO61" s="42">
        <v>265</v>
      </c>
    </row>
    <row r="62" spans="1:41" x14ac:dyDescent="0.4">
      <c r="A62" s="48" t="s">
        <v>275</v>
      </c>
      <c r="B62" s="49" t="s">
        <v>299</v>
      </c>
      <c r="C62" s="49">
        <v>169</v>
      </c>
      <c r="D62" s="49">
        <v>152</v>
      </c>
      <c r="E62" s="49">
        <v>157</v>
      </c>
      <c r="F62" s="49">
        <v>168</v>
      </c>
      <c r="G62" s="49"/>
      <c r="H62" s="49">
        <v>646</v>
      </c>
      <c r="I62" s="49">
        <v>71.78</v>
      </c>
      <c r="J62" s="49">
        <v>162</v>
      </c>
      <c r="K62" s="49">
        <v>361</v>
      </c>
      <c r="L62" s="49"/>
      <c r="M62" s="49">
        <v>74</v>
      </c>
      <c r="N62" s="49">
        <v>241</v>
      </c>
      <c r="O62" s="49"/>
      <c r="P62" s="49">
        <v>236</v>
      </c>
      <c r="Q62" s="49">
        <v>602</v>
      </c>
      <c r="R62" s="49"/>
      <c r="S62" s="49">
        <v>100</v>
      </c>
      <c r="T62" s="49">
        <v>138</v>
      </c>
      <c r="U62" s="49"/>
      <c r="V62" s="49">
        <v>89</v>
      </c>
      <c r="W62" s="49">
        <v>209</v>
      </c>
      <c r="X62" s="49">
        <v>298</v>
      </c>
      <c r="Y62" s="49">
        <v>153</v>
      </c>
      <c r="Z62" s="49">
        <v>13</v>
      </c>
      <c r="AA62" s="49">
        <v>35</v>
      </c>
      <c r="AB62" s="49">
        <v>64</v>
      </c>
      <c r="AC62" s="49">
        <v>21</v>
      </c>
      <c r="AD62" s="49">
        <v>6</v>
      </c>
      <c r="AE62" s="49">
        <v>10</v>
      </c>
      <c r="AF62" s="49">
        <v>10</v>
      </c>
      <c r="AG62" s="49">
        <v>70</v>
      </c>
      <c r="AH62" s="49">
        <v>107</v>
      </c>
      <c r="AI62" s="49">
        <v>177</v>
      </c>
      <c r="AJ62" s="49">
        <v>2</v>
      </c>
      <c r="AK62" s="49">
        <v>81</v>
      </c>
      <c r="AL62" s="49">
        <v>7</v>
      </c>
      <c r="AM62" s="49">
        <v>32</v>
      </c>
      <c r="AN62" s="49">
        <v>223</v>
      </c>
      <c r="AO62" s="49">
        <v>-395</v>
      </c>
    </row>
    <row r="63" spans="1:41" x14ac:dyDescent="0.4">
      <c r="A63" s="43" t="s">
        <v>85</v>
      </c>
      <c r="B63" s="44" t="s">
        <v>300</v>
      </c>
      <c r="C63" s="44">
        <v>155</v>
      </c>
      <c r="D63" s="44">
        <v>183</v>
      </c>
      <c r="E63" s="44">
        <v>178</v>
      </c>
      <c r="F63" s="44">
        <v>169</v>
      </c>
      <c r="G63" s="44">
        <v>7</v>
      </c>
      <c r="H63" s="44">
        <v>692</v>
      </c>
      <c r="I63" s="44">
        <v>76.89</v>
      </c>
      <c r="J63" s="44">
        <v>169</v>
      </c>
      <c r="K63" s="44">
        <v>317</v>
      </c>
      <c r="L63" s="44"/>
      <c r="M63" s="44">
        <v>86</v>
      </c>
      <c r="N63" s="44">
        <v>275</v>
      </c>
      <c r="O63" s="44"/>
      <c r="P63" s="44">
        <v>255</v>
      </c>
      <c r="Q63" s="44">
        <v>592</v>
      </c>
      <c r="R63" s="44"/>
      <c r="S63" s="44">
        <v>96</v>
      </c>
      <c r="T63" s="44">
        <v>136</v>
      </c>
      <c r="U63" s="44"/>
      <c r="V63" s="44">
        <v>83</v>
      </c>
      <c r="W63" s="44">
        <v>234</v>
      </c>
      <c r="X63" s="44">
        <v>317</v>
      </c>
      <c r="Y63" s="44">
        <v>159</v>
      </c>
      <c r="Z63" s="44">
        <v>13</v>
      </c>
      <c r="AA63" s="44">
        <v>37</v>
      </c>
      <c r="AB63" s="44">
        <v>51</v>
      </c>
      <c r="AC63" s="44">
        <v>22</v>
      </c>
      <c r="AD63" s="44">
        <v>6</v>
      </c>
      <c r="AE63" s="44">
        <v>10</v>
      </c>
      <c r="AF63" s="44">
        <v>10</v>
      </c>
      <c r="AG63" s="44">
        <v>81</v>
      </c>
      <c r="AH63" s="44">
        <v>92</v>
      </c>
      <c r="AI63" s="44">
        <v>173</v>
      </c>
      <c r="AJ63" s="44"/>
      <c r="AK63" s="44">
        <v>114</v>
      </c>
      <c r="AL63" s="44">
        <v>6</v>
      </c>
      <c r="AM63" s="44">
        <v>30</v>
      </c>
      <c r="AN63" s="44">
        <v>199</v>
      </c>
      <c r="AO63" s="44">
        <v>-265</v>
      </c>
    </row>
    <row r="64" spans="1:41" x14ac:dyDescent="0.4">
      <c r="A64" s="46" t="s">
        <v>112</v>
      </c>
      <c r="B64" s="42" t="s">
        <v>300</v>
      </c>
      <c r="C64" s="42">
        <v>191</v>
      </c>
      <c r="D64" s="42">
        <v>183</v>
      </c>
      <c r="E64" s="42">
        <v>179</v>
      </c>
      <c r="F64" s="42">
        <v>140</v>
      </c>
      <c r="G64" s="42">
        <v>33</v>
      </c>
      <c r="H64" s="42">
        <v>726</v>
      </c>
      <c r="I64" s="42">
        <v>80.67</v>
      </c>
      <c r="J64" s="42">
        <v>179</v>
      </c>
      <c r="K64" s="42">
        <v>337</v>
      </c>
      <c r="L64" s="42"/>
      <c r="M64" s="42">
        <v>88</v>
      </c>
      <c r="N64" s="42">
        <v>272</v>
      </c>
      <c r="O64" s="42"/>
      <c r="P64" s="42">
        <v>267</v>
      </c>
      <c r="Q64" s="42">
        <v>609</v>
      </c>
      <c r="R64" s="42"/>
      <c r="S64" s="42">
        <v>104</v>
      </c>
      <c r="T64" s="42">
        <v>138</v>
      </c>
      <c r="U64" s="42"/>
      <c r="V64" s="42">
        <v>79</v>
      </c>
      <c r="W64" s="42">
        <v>229</v>
      </c>
      <c r="X64" s="42">
        <v>308</v>
      </c>
      <c r="Y64" s="42">
        <v>177</v>
      </c>
      <c r="Z64" s="42">
        <v>16</v>
      </c>
      <c r="AA64" s="42">
        <v>30</v>
      </c>
      <c r="AB64" s="42">
        <v>59</v>
      </c>
      <c r="AC64" s="42">
        <v>21</v>
      </c>
      <c r="AD64" s="42">
        <v>7</v>
      </c>
      <c r="AE64" s="42">
        <v>12</v>
      </c>
      <c r="AF64" s="42">
        <v>12</v>
      </c>
      <c r="AG64" s="42">
        <v>57</v>
      </c>
      <c r="AH64" s="42">
        <v>97</v>
      </c>
      <c r="AI64" s="42">
        <v>154</v>
      </c>
      <c r="AJ64" s="42"/>
      <c r="AK64" s="42">
        <v>75</v>
      </c>
      <c r="AL64" s="42">
        <v>4</v>
      </c>
      <c r="AM64" s="42">
        <v>42</v>
      </c>
      <c r="AN64" s="42">
        <v>209</v>
      </c>
      <c r="AO64" s="42">
        <v>-5</v>
      </c>
    </row>
    <row r="65" spans="1:41" x14ac:dyDescent="0.4">
      <c r="A65" s="46" t="s">
        <v>133</v>
      </c>
      <c r="B65" s="42" t="s">
        <v>300</v>
      </c>
      <c r="C65" s="42">
        <v>187</v>
      </c>
      <c r="D65" s="42">
        <v>194</v>
      </c>
      <c r="E65" s="42">
        <v>206</v>
      </c>
      <c r="F65" s="42">
        <v>198</v>
      </c>
      <c r="G65" s="42"/>
      <c r="H65" s="42">
        <v>785</v>
      </c>
      <c r="I65" s="42">
        <v>87.22</v>
      </c>
      <c r="J65" s="42">
        <v>204</v>
      </c>
      <c r="K65" s="42">
        <v>370</v>
      </c>
      <c r="L65" s="42"/>
      <c r="M65" s="42">
        <v>102</v>
      </c>
      <c r="N65" s="42">
        <v>282</v>
      </c>
      <c r="O65" s="42"/>
      <c r="P65" s="42">
        <v>306</v>
      </c>
      <c r="Q65" s="42">
        <v>652</v>
      </c>
      <c r="R65" s="42"/>
      <c r="S65" s="42">
        <v>71</v>
      </c>
      <c r="T65" s="42">
        <v>106</v>
      </c>
      <c r="U65" s="42"/>
      <c r="V65" s="42">
        <v>102</v>
      </c>
      <c r="W65" s="42">
        <v>220</v>
      </c>
      <c r="X65" s="42">
        <v>322</v>
      </c>
      <c r="Y65" s="42">
        <v>194</v>
      </c>
      <c r="Z65" s="42">
        <v>14</v>
      </c>
      <c r="AA65" s="42">
        <v>26</v>
      </c>
      <c r="AB65" s="42">
        <v>75</v>
      </c>
      <c r="AC65" s="42">
        <v>16</v>
      </c>
      <c r="AD65" s="42">
        <v>10</v>
      </c>
      <c r="AE65" s="42">
        <v>11</v>
      </c>
      <c r="AF65" s="42">
        <v>12</v>
      </c>
      <c r="AG65" s="42">
        <v>77</v>
      </c>
      <c r="AH65" s="42">
        <v>91</v>
      </c>
      <c r="AI65" s="42">
        <v>168</v>
      </c>
      <c r="AJ65" s="42">
        <v>2</v>
      </c>
      <c r="AK65" s="42">
        <v>91</v>
      </c>
      <c r="AL65" s="42">
        <v>7</v>
      </c>
      <c r="AM65" s="42">
        <v>51</v>
      </c>
      <c r="AN65" s="42">
        <v>208</v>
      </c>
      <c r="AO65" s="42">
        <v>126</v>
      </c>
    </row>
    <row r="66" spans="1:41" x14ac:dyDescent="0.4">
      <c r="A66" s="46" t="s">
        <v>152</v>
      </c>
      <c r="B66" s="42" t="s">
        <v>300</v>
      </c>
      <c r="C66" s="42">
        <v>182</v>
      </c>
      <c r="D66" s="42">
        <v>171</v>
      </c>
      <c r="E66" s="42">
        <v>171</v>
      </c>
      <c r="F66" s="42">
        <v>151</v>
      </c>
      <c r="G66" s="42">
        <v>8</v>
      </c>
      <c r="H66" s="42">
        <v>683</v>
      </c>
      <c r="I66" s="42">
        <v>75.89</v>
      </c>
      <c r="J66" s="42">
        <v>152</v>
      </c>
      <c r="K66" s="42">
        <v>302</v>
      </c>
      <c r="L66" s="42"/>
      <c r="M66" s="42">
        <v>97</v>
      </c>
      <c r="N66" s="42">
        <v>296</v>
      </c>
      <c r="O66" s="42"/>
      <c r="P66" s="42">
        <v>249</v>
      </c>
      <c r="Q66" s="42">
        <v>598</v>
      </c>
      <c r="R66" s="42"/>
      <c r="S66" s="42">
        <v>88</v>
      </c>
      <c r="T66" s="42">
        <v>124</v>
      </c>
      <c r="U66" s="42"/>
      <c r="V66" s="42">
        <v>79</v>
      </c>
      <c r="W66" s="42">
        <v>238</v>
      </c>
      <c r="X66" s="42">
        <v>317</v>
      </c>
      <c r="Y66" s="42">
        <v>178</v>
      </c>
      <c r="Z66" s="42">
        <v>9</v>
      </c>
      <c r="AA66" s="42">
        <v>36</v>
      </c>
      <c r="AB66" s="42">
        <v>60</v>
      </c>
      <c r="AC66" s="42">
        <v>28</v>
      </c>
      <c r="AD66" s="42">
        <v>13</v>
      </c>
      <c r="AE66" s="42">
        <v>10</v>
      </c>
      <c r="AF66" s="42">
        <v>10</v>
      </c>
      <c r="AG66" s="42">
        <v>70</v>
      </c>
      <c r="AH66" s="42">
        <v>100</v>
      </c>
      <c r="AI66" s="42">
        <v>170</v>
      </c>
      <c r="AJ66" s="42"/>
      <c r="AK66" s="42">
        <v>94</v>
      </c>
      <c r="AL66" s="42">
        <v>4</v>
      </c>
      <c r="AM66" s="42">
        <v>40</v>
      </c>
      <c r="AN66" s="42">
        <v>182</v>
      </c>
      <c r="AO66" s="42">
        <v>-35</v>
      </c>
    </row>
    <row r="67" spans="1:41" x14ac:dyDescent="0.4">
      <c r="A67" s="46" t="s">
        <v>172</v>
      </c>
      <c r="B67" s="42" t="s">
        <v>300</v>
      </c>
      <c r="C67" s="42">
        <v>207</v>
      </c>
      <c r="D67" s="42">
        <v>199</v>
      </c>
      <c r="E67" s="42">
        <v>189</v>
      </c>
      <c r="F67" s="42">
        <v>153</v>
      </c>
      <c r="G67" s="42"/>
      <c r="H67" s="42">
        <v>748</v>
      </c>
      <c r="I67" s="42">
        <v>83.11</v>
      </c>
      <c r="J67" s="42">
        <v>203</v>
      </c>
      <c r="K67" s="42">
        <v>356</v>
      </c>
      <c r="L67" s="42"/>
      <c r="M67" s="42">
        <v>82</v>
      </c>
      <c r="N67" s="42">
        <v>242</v>
      </c>
      <c r="O67" s="42"/>
      <c r="P67" s="42">
        <v>285</v>
      </c>
      <c r="Q67" s="42">
        <v>598</v>
      </c>
      <c r="R67" s="42"/>
      <c r="S67" s="42">
        <v>96</v>
      </c>
      <c r="T67" s="42">
        <v>142</v>
      </c>
      <c r="U67" s="42"/>
      <c r="V67" s="42">
        <v>73</v>
      </c>
      <c r="W67" s="42">
        <v>247</v>
      </c>
      <c r="X67" s="42">
        <v>320</v>
      </c>
      <c r="Y67" s="42">
        <v>190</v>
      </c>
      <c r="Z67" s="42">
        <v>14</v>
      </c>
      <c r="AA67" s="42">
        <v>28</v>
      </c>
      <c r="AB67" s="42">
        <v>59</v>
      </c>
      <c r="AC67" s="42">
        <v>20</v>
      </c>
      <c r="AD67" s="42">
        <v>14</v>
      </c>
      <c r="AE67" s="42">
        <v>12</v>
      </c>
      <c r="AF67" s="42">
        <v>12</v>
      </c>
      <c r="AG67" s="42">
        <v>71</v>
      </c>
      <c r="AH67" s="42">
        <v>99</v>
      </c>
      <c r="AI67" s="42">
        <v>170</v>
      </c>
      <c r="AJ67" s="42">
        <v>1</v>
      </c>
      <c r="AK67" s="42">
        <v>98</v>
      </c>
      <c r="AL67" s="42">
        <v>2</v>
      </c>
      <c r="AM67" s="42">
        <v>39</v>
      </c>
      <c r="AN67" s="42">
        <v>197</v>
      </c>
      <c r="AO67" s="42">
        <v>194</v>
      </c>
    </row>
    <row r="68" spans="1:41" x14ac:dyDescent="0.4">
      <c r="A68" s="46" t="s">
        <v>192</v>
      </c>
      <c r="B68" s="42" t="s">
        <v>300</v>
      </c>
      <c r="C68" s="42">
        <v>179</v>
      </c>
      <c r="D68" s="42">
        <v>180</v>
      </c>
      <c r="E68" s="42">
        <v>155</v>
      </c>
      <c r="F68" s="42">
        <v>164</v>
      </c>
      <c r="G68" s="42">
        <v>19</v>
      </c>
      <c r="H68" s="42">
        <v>697</v>
      </c>
      <c r="I68" s="42">
        <v>77.44</v>
      </c>
      <c r="J68" s="42">
        <v>177</v>
      </c>
      <c r="K68" s="42">
        <v>337</v>
      </c>
      <c r="L68" s="42"/>
      <c r="M68" s="42">
        <v>95</v>
      </c>
      <c r="N68" s="42">
        <v>299</v>
      </c>
      <c r="O68" s="42"/>
      <c r="P68" s="42">
        <v>272</v>
      </c>
      <c r="Q68" s="42">
        <v>636</v>
      </c>
      <c r="R68" s="42"/>
      <c r="S68" s="42">
        <v>58</v>
      </c>
      <c r="T68" s="42">
        <v>94</v>
      </c>
      <c r="U68" s="42"/>
      <c r="V68" s="42">
        <v>91</v>
      </c>
      <c r="W68" s="42">
        <v>240</v>
      </c>
      <c r="X68" s="42">
        <v>331</v>
      </c>
      <c r="Y68" s="42">
        <v>178</v>
      </c>
      <c r="Z68" s="42">
        <v>10</v>
      </c>
      <c r="AA68" s="42">
        <v>29</v>
      </c>
      <c r="AB68" s="42">
        <v>50</v>
      </c>
      <c r="AC68" s="42">
        <v>26</v>
      </c>
      <c r="AD68" s="42">
        <v>7</v>
      </c>
      <c r="AE68" s="42">
        <v>14</v>
      </c>
      <c r="AF68" s="42">
        <v>14</v>
      </c>
      <c r="AG68" s="42">
        <v>73</v>
      </c>
      <c r="AH68" s="42">
        <v>108</v>
      </c>
      <c r="AI68" s="42">
        <v>181</v>
      </c>
      <c r="AJ68" s="42">
        <v>2</v>
      </c>
      <c r="AK68" s="42">
        <v>87</v>
      </c>
      <c r="AL68" s="42">
        <v>11</v>
      </c>
      <c r="AM68" s="42">
        <v>42</v>
      </c>
      <c r="AN68" s="42">
        <v>227</v>
      </c>
      <c r="AO68" s="42">
        <v>125</v>
      </c>
    </row>
    <row r="69" spans="1:41" x14ac:dyDescent="0.4">
      <c r="A69" s="46" t="s">
        <v>213</v>
      </c>
      <c r="B69" s="42" t="s">
        <v>300</v>
      </c>
      <c r="C69" s="42">
        <v>157</v>
      </c>
      <c r="D69" s="42">
        <v>172</v>
      </c>
      <c r="E69" s="42">
        <v>175</v>
      </c>
      <c r="F69" s="42">
        <v>169</v>
      </c>
      <c r="G69" s="42"/>
      <c r="H69" s="42">
        <v>673</v>
      </c>
      <c r="I69" s="42">
        <v>74.78</v>
      </c>
      <c r="J69" s="42">
        <v>155</v>
      </c>
      <c r="K69" s="42">
        <v>326</v>
      </c>
      <c r="L69" s="42"/>
      <c r="M69" s="42">
        <v>85</v>
      </c>
      <c r="N69" s="42">
        <v>244</v>
      </c>
      <c r="O69" s="42"/>
      <c r="P69" s="42">
        <v>240</v>
      </c>
      <c r="Q69" s="42">
        <v>570</v>
      </c>
      <c r="R69" s="42"/>
      <c r="S69" s="42">
        <v>108</v>
      </c>
      <c r="T69" s="42">
        <v>153</v>
      </c>
      <c r="U69" s="42"/>
      <c r="V69" s="42">
        <v>82</v>
      </c>
      <c r="W69" s="42">
        <v>247</v>
      </c>
      <c r="X69" s="42">
        <v>329</v>
      </c>
      <c r="Y69" s="42">
        <v>158</v>
      </c>
      <c r="Z69" s="42">
        <v>14</v>
      </c>
      <c r="AA69" s="42">
        <v>26</v>
      </c>
      <c r="AB69" s="42">
        <v>44</v>
      </c>
      <c r="AC69" s="42">
        <v>19</v>
      </c>
      <c r="AD69" s="42">
        <v>14</v>
      </c>
      <c r="AE69" s="42">
        <v>4</v>
      </c>
      <c r="AF69" s="42">
        <v>6</v>
      </c>
      <c r="AG69" s="42">
        <v>73</v>
      </c>
      <c r="AH69" s="42">
        <v>115</v>
      </c>
      <c r="AI69" s="42">
        <v>188</v>
      </c>
      <c r="AJ69" s="42">
        <v>3</v>
      </c>
      <c r="AK69" s="42">
        <v>98</v>
      </c>
      <c r="AL69" s="42">
        <v>6</v>
      </c>
      <c r="AM69" s="42">
        <v>26</v>
      </c>
      <c r="AN69" s="42">
        <v>212</v>
      </c>
      <c r="AO69" s="42">
        <v>-140</v>
      </c>
    </row>
    <row r="70" spans="1:41" x14ac:dyDescent="0.4">
      <c r="A70" s="46" t="s">
        <v>233</v>
      </c>
      <c r="B70" s="42" t="s">
        <v>300</v>
      </c>
      <c r="C70" s="42">
        <v>173</v>
      </c>
      <c r="D70" s="42">
        <v>181</v>
      </c>
      <c r="E70" s="42">
        <v>179</v>
      </c>
      <c r="F70" s="42">
        <v>163</v>
      </c>
      <c r="G70" s="42">
        <v>11</v>
      </c>
      <c r="H70" s="42">
        <v>707</v>
      </c>
      <c r="I70" s="42">
        <v>78.56</v>
      </c>
      <c r="J70" s="42">
        <v>194</v>
      </c>
      <c r="K70" s="42">
        <v>373</v>
      </c>
      <c r="L70" s="42"/>
      <c r="M70" s="42">
        <v>64</v>
      </c>
      <c r="N70" s="42">
        <v>208</v>
      </c>
      <c r="O70" s="42"/>
      <c r="P70" s="42">
        <v>258</v>
      </c>
      <c r="Q70" s="42">
        <v>581</v>
      </c>
      <c r="R70" s="42"/>
      <c r="S70" s="42">
        <v>127</v>
      </c>
      <c r="T70" s="42">
        <v>159</v>
      </c>
      <c r="U70" s="42"/>
      <c r="V70" s="42">
        <v>90</v>
      </c>
      <c r="W70" s="42">
        <v>225</v>
      </c>
      <c r="X70" s="42">
        <v>315</v>
      </c>
      <c r="Y70" s="42">
        <v>158</v>
      </c>
      <c r="Z70" s="42">
        <v>16</v>
      </c>
      <c r="AA70" s="42">
        <v>37</v>
      </c>
      <c r="AB70" s="42">
        <v>54</v>
      </c>
      <c r="AC70" s="42">
        <v>12</v>
      </c>
      <c r="AD70" s="42">
        <v>18</v>
      </c>
      <c r="AE70" s="42">
        <v>12</v>
      </c>
      <c r="AF70" s="42">
        <v>12</v>
      </c>
      <c r="AG70" s="42">
        <v>52</v>
      </c>
      <c r="AH70" s="42">
        <v>100</v>
      </c>
      <c r="AI70" s="42">
        <v>152</v>
      </c>
      <c r="AJ70" s="42">
        <v>2</v>
      </c>
      <c r="AK70" s="42">
        <v>92</v>
      </c>
      <c r="AL70" s="42">
        <v>7</v>
      </c>
      <c r="AM70" s="42">
        <v>22</v>
      </c>
      <c r="AN70" s="42">
        <v>197</v>
      </c>
      <c r="AO70" s="42">
        <v>160</v>
      </c>
    </row>
    <row r="71" spans="1:41" x14ac:dyDescent="0.4">
      <c r="A71" s="46" t="s">
        <v>256</v>
      </c>
      <c r="B71" s="42" t="s">
        <v>300</v>
      </c>
      <c r="C71" s="42">
        <v>199</v>
      </c>
      <c r="D71" s="42">
        <v>169</v>
      </c>
      <c r="E71" s="42">
        <v>179</v>
      </c>
      <c r="F71" s="42">
        <v>184</v>
      </c>
      <c r="G71" s="42"/>
      <c r="H71" s="42">
        <v>731</v>
      </c>
      <c r="I71" s="42">
        <v>81.22</v>
      </c>
      <c r="J71" s="42">
        <v>212</v>
      </c>
      <c r="K71" s="42">
        <v>397</v>
      </c>
      <c r="L71" s="42"/>
      <c r="M71" s="42">
        <v>73</v>
      </c>
      <c r="N71" s="42">
        <v>239</v>
      </c>
      <c r="O71" s="42"/>
      <c r="P71" s="42">
        <v>285</v>
      </c>
      <c r="Q71" s="42">
        <v>636</v>
      </c>
      <c r="R71" s="42"/>
      <c r="S71" s="42">
        <v>88</v>
      </c>
      <c r="T71" s="42">
        <v>131</v>
      </c>
      <c r="U71" s="42"/>
      <c r="V71" s="42">
        <v>97</v>
      </c>
      <c r="W71" s="42">
        <v>230</v>
      </c>
      <c r="X71" s="42">
        <v>327</v>
      </c>
      <c r="Y71" s="42">
        <v>177</v>
      </c>
      <c r="Z71" s="42">
        <v>14</v>
      </c>
      <c r="AA71" s="42">
        <v>29</v>
      </c>
      <c r="AB71" s="42">
        <v>63</v>
      </c>
      <c r="AC71" s="42">
        <v>17</v>
      </c>
      <c r="AD71" s="42">
        <v>11</v>
      </c>
      <c r="AE71" s="42">
        <v>13</v>
      </c>
      <c r="AF71" s="42">
        <v>15</v>
      </c>
      <c r="AG71" s="42">
        <v>84</v>
      </c>
      <c r="AH71" s="42">
        <v>93</v>
      </c>
      <c r="AI71" s="42">
        <v>177</v>
      </c>
      <c r="AJ71" s="42">
        <v>2</v>
      </c>
      <c r="AK71" s="42">
        <v>94</v>
      </c>
      <c r="AL71" s="42">
        <v>4</v>
      </c>
      <c r="AM71" s="42">
        <v>51</v>
      </c>
      <c r="AN71" s="42">
        <v>199</v>
      </c>
      <c r="AO71" s="42">
        <v>-40</v>
      </c>
    </row>
    <row r="72" spans="1:41" x14ac:dyDescent="0.4">
      <c r="A72" s="48" t="s">
        <v>275</v>
      </c>
      <c r="B72" s="49" t="s">
        <v>300</v>
      </c>
      <c r="C72" s="49">
        <v>161</v>
      </c>
      <c r="D72" s="49">
        <v>177</v>
      </c>
      <c r="E72" s="49">
        <v>156</v>
      </c>
      <c r="F72" s="49">
        <v>155</v>
      </c>
      <c r="G72" s="49"/>
      <c r="H72" s="49">
        <v>649</v>
      </c>
      <c r="I72" s="49">
        <v>72.11</v>
      </c>
      <c r="J72" s="49">
        <v>196</v>
      </c>
      <c r="K72" s="49">
        <v>383</v>
      </c>
      <c r="L72" s="49"/>
      <c r="M72" s="49">
        <v>60</v>
      </c>
      <c r="N72" s="49">
        <v>208</v>
      </c>
      <c r="O72" s="49"/>
      <c r="P72" s="49">
        <v>256</v>
      </c>
      <c r="Q72" s="49">
        <v>591</v>
      </c>
      <c r="R72" s="49"/>
      <c r="S72" s="49">
        <v>77</v>
      </c>
      <c r="T72" s="49">
        <v>116</v>
      </c>
      <c r="U72" s="49"/>
      <c r="V72" s="49">
        <v>74</v>
      </c>
      <c r="W72" s="49">
        <v>220</v>
      </c>
      <c r="X72" s="49">
        <v>294</v>
      </c>
      <c r="Y72" s="49">
        <v>159</v>
      </c>
      <c r="Z72" s="49">
        <v>11</v>
      </c>
      <c r="AA72" s="49">
        <v>29</v>
      </c>
      <c r="AB72" s="49">
        <v>65</v>
      </c>
      <c r="AC72" s="49">
        <v>12</v>
      </c>
      <c r="AD72" s="49">
        <v>10</v>
      </c>
      <c r="AE72" s="49">
        <v>7</v>
      </c>
      <c r="AF72" s="49">
        <v>9</v>
      </c>
      <c r="AG72" s="49">
        <v>64</v>
      </c>
      <c r="AH72" s="49">
        <v>101</v>
      </c>
      <c r="AI72" s="49">
        <v>165</v>
      </c>
      <c r="AJ72" s="49"/>
      <c r="AK72" s="49">
        <v>81</v>
      </c>
      <c r="AL72" s="49">
        <v>7</v>
      </c>
      <c r="AM72" s="49">
        <v>33</v>
      </c>
      <c r="AN72" s="49">
        <v>231</v>
      </c>
      <c r="AO72" s="49">
        <v>-120</v>
      </c>
    </row>
  </sheetData>
  <autoFilter ref="A2:AO32" xr:uid="{00000000-0009-0000-0000-000002000000}">
    <sortState xmlns:xlrd2="http://schemas.microsoft.com/office/spreadsheetml/2017/richdata2" ref="A4:AO82">
      <sortCondition ref="B2:B32"/>
    </sortState>
  </autoFilter>
  <mergeCells count="33">
    <mergeCell ref="AK1:AK2"/>
    <mergeCell ref="AF1:AF2"/>
    <mergeCell ref="AM1:AM2"/>
    <mergeCell ref="N1:N2"/>
    <mergeCell ref="AB1:AB2"/>
    <mergeCell ref="AD1:AD2"/>
    <mergeCell ref="V1:V2"/>
    <mergeCell ref="O1:O2"/>
    <mergeCell ref="Q1:Q2"/>
    <mergeCell ref="AA1:AA2"/>
    <mergeCell ref="B1:B2"/>
    <mergeCell ref="AC1:AC2"/>
    <mergeCell ref="L1:L2"/>
    <mergeCell ref="AE1:AE2"/>
    <mergeCell ref="T1:T2"/>
    <mergeCell ref="K1:K2"/>
    <mergeCell ref="M1:M2"/>
    <mergeCell ref="A1:A2"/>
    <mergeCell ref="AO1:AO2"/>
    <mergeCell ref="X1:X2"/>
    <mergeCell ref="C1:I1"/>
    <mergeCell ref="Z1:Z2"/>
    <mergeCell ref="AJ1:AJ2"/>
    <mergeCell ref="S1:S2"/>
    <mergeCell ref="AL1:AL2"/>
    <mergeCell ref="U1:U2"/>
    <mergeCell ref="AG1:AI1"/>
    <mergeCell ref="R1:R2"/>
    <mergeCell ref="J1:J2"/>
    <mergeCell ref="P1:P2"/>
    <mergeCell ref="AN1:AN2"/>
    <mergeCell ref="W1:W2"/>
    <mergeCell ref="Y1:Y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2026-05-31T08:43:21Z</dcterms:modified>
</cp:coreProperties>
</file>