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92" windowWidth="19416" windowHeight="9720" activeTab="4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25725"/>
</workbook>
</file>

<file path=xl/calcChain.xml><?xml version="1.0" encoding="utf-8"?>
<calcChain xmlns="http://schemas.openxmlformats.org/spreadsheetml/2006/main">
  <c r="B21" i="19"/>
  <c r="B1"/>
  <c r="B11" s="1"/>
  <c r="B2" i="20"/>
  <c r="A2" s="1"/>
  <c r="C30"/>
  <c r="C26"/>
  <c r="D26" s="1"/>
  <c r="G69" i="19"/>
  <c r="E69"/>
  <c r="C69"/>
  <c r="F67"/>
  <c r="D67"/>
  <c r="F66"/>
  <c r="D66"/>
  <c r="F65"/>
  <c r="D65"/>
  <c r="F64"/>
  <c r="D64"/>
  <c r="F63"/>
  <c r="D63"/>
  <c r="F62"/>
  <c r="D62"/>
  <c r="G59"/>
  <c r="E59"/>
  <c r="C59"/>
  <c r="F57"/>
  <c r="D57"/>
  <c r="F56"/>
  <c r="D56"/>
  <c r="F55"/>
  <c r="D55"/>
  <c r="F54"/>
  <c r="D54"/>
  <c r="F53"/>
  <c r="D53"/>
  <c r="F52"/>
  <c r="D52"/>
  <c r="G49"/>
  <c r="E49"/>
  <c r="C49"/>
  <c r="F47"/>
  <c r="D47"/>
  <c r="F46"/>
  <c r="D46"/>
  <c r="F45"/>
  <c r="D45"/>
  <c r="F44"/>
  <c r="D44"/>
  <c r="F43"/>
  <c r="D43"/>
  <c r="F42"/>
  <c r="D42"/>
  <c r="G39"/>
  <c r="E39"/>
  <c r="C39"/>
  <c r="F37"/>
  <c r="D37"/>
  <c r="F36"/>
  <c r="D36"/>
  <c r="F35"/>
  <c r="D35"/>
  <c r="F34"/>
  <c r="D34"/>
  <c r="F33"/>
  <c r="D33"/>
  <c r="F32"/>
  <c r="D32"/>
  <c r="G29"/>
  <c r="E29"/>
  <c r="F29" s="1"/>
  <c r="C32" i="20" s="1"/>
  <c r="D32" s="1"/>
  <c r="C29" i="19"/>
  <c r="F27"/>
  <c r="D27"/>
  <c r="F26"/>
  <c r="D26"/>
  <c r="F25"/>
  <c r="D25"/>
  <c r="F24"/>
  <c r="D24"/>
  <c r="F23"/>
  <c r="D23"/>
  <c r="F22"/>
  <c r="D22"/>
  <c r="G19"/>
  <c r="E19"/>
  <c r="F19" s="1"/>
  <c r="C31" i="20" s="1"/>
  <c r="C19" i="19"/>
  <c r="F17"/>
  <c r="D17"/>
  <c r="F16"/>
  <c r="D16"/>
  <c r="F15"/>
  <c r="D15"/>
  <c r="F14"/>
  <c r="D14"/>
  <c r="F13"/>
  <c r="D13"/>
  <c r="F12"/>
  <c r="D12"/>
  <c r="G9"/>
  <c r="E9"/>
  <c r="F9" s="1"/>
  <c r="C9"/>
  <c r="F7"/>
  <c r="D7"/>
  <c r="F6"/>
  <c r="D6"/>
  <c r="F5"/>
  <c r="D5"/>
  <c r="F4"/>
  <c r="D4"/>
  <c r="F3"/>
  <c r="D3"/>
  <c r="F2"/>
  <c r="D2"/>
  <c r="G69" i="18"/>
  <c r="E69"/>
  <c r="D69" s="1"/>
  <c r="C69"/>
  <c r="F67"/>
  <c r="D67"/>
  <c r="F66"/>
  <c r="D66"/>
  <c r="F65"/>
  <c r="D65"/>
  <c r="F64"/>
  <c r="D64"/>
  <c r="F63"/>
  <c r="D63"/>
  <c r="F62"/>
  <c r="D62"/>
  <c r="G59"/>
  <c r="E59"/>
  <c r="F59" s="1"/>
  <c r="C28" i="20" s="1"/>
  <c r="D28" s="1"/>
  <c r="C59" i="18"/>
  <c r="F57"/>
  <c r="D57"/>
  <c r="F56"/>
  <c r="D56"/>
  <c r="F55"/>
  <c r="D55"/>
  <c r="F54"/>
  <c r="D54"/>
  <c r="F53"/>
  <c r="D53"/>
  <c r="F52"/>
  <c r="D52"/>
  <c r="G49"/>
  <c r="F49"/>
  <c r="C27" i="20" s="1"/>
  <c r="D27" s="1"/>
  <c r="E49" i="18"/>
  <c r="D49" s="1"/>
  <c r="C49"/>
  <c r="F47"/>
  <c r="D47"/>
  <c r="F46"/>
  <c r="D46"/>
  <c r="F45"/>
  <c r="D45"/>
  <c r="F44"/>
  <c r="D44"/>
  <c r="F43"/>
  <c r="D43"/>
  <c r="F42"/>
  <c r="D42"/>
  <c r="G39"/>
  <c r="E39"/>
  <c r="F39" s="1"/>
  <c r="C39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F19" s="1"/>
  <c r="C24" i="20" s="1"/>
  <c r="D24" s="1"/>
  <c r="C19" i="18"/>
  <c r="F17"/>
  <c r="D17"/>
  <c r="F16"/>
  <c r="D16"/>
  <c r="F15"/>
  <c r="D15"/>
  <c r="F14"/>
  <c r="D14"/>
  <c r="F13"/>
  <c r="D13"/>
  <c r="F12"/>
  <c r="D12"/>
  <c r="G9"/>
  <c r="E9"/>
  <c r="F9" s="1"/>
  <c r="C23" i="20" s="1"/>
  <c r="C9" i="18"/>
  <c r="F7"/>
  <c r="D7"/>
  <c r="F6"/>
  <c r="D6"/>
  <c r="F5"/>
  <c r="D5"/>
  <c r="F4"/>
  <c r="D4"/>
  <c r="F3"/>
  <c r="D3"/>
  <c r="F2"/>
  <c r="D2"/>
  <c r="G69" i="17"/>
  <c r="E69"/>
  <c r="D69" s="1"/>
  <c r="C69"/>
  <c r="F67"/>
  <c r="D67"/>
  <c r="F66"/>
  <c r="D66"/>
  <c r="F65"/>
  <c r="D65"/>
  <c r="F64"/>
  <c r="D64"/>
  <c r="F63"/>
  <c r="D63"/>
  <c r="F62"/>
  <c r="D62"/>
  <c r="G59"/>
  <c r="E59"/>
  <c r="F59" s="1"/>
  <c r="C21" i="20" s="1"/>
  <c r="D21" s="1"/>
  <c r="C59" i="17"/>
  <c r="F57"/>
  <c r="D57"/>
  <c r="F56"/>
  <c r="D56"/>
  <c r="F55"/>
  <c r="D55"/>
  <c r="F54"/>
  <c r="D54"/>
  <c r="F53"/>
  <c r="D53"/>
  <c r="F52"/>
  <c r="D52"/>
  <c r="G49"/>
  <c r="E49"/>
  <c r="F49" s="1"/>
  <c r="C20" i="20" s="1"/>
  <c r="D20" s="1"/>
  <c r="C49" i="17"/>
  <c r="F47"/>
  <c r="D47"/>
  <c r="F46"/>
  <c r="D46"/>
  <c r="F45"/>
  <c r="D45"/>
  <c r="F44"/>
  <c r="D44"/>
  <c r="F43"/>
  <c r="D43"/>
  <c r="F42"/>
  <c r="D42"/>
  <c r="G39"/>
  <c r="E39"/>
  <c r="F39" s="1"/>
  <c r="C19" i="20" s="1"/>
  <c r="D19" s="1"/>
  <c r="C39" i="17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F19" s="1"/>
  <c r="C17" i="20" s="1"/>
  <c r="D17" s="1"/>
  <c r="C19" i="17"/>
  <c r="F17"/>
  <c r="D17"/>
  <c r="F16"/>
  <c r="D16"/>
  <c r="F15"/>
  <c r="D15"/>
  <c r="F14"/>
  <c r="D14"/>
  <c r="F13"/>
  <c r="D13"/>
  <c r="F12"/>
  <c r="D12"/>
  <c r="G9"/>
  <c r="E9"/>
  <c r="D9" s="1"/>
  <c r="C9"/>
  <c r="F7"/>
  <c r="D7"/>
  <c r="F6"/>
  <c r="D6"/>
  <c r="F5"/>
  <c r="D5"/>
  <c r="F4"/>
  <c r="D4"/>
  <c r="F3"/>
  <c r="D3"/>
  <c r="F2"/>
  <c r="D2"/>
  <c r="G69" i="16"/>
  <c r="E69"/>
  <c r="F69" s="1"/>
  <c r="C15" i="20" s="1"/>
  <c r="D15" s="1"/>
  <c r="C69" i="16"/>
  <c r="F67"/>
  <c r="D67"/>
  <c r="F66"/>
  <c r="D66"/>
  <c r="F65"/>
  <c r="D65"/>
  <c r="F64"/>
  <c r="D64"/>
  <c r="F63"/>
  <c r="D63"/>
  <c r="F62"/>
  <c r="D62"/>
  <c r="G59"/>
  <c r="E59"/>
  <c r="F59" s="1"/>
  <c r="C14" i="20" s="1"/>
  <c r="D14" s="1"/>
  <c r="C59" i="16"/>
  <c r="F57"/>
  <c r="D57"/>
  <c r="F56"/>
  <c r="D56"/>
  <c r="F55"/>
  <c r="D55"/>
  <c r="F54"/>
  <c r="D54"/>
  <c r="F53"/>
  <c r="D53"/>
  <c r="F52"/>
  <c r="D52"/>
  <c r="G49"/>
  <c r="E49"/>
  <c r="F49" s="1"/>
  <c r="C13" i="20" s="1"/>
  <c r="D13" s="1"/>
  <c r="C49" i="16"/>
  <c r="F47"/>
  <c r="D47"/>
  <c r="F46"/>
  <c r="D46"/>
  <c r="F45"/>
  <c r="D45"/>
  <c r="F44"/>
  <c r="D44"/>
  <c r="F43"/>
  <c r="D43"/>
  <c r="F42"/>
  <c r="D42"/>
  <c r="G39"/>
  <c r="E39"/>
  <c r="F39" s="1"/>
  <c r="C12" i="20" s="1"/>
  <c r="D12" s="1"/>
  <c r="C39" i="16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C19"/>
  <c r="F17"/>
  <c r="D17"/>
  <c r="F16"/>
  <c r="D16"/>
  <c r="F15"/>
  <c r="D15"/>
  <c r="F14"/>
  <c r="D14"/>
  <c r="F13"/>
  <c r="D13"/>
  <c r="F12"/>
  <c r="D12"/>
  <c r="G9"/>
  <c r="E9"/>
  <c r="D9" s="1"/>
  <c r="C9"/>
  <c r="F7"/>
  <c r="D7"/>
  <c r="F6"/>
  <c r="D6"/>
  <c r="F5"/>
  <c r="D5"/>
  <c r="F4"/>
  <c r="D4"/>
  <c r="F3"/>
  <c r="D3"/>
  <c r="F2"/>
  <c r="D2"/>
  <c r="D17" i="4"/>
  <c r="D16"/>
  <c r="D15"/>
  <c r="D14"/>
  <c r="D13"/>
  <c r="D12"/>
  <c r="D67"/>
  <c r="D66"/>
  <c r="D65"/>
  <c r="D64"/>
  <c r="D63"/>
  <c r="D62"/>
  <c r="D57"/>
  <c r="D56"/>
  <c r="D55"/>
  <c r="D54"/>
  <c r="D53"/>
  <c r="D52"/>
  <c r="D47"/>
  <c r="D46"/>
  <c r="D45"/>
  <c r="D44"/>
  <c r="D43"/>
  <c r="D42"/>
  <c r="D37"/>
  <c r="D36"/>
  <c r="D35"/>
  <c r="D34"/>
  <c r="D33"/>
  <c r="D32"/>
  <c r="D27"/>
  <c r="D26"/>
  <c r="D25"/>
  <c r="D24"/>
  <c r="D23"/>
  <c r="D22"/>
  <c r="G69"/>
  <c r="E69"/>
  <c r="C69"/>
  <c r="F67"/>
  <c r="F66"/>
  <c r="F65"/>
  <c r="F64"/>
  <c r="F63"/>
  <c r="F62"/>
  <c r="G59"/>
  <c r="E59"/>
  <c r="C59"/>
  <c r="F57"/>
  <c r="F56"/>
  <c r="F55"/>
  <c r="F54"/>
  <c r="F53"/>
  <c r="F52"/>
  <c r="G49"/>
  <c r="E49"/>
  <c r="C49"/>
  <c r="F47"/>
  <c r="F46"/>
  <c r="F45"/>
  <c r="F44"/>
  <c r="F43"/>
  <c r="F42"/>
  <c r="G39"/>
  <c r="E39"/>
  <c r="C39"/>
  <c r="F37"/>
  <c r="F36"/>
  <c r="F35"/>
  <c r="F34"/>
  <c r="F33"/>
  <c r="F32"/>
  <c r="G29"/>
  <c r="E29"/>
  <c r="C29"/>
  <c r="F27"/>
  <c r="F26"/>
  <c r="F25"/>
  <c r="F24"/>
  <c r="F23"/>
  <c r="F22"/>
  <c r="B11"/>
  <c r="A11" s="1"/>
  <c r="G19"/>
  <c r="E19"/>
  <c r="C19"/>
  <c r="F17"/>
  <c r="F16"/>
  <c r="F15"/>
  <c r="F14"/>
  <c r="F13"/>
  <c r="F12"/>
  <c r="D31" i="20" l="1"/>
  <c r="D19" i="19"/>
  <c r="D30" i="20"/>
  <c r="D59" i="18"/>
  <c r="D23" i="20"/>
  <c r="D9" i="18"/>
  <c r="F69" i="17"/>
  <c r="C22" i="20" s="1"/>
  <c r="D22" s="1"/>
  <c r="D59" i="17"/>
  <c r="F9"/>
  <c r="C16" i="20" s="1"/>
  <c r="D16" s="1"/>
  <c r="B3"/>
  <c r="B4" s="1"/>
  <c r="A4" s="1"/>
  <c r="D39" i="17"/>
  <c r="D49"/>
  <c r="F29"/>
  <c r="C18" i="20" s="1"/>
  <c r="D18" s="1"/>
  <c r="D19" i="17"/>
  <c r="D69" i="16"/>
  <c r="D59"/>
  <c r="D19"/>
  <c r="F9"/>
  <c r="C9" i="20" s="1"/>
  <c r="D9" s="1"/>
  <c r="F69" i="19"/>
  <c r="F49"/>
  <c r="D49"/>
  <c r="F59"/>
  <c r="D29"/>
  <c r="F39"/>
  <c r="D69"/>
  <c r="F29" i="18"/>
  <c r="C25" i="20" s="1"/>
  <c r="D25" s="1"/>
  <c r="F69" i="18"/>
  <c r="C29" i="20" s="1"/>
  <c r="D29" s="1"/>
  <c r="D9" i="19"/>
  <c r="D39" i="18"/>
  <c r="D19"/>
  <c r="F29" i="16"/>
  <c r="C11" i="20" s="1"/>
  <c r="D11" s="1"/>
  <c r="D39" i="19"/>
  <c r="D59"/>
  <c r="F19" i="16"/>
  <c r="C10" i="20" s="1"/>
  <c r="D10" s="1"/>
  <c r="D39" i="16"/>
  <c r="D49"/>
  <c r="D19" i="4"/>
  <c r="F39"/>
  <c r="C5" i="20" s="1"/>
  <c r="D5" s="1"/>
  <c r="B21" i="4"/>
  <c r="B31" s="1"/>
  <c r="B41" s="1"/>
  <c r="F29"/>
  <c r="C4" i="20" s="1"/>
  <c r="D4" s="1"/>
  <c r="F49" i="4"/>
  <c r="C6" i="20" s="1"/>
  <c r="D6" s="1"/>
  <c r="F69" i="4"/>
  <c r="C8" i="20" s="1"/>
  <c r="D8" s="1"/>
  <c r="D39" i="4"/>
  <c r="D59"/>
  <c r="F19"/>
  <c r="C3" i="20" s="1"/>
  <c r="D3" s="1"/>
  <c r="D29" i="4"/>
  <c r="F59"/>
  <c r="C7" i="20" s="1"/>
  <c r="D7" s="1"/>
  <c r="D49" i="4"/>
  <c r="D69"/>
  <c r="B5" i="20" l="1"/>
  <c r="A5" s="1"/>
  <c r="A3"/>
  <c r="A21" i="4"/>
  <c r="A31"/>
  <c r="A41"/>
  <c r="B51"/>
  <c r="A1"/>
  <c r="G9"/>
  <c r="F2"/>
  <c r="D2"/>
  <c r="C9"/>
  <c r="D6"/>
  <c r="D7"/>
  <c r="D5"/>
  <c r="D4"/>
  <c r="D3"/>
  <c r="F5"/>
  <c r="F4"/>
  <c r="F3"/>
  <c r="B6" i="20" l="1"/>
  <c r="A6" s="1"/>
  <c r="B61" i="4"/>
  <c r="B1" i="16" s="1"/>
  <c r="A51" i="4"/>
  <c r="F7"/>
  <c r="F6"/>
  <c r="E9"/>
  <c r="F9" s="1"/>
  <c r="C2" i="20" s="1"/>
  <c r="D2" l="1"/>
  <c r="C34"/>
  <c r="B7"/>
  <c r="A7" s="1"/>
  <c r="A1" i="16"/>
  <c r="B11"/>
  <c r="A61" i="4"/>
  <c r="D9"/>
  <c r="B8" i="20" l="1"/>
  <c r="A8" s="1"/>
  <c r="B21" i="16"/>
  <c r="A11"/>
  <c r="B9" i="20" l="1"/>
  <c r="A9" s="1"/>
  <c r="B31" i="16"/>
  <c r="A21"/>
  <c r="B10" i="20" l="1"/>
  <c r="A10" s="1"/>
  <c r="A31" i="16"/>
  <c r="B41"/>
  <c r="B11" i="20" l="1"/>
  <c r="A11" s="1"/>
  <c r="A41" i="16"/>
  <c r="B51"/>
  <c r="B12" i="20" l="1"/>
  <c r="A12" s="1"/>
  <c r="A51" i="16"/>
  <c r="B61"/>
  <c r="B13" i="20" l="1"/>
  <c r="A13" s="1"/>
  <c r="B1" i="17"/>
  <c r="A61" i="16"/>
  <c r="B14" i="20" l="1"/>
  <c r="A14" s="1"/>
  <c r="A1" i="17"/>
  <c r="B11"/>
  <c r="B15" i="20" l="1"/>
  <c r="A15" s="1"/>
  <c r="B21" i="17"/>
  <c r="A11"/>
  <c r="B16" i="20" l="1"/>
  <c r="A16" s="1"/>
  <c r="B31" i="17"/>
  <c r="A21"/>
  <c r="B17" i="20" l="1"/>
  <c r="A17" s="1"/>
  <c r="A31" i="17"/>
  <c r="B41"/>
  <c r="B18" i="20" l="1"/>
  <c r="A18" s="1"/>
  <c r="B51" i="17"/>
  <c r="A41"/>
  <c r="B19" i="20" l="1"/>
  <c r="A19" s="1"/>
  <c r="B61" i="17"/>
  <c r="A51"/>
  <c r="B20" i="20" l="1"/>
  <c r="A20" s="1"/>
  <c r="B1" i="18"/>
  <c r="A61" i="17"/>
  <c r="B21" i="20" l="1"/>
  <c r="A21" s="1"/>
  <c r="A1" i="18"/>
  <c r="B11"/>
  <c r="B22" i="20" l="1"/>
  <c r="A22" s="1"/>
  <c r="B21" i="18"/>
  <c r="A11"/>
  <c r="B23" i="20" l="1"/>
  <c r="A23" s="1"/>
  <c r="B31" i="18"/>
  <c r="A21"/>
  <c r="B24" i="20" l="1"/>
  <c r="A24" s="1"/>
  <c r="B41" i="18"/>
  <c r="A31"/>
  <c r="B25" i="20" l="1"/>
  <c r="A25" s="1"/>
  <c r="B51" i="18"/>
  <c r="A41"/>
  <c r="B26" i="20" l="1"/>
  <c r="A26" s="1"/>
  <c r="B61" i="18"/>
  <c r="A51"/>
  <c r="B27" i="20" l="1"/>
  <c r="A27" s="1"/>
  <c r="A61" i="18"/>
  <c r="B28" i="20" l="1"/>
  <c r="A28" s="1"/>
  <c r="A1" i="19"/>
  <c r="B29" i="20" l="1"/>
  <c r="B30" s="1"/>
  <c r="A11" i="19"/>
  <c r="B31" i="20" l="1"/>
  <c r="A31" s="1"/>
  <c r="A30"/>
  <c r="A29"/>
  <c r="B31" i="19"/>
  <c r="A21"/>
  <c r="B32" i="20" l="1"/>
  <c r="A32" s="1"/>
  <c r="A31" i="19"/>
  <c r="B41"/>
  <c r="B51" l="1"/>
  <c r="A41"/>
  <c r="D34" i="20" l="1"/>
  <c r="B61" i="19"/>
  <c r="A61" s="1"/>
  <c r="A51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<sst xmlns="http://schemas.openxmlformats.org/spreadsheetml/2006/main" count="460" uniqueCount="16">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</sst>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42" fontId="0" fillId="0" borderId="0" xfId="0" applyNumberFormat="1" applyAlignment="1" applyProtection="1">
      <alignment horizontal="center" vertical="center"/>
      <protection locked="0"/>
    </xf>
    <xf numFmtId="42" fontId="0" fillId="0" borderId="2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1" xfId="2" applyNumberFormat="1" applyFont="1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  <pageSetUpPr fitToPage="1"/>
  </sheetPr>
  <dimension ref="A1:H121"/>
  <sheetViews>
    <sheetView workbookViewId="0">
      <selection activeCell="E16" sqref="E16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7</v>
      </c>
      <c r="B1" s="1">
        <v>44044</v>
      </c>
      <c r="C1" s="13" t="s">
        <v>3</v>
      </c>
      <c r="D1" s="8" t="s">
        <v>2</v>
      </c>
      <c r="E1" s="13" t="s">
        <v>0</v>
      </c>
      <c r="F1" s="13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962</v>
      </c>
      <c r="E2" s="3">
        <v>257</v>
      </c>
      <c r="F2" s="10">
        <f>E2/C2</f>
        <v>0.21082854799015588</v>
      </c>
      <c r="G2" s="32" t="s">
        <v>5</v>
      </c>
      <c r="H2" s="27">
        <v>18312</v>
      </c>
    </row>
    <row r="3" spans="1:8">
      <c r="A3" s="29" t="s">
        <v>10</v>
      </c>
      <c r="B3" s="29"/>
      <c r="C3" s="16">
        <v>324</v>
      </c>
      <c r="D3" s="9">
        <f>C3-E3</f>
        <v>295</v>
      </c>
      <c r="E3" s="3">
        <v>29</v>
      </c>
      <c r="F3" s="10">
        <f t="shared" ref="F3:F7" si="0">E3/C3</f>
        <v>8.9506172839506168E-2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848</v>
      </c>
      <c r="E4" s="3">
        <v>344</v>
      </c>
      <c r="F4" s="10">
        <f t="shared" si="0"/>
        <v>0.28859060402684567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817</v>
      </c>
      <c r="E5" s="3">
        <v>613</v>
      </c>
      <c r="F5" s="10">
        <f t="shared" si="0"/>
        <v>0.42867132867132868</v>
      </c>
      <c r="G5" s="32" t="s">
        <v>6</v>
      </c>
      <c r="H5" s="27">
        <v>2719</v>
      </c>
    </row>
    <row r="6" spans="1:8">
      <c r="A6" s="29" t="s">
        <v>9</v>
      </c>
      <c r="B6" s="29"/>
      <c r="C6" s="16">
        <v>352</v>
      </c>
      <c r="D6" s="9">
        <f t="shared" ref="D6:D7" si="1">C6-E6</f>
        <v>192</v>
      </c>
      <c r="E6" s="3">
        <v>160</v>
      </c>
      <c r="F6" s="10">
        <f t="shared" si="0"/>
        <v>0.45454545454545453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5314</v>
      </c>
      <c r="E9" s="11">
        <f t="shared" ref="E9" si="2">SUM(E2:E8)</f>
        <v>1403</v>
      </c>
      <c r="F9" s="12">
        <f>E9/C9</f>
        <v>0.2088730087836832</v>
      </c>
      <c r="G9" s="33">
        <f>SUM(H2:H7)</f>
        <v>21031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1</v>
      </c>
      <c r="B11" s="15">
        <f>B1+1</f>
        <v>44045</v>
      </c>
      <c r="C11" s="13" t="s">
        <v>3</v>
      </c>
      <c r="D11" s="8" t="s">
        <v>2</v>
      </c>
      <c r="E11" s="13" t="s">
        <v>0</v>
      </c>
      <c r="F11" s="13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1016</v>
      </c>
      <c r="E12" s="3">
        <v>203</v>
      </c>
      <c r="F12" s="10">
        <f>E12/C12</f>
        <v>0.16652994257588188</v>
      </c>
      <c r="G12" s="32" t="s">
        <v>5</v>
      </c>
      <c r="H12" s="27">
        <v>32889</v>
      </c>
    </row>
    <row r="13" spans="1:8">
      <c r="A13" s="29" t="s">
        <v>10</v>
      </c>
      <c r="B13" s="29"/>
      <c r="C13" s="16">
        <v>324</v>
      </c>
      <c r="D13" s="9">
        <f>C13-E13</f>
        <v>297</v>
      </c>
      <c r="E13" s="3">
        <v>27</v>
      </c>
      <c r="F13" s="10">
        <f t="shared" ref="F13:F17" si="3">E13/C13</f>
        <v>8.3333333333333329E-2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891</v>
      </c>
      <c r="E14" s="3">
        <v>301</v>
      </c>
      <c r="F14" s="10">
        <f t="shared" si="3"/>
        <v>0.25251677852348992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956</v>
      </c>
      <c r="E15" s="3">
        <v>474</v>
      </c>
      <c r="F15" s="10">
        <f t="shared" si="3"/>
        <v>0.33146853146853145</v>
      </c>
      <c r="G15" s="32" t="s">
        <v>6</v>
      </c>
      <c r="H15" s="27">
        <v>4769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222</v>
      </c>
      <c r="E16" s="3">
        <v>130</v>
      </c>
      <c r="F16" s="10">
        <f t="shared" si="3"/>
        <v>0.36931818181818182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5582</v>
      </c>
      <c r="E19" s="11">
        <f t="shared" ref="E19" si="5">SUM(E12:E18)</f>
        <v>1135</v>
      </c>
      <c r="F19" s="12">
        <f>E19/C19</f>
        <v>0.16897424445436951</v>
      </c>
      <c r="G19" s="33">
        <f>SUM(H12:H17)</f>
        <v>37658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2</v>
      </c>
      <c r="B21" s="15">
        <f>B11+1</f>
        <v>44046</v>
      </c>
      <c r="C21" s="13" t="s">
        <v>3</v>
      </c>
      <c r="D21" s="8" t="s">
        <v>2</v>
      </c>
      <c r="E21" s="13" t="s">
        <v>0</v>
      </c>
      <c r="F21" s="13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1020</v>
      </c>
      <c r="E22" s="3">
        <v>199</v>
      </c>
      <c r="F22" s="10">
        <f>E22/C22</f>
        <v>0.16324856439704677</v>
      </c>
      <c r="G22" s="32" t="s">
        <v>5</v>
      </c>
      <c r="H22" s="27">
        <v>32732</v>
      </c>
    </row>
    <row r="23" spans="1:8">
      <c r="A23" s="29" t="s">
        <v>10</v>
      </c>
      <c r="B23" s="29"/>
      <c r="C23" s="16">
        <v>324</v>
      </c>
      <c r="D23" s="9">
        <f>C23-E23</f>
        <v>302</v>
      </c>
      <c r="E23" s="3">
        <v>22</v>
      </c>
      <c r="F23" s="10">
        <f t="shared" ref="F23:F27" si="6">E23/C23</f>
        <v>6.7901234567901231E-2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897</v>
      </c>
      <c r="E24" s="3">
        <v>295</v>
      </c>
      <c r="F24" s="10">
        <f t="shared" si="6"/>
        <v>0.24748322147651006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949</v>
      </c>
      <c r="E25" s="3">
        <v>481</v>
      </c>
      <c r="F25" s="10">
        <f t="shared" si="6"/>
        <v>0.33636363636363636</v>
      </c>
      <c r="G25" s="32" t="s">
        <v>6</v>
      </c>
      <c r="H25" s="27">
        <v>3525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213</v>
      </c>
      <c r="E26" s="3">
        <v>139</v>
      </c>
      <c r="F26" s="10">
        <f t="shared" si="6"/>
        <v>0.39488636363636365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5581</v>
      </c>
      <c r="E29" s="11">
        <f t="shared" ref="E29" si="8">SUM(E22:E28)</f>
        <v>1136</v>
      </c>
      <c r="F29" s="12">
        <f>E29/C29</f>
        <v>0.16912312044067293</v>
      </c>
      <c r="G29" s="33">
        <f>SUM(H22:H27)</f>
        <v>36257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3</v>
      </c>
      <c r="B31" s="15">
        <f>B21+1</f>
        <v>44047</v>
      </c>
      <c r="C31" s="13" t="s">
        <v>3</v>
      </c>
      <c r="D31" s="8" t="s">
        <v>2</v>
      </c>
      <c r="E31" s="13" t="s">
        <v>0</v>
      </c>
      <c r="F31" s="13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1017</v>
      </c>
      <c r="E32" s="3">
        <v>202</v>
      </c>
      <c r="F32" s="10">
        <f>E32/C32</f>
        <v>0.16570959803117311</v>
      </c>
      <c r="G32" s="32" t="s">
        <v>5</v>
      </c>
      <c r="H32" s="27">
        <v>21672</v>
      </c>
    </row>
    <row r="33" spans="1:8">
      <c r="A33" s="29" t="s">
        <v>10</v>
      </c>
      <c r="B33" s="29"/>
      <c r="C33" s="16">
        <v>324</v>
      </c>
      <c r="D33" s="9">
        <f>C33-E33</f>
        <v>297</v>
      </c>
      <c r="E33" s="3">
        <v>27</v>
      </c>
      <c r="F33" s="10">
        <f t="shared" ref="F33:F37" si="9">E33/C33</f>
        <v>8.3333333333333329E-2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895</v>
      </c>
      <c r="E34" s="3">
        <v>297</v>
      </c>
      <c r="F34" s="10">
        <f t="shared" si="9"/>
        <v>0.24916107382550334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913</v>
      </c>
      <c r="E35" s="3">
        <v>517</v>
      </c>
      <c r="F35" s="10">
        <f t="shared" si="9"/>
        <v>0.36153846153846153</v>
      </c>
      <c r="G35" s="32" t="s">
        <v>6</v>
      </c>
      <c r="H35" s="27">
        <v>2335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198</v>
      </c>
      <c r="E36" s="3">
        <v>154</v>
      </c>
      <c r="F36" s="10">
        <f t="shared" si="9"/>
        <v>0.4375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5520</v>
      </c>
      <c r="E39" s="11">
        <f t="shared" ref="E39" si="11">SUM(E32:E38)</f>
        <v>1197</v>
      </c>
      <c r="F39" s="12">
        <f>E39/C39</f>
        <v>0.17820455560518089</v>
      </c>
      <c r="G39" s="33">
        <f>SUM(H32:H37)</f>
        <v>24007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4</v>
      </c>
      <c r="B41" s="15">
        <f>B31+1</f>
        <v>44048</v>
      </c>
      <c r="C41" s="13" t="s">
        <v>3</v>
      </c>
      <c r="D41" s="8" t="s">
        <v>2</v>
      </c>
      <c r="E41" s="13" t="s">
        <v>0</v>
      </c>
      <c r="F41" s="13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1025</v>
      </c>
      <c r="E42" s="3">
        <v>194</v>
      </c>
      <c r="F42" s="10">
        <f>E42/C42</f>
        <v>0.15914684167350288</v>
      </c>
      <c r="G42" s="32" t="s">
        <v>5</v>
      </c>
      <c r="H42" s="27">
        <v>20856</v>
      </c>
    </row>
    <row r="43" spans="1:8">
      <c r="A43" s="29" t="s">
        <v>10</v>
      </c>
      <c r="B43" s="29"/>
      <c r="C43" s="16">
        <v>324</v>
      </c>
      <c r="D43" s="9">
        <f>C43-E43</f>
        <v>299</v>
      </c>
      <c r="E43" s="3">
        <v>25</v>
      </c>
      <c r="F43" s="10">
        <f t="shared" ref="F43:F47" si="12">E43/C43</f>
        <v>7.716049382716049E-2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865</v>
      </c>
      <c r="E44" s="3">
        <v>327</v>
      </c>
      <c r="F44" s="10">
        <f t="shared" si="12"/>
        <v>0.27432885906040266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913</v>
      </c>
      <c r="E45" s="3">
        <v>517</v>
      </c>
      <c r="F45" s="10">
        <f t="shared" si="12"/>
        <v>0.36153846153846153</v>
      </c>
      <c r="G45" s="32" t="s">
        <v>6</v>
      </c>
      <c r="H45" s="27">
        <v>2048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207</v>
      </c>
      <c r="E46" s="3">
        <v>145</v>
      </c>
      <c r="F46" s="10">
        <f t="shared" si="12"/>
        <v>0.41193181818181818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5509</v>
      </c>
      <c r="E49" s="11">
        <f t="shared" ref="E49" si="14">SUM(E42:E48)</f>
        <v>1208</v>
      </c>
      <c r="F49" s="12">
        <f>E49/C49</f>
        <v>0.17984219145451838</v>
      </c>
      <c r="G49" s="33">
        <f>SUM(H42:H47)</f>
        <v>22904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5</v>
      </c>
      <c r="B51" s="15">
        <f>B41+1</f>
        <v>44049</v>
      </c>
      <c r="C51" s="13" t="s">
        <v>3</v>
      </c>
      <c r="D51" s="8" t="s">
        <v>2</v>
      </c>
      <c r="E51" s="13" t="s">
        <v>0</v>
      </c>
      <c r="F51" s="13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995</v>
      </c>
      <c r="E52" s="3">
        <v>224</v>
      </c>
      <c r="F52" s="10">
        <f>E52/C52</f>
        <v>0.18375717801476621</v>
      </c>
      <c r="G52" s="32" t="s">
        <v>5</v>
      </c>
      <c r="H52" s="27">
        <v>24762</v>
      </c>
    </row>
    <row r="53" spans="1:8">
      <c r="A53" s="29" t="s">
        <v>10</v>
      </c>
      <c r="B53" s="29"/>
      <c r="C53" s="16">
        <v>324</v>
      </c>
      <c r="D53" s="9">
        <f>C53-E53</f>
        <v>289</v>
      </c>
      <c r="E53" s="3">
        <v>35</v>
      </c>
      <c r="F53" s="10">
        <f t="shared" ref="F53:F57" si="15">E53/C53</f>
        <v>0.10802469135802469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843</v>
      </c>
      <c r="E54" s="3">
        <v>349</v>
      </c>
      <c r="F54" s="10">
        <f t="shared" si="15"/>
        <v>0.29278523489932884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867</v>
      </c>
      <c r="E55" s="3">
        <v>563</v>
      </c>
      <c r="F55" s="10">
        <f t="shared" si="15"/>
        <v>0.39370629370629373</v>
      </c>
      <c r="G55" s="32" t="s">
        <v>6</v>
      </c>
      <c r="H55" s="27">
        <v>2654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179</v>
      </c>
      <c r="E56" s="3">
        <v>173</v>
      </c>
      <c r="F56" s="10">
        <f t="shared" si="15"/>
        <v>0.49147727272727271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5373</v>
      </c>
      <c r="E59" s="11">
        <f t="shared" ref="E59" si="17">SUM(E52:E58)</f>
        <v>1344</v>
      </c>
      <c r="F59" s="12">
        <f>E59/C59</f>
        <v>0.20008932559178205</v>
      </c>
      <c r="G59" s="33">
        <f>SUM(H52:H57)</f>
        <v>27416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6</v>
      </c>
      <c r="B61" s="15">
        <f>B51+1</f>
        <v>44050</v>
      </c>
      <c r="C61" s="13" t="s">
        <v>3</v>
      </c>
      <c r="D61" s="8" t="s">
        <v>2</v>
      </c>
      <c r="E61" s="13" t="s">
        <v>0</v>
      </c>
      <c r="F61" s="13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960</v>
      </c>
      <c r="E62" s="3">
        <v>259</v>
      </c>
      <c r="F62" s="10">
        <f>E62/C62</f>
        <v>0.21246923707957341</v>
      </c>
      <c r="G62" s="32" t="s">
        <v>5</v>
      </c>
      <c r="H62" s="27">
        <v>29950</v>
      </c>
    </row>
    <row r="63" spans="1:8">
      <c r="A63" s="29" t="s">
        <v>10</v>
      </c>
      <c r="B63" s="29"/>
      <c r="C63" s="16">
        <v>324</v>
      </c>
      <c r="D63" s="9">
        <f>C63-E63</f>
        <v>289</v>
      </c>
      <c r="E63" s="3">
        <v>35</v>
      </c>
      <c r="F63" s="10">
        <f t="shared" ref="F63:F67" si="18">E63/C63</f>
        <v>0.10802469135802469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774</v>
      </c>
      <c r="E64" s="3">
        <v>418</v>
      </c>
      <c r="F64" s="10">
        <f t="shared" si="18"/>
        <v>0.35067114093959734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885</v>
      </c>
      <c r="E65" s="3">
        <v>545</v>
      </c>
      <c r="F65" s="10">
        <f t="shared" si="18"/>
        <v>0.38111888111888109</v>
      </c>
      <c r="G65" s="32" t="s">
        <v>6</v>
      </c>
      <c r="H65" s="27">
        <v>2839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179</v>
      </c>
      <c r="E66" s="3">
        <v>173</v>
      </c>
      <c r="F66" s="10">
        <f t="shared" si="18"/>
        <v>0.49147727272727271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5287</v>
      </c>
      <c r="E69" s="11">
        <f t="shared" ref="E69" si="20">SUM(E62:E68)</f>
        <v>1430</v>
      </c>
      <c r="F69" s="12">
        <f>E69/C69</f>
        <v>0.21289266041387525</v>
      </c>
      <c r="G69" s="33">
        <f>SUM(H62:H67)</f>
        <v>32789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52" workbookViewId="0">
      <selection activeCell="E48" sqref="E48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7</v>
      </c>
      <c r="B1" s="1">
        <f>'1-7'!B61+1</f>
        <v>44051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946</v>
      </c>
      <c r="E2" s="3">
        <v>273</v>
      </c>
      <c r="F2" s="10">
        <f>E2/C2</f>
        <v>0.22395406070549631</v>
      </c>
      <c r="G2" s="32" t="s">
        <v>5</v>
      </c>
      <c r="H2" s="27">
        <v>18180</v>
      </c>
    </row>
    <row r="3" spans="1:8">
      <c r="A3" s="29" t="s">
        <v>10</v>
      </c>
      <c r="B3" s="29"/>
      <c r="C3" s="16">
        <v>324</v>
      </c>
      <c r="D3" s="9">
        <f>C3-E3</f>
        <v>286</v>
      </c>
      <c r="E3" s="3">
        <v>38</v>
      </c>
      <c r="F3" s="10">
        <f t="shared" ref="F3:F7" si="0">E3/C3</f>
        <v>0.11728395061728394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765</v>
      </c>
      <c r="E4" s="3">
        <v>427</v>
      </c>
      <c r="F4" s="10">
        <f t="shared" si="0"/>
        <v>0.35822147651006714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865</v>
      </c>
      <c r="E5" s="3">
        <v>565</v>
      </c>
      <c r="F5" s="10">
        <f t="shared" si="0"/>
        <v>0.3951048951048951</v>
      </c>
      <c r="G5" s="32" t="s">
        <v>6</v>
      </c>
      <c r="H5" s="27">
        <v>2323</v>
      </c>
    </row>
    <row r="6" spans="1:8">
      <c r="A6" s="29" t="s">
        <v>9</v>
      </c>
      <c r="B6" s="29"/>
      <c r="C6" s="16">
        <v>352</v>
      </c>
      <c r="D6" s="9">
        <f t="shared" ref="D6:D7" si="1">C6-E6</f>
        <v>182</v>
      </c>
      <c r="E6" s="3">
        <v>170</v>
      </c>
      <c r="F6" s="10">
        <f t="shared" si="0"/>
        <v>0.48295454545454547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5244</v>
      </c>
      <c r="E9" s="11">
        <f t="shared" ref="E9" si="2">SUM(E2:E8)</f>
        <v>1473</v>
      </c>
      <c r="F9" s="12">
        <f>E9/C9</f>
        <v>0.21929432782492184</v>
      </c>
      <c r="G9" s="33">
        <f>SUM(H2:H7)</f>
        <v>20503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1</v>
      </c>
      <c r="B11" s="15">
        <f>B1+1</f>
        <v>44052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823</v>
      </c>
      <c r="E12" s="3">
        <v>396</v>
      </c>
      <c r="F12" s="10">
        <f>E12/C12</f>
        <v>0.32485643970467598</v>
      </c>
      <c r="G12" s="32" t="s">
        <v>5</v>
      </c>
      <c r="H12" s="27">
        <v>31291</v>
      </c>
    </row>
    <row r="13" spans="1:8">
      <c r="A13" s="29" t="s">
        <v>10</v>
      </c>
      <c r="B13" s="29"/>
      <c r="C13" s="16">
        <v>324</v>
      </c>
      <c r="D13" s="9">
        <f>C13-E13</f>
        <v>297</v>
      </c>
      <c r="E13" s="3">
        <v>27</v>
      </c>
      <c r="F13" s="10">
        <f t="shared" ref="F13:F17" si="3">E13/C13</f>
        <v>8.3333333333333329E-2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805</v>
      </c>
      <c r="E14" s="3">
        <v>387</v>
      </c>
      <c r="F14" s="10">
        <f t="shared" si="3"/>
        <v>0.32466442953020136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909</v>
      </c>
      <c r="E15" s="3">
        <v>521</v>
      </c>
      <c r="F15" s="10">
        <f t="shared" si="3"/>
        <v>0.36433566433566433</v>
      </c>
      <c r="G15" s="32" t="s">
        <v>6</v>
      </c>
      <c r="H15" s="27">
        <v>4116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226</v>
      </c>
      <c r="E16" s="3">
        <v>126</v>
      </c>
      <c r="F16" s="10">
        <f t="shared" si="3"/>
        <v>0.35795454545454547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5260</v>
      </c>
      <c r="E19" s="11">
        <f t="shared" ref="E19" si="5">SUM(E12:E18)</f>
        <v>1457</v>
      </c>
      <c r="F19" s="12">
        <f>E19/C19</f>
        <v>0.2169123120440673</v>
      </c>
      <c r="G19" s="33">
        <f>SUM(H12:H17)</f>
        <v>35407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2</v>
      </c>
      <c r="B21" s="15">
        <f>B11+1</f>
        <v>44053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991</v>
      </c>
      <c r="E22" s="3">
        <v>228</v>
      </c>
      <c r="F22" s="10">
        <f>E22/C22</f>
        <v>0.18703855619360132</v>
      </c>
      <c r="G22" s="32" t="s">
        <v>5</v>
      </c>
      <c r="H22" s="27">
        <v>27638</v>
      </c>
    </row>
    <row r="23" spans="1:8">
      <c r="A23" s="29" t="s">
        <v>10</v>
      </c>
      <c r="B23" s="29"/>
      <c r="C23" s="16">
        <v>324</v>
      </c>
      <c r="D23" s="9">
        <f>C23-E23</f>
        <v>283</v>
      </c>
      <c r="E23" s="3">
        <v>41</v>
      </c>
      <c r="F23" s="10">
        <f t="shared" ref="F23:F27" si="6">E23/C23</f>
        <v>0.12654320987654322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832</v>
      </c>
      <c r="E24" s="3">
        <v>360</v>
      </c>
      <c r="F24" s="10">
        <f t="shared" si="6"/>
        <v>0.30201342281879195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974</v>
      </c>
      <c r="E25" s="3">
        <v>456</v>
      </c>
      <c r="F25" s="10">
        <f t="shared" si="6"/>
        <v>0.31888111888111886</v>
      </c>
      <c r="G25" s="32" t="s">
        <v>6</v>
      </c>
      <c r="H25" s="27">
        <v>4635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213</v>
      </c>
      <c r="E26" s="3">
        <v>139</v>
      </c>
      <c r="F26" s="10">
        <f t="shared" si="6"/>
        <v>0.39488636363636365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5493</v>
      </c>
      <c r="E29" s="11">
        <f t="shared" ref="E29" si="8">SUM(E22:E28)</f>
        <v>1224</v>
      </c>
      <c r="F29" s="12">
        <f>E29/C29</f>
        <v>0.18222420723537294</v>
      </c>
      <c r="G29" s="33">
        <f>SUM(H22:H27)</f>
        <v>32273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3</v>
      </c>
      <c r="B31" s="15">
        <f>B21+1</f>
        <v>44054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998</v>
      </c>
      <c r="E32" s="3">
        <v>221</v>
      </c>
      <c r="F32" s="10">
        <f>E32/C32</f>
        <v>0.18129614438063987</v>
      </c>
      <c r="G32" s="32" t="s">
        <v>5</v>
      </c>
      <c r="H32" s="27">
        <v>17397</v>
      </c>
    </row>
    <row r="33" spans="1:8">
      <c r="A33" s="29" t="s">
        <v>10</v>
      </c>
      <c r="B33" s="29"/>
      <c r="C33" s="16">
        <v>324</v>
      </c>
      <c r="D33" s="9">
        <f>C33-E33</f>
        <v>285</v>
      </c>
      <c r="E33" s="3">
        <v>39</v>
      </c>
      <c r="F33" s="10">
        <f t="shared" ref="F33:F37" si="9">E33/C33</f>
        <v>0.12037037037037036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895</v>
      </c>
      <c r="E34" s="3">
        <v>297</v>
      </c>
      <c r="F34" s="10">
        <f t="shared" si="9"/>
        <v>0.24916107382550334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956</v>
      </c>
      <c r="E35" s="3">
        <v>474</v>
      </c>
      <c r="F35" s="10">
        <f t="shared" si="9"/>
        <v>0.33146853146853145</v>
      </c>
      <c r="G35" s="32" t="s">
        <v>6</v>
      </c>
      <c r="H35" s="27">
        <v>1604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204</v>
      </c>
      <c r="E36" s="3">
        <v>148</v>
      </c>
      <c r="F36" s="10">
        <f t="shared" si="9"/>
        <v>0.42045454545454547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5538</v>
      </c>
      <c r="E39" s="11">
        <f t="shared" ref="E39" si="11">SUM(E32:E38)</f>
        <v>1179</v>
      </c>
      <c r="F39" s="12">
        <f>E39/C39</f>
        <v>0.17552478785171952</v>
      </c>
      <c r="G39" s="33">
        <f>SUM(H32:H37)</f>
        <v>19001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4</v>
      </c>
      <c r="B41" s="15">
        <f>B31+1</f>
        <v>44055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987</v>
      </c>
      <c r="E42" s="3">
        <v>232</v>
      </c>
      <c r="F42" s="10">
        <f>E42/C42</f>
        <v>0.19031993437243641</v>
      </c>
      <c r="G42" s="32" t="s">
        <v>5</v>
      </c>
      <c r="H42" s="27">
        <v>20372</v>
      </c>
    </row>
    <row r="43" spans="1:8">
      <c r="A43" s="29" t="s">
        <v>10</v>
      </c>
      <c r="B43" s="29"/>
      <c r="C43" s="16">
        <v>324</v>
      </c>
      <c r="D43" s="9">
        <f>C43-E43</f>
        <v>283</v>
      </c>
      <c r="E43" s="3">
        <v>41</v>
      </c>
      <c r="F43" s="10">
        <f t="shared" ref="F43:F47" si="12">E43/C43</f>
        <v>0.12654320987654322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891</v>
      </c>
      <c r="E44" s="3">
        <v>301</v>
      </c>
      <c r="F44" s="10">
        <f t="shared" si="12"/>
        <v>0.25251677852348992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945</v>
      </c>
      <c r="E45" s="3">
        <v>485</v>
      </c>
      <c r="F45" s="10">
        <f t="shared" si="12"/>
        <v>0.33916083916083917</v>
      </c>
      <c r="G45" s="32" t="s">
        <v>6</v>
      </c>
      <c r="H45" s="27">
        <v>2232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205</v>
      </c>
      <c r="E46" s="3">
        <v>147</v>
      </c>
      <c r="F46" s="10">
        <f t="shared" si="12"/>
        <v>0.41761363636363635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5511</v>
      </c>
      <c r="E49" s="11">
        <f t="shared" ref="E49" si="14">SUM(E42:E48)</f>
        <v>1206</v>
      </c>
      <c r="F49" s="12">
        <f>E49/C49</f>
        <v>0.17954443948191157</v>
      </c>
      <c r="G49" s="33">
        <f>SUM(H42:H47)</f>
        <v>22604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5</v>
      </c>
      <c r="B51" s="15">
        <f>B41+1</f>
        <v>44056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942</v>
      </c>
      <c r="E52" s="3">
        <v>277</v>
      </c>
      <c r="F52" s="10">
        <f>E52/C52</f>
        <v>0.22723543888433143</v>
      </c>
      <c r="G52" s="32" t="s">
        <v>5</v>
      </c>
      <c r="H52" s="27">
        <v>24216</v>
      </c>
    </row>
    <row r="53" spans="1:8">
      <c r="A53" s="29" t="s">
        <v>10</v>
      </c>
      <c r="B53" s="29"/>
      <c r="C53" s="16">
        <v>324</v>
      </c>
      <c r="D53" s="9">
        <f>C53-E53</f>
        <v>276</v>
      </c>
      <c r="E53" s="3">
        <v>48</v>
      </c>
      <c r="F53" s="10">
        <f t="shared" ref="F53:F57" si="15">E53/C53</f>
        <v>0.14814814814814814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822</v>
      </c>
      <c r="E54" s="3">
        <v>370</v>
      </c>
      <c r="F54" s="10">
        <f t="shared" si="15"/>
        <v>0.31040268456375841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910</v>
      </c>
      <c r="E55" s="3">
        <v>520</v>
      </c>
      <c r="F55" s="10">
        <f t="shared" si="15"/>
        <v>0.36363636363636365</v>
      </c>
      <c r="G55" s="32" t="s">
        <v>6</v>
      </c>
      <c r="H55" s="27">
        <v>1813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183</v>
      </c>
      <c r="E56" s="3">
        <v>169</v>
      </c>
      <c r="F56" s="10">
        <f t="shared" si="15"/>
        <v>0.48011363636363635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5333</v>
      </c>
      <c r="E59" s="11">
        <f t="shared" ref="E59" si="17">SUM(E52:E58)</f>
        <v>1384</v>
      </c>
      <c r="F59" s="12">
        <f>E59/C59</f>
        <v>0.2060443650439184</v>
      </c>
      <c r="G59" s="33">
        <f>SUM(H52:H57)</f>
        <v>26029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6</v>
      </c>
      <c r="B61" s="15">
        <f>B51+1</f>
        <v>44057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901</v>
      </c>
      <c r="E62" s="3">
        <v>318</v>
      </c>
      <c r="F62" s="10">
        <f>E62/C62</f>
        <v>0.2608695652173913</v>
      </c>
      <c r="G62" s="32" t="s">
        <v>5</v>
      </c>
      <c r="H62" s="27">
        <v>29543</v>
      </c>
    </row>
    <row r="63" spans="1:8">
      <c r="A63" s="29" t="s">
        <v>10</v>
      </c>
      <c r="B63" s="29"/>
      <c r="C63" s="16">
        <v>324</v>
      </c>
      <c r="D63" s="9">
        <f>C63-E63</f>
        <v>282</v>
      </c>
      <c r="E63" s="3">
        <v>42</v>
      </c>
      <c r="F63" s="10">
        <f t="shared" ref="F63:F67" si="18">E63/C63</f>
        <v>0.12962962962962962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716</v>
      </c>
      <c r="E64" s="3">
        <v>476</v>
      </c>
      <c r="F64" s="10">
        <f t="shared" si="18"/>
        <v>0.39932885906040266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839</v>
      </c>
      <c r="E65" s="3">
        <v>591</v>
      </c>
      <c r="F65" s="10">
        <f t="shared" si="18"/>
        <v>0.41328671328671329</v>
      </c>
      <c r="G65" s="32" t="s">
        <v>6</v>
      </c>
      <c r="H65" s="27">
        <v>2673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172</v>
      </c>
      <c r="E66" s="3">
        <v>180</v>
      </c>
      <c r="F66" s="10">
        <f t="shared" si="18"/>
        <v>0.51136363636363635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5110</v>
      </c>
      <c r="E69" s="11">
        <f t="shared" ref="E69" si="20">SUM(E62:E68)</f>
        <v>1607</v>
      </c>
      <c r="F69" s="12">
        <f>E69/C69</f>
        <v>0.23924370998957867</v>
      </c>
      <c r="G69" s="33">
        <f>SUM(H62:H67)</f>
        <v>32216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52" workbookViewId="0">
      <selection activeCell="H65" sqref="H65:H68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7</v>
      </c>
      <c r="B1" s="1">
        <f>'8-14'!B61+1</f>
        <v>44058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981</v>
      </c>
      <c r="E2" s="3">
        <v>238</v>
      </c>
      <c r="F2" s="10">
        <f>E2/C2</f>
        <v>0.19524200164068908</v>
      </c>
      <c r="G2" s="32" t="s">
        <v>5</v>
      </c>
      <c r="H2" s="27">
        <v>19620</v>
      </c>
    </row>
    <row r="3" spans="1:8">
      <c r="A3" s="29" t="s">
        <v>10</v>
      </c>
      <c r="B3" s="29"/>
      <c r="C3" s="16">
        <v>324</v>
      </c>
      <c r="D3" s="9">
        <f>C3-E3</f>
        <v>284</v>
      </c>
      <c r="E3" s="3">
        <v>40</v>
      </c>
      <c r="F3" s="10">
        <f t="shared" ref="F3:F7" si="0">E3/C3</f>
        <v>0.12345679012345678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745</v>
      </c>
      <c r="E4" s="3">
        <v>447</v>
      </c>
      <c r="F4" s="10">
        <f t="shared" si="0"/>
        <v>0.375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834</v>
      </c>
      <c r="E5" s="3">
        <v>596</v>
      </c>
      <c r="F5" s="10">
        <f t="shared" si="0"/>
        <v>0.41678321678321678</v>
      </c>
      <c r="G5" s="32" t="s">
        <v>6</v>
      </c>
      <c r="H5" s="27">
        <v>2057</v>
      </c>
    </row>
    <row r="6" spans="1:8">
      <c r="A6" s="29" t="s">
        <v>9</v>
      </c>
      <c r="B6" s="29"/>
      <c r="C6" s="16">
        <v>352</v>
      </c>
      <c r="D6" s="9">
        <f t="shared" ref="D6:D7" si="1">C6-E6</f>
        <v>162</v>
      </c>
      <c r="E6" s="3">
        <v>190</v>
      </c>
      <c r="F6" s="10">
        <f t="shared" si="0"/>
        <v>0.53977272727272729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5206</v>
      </c>
      <c r="E9" s="11">
        <f t="shared" ref="E9" si="2">SUM(E2:E8)</f>
        <v>1511</v>
      </c>
      <c r="F9" s="12">
        <f>E9/C9</f>
        <v>0.2249516153044514</v>
      </c>
      <c r="G9" s="33">
        <f>SUM(H2:H7)</f>
        <v>21677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1</v>
      </c>
      <c r="B11" s="15">
        <f>B1+1</f>
        <v>44059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974</v>
      </c>
      <c r="E12" s="3">
        <v>245</v>
      </c>
      <c r="F12" s="10">
        <f>E12/C12</f>
        <v>0.20098441345365053</v>
      </c>
      <c r="G12" s="32" t="s">
        <v>5</v>
      </c>
      <c r="H12" s="27">
        <v>33627</v>
      </c>
    </row>
    <row r="13" spans="1:8">
      <c r="A13" s="29" t="s">
        <v>10</v>
      </c>
      <c r="B13" s="29"/>
      <c r="C13" s="16">
        <v>324</v>
      </c>
      <c r="D13" s="9">
        <f>C13-E13</f>
        <v>285</v>
      </c>
      <c r="E13" s="3">
        <v>39</v>
      </c>
      <c r="F13" s="10">
        <f t="shared" ref="F13:F17" si="3">E13/C13</f>
        <v>0.12037037037037036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819</v>
      </c>
      <c r="E14" s="3">
        <v>373</v>
      </c>
      <c r="F14" s="10">
        <f t="shared" si="3"/>
        <v>0.31291946308724833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928</v>
      </c>
      <c r="E15" s="3">
        <v>502</v>
      </c>
      <c r="F15" s="10">
        <f t="shared" si="3"/>
        <v>0.35104895104895106</v>
      </c>
      <c r="G15" s="32" t="s">
        <v>6</v>
      </c>
      <c r="H15" s="27">
        <v>5367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202</v>
      </c>
      <c r="E16" s="3">
        <v>150</v>
      </c>
      <c r="F16" s="10">
        <f t="shared" si="3"/>
        <v>0.42613636363636365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5408</v>
      </c>
      <c r="E19" s="11">
        <f t="shared" ref="E19" si="5">SUM(E12:E18)</f>
        <v>1309</v>
      </c>
      <c r="F19" s="12">
        <f>E19/C19</f>
        <v>0.19487866607116272</v>
      </c>
      <c r="G19" s="33">
        <f>SUM(H12:H17)</f>
        <v>38994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2</v>
      </c>
      <c r="B21" s="15">
        <f>B11+1</f>
        <v>44060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990</v>
      </c>
      <c r="E22" s="3">
        <v>229</v>
      </c>
      <c r="F22" s="10">
        <f>E22/C22</f>
        <v>0.1878589007383101</v>
      </c>
      <c r="G22" s="32" t="s">
        <v>5</v>
      </c>
      <c r="H22" s="27">
        <v>31706</v>
      </c>
    </row>
    <row r="23" spans="1:8">
      <c r="A23" s="29" t="s">
        <v>10</v>
      </c>
      <c r="B23" s="29"/>
      <c r="C23" s="16">
        <v>324</v>
      </c>
      <c r="D23" s="9">
        <f>C23-E23</f>
        <v>290</v>
      </c>
      <c r="E23" s="3">
        <v>34</v>
      </c>
      <c r="F23" s="10">
        <f t="shared" ref="F23:F27" si="6">E23/C23</f>
        <v>0.10493827160493827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827</v>
      </c>
      <c r="E24" s="3">
        <v>365</v>
      </c>
      <c r="F24" s="10">
        <f t="shared" si="6"/>
        <v>0.30620805369127518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853</v>
      </c>
      <c r="E25" s="3">
        <v>577</v>
      </c>
      <c r="F25" s="10">
        <f t="shared" si="6"/>
        <v>0.40349650349650351</v>
      </c>
      <c r="G25" s="32" t="s">
        <v>6</v>
      </c>
      <c r="H25" s="27">
        <v>6051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210</v>
      </c>
      <c r="E26" s="3">
        <v>142</v>
      </c>
      <c r="F26" s="10">
        <f t="shared" si="6"/>
        <v>0.40340909090909088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5370</v>
      </c>
      <c r="E29" s="11">
        <f t="shared" ref="E29" si="8">SUM(E22:E28)</f>
        <v>1347</v>
      </c>
      <c r="F29" s="12">
        <f>E29/C29</f>
        <v>0.20053595355069229</v>
      </c>
      <c r="G29" s="33">
        <f>SUM(H22:H27)</f>
        <v>37757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3</v>
      </c>
      <c r="B31" s="15">
        <f>B21+1</f>
        <v>44061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1008</v>
      </c>
      <c r="E32" s="3">
        <v>211</v>
      </c>
      <c r="F32" s="10">
        <f>E32/C32</f>
        <v>0.17309269893355209</v>
      </c>
      <c r="G32" s="32" t="s">
        <v>5</v>
      </c>
      <c r="H32" s="27">
        <v>23423</v>
      </c>
    </row>
    <row r="33" spans="1:8">
      <c r="A33" s="29" t="s">
        <v>10</v>
      </c>
      <c r="B33" s="29"/>
      <c r="C33" s="16">
        <v>324</v>
      </c>
      <c r="D33" s="9">
        <f>C33-E33</f>
        <v>286</v>
      </c>
      <c r="E33" s="3">
        <v>38</v>
      </c>
      <c r="F33" s="10">
        <f t="shared" ref="F33:F37" si="9">E33/C33</f>
        <v>0.11728395061728394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897</v>
      </c>
      <c r="E34" s="3">
        <v>295</v>
      </c>
      <c r="F34" s="10">
        <f t="shared" si="9"/>
        <v>0.24748322147651006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871</v>
      </c>
      <c r="E35" s="3">
        <v>559</v>
      </c>
      <c r="F35" s="10">
        <f t="shared" si="9"/>
        <v>0.39090909090909093</v>
      </c>
      <c r="G35" s="32" t="s">
        <v>6</v>
      </c>
      <c r="H35" s="27">
        <v>2537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197</v>
      </c>
      <c r="E36" s="3">
        <v>155</v>
      </c>
      <c r="F36" s="10">
        <f t="shared" si="9"/>
        <v>0.44034090909090912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5459</v>
      </c>
      <c r="E39" s="11">
        <f t="shared" ref="E39" si="11">SUM(E32:E38)</f>
        <v>1258</v>
      </c>
      <c r="F39" s="12">
        <f>E39/C39</f>
        <v>0.18728599076968885</v>
      </c>
      <c r="G39" s="33">
        <f>SUM(H32:H37)</f>
        <v>25960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4</v>
      </c>
      <c r="B41" s="15">
        <f>B31+1</f>
        <v>44062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973</v>
      </c>
      <c r="E42" s="3">
        <v>246</v>
      </c>
      <c r="F42" s="10">
        <f>E42/C42</f>
        <v>0.20180475799835931</v>
      </c>
      <c r="G42" s="32" t="s">
        <v>5</v>
      </c>
      <c r="H42" s="27">
        <v>18823</v>
      </c>
    </row>
    <row r="43" spans="1:8">
      <c r="A43" s="29" t="s">
        <v>10</v>
      </c>
      <c r="B43" s="29"/>
      <c r="C43" s="16">
        <v>324</v>
      </c>
      <c r="D43" s="9">
        <f>C43-E43</f>
        <v>284</v>
      </c>
      <c r="E43" s="3">
        <v>40</v>
      </c>
      <c r="F43" s="10">
        <f t="shared" ref="F43:F47" si="12">E43/C43</f>
        <v>0.12345679012345678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852</v>
      </c>
      <c r="E44" s="3">
        <v>340</v>
      </c>
      <c r="F44" s="10">
        <f t="shared" si="12"/>
        <v>0.28523489932885904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857</v>
      </c>
      <c r="E45" s="3">
        <v>573</v>
      </c>
      <c r="F45" s="10">
        <f t="shared" si="12"/>
        <v>0.40069930069930071</v>
      </c>
      <c r="G45" s="32" t="s">
        <v>6</v>
      </c>
      <c r="H45" s="27">
        <v>1857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171</v>
      </c>
      <c r="E46" s="3">
        <v>181</v>
      </c>
      <c r="F46" s="10">
        <f t="shared" si="12"/>
        <v>0.51420454545454541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5337</v>
      </c>
      <c r="E49" s="11">
        <f t="shared" ref="E49" si="14">SUM(E42:E48)</f>
        <v>1380</v>
      </c>
      <c r="F49" s="12">
        <f>E49/C49</f>
        <v>0.20544886109870478</v>
      </c>
      <c r="G49" s="33">
        <f>SUM(H42:H47)</f>
        <v>20680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5</v>
      </c>
      <c r="B51" s="15">
        <f>B41+1</f>
        <v>44063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955</v>
      </c>
      <c r="E52" s="3">
        <v>264</v>
      </c>
      <c r="F52" s="10">
        <f>E52/C52</f>
        <v>0.2165709598031173</v>
      </c>
      <c r="G52" s="32" t="s">
        <v>5</v>
      </c>
      <c r="H52" s="27">
        <v>23688</v>
      </c>
    </row>
    <row r="53" spans="1:8">
      <c r="A53" s="29" t="s">
        <v>10</v>
      </c>
      <c r="B53" s="29"/>
      <c r="C53" s="16">
        <v>324</v>
      </c>
      <c r="D53" s="9">
        <f>C53-E53</f>
        <v>286</v>
      </c>
      <c r="E53" s="3">
        <v>38</v>
      </c>
      <c r="F53" s="10">
        <f t="shared" ref="F53:F57" si="15">E53/C53</f>
        <v>0.11728395061728394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772</v>
      </c>
      <c r="E54" s="3">
        <v>420</v>
      </c>
      <c r="F54" s="10">
        <f t="shared" si="15"/>
        <v>0.3523489932885906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849</v>
      </c>
      <c r="E55" s="3">
        <v>581</v>
      </c>
      <c r="F55" s="10">
        <f t="shared" si="15"/>
        <v>0.40629370629370631</v>
      </c>
      <c r="G55" s="32" t="s">
        <v>6</v>
      </c>
      <c r="H55" s="27">
        <v>2731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151</v>
      </c>
      <c r="E56" s="3">
        <v>201</v>
      </c>
      <c r="F56" s="10">
        <f t="shared" si="15"/>
        <v>0.57102272727272729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5213</v>
      </c>
      <c r="E59" s="11">
        <f t="shared" ref="E59" si="17">SUM(E52:E58)</f>
        <v>1504</v>
      </c>
      <c r="F59" s="12">
        <f>E59/C59</f>
        <v>0.22390948340032751</v>
      </c>
      <c r="G59" s="33">
        <f>SUM(H52:H57)</f>
        <v>26419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6</v>
      </c>
      <c r="B61" s="15">
        <f>B51+1</f>
        <v>44064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903</v>
      </c>
      <c r="E62" s="3">
        <v>316</v>
      </c>
      <c r="F62" s="10">
        <f>E62/C62</f>
        <v>0.25922887612797374</v>
      </c>
      <c r="G62" s="32" t="s">
        <v>5</v>
      </c>
      <c r="H62" s="27">
        <v>28442</v>
      </c>
    </row>
    <row r="63" spans="1:8">
      <c r="A63" s="29" t="s">
        <v>10</v>
      </c>
      <c r="B63" s="29"/>
      <c r="C63" s="16">
        <v>324</v>
      </c>
      <c r="D63" s="9">
        <f>C63-E63</f>
        <v>286</v>
      </c>
      <c r="E63" s="3">
        <v>38</v>
      </c>
      <c r="F63" s="10">
        <f t="shared" ref="F63:F67" si="18">E63/C63</f>
        <v>0.11728395061728394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662</v>
      </c>
      <c r="E64" s="3">
        <v>530</v>
      </c>
      <c r="F64" s="10">
        <f t="shared" si="18"/>
        <v>0.44463087248322147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792</v>
      </c>
      <c r="E65" s="3">
        <v>638</v>
      </c>
      <c r="F65" s="10">
        <f t="shared" si="18"/>
        <v>0.44615384615384618</v>
      </c>
      <c r="G65" s="32" t="s">
        <v>6</v>
      </c>
      <c r="H65" s="27">
        <v>2850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129</v>
      </c>
      <c r="E66" s="3">
        <v>223</v>
      </c>
      <c r="F66" s="10">
        <f t="shared" si="18"/>
        <v>0.63352272727272729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4972</v>
      </c>
      <c r="E69" s="11">
        <f t="shared" ref="E69" si="20">SUM(E62:E68)</f>
        <v>1745</v>
      </c>
      <c r="F69" s="12">
        <f>E69/C69</f>
        <v>0.25978859609944915</v>
      </c>
      <c r="G69" s="33">
        <f>SUM(H62:H67)</f>
        <v>31292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52" workbookViewId="0">
      <selection activeCell="H65" sqref="H65:H68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7</v>
      </c>
      <c r="B1" s="1">
        <f>'15-21'!B61+1</f>
        <v>44065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880</v>
      </c>
      <c r="E2" s="3">
        <v>339</v>
      </c>
      <c r="F2" s="10">
        <f>E2/C2</f>
        <v>0.27809680065627562</v>
      </c>
      <c r="G2" s="32" t="s">
        <v>5</v>
      </c>
      <c r="H2" s="27">
        <v>22548</v>
      </c>
    </row>
    <row r="3" spans="1:8">
      <c r="A3" s="29" t="s">
        <v>10</v>
      </c>
      <c r="B3" s="29"/>
      <c r="C3" s="16">
        <v>324</v>
      </c>
      <c r="D3" s="9">
        <f>C3-E3</f>
        <v>287</v>
      </c>
      <c r="E3" s="3">
        <v>37</v>
      </c>
      <c r="F3" s="10">
        <f t="shared" ref="F3:F7" si="0">E3/C3</f>
        <v>0.11419753086419752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628</v>
      </c>
      <c r="E4" s="3">
        <v>564</v>
      </c>
      <c r="F4" s="10">
        <f t="shared" si="0"/>
        <v>0.47315436241610737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818</v>
      </c>
      <c r="E5" s="3">
        <v>612</v>
      </c>
      <c r="F5" s="10">
        <f t="shared" si="0"/>
        <v>0.42797202797202799</v>
      </c>
      <c r="G5" s="32" t="s">
        <v>6</v>
      </c>
      <c r="H5" s="27">
        <v>3134</v>
      </c>
    </row>
    <row r="6" spans="1:8">
      <c r="A6" s="29" t="s">
        <v>9</v>
      </c>
      <c r="B6" s="29"/>
      <c r="C6" s="16">
        <v>352</v>
      </c>
      <c r="D6" s="9">
        <f t="shared" ref="D6:D7" si="1">C6-E6</f>
        <v>114</v>
      </c>
      <c r="E6" s="3">
        <v>238</v>
      </c>
      <c r="F6" s="10">
        <f t="shared" si="0"/>
        <v>0.67613636363636365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4927</v>
      </c>
      <c r="E9" s="11">
        <f t="shared" ref="E9" si="2">SUM(E2:E8)</f>
        <v>1790</v>
      </c>
      <c r="F9" s="12">
        <f>E9/C9</f>
        <v>0.26648801548310258</v>
      </c>
      <c r="G9" s="33">
        <f>SUM(H2:H7)</f>
        <v>25682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1</v>
      </c>
      <c r="B11" s="15">
        <f>B1+1</f>
        <v>44066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976</v>
      </c>
      <c r="E12" s="3">
        <v>243</v>
      </c>
      <c r="F12" s="10">
        <f>E12/C12</f>
        <v>0.19934372436423298</v>
      </c>
      <c r="G12" s="32" t="s">
        <v>5</v>
      </c>
      <c r="H12" s="27">
        <v>41526</v>
      </c>
    </row>
    <row r="13" spans="1:8">
      <c r="A13" s="29" t="s">
        <v>10</v>
      </c>
      <c r="B13" s="29"/>
      <c r="C13" s="16">
        <v>324</v>
      </c>
      <c r="D13" s="9">
        <f>C13-E13</f>
        <v>296</v>
      </c>
      <c r="E13" s="3">
        <v>28</v>
      </c>
      <c r="F13" s="10">
        <f t="shared" ref="F13:F17" si="3">E13/C13</f>
        <v>8.6419753086419748E-2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757</v>
      </c>
      <c r="E14" s="3">
        <v>435</v>
      </c>
      <c r="F14" s="10">
        <f t="shared" si="3"/>
        <v>0.36493288590604028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965</v>
      </c>
      <c r="E15" s="3">
        <v>465</v>
      </c>
      <c r="F15" s="10">
        <f t="shared" si="3"/>
        <v>0.32517482517482516</v>
      </c>
      <c r="G15" s="32" t="s">
        <v>6</v>
      </c>
      <c r="H15" s="27">
        <v>4858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189</v>
      </c>
      <c r="E16" s="3">
        <v>163</v>
      </c>
      <c r="F16" s="10">
        <f t="shared" si="3"/>
        <v>0.46306818181818182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5383</v>
      </c>
      <c r="E19" s="11">
        <f t="shared" ref="E19" si="5">SUM(E12:E18)</f>
        <v>1334</v>
      </c>
      <c r="F19" s="12">
        <f>E19/C19</f>
        <v>0.19860056572874796</v>
      </c>
      <c r="G19" s="33">
        <f>SUM(H12:H17)</f>
        <v>46384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2</v>
      </c>
      <c r="B21" s="15">
        <f>B11+1</f>
        <v>44067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999</v>
      </c>
      <c r="E22" s="3">
        <v>220</v>
      </c>
      <c r="F22" s="10">
        <f>E22/C22</f>
        <v>0.18047579983593109</v>
      </c>
      <c r="G22" s="32" t="s">
        <v>5</v>
      </c>
      <c r="H22" s="27">
        <v>36494</v>
      </c>
    </row>
    <row r="23" spans="1:8">
      <c r="A23" s="29" t="s">
        <v>10</v>
      </c>
      <c r="B23" s="29"/>
      <c r="C23" s="16">
        <v>324</v>
      </c>
      <c r="D23" s="9">
        <f>C23-E23</f>
        <v>293</v>
      </c>
      <c r="E23" s="3">
        <v>31</v>
      </c>
      <c r="F23" s="10">
        <f t="shared" ref="F23:F27" si="6">E23/C23</f>
        <v>9.5679012345679007E-2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792</v>
      </c>
      <c r="E24" s="3">
        <v>400</v>
      </c>
      <c r="F24" s="10">
        <f t="shared" si="6"/>
        <v>0.33557046979865773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911</v>
      </c>
      <c r="E25" s="3">
        <v>519</v>
      </c>
      <c r="F25" s="10">
        <f t="shared" si="6"/>
        <v>0.36293706293706296</v>
      </c>
      <c r="G25" s="32" t="s">
        <v>6</v>
      </c>
      <c r="H25" s="27">
        <v>5089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166</v>
      </c>
      <c r="E26" s="3">
        <v>186</v>
      </c>
      <c r="F26" s="10">
        <f t="shared" si="6"/>
        <v>0.52840909090909094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5361</v>
      </c>
      <c r="E29" s="11">
        <f t="shared" ref="E29" si="8">SUM(E22:E28)</f>
        <v>1356</v>
      </c>
      <c r="F29" s="12">
        <f>E29/C29</f>
        <v>0.20187583742742296</v>
      </c>
      <c r="G29" s="33">
        <f>SUM(H22:H27)</f>
        <v>41583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3</v>
      </c>
      <c r="B31" s="15">
        <f>B21+1</f>
        <v>44068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999</v>
      </c>
      <c r="E32" s="3">
        <v>220</v>
      </c>
      <c r="F32" s="10">
        <f>E32/C32</f>
        <v>0.18047579983593109</v>
      </c>
      <c r="G32" s="32" t="s">
        <v>5</v>
      </c>
      <c r="H32" s="27">
        <v>25392</v>
      </c>
    </row>
    <row r="33" spans="1:8">
      <c r="A33" s="29" t="s">
        <v>10</v>
      </c>
      <c r="B33" s="29"/>
      <c r="C33" s="16">
        <v>324</v>
      </c>
      <c r="D33" s="9">
        <f>C33-E33</f>
        <v>292</v>
      </c>
      <c r="E33" s="3">
        <v>32</v>
      </c>
      <c r="F33" s="10">
        <f t="shared" ref="F33:F37" si="9">E33/C33</f>
        <v>9.8765432098765427E-2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829</v>
      </c>
      <c r="E34" s="3">
        <v>363</v>
      </c>
      <c r="F34" s="10">
        <f t="shared" si="9"/>
        <v>0.30453020134228187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913</v>
      </c>
      <c r="E35" s="3">
        <v>517</v>
      </c>
      <c r="F35" s="10">
        <f t="shared" si="9"/>
        <v>0.36153846153846153</v>
      </c>
      <c r="G35" s="32" t="s">
        <v>6</v>
      </c>
      <c r="H35" s="27">
        <v>2612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164</v>
      </c>
      <c r="E36" s="3">
        <v>188</v>
      </c>
      <c r="F36" s="10">
        <f t="shared" si="9"/>
        <v>0.53409090909090906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5397</v>
      </c>
      <c r="E39" s="11">
        <f t="shared" ref="E39" si="11">SUM(E32:E38)</f>
        <v>1320</v>
      </c>
      <c r="F39" s="12">
        <f>E39/C39</f>
        <v>0.19651630192050024</v>
      </c>
      <c r="G39" s="33">
        <f>SUM(H32:H37)</f>
        <v>28004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4</v>
      </c>
      <c r="B41" s="15">
        <f>B31+1</f>
        <v>44069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1003</v>
      </c>
      <c r="E42" s="3">
        <v>216</v>
      </c>
      <c r="F42" s="10">
        <f>E42/C42</f>
        <v>0.17719442165709598</v>
      </c>
      <c r="G42" s="32" t="s">
        <v>5</v>
      </c>
      <c r="H42" s="27">
        <v>22196</v>
      </c>
    </row>
    <row r="43" spans="1:8">
      <c r="A43" s="29" t="s">
        <v>10</v>
      </c>
      <c r="B43" s="29"/>
      <c r="C43" s="16">
        <v>324</v>
      </c>
      <c r="D43" s="9">
        <f>C43-E43</f>
        <v>289</v>
      </c>
      <c r="E43" s="3">
        <v>35</v>
      </c>
      <c r="F43" s="10">
        <f t="shared" ref="F43:F47" si="12">E43/C43</f>
        <v>0.10802469135802469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849</v>
      </c>
      <c r="E44" s="3">
        <v>343</v>
      </c>
      <c r="F44" s="10">
        <f t="shared" si="12"/>
        <v>0.28775167785234901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882</v>
      </c>
      <c r="E45" s="3">
        <v>548</v>
      </c>
      <c r="F45" s="10">
        <f t="shared" si="12"/>
        <v>0.38321678321678321</v>
      </c>
      <c r="G45" s="32" t="s">
        <v>6</v>
      </c>
      <c r="H45" s="27">
        <v>3028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167</v>
      </c>
      <c r="E46" s="3">
        <v>185</v>
      </c>
      <c r="F46" s="10">
        <f t="shared" si="12"/>
        <v>0.52556818181818177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5390</v>
      </c>
      <c r="E49" s="11">
        <f t="shared" ref="E49" si="14">SUM(E42:E48)</f>
        <v>1327</v>
      </c>
      <c r="F49" s="12">
        <f>E49/C49</f>
        <v>0.1975584338246241</v>
      </c>
      <c r="G49" s="33">
        <f>SUM(H42:H47)</f>
        <v>25224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5</v>
      </c>
      <c r="B51" s="15">
        <f>B41+1</f>
        <v>44070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979</v>
      </c>
      <c r="E52" s="3">
        <v>240</v>
      </c>
      <c r="F52" s="10">
        <f>E52/C52</f>
        <v>0.19688269073010664</v>
      </c>
      <c r="G52" s="32" t="s">
        <v>5</v>
      </c>
      <c r="H52" s="27">
        <v>26640</v>
      </c>
    </row>
    <row r="53" spans="1:8">
      <c r="A53" s="29" t="s">
        <v>10</v>
      </c>
      <c r="B53" s="29"/>
      <c r="C53" s="16">
        <v>324</v>
      </c>
      <c r="D53" s="9">
        <f>C53-E53</f>
        <v>291</v>
      </c>
      <c r="E53" s="3">
        <v>33</v>
      </c>
      <c r="F53" s="10">
        <f t="shared" ref="F53:F57" si="15">E53/C53</f>
        <v>0.10185185185185185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783</v>
      </c>
      <c r="E54" s="3">
        <v>409</v>
      </c>
      <c r="F54" s="10">
        <f t="shared" si="15"/>
        <v>0.34312080536912754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855</v>
      </c>
      <c r="E55" s="3">
        <v>575</v>
      </c>
      <c r="F55" s="10">
        <f t="shared" si="15"/>
        <v>0.40209790209790208</v>
      </c>
      <c r="G55" s="32" t="s">
        <v>6</v>
      </c>
      <c r="H55" s="27">
        <v>2447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159</v>
      </c>
      <c r="E56" s="3">
        <v>193</v>
      </c>
      <c r="F56" s="10">
        <f t="shared" si="15"/>
        <v>0.54829545454545459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5267</v>
      </c>
      <c r="E59" s="11">
        <f t="shared" ref="E59" si="17">SUM(E52:E58)</f>
        <v>1450</v>
      </c>
      <c r="F59" s="12">
        <f>E59/C59</f>
        <v>0.21587018013994344</v>
      </c>
      <c r="G59" s="33">
        <f>SUM(H52:H57)</f>
        <v>29087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6</v>
      </c>
      <c r="B61" s="15">
        <f>B51+1</f>
        <v>44071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927</v>
      </c>
      <c r="E62" s="3">
        <v>292</v>
      </c>
      <c r="F62" s="10">
        <f>E62/C62</f>
        <v>0.23954060705496308</v>
      </c>
      <c r="G62" s="32" t="s">
        <v>5</v>
      </c>
      <c r="H62" s="27">
        <v>31307</v>
      </c>
    </row>
    <row r="63" spans="1:8">
      <c r="A63" s="29" t="s">
        <v>10</v>
      </c>
      <c r="B63" s="29"/>
      <c r="C63" s="16">
        <v>324</v>
      </c>
      <c r="D63" s="9">
        <f>C63-E63</f>
        <v>285</v>
      </c>
      <c r="E63" s="3">
        <v>39</v>
      </c>
      <c r="F63" s="10">
        <f t="shared" ref="F63:F67" si="18">E63/C63</f>
        <v>0.12037037037037036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694</v>
      </c>
      <c r="E64" s="3">
        <v>498</v>
      </c>
      <c r="F64" s="10">
        <f t="shared" si="18"/>
        <v>0.41778523489932884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828</v>
      </c>
      <c r="E65" s="3">
        <v>602</v>
      </c>
      <c r="F65" s="10">
        <f t="shared" si="18"/>
        <v>0.42097902097902096</v>
      </c>
      <c r="G65" s="32" t="s">
        <v>6</v>
      </c>
      <c r="H65" s="27">
        <v>3650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133</v>
      </c>
      <c r="E66" s="3">
        <v>219</v>
      </c>
      <c r="F66" s="10">
        <f t="shared" si="18"/>
        <v>0.62215909090909094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5067</v>
      </c>
      <c r="E69" s="11">
        <f t="shared" ref="E69" si="20">SUM(E62:E68)</f>
        <v>1650</v>
      </c>
      <c r="F69" s="12">
        <f>E69/C69</f>
        <v>0.24564537740062528</v>
      </c>
      <c r="G69" s="33">
        <f>SUM(H62:H67)</f>
        <v>34957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H121"/>
  <sheetViews>
    <sheetView tabSelected="1" topLeftCell="A19" workbookViewId="0">
      <selection activeCell="E27" sqref="E27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7</v>
      </c>
      <c r="B1" s="1">
        <f>'1-7'!B1+28</f>
        <v>44072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908</v>
      </c>
      <c r="E2" s="3">
        <v>311</v>
      </c>
      <c r="F2" s="10">
        <f>E2/C2</f>
        <v>0.25512715340442987</v>
      </c>
      <c r="G2" s="32" t="s">
        <v>5</v>
      </c>
      <c r="H2" s="27">
        <v>20162</v>
      </c>
    </row>
    <row r="3" spans="1:8">
      <c r="A3" s="29" t="s">
        <v>10</v>
      </c>
      <c r="B3" s="29"/>
      <c r="C3" s="16">
        <v>324</v>
      </c>
      <c r="D3" s="9">
        <f>C3-E3</f>
        <v>289</v>
      </c>
      <c r="E3" s="3">
        <v>35</v>
      </c>
      <c r="F3" s="10">
        <f t="shared" ref="F3:F7" si="0">E3/C3</f>
        <v>0.10802469135802469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681</v>
      </c>
      <c r="E4" s="3">
        <v>511</v>
      </c>
      <c r="F4" s="10">
        <f t="shared" si="0"/>
        <v>0.42869127516778521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773</v>
      </c>
      <c r="E5" s="3">
        <v>657</v>
      </c>
      <c r="F5" s="10">
        <f t="shared" si="0"/>
        <v>0.45944055944055945</v>
      </c>
      <c r="G5" s="32" t="s">
        <v>6</v>
      </c>
      <c r="H5" s="27">
        <v>2646</v>
      </c>
    </row>
    <row r="6" spans="1:8">
      <c r="A6" s="29" t="s">
        <v>9</v>
      </c>
      <c r="B6" s="29"/>
      <c r="C6" s="16">
        <v>352</v>
      </c>
      <c r="D6" s="9">
        <f t="shared" ref="D6:D7" si="1">C6-E6</f>
        <v>133</v>
      </c>
      <c r="E6" s="3">
        <v>219</v>
      </c>
      <c r="F6" s="10">
        <f t="shared" si="0"/>
        <v>0.62215909090909094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4984</v>
      </c>
      <c r="E9" s="11">
        <f t="shared" ref="E9" si="2">SUM(E2:E8)</f>
        <v>1733</v>
      </c>
      <c r="F9" s="12">
        <f>E9/C9</f>
        <v>0.25800208426380827</v>
      </c>
      <c r="G9" s="33">
        <f>SUM(H2:H7)</f>
        <v>22808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1</v>
      </c>
      <c r="B11" s="15">
        <f>IF(B1="","",B1+1)</f>
        <v>44073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989</v>
      </c>
      <c r="E12" s="3">
        <v>230</v>
      </c>
      <c r="F12" s="10">
        <f>E12/C12</f>
        <v>0.18867924528301888</v>
      </c>
      <c r="G12" s="32" t="s">
        <v>5</v>
      </c>
      <c r="H12" s="27">
        <v>41021</v>
      </c>
    </row>
    <row r="13" spans="1:8">
      <c r="A13" s="29" t="s">
        <v>10</v>
      </c>
      <c r="B13" s="29"/>
      <c r="C13" s="16">
        <v>324</v>
      </c>
      <c r="D13" s="9">
        <f>C13-E13</f>
        <v>295</v>
      </c>
      <c r="E13" s="3">
        <v>29</v>
      </c>
      <c r="F13" s="10">
        <f t="shared" ref="F13:F17" si="3">E13/C13</f>
        <v>8.9506172839506168E-2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806</v>
      </c>
      <c r="E14" s="3">
        <v>386</v>
      </c>
      <c r="F14" s="10">
        <f t="shared" si="3"/>
        <v>0.3238255033557047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951</v>
      </c>
      <c r="E15" s="3">
        <v>479</v>
      </c>
      <c r="F15" s="10">
        <f t="shared" si="3"/>
        <v>0.33496503496503499</v>
      </c>
      <c r="G15" s="32" t="s">
        <v>6</v>
      </c>
      <c r="H15" s="27">
        <v>5034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209</v>
      </c>
      <c r="E16" s="3">
        <v>143</v>
      </c>
      <c r="F16" s="10">
        <f t="shared" si="3"/>
        <v>0.40625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5450</v>
      </c>
      <c r="E19" s="11">
        <f t="shared" ref="E19" si="5">SUM(E12:E18)</f>
        <v>1267</v>
      </c>
      <c r="F19" s="12">
        <f>E19/C19</f>
        <v>0.18862587464641953</v>
      </c>
      <c r="G19" s="33">
        <f>SUM(H12:H17)</f>
        <v>46055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2</v>
      </c>
      <c r="B21" s="15">
        <f>IF(B11="","",B11+1)</f>
        <v>44074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1010</v>
      </c>
      <c r="E22" s="3">
        <v>209</v>
      </c>
      <c r="F22" s="10">
        <f>E22/C22</f>
        <v>0.17145200984413453</v>
      </c>
      <c r="G22" s="32" t="s">
        <v>5</v>
      </c>
      <c r="H22" s="27">
        <v>33654</v>
      </c>
    </row>
    <row r="23" spans="1:8">
      <c r="A23" s="29" t="s">
        <v>10</v>
      </c>
      <c r="B23" s="29"/>
      <c r="C23" s="16">
        <v>324</v>
      </c>
      <c r="D23" s="9">
        <f>C23-E23</f>
        <v>293</v>
      </c>
      <c r="E23" s="3">
        <v>31</v>
      </c>
      <c r="F23" s="10">
        <f t="shared" ref="F23:F27" si="6">E23/C23</f>
        <v>9.5679012345679007E-2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835</v>
      </c>
      <c r="E24" s="3">
        <v>357</v>
      </c>
      <c r="F24" s="10">
        <f t="shared" si="6"/>
        <v>0.29949664429530204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974</v>
      </c>
      <c r="E25" s="3">
        <v>456</v>
      </c>
      <c r="F25" s="10">
        <f t="shared" si="6"/>
        <v>0.31888111888111886</v>
      </c>
      <c r="G25" s="32" t="s">
        <v>6</v>
      </c>
      <c r="H25" s="27">
        <v>6605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185</v>
      </c>
      <c r="E26" s="3">
        <v>167</v>
      </c>
      <c r="F26" s="10">
        <f t="shared" si="6"/>
        <v>0.47443181818181818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5497</v>
      </c>
      <c r="E29" s="11">
        <f t="shared" ref="E29" si="8">SUM(E22:E28)</f>
        <v>1220</v>
      </c>
      <c r="F29" s="12">
        <f>E29/C29</f>
        <v>0.18162870329015929</v>
      </c>
      <c r="G29" s="33">
        <f>SUM(H22:H27)</f>
        <v>40259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 hidden="1">
      <c r="A31" s="7">
        <f>WEEKDAY((B31))</f>
        <v>3</v>
      </c>
      <c r="B31" s="15">
        <f>B21+1</f>
        <v>44075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hidden="1">
      <c r="A32" s="29" t="s">
        <v>7</v>
      </c>
      <c r="B32" s="29"/>
      <c r="C32" s="16">
        <v>1219</v>
      </c>
      <c r="D32" s="9">
        <f>C32-E32</f>
        <v>1219</v>
      </c>
      <c r="E32" s="3"/>
      <c r="F32" s="10">
        <f>E32/C32</f>
        <v>0</v>
      </c>
      <c r="G32" s="32" t="s">
        <v>5</v>
      </c>
      <c r="H32" s="27"/>
    </row>
    <row r="33" spans="1:8" hidden="1">
      <c r="A33" s="29" t="s">
        <v>10</v>
      </c>
      <c r="B33" s="29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2"/>
      <c r="H33" s="27"/>
    </row>
    <row r="34" spans="1:8" hidden="1">
      <c r="A34" s="29" t="s">
        <v>11</v>
      </c>
      <c r="B34" s="29"/>
      <c r="C34" s="16">
        <v>1192</v>
      </c>
      <c r="D34" s="9">
        <f>C34-E34</f>
        <v>1192</v>
      </c>
      <c r="E34" s="3"/>
      <c r="F34" s="10">
        <f t="shared" si="9"/>
        <v>0</v>
      </c>
      <c r="G34" s="32"/>
      <c r="H34" s="27"/>
    </row>
    <row r="35" spans="1:8" hidden="1">
      <c r="A35" s="29" t="s">
        <v>8</v>
      </c>
      <c r="B35" s="29"/>
      <c r="C35" s="16">
        <v>1430</v>
      </c>
      <c r="D35" s="9">
        <f>C35-E35</f>
        <v>1430</v>
      </c>
      <c r="E35" s="3"/>
      <c r="F35" s="10">
        <f t="shared" si="9"/>
        <v>0</v>
      </c>
      <c r="G35" s="32" t="s">
        <v>6</v>
      </c>
      <c r="H35" s="27"/>
    </row>
    <row r="36" spans="1:8" hidden="1">
      <c r="A36" s="29" t="s">
        <v>9</v>
      </c>
      <c r="B36" s="29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2"/>
      <c r="H36" s="27"/>
    </row>
    <row r="37" spans="1:8" hidden="1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 hidden="1">
      <c r="A38" s="30"/>
      <c r="B38" s="30"/>
      <c r="C38" s="16"/>
      <c r="D38" s="9"/>
      <c r="E38" s="3"/>
      <c r="F38" s="10"/>
      <c r="G38" s="34"/>
      <c r="H38" s="28"/>
    </row>
    <row r="39" spans="1:8" hidden="1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3">
        <f>SUM(H32:H37)</f>
        <v>0</v>
      </c>
      <c r="H39" s="33"/>
    </row>
    <row r="40" spans="1:8" hidden="1">
      <c r="A40" s="14"/>
      <c r="B40" s="14"/>
      <c r="C40" s="4"/>
      <c r="D40" s="4"/>
      <c r="E40" s="4"/>
      <c r="F40" s="5"/>
      <c r="G40" s="6"/>
      <c r="H40" s="6"/>
    </row>
    <row r="41" spans="1:8" hidden="1">
      <c r="A41" s="7">
        <f>WEEKDAY((B41))</f>
        <v>4</v>
      </c>
      <c r="B41" s="15">
        <f>B31+1</f>
        <v>44076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hidden="1">
      <c r="A42" s="29" t="s">
        <v>7</v>
      </c>
      <c r="B42" s="29"/>
      <c r="C42" s="16">
        <v>1219</v>
      </c>
      <c r="D42" s="9">
        <f>C42-E42</f>
        <v>1219</v>
      </c>
      <c r="E42" s="3"/>
      <c r="F42" s="10">
        <f>E42/C42</f>
        <v>0</v>
      </c>
      <c r="G42" s="32" t="s">
        <v>5</v>
      </c>
      <c r="H42" s="27"/>
    </row>
    <row r="43" spans="1:8" hidden="1">
      <c r="A43" s="29" t="s">
        <v>10</v>
      </c>
      <c r="B43" s="29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2"/>
      <c r="H43" s="27"/>
    </row>
    <row r="44" spans="1:8" hidden="1">
      <c r="A44" s="29" t="s">
        <v>11</v>
      </c>
      <c r="B44" s="29"/>
      <c r="C44" s="16">
        <v>1192</v>
      </c>
      <c r="D44" s="9">
        <f>C44-E44</f>
        <v>1192</v>
      </c>
      <c r="E44" s="3"/>
      <c r="F44" s="10">
        <f t="shared" si="12"/>
        <v>0</v>
      </c>
      <c r="G44" s="32"/>
      <c r="H44" s="27"/>
    </row>
    <row r="45" spans="1:8" hidden="1">
      <c r="A45" s="29" t="s">
        <v>8</v>
      </c>
      <c r="B45" s="29"/>
      <c r="C45" s="16">
        <v>1430</v>
      </c>
      <c r="D45" s="9">
        <f>C45-E45</f>
        <v>1430</v>
      </c>
      <c r="E45" s="3"/>
      <c r="F45" s="10">
        <f t="shared" si="12"/>
        <v>0</v>
      </c>
      <c r="G45" s="32" t="s">
        <v>6</v>
      </c>
      <c r="H45" s="27"/>
    </row>
    <row r="46" spans="1:8" hidden="1">
      <c r="A46" s="29" t="s">
        <v>9</v>
      </c>
      <c r="B46" s="29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2"/>
      <c r="H46" s="27"/>
    </row>
    <row r="47" spans="1:8" hidden="1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 hidden="1">
      <c r="A48" s="30"/>
      <c r="B48" s="30"/>
      <c r="C48" s="16"/>
      <c r="D48" s="9"/>
      <c r="E48" s="3"/>
      <c r="F48" s="10"/>
      <c r="G48" s="34"/>
      <c r="H48" s="28"/>
    </row>
    <row r="49" spans="1:8" hidden="1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3">
        <f>SUM(H42:H47)</f>
        <v>0</v>
      </c>
      <c r="H49" s="33"/>
    </row>
    <row r="50" spans="1:8" hidden="1">
      <c r="A50" s="14"/>
      <c r="B50" s="14"/>
      <c r="C50" s="4"/>
      <c r="D50" s="4"/>
      <c r="E50" s="4"/>
      <c r="F50" s="5"/>
      <c r="G50" s="6"/>
      <c r="H50" s="6"/>
    </row>
    <row r="51" spans="1:8" hidden="1">
      <c r="A51" s="7">
        <f>WEEKDAY((B51))</f>
        <v>5</v>
      </c>
      <c r="B51" s="15">
        <f>B41+1</f>
        <v>44077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hidden="1">
      <c r="A52" s="29" t="s">
        <v>7</v>
      </c>
      <c r="B52" s="29"/>
      <c r="C52" s="16">
        <v>1219</v>
      </c>
      <c r="D52" s="9">
        <f>C52-E52</f>
        <v>1219</v>
      </c>
      <c r="E52" s="3"/>
      <c r="F52" s="10">
        <f>E52/C52</f>
        <v>0</v>
      </c>
      <c r="G52" s="32" t="s">
        <v>5</v>
      </c>
      <c r="H52" s="27"/>
    </row>
    <row r="53" spans="1:8" hidden="1">
      <c r="A53" s="29" t="s">
        <v>10</v>
      </c>
      <c r="B53" s="29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2"/>
      <c r="H53" s="27"/>
    </row>
    <row r="54" spans="1:8" hidden="1">
      <c r="A54" s="29" t="s">
        <v>11</v>
      </c>
      <c r="B54" s="29"/>
      <c r="C54" s="16">
        <v>1192</v>
      </c>
      <c r="D54" s="9">
        <f>C54-E54</f>
        <v>1192</v>
      </c>
      <c r="E54" s="3"/>
      <c r="F54" s="10">
        <f t="shared" si="15"/>
        <v>0</v>
      </c>
      <c r="G54" s="32"/>
      <c r="H54" s="27"/>
    </row>
    <row r="55" spans="1:8" hidden="1">
      <c r="A55" s="29" t="s">
        <v>8</v>
      </c>
      <c r="B55" s="29"/>
      <c r="C55" s="16">
        <v>1430</v>
      </c>
      <c r="D55" s="9">
        <f>C55-E55</f>
        <v>1430</v>
      </c>
      <c r="E55" s="3"/>
      <c r="F55" s="10">
        <f t="shared" si="15"/>
        <v>0</v>
      </c>
      <c r="G55" s="32" t="s">
        <v>6</v>
      </c>
      <c r="H55" s="27"/>
    </row>
    <row r="56" spans="1:8" hidden="1">
      <c r="A56" s="29" t="s">
        <v>9</v>
      </c>
      <c r="B56" s="29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2"/>
      <c r="H56" s="27"/>
    </row>
    <row r="57" spans="1:8" hidden="1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 hidden="1">
      <c r="A58" s="30"/>
      <c r="B58" s="30"/>
      <c r="C58" s="16"/>
      <c r="D58" s="9"/>
      <c r="E58" s="3"/>
      <c r="F58" s="10"/>
      <c r="G58" s="34"/>
      <c r="H58" s="28"/>
    </row>
    <row r="59" spans="1:8" hidden="1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3">
        <f>SUM(H52:H57)</f>
        <v>0</v>
      </c>
      <c r="H59" s="33"/>
    </row>
    <row r="60" spans="1:8" hidden="1">
      <c r="A60" s="14"/>
      <c r="B60" s="14"/>
      <c r="C60" s="4"/>
      <c r="D60" s="4"/>
      <c r="E60" s="4"/>
      <c r="F60" s="5"/>
      <c r="G60" s="6"/>
      <c r="H60" s="6"/>
    </row>
    <row r="61" spans="1:8" hidden="1">
      <c r="A61" s="7">
        <f>WEEKDAY((B61))</f>
        <v>6</v>
      </c>
      <c r="B61" s="15">
        <f>B51+1</f>
        <v>44078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hidden="1">
      <c r="A62" s="29" t="s">
        <v>7</v>
      </c>
      <c r="B62" s="29"/>
      <c r="C62" s="16">
        <v>1219</v>
      </c>
      <c r="D62" s="9">
        <f>C62-E62</f>
        <v>1219</v>
      </c>
      <c r="E62" s="3"/>
      <c r="F62" s="10">
        <f>E62/C62</f>
        <v>0</v>
      </c>
      <c r="G62" s="32" t="s">
        <v>5</v>
      </c>
      <c r="H62" s="27"/>
    </row>
    <row r="63" spans="1:8" hidden="1">
      <c r="A63" s="29" t="s">
        <v>10</v>
      </c>
      <c r="B63" s="29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2"/>
      <c r="H63" s="27"/>
    </row>
    <row r="64" spans="1:8" hidden="1">
      <c r="A64" s="29" t="s">
        <v>11</v>
      </c>
      <c r="B64" s="29"/>
      <c r="C64" s="16">
        <v>1192</v>
      </c>
      <c r="D64" s="9">
        <f>C64-E64</f>
        <v>1192</v>
      </c>
      <c r="E64" s="3"/>
      <c r="F64" s="10">
        <f t="shared" si="18"/>
        <v>0</v>
      </c>
      <c r="G64" s="32"/>
      <c r="H64" s="27"/>
    </row>
    <row r="65" spans="1:8" hidden="1">
      <c r="A65" s="29" t="s">
        <v>8</v>
      </c>
      <c r="B65" s="29"/>
      <c r="C65" s="16">
        <v>1430</v>
      </c>
      <c r="D65" s="9">
        <f>C65-E65</f>
        <v>1430</v>
      </c>
      <c r="E65" s="3"/>
      <c r="F65" s="10">
        <f t="shared" si="18"/>
        <v>0</v>
      </c>
      <c r="G65" s="32" t="s">
        <v>6</v>
      </c>
      <c r="H65" s="27"/>
    </row>
    <row r="66" spans="1:8" hidden="1">
      <c r="A66" s="29" t="s">
        <v>9</v>
      </c>
      <c r="B66" s="29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2"/>
      <c r="H66" s="27"/>
    </row>
    <row r="67" spans="1:8" hidden="1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 hidden="1">
      <c r="A68" s="30"/>
      <c r="B68" s="30"/>
      <c r="C68" s="16"/>
      <c r="D68" s="9"/>
      <c r="E68" s="3"/>
      <c r="F68" s="10"/>
      <c r="G68" s="34"/>
      <c r="H68" s="28"/>
    </row>
    <row r="69" spans="1:8" hidden="1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3">
        <f>SUM(H62:H67)</f>
        <v>0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XFC86"/>
  <sheetViews>
    <sheetView topLeftCell="A13" workbookViewId="0">
      <selection activeCell="A32" sqref="A32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3.109375" style="2" customWidth="1"/>
    <col min="4" max="4" width="13.88671875" style="2" bestFit="1" customWidth="1"/>
    <col min="5" max="5" width="9.109375" style="2"/>
    <col min="6" max="6" width="13.5546875" style="2" bestFit="1" customWidth="1"/>
    <col min="7" max="16384" width="9.109375" style="2"/>
  </cols>
  <sheetData>
    <row r="1" spans="1:5">
      <c r="A1" s="2" t="s">
        <v>13</v>
      </c>
      <c r="B1" s="2" t="s">
        <v>14</v>
      </c>
      <c r="C1" s="20" t="s">
        <v>1</v>
      </c>
      <c r="D1" s="23" t="s">
        <v>4</v>
      </c>
    </row>
    <row r="2" spans="1:5">
      <c r="A2" s="7">
        <f t="shared" ref="A2:A29" si="0">WEEKDAY((B2))</f>
        <v>7</v>
      </c>
      <c r="B2" s="1">
        <f>'1-7'!B1</f>
        <v>44044</v>
      </c>
      <c r="C2" s="21">
        <f>IF('1-7'!F9=0,"",'1-7'!F9)</f>
        <v>0.2088730087836832</v>
      </c>
      <c r="D2" s="22">
        <f>IF(C2="","",'1-7'!G9)</f>
        <v>21031</v>
      </c>
    </row>
    <row r="3" spans="1:5">
      <c r="A3" s="7">
        <f t="shared" si="0"/>
        <v>1</v>
      </c>
      <c r="B3" s="15">
        <f t="shared" ref="B3:B29" si="1">B2+1</f>
        <v>44045</v>
      </c>
      <c r="C3" s="21">
        <f>IF('1-7'!F19=0,"",'1-7'!F19)</f>
        <v>0.16897424445436951</v>
      </c>
      <c r="D3" s="25">
        <f>IF(C3="","",'1-7'!G19)</f>
        <v>37658</v>
      </c>
      <c r="E3" s="25"/>
    </row>
    <row r="4" spans="1:5">
      <c r="A4" s="7">
        <f t="shared" si="0"/>
        <v>2</v>
      </c>
      <c r="B4" s="15">
        <f t="shared" si="1"/>
        <v>44046</v>
      </c>
      <c r="C4" s="21">
        <f>IF('1-7'!F29=0,"",'1-7'!F29)</f>
        <v>0.16912312044067293</v>
      </c>
      <c r="D4" s="25">
        <f>IF(C4="","",'1-7'!G29)</f>
        <v>36257</v>
      </c>
    </row>
    <row r="5" spans="1:5">
      <c r="A5" s="7">
        <f t="shared" si="0"/>
        <v>3</v>
      </c>
      <c r="B5" s="15">
        <f t="shared" si="1"/>
        <v>44047</v>
      </c>
      <c r="C5" s="21">
        <f>IF('1-7'!F39=0,"",'1-7'!F39)</f>
        <v>0.17820455560518089</v>
      </c>
      <c r="D5" s="25">
        <f>IF(C5="","",'1-7'!G39)</f>
        <v>24007</v>
      </c>
    </row>
    <row r="6" spans="1:5">
      <c r="A6" s="7">
        <f t="shared" si="0"/>
        <v>4</v>
      </c>
      <c r="B6" s="15">
        <f t="shared" si="1"/>
        <v>44048</v>
      </c>
      <c r="C6" s="21">
        <f>IF('1-7'!F49=0,"",'1-7'!F49)</f>
        <v>0.17984219145451838</v>
      </c>
      <c r="D6" s="25">
        <f>IF(C6="","",'1-7'!G49)</f>
        <v>22904</v>
      </c>
    </row>
    <row r="7" spans="1:5">
      <c r="A7" s="7">
        <f t="shared" si="0"/>
        <v>5</v>
      </c>
      <c r="B7" s="15">
        <f t="shared" si="1"/>
        <v>44049</v>
      </c>
      <c r="C7" s="21">
        <f>IF('1-7'!F59=0,"",'1-7'!F59)</f>
        <v>0.20008932559178205</v>
      </c>
      <c r="D7" s="25">
        <f>IF(C7="","",'1-7'!G59)</f>
        <v>27416</v>
      </c>
    </row>
    <row r="8" spans="1:5">
      <c r="A8" s="7">
        <f t="shared" si="0"/>
        <v>6</v>
      </c>
      <c r="B8" s="15">
        <f t="shared" si="1"/>
        <v>44050</v>
      </c>
      <c r="C8" s="21">
        <f>IF('1-7'!F69=0,"",'1-7'!F69)</f>
        <v>0.21289266041387525</v>
      </c>
      <c r="D8" s="25">
        <f>IF(C8="","",'1-7'!G69)</f>
        <v>32789</v>
      </c>
    </row>
    <row r="9" spans="1:5" ht="15" customHeight="1">
      <c r="A9" s="7">
        <f t="shared" si="0"/>
        <v>7</v>
      </c>
      <c r="B9" s="15">
        <f t="shared" si="1"/>
        <v>44051</v>
      </c>
      <c r="C9" s="21">
        <f>IF('8-14'!F9=0,"",'8-14'!F9)</f>
        <v>0.21929432782492184</v>
      </c>
      <c r="D9" s="25">
        <f>IF(C9="","",'8-14'!G9)</f>
        <v>20503</v>
      </c>
    </row>
    <row r="10" spans="1:5" ht="15" customHeight="1">
      <c r="A10" s="7">
        <f t="shared" si="0"/>
        <v>1</v>
      </c>
      <c r="B10" s="15">
        <f t="shared" si="1"/>
        <v>44052</v>
      </c>
      <c r="C10" s="21">
        <f>IF('8-14'!F19=0,"",'8-14'!F19)</f>
        <v>0.2169123120440673</v>
      </c>
      <c r="D10" s="25">
        <f>IF(C10="","",'8-14'!G19)</f>
        <v>35407</v>
      </c>
    </row>
    <row r="11" spans="1:5" ht="15" customHeight="1">
      <c r="A11" s="7">
        <f t="shared" si="0"/>
        <v>2</v>
      </c>
      <c r="B11" s="15">
        <f t="shared" si="1"/>
        <v>44053</v>
      </c>
      <c r="C11" s="21">
        <f>IF('8-14'!F29=0,"",'8-14'!F29)</f>
        <v>0.18222420723537294</v>
      </c>
      <c r="D11" s="25">
        <f>IF(C11="","",'8-14'!G29)</f>
        <v>32273</v>
      </c>
    </row>
    <row r="12" spans="1:5" ht="15" customHeight="1">
      <c r="A12" s="7">
        <f t="shared" si="0"/>
        <v>3</v>
      </c>
      <c r="B12" s="15">
        <f t="shared" si="1"/>
        <v>44054</v>
      </c>
      <c r="C12" s="21">
        <f>IF('8-14'!F39=0,"",'8-14'!F39)</f>
        <v>0.17552478785171952</v>
      </c>
      <c r="D12" s="25">
        <f>IF(C12="","",'8-14'!G39)</f>
        <v>19001</v>
      </c>
    </row>
    <row r="13" spans="1:5" ht="15" customHeight="1">
      <c r="A13" s="7">
        <f t="shared" si="0"/>
        <v>4</v>
      </c>
      <c r="B13" s="15">
        <f t="shared" si="1"/>
        <v>44055</v>
      </c>
      <c r="C13" s="21">
        <f>IF('8-14'!F49=0,"",'8-14'!F49)</f>
        <v>0.17954443948191157</v>
      </c>
      <c r="D13" s="25">
        <f>IF(C13="","",'8-14'!G49)</f>
        <v>22604</v>
      </c>
    </row>
    <row r="14" spans="1:5" ht="15" customHeight="1">
      <c r="A14" s="7">
        <f t="shared" si="0"/>
        <v>5</v>
      </c>
      <c r="B14" s="15">
        <f t="shared" si="1"/>
        <v>44056</v>
      </c>
      <c r="C14" s="21">
        <f>IF('8-14'!F59=0,"",'8-14'!F59)</f>
        <v>0.2060443650439184</v>
      </c>
      <c r="D14" s="25">
        <f>IF(C14="","",'8-14'!G59)</f>
        <v>26029</v>
      </c>
    </row>
    <row r="15" spans="1:5" ht="15" customHeight="1">
      <c r="A15" s="7">
        <f t="shared" si="0"/>
        <v>6</v>
      </c>
      <c r="B15" s="15">
        <f t="shared" si="1"/>
        <v>44057</v>
      </c>
      <c r="C15" s="21">
        <f>IF('8-14'!F69=0,"",'8-14'!F69)</f>
        <v>0.23924370998957867</v>
      </c>
      <c r="D15" s="25">
        <f>IF(C15="","",'8-14'!G69)</f>
        <v>32216</v>
      </c>
    </row>
    <row r="16" spans="1:5" ht="15" customHeight="1">
      <c r="A16" s="7">
        <f t="shared" si="0"/>
        <v>7</v>
      </c>
      <c r="B16" s="15">
        <f t="shared" si="1"/>
        <v>44058</v>
      </c>
      <c r="C16" s="21">
        <f>IF('15-21'!F9=0,"",'15-21'!F9)</f>
        <v>0.2249516153044514</v>
      </c>
      <c r="D16" s="25">
        <f>IF(C16="","",'15-21'!G9)</f>
        <v>21677</v>
      </c>
    </row>
    <row r="17" spans="1:4" ht="15" customHeight="1">
      <c r="A17" s="7">
        <f t="shared" si="0"/>
        <v>1</v>
      </c>
      <c r="B17" s="15">
        <f t="shared" si="1"/>
        <v>44059</v>
      </c>
      <c r="C17" s="21">
        <f>IF('15-21'!F19=0,"",'15-21'!F19)</f>
        <v>0.19487866607116272</v>
      </c>
      <c r="D17" s="25">
        <f>IF(C17="","",'15-21'!G19)</f>
        <v>38994</v>
      </c>
    </row>
    <row r="18" spans="1:4" ht="15" customHeight="1">
      <c r="A18" s="7">
        <f t="shared" si="0"/>
        <v>2</v>
      </c>
      <c r="B18" s="15">
        <f t="shared" si="1"/>
        <v>44060</v>
      </c>
      <c r="C18" s="21">
        <f>IF('15-21'!F29=0,"",'15-21'!F29)</f>
        <v>0.20053595355069229</v>
      </c>
      <c r="D18" s="25">
        <f>IF(C18="","",'15-21'!G29)</f>
        <v>37757</v>
      </c>
    </row>
    <row r="19" spans="1:4" ht="15" customHeight="1">
      <c r="A19" s="7">
        <f t="shared" si="0"/>
        <v>3</v>
      </c>
      <c r="B19" s="15">
        <f t="shared" si="1"/>
        <v>44061</v>
      </c>
      <c r="C19" s="21">
        <f>IF('15-21'!F39=0,"",'15-21'!F39)</f>
        <v>0.18728599076968885</v>
      </c>
      <c r="D19" s="25">
        <f>IF(C19="","",'15-21'!G39)</f>
        <v>25960</v>
      </c>
    </row>
    <row r="20" spans="1:4" ht="15" customHeight="1">
      <c r="A20" s="7">
        <f t="shared" si="0"/>
        <v>4</v>
      </c>
      <c r="B20" s="15">
        <f t="shared" si="1"/>
        <v>44062</v>
      </c>
      <c r="C20" s="21">
        <f>IF('15-21'!F49=0,"",'15-21'!F49)</f>
        <v>0.20544886109870478</v>
      </c>
      <c r="D20" s="25">
        <f>IF(C20="","",'15-21'!G49)</f>
        <v>20680</v>
      </c>
    </row>
    <row r="21" spans="1:4" ht="15" customHeight="1">
      <c r="A21" s="7">
        <f t="shared" si="0"/>
        <v>5</v>
      </c>
      <c r="B21" s="15">
        <f t="shared" si="1"/>
        <v>44063</v>
      </c>
      <c r="C21" s="21">
        <f>IF('15-21'!F59=0,"",'15-21'!F59)</f>
        <v>0.22390948340032751</v>
      </c>
      <c r="D21" s="25">
        <f>IF(C21="","",'15-21'!G59)</f>
        <v>26419</v>
      </c>
    </row>
    <row r="22" spans="1:4" ht="15" customHeight="1">
      <c r="A22" s="7">
        <f t="shared" si="0"/>
        <v>6</v>
      </c>
      <c r="B22" s="15">
        <f t="shared" si="1"/>
        <v>44064</v>
      </c>
      <c r="C22" s="21">
        <f>IF('15-21'!F69=0,"",'15-21'!F69)</f>
        <v>0.25978859609944915</v>
      </c>
      <c r="D22" s="25">
        <f>IF(C22="","",'15-21'!G69)</f>
        <v>31292</v>
      </c>
    </row>
    <row r="23" spans="1:4" ht="15" customHeight="1">
      <c r="A23" s="7">
        <f t="shared" si="0"/>
        <v>7</v>
      </c>
      <c r="B23" s="15">
        <f t="shared" si="1"/>
        <v>44065</v>
      </c>
      <c r="C23" s="21">
        <f>IF('22-28'!F9=0,"",'22-28'!F9)</f>
        <v>0.26648801548310258</v>
      </c>
      <c r="D23" s="25">
        <f>IF(C23="","",'22-28'!G9)</f>
        <v>25682</v>
      </c>
    </row>
    <row r="24" spans="1:4" ht="15" customHeight="1">
      <c r="A24" s="7">
        <f t="shared" si="0"/>
        <v>1</v>
      </c>
      <c r="B24" s="15">
        <f t="shared" si="1"/>
        <v>44066</v>
      </c>
      <c r="C24" s="21">
        <f>IF('22-28'!F19=0,"",'22-28'!F19)</f>
        <v>0.19860056572874796</v>
      </c>
      <c r="D24" s="25">
        <f>IF(C24="","",'22-28'!G19)</f>
        <v>46384</v>
      </c>
    </row>
    <row r="25" spans="1:4" ht="15" customHeight="1">
      <c r="A25" s="7">
        <f t="shared" si="0"/>
        <v>2</v>
      </c>
      <c r="B25" s="15">
        <f t="shared" si="1"/>
        <v>44067</v>
      </c>
      <c r="C25" s="21">
        <f>IF('22-28'!F29=0,"",'22-28'!F29)</f>
        <v>0.20187583742742296</v>
      </c>
      <c r="D25" s="25">
        <f>IF(C25="","",'22-28'!G29)</f>
        <v>41583</v>
      </c>
    </row>
    <row r="26" spans="1:4" ht="15" customHeight="1">
      <c r="A26" s="7">
        <f t="shared" si="0"/>
        <v>3</v>
      </c>
      <c r="B26" s="15">
        <f t="shared" si="1"/>
        <v>44068</v>
      </c>
      <c r="C26" s="21">
        <f>IF('22-28'!F39=0,"",'22-28'!F39)</f>
        <v>0.19651630192050024</v>
      </c>
      <c r="D26" s="25">
        <f>IF(C26="","",'22-28'!G39)</f>
        <v>28004</v>
      </c>
    </row>
    <row r="27" spans="1:4" ht="15" customHeight="1">
      <c r="A27" s="7">
        <f t="shared" si="0"/>
        <v>4</v>
      </c>
      <c r="B27" s="15">
        <f t="shared" si="1"/>
        <v>44069</v>
      </c>
      <c r="C27" s="21">
        <f>IF('22-28'!F49=0,"",'22-28'!F49)</f>
        <v>0.1975584338246241</v>
      </c>
      <c r="D27" s="25">
        <f>IF(C27="","",'22-28'!G49)</f>
        <v>25224</v>
      </c>
    </row>
    <row r="28" spans="1:4" ht="15" customHeight="1">
      <c r="A28" s="7">
        <f t="shared" si="0"/>
        <v>5</v>
      </c>
      <c r="B28" s="15">
        <f t="shared" si="1"/>
        <v>44070</v>
      </c>
      <c r="C28" s="21">
        <f>IF('22-28'!F59=0,"",'22-28'!F59)</f>
        <v>0.21587018013994344</v>
      </c>
      <c r="D28" s="25">
        <f>IF(C28="","",'22-28'!G59)</f>
        <v>29087</v>
      </c>
    </row>
    <row r="29" spans="1:4" ht="15" customHeight="1">
      <c r="A29" s="7">
        <f t="shared" si="0"/>
        <v>6</v>
      </c>
      <c r="B29" s="15">
        <f t="shared" si="1"/>
        <v>44071</v>
      </c>
      <c r="C29" s="21">
        <f>IF('22-28'!F69=0,"",'22-28'!F69)</f>
        <v>0.24564537740062528</v>
      </c>
      <c r="D29" s="25">
        <f>IF(C29="","",'22-28'!G69)</f>
        <v>34957</v>
      </c>
    </row>
    <row r="30" spans="1:4" ht="15" customHeight="1">
      <c r="A30" s="26">
        <f>IF(B30="","",WEEKDAY((B30)))</f>
        <v>7</v>
      </c>
      <c r="B30" s="15">
        <f>IF('29 to end of the month'!B1="","",B29+1)</f>
        <v>44072</v>
      </c>
      <c r="C30" s="21">
        <f>IF('29 to end of the month'!F9=0,"",'29 to end of the month'!F9)</f>
        <v>0.25800208426380827</v>
      </c>
      <c r="D30" s="25">
        <f>IF(C30="","",'29 to end of the month'!G9)</f>
        <v>22808</v>
      </c>
    </row>
    <row r="31" spans="1:4" ht="15" customHeight="1">
      <c r="A31" s="26">
        <f>IF(B31="","",WEEKDAY((B31)))</f>
        <v>1</v>
      </c>
      <c r="B31" s="15">
        <f>IF('29 to end of the month'!B11="","",B30+1)</f>
        <v>44073</v>
      </c>
      <c r="C31" s="21">
        <f>IF('29 to end of the month'!F19=0,"",'29 to end of the month'!F19)</f>
        <v>0.18862587464641953</v>
      </c>
      <c r="D31" s="25">
        <f>IF(C31="","",'29 to end of the month'!G19)</f>
        <v>46055</v>
      </c>
    </row>
    <row r="32" spans="1:4" ht="15" customHeight="1">
      <c r="A32" s="26">
        <f>IF(B32="","",WEEKDAY((B32)))</f>
        <v>2</v>
      </c>
      <c r="B32" s="15">
        <f>IF('29 to end of the month'!B21="","",B31+1)</f>
        <v>44074</v>
      </c>
      <c r="C32" s="21">
        <f>IF('29 to end of the month'!F29=0,"",'29 to end of the month'!F29)</f>
        <v>0.18162870329015929</v>
      </c>
      <c r="D32" s="25">
        <f>IF(C32="","",'29 to end of the month'!G29)</f>
        <v>40259</v>
      </c>
    </row>
    <row r="33" spans="1:16383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>
      <c r="A34" s="12"/>
      <c r="B34" s="12" t="s">
        <v>15</v>
      </c>
      <c r="C34" s="12">
        <f>AVERAGE(C2:C33)</f>
        <v>0.20594831602049687</v>
      </c>
      <c r="D34" s="24">
        <f>AVERAGE((D2:D32))</f>
        <v>30094.096774193549</v>
      </c>
    </row>
    <row r="35" spans="1:16383">
      <c r="A35" s="14"/>
      <c r="B35" s="14"/>
      <c r="C35" s="5"/>
      <c r="D35" s="6"/>
    </row>
    <row r="36" spans="1:16383">
      <c r="A36" s="14"/>
      <c r="B36" s="14"/>
      <c r="C36" s="5"/>
      <c r="D36" s="6"/>
    </row>
    <row r="37" spans="1:16383">
      <c r="A37" s="14"/>
      <c r="B37" s="14"/>
      <c r="C37" s="5"/>
      <c r="D37" s="6"/>
    </row>
    <row r="38" spans="1:16383">
      <c r="A38" s="14"/>
      <c r="B38" s="14"/>
      <c r="C38" s="5"/>
      <c r="D38" s="6"/>
    </row>
    <row r="39" spans="1:16383">
      <c r="A39" s="14"/>
      <c r="B39" s="14"/>
      <c r="C39" s="5"/>
      <c r="D39" s="6"/>
    </row>
    <row r="40" spans="1:16383">
      <c r="A40" s="14"/>
      <c r="B40" s="14"/>
      <c r="C40" s="5"/>
      <c r="D40" s="6"/>
    </row>
    <row r="41" spans="1:16383">
      <c r="A41" s="14"/>
      <c r="B41" s="14"/>
      <c r="C41" s="5"/>
      <c r="D41" s="6"/>
    </row>
    <row r="42" spans="1:16383">
      <c r="A42" s="14"/>
      <c r="B42" s="14"/>
      <c r="C42" s="5"/>
      <c r="D42" s="6"/>
    </row>
    <row r="43" spans="1:16383">
      <c r="A43" s="14"/>
      <c r="B43" s="14"/>
      <c r="C43" s="5"/>
      <c r="D43" s="6"/>
    </row>
    <row r="44" spans="1:16383">
      <c r="A44" s="14"/>
      <c r="B44" s="14"/>
      <c r="C44" s="5"/>
      <c r="D44" s="6"/>
    </row>
    <row r="45" spans="1:16383">
      <c r="A45" s="14"/>
      <c r="B45" s="14"/>
      <c r="C45" s="5"/>
      <c r="D45" s="6"/>
    </row>
    <row r="46" spans="1:16383">
      <c r="A46" s="14"/>
      <c r="B46" s="14"/>
      <c r="C46" s="5"/>
      <c r="D46" s="6"/>
    </row>
    <row r="47" spans="1:16383">
      <c r="A47" s="14"/>
      <c r="B47" s="14"/>
      <c r="C47" s="5"/>
      <c r="D47" s="6"/>
    </row>
    <row r="48" spans="1:16383">
      <c r="A48" s="14"/>
      <c r="B48" s="14"/>
      <c r="C48" s="5"/>
      <c r="D48" s="6"/>
    </row>
    <row r="49" spans="1:4">
      <c r="A49" s="14"/>
      <c r="B49" s="14"/>
      <c r="C49" s="5"/>
      <c r="D49" s="6"/>
    </row>
    <row r="50" spans="1:4">
      <c r="A50" s="14"/>
      <c r="B50" s="14"/>
      <c r="C50" s="5"/>
      <c r="D50" s="6"/>
    </row>
    <row r="51" spans="1:4">
      <c r="A51" s="14"/>
      <c r="B51" s="14"/>
      <c r="C51" s="5"/>
      <c r="D51" s="6"/>
    </row>
    <row r="52" spans="1:4">
      <c r="A52" s="14"/>
      <c r="B52" s="14"/>
      <c r="C52" s="5"/>
      <c r="D52" s="6"/>
    </row>
    <row r="53" spans="1:4">
      <c r="A53" s="14"/>
      <c r="B53" s="14"/>
      <c r="C53" s="5"/>
      <c r="D53" s="6"/>
    </row>
    <row r="54" spans="1:4">
      <c r="A54" s="14"/>
      <c r="B54" s="14"/>
      <c r="C54" s="5"/>
      <c r="D54" s="6"/>
    </row>
    <row r="55" spans="1:4">
      <c r="A55" s="14"/>
      <c r="B55" s="14"/>
      <c r="C55" s="5"/>
      <c r="D55" s="6"/>
    </row>
    <row r="56" spans="1:4">
      <c r="A56" s="14"/>
      <c r="B56" s="14"/>
      <c r="C56" s="5"/>
      <c r="D56" s="6"/>
    </row>
    <row r="57" spans="1:4">
      <c r="A57" s="14"/>
      <c r="B57" s="14"/>
      <c r="C57" s="5"/>
      <c r="D57" s="6"/>
    </row>
    <row r="58" spans="1:4">
      <c r="A58" s="14"/>
      <c r="B58" s="14"/>
      <c r="C58" s="5"/>
      <c r="D58" s="6"/>
    </row>
    <row r="59" spans="1:4">
      <c r="A59" s="14"/>
      <c r="B59" s="14"/>
      <c r="C59" s="5"/>
      <c r="D59" s="6"/>
    </row>
    <row r="60" spans="1:4">
      <c r="A60" s="14"/>
      <c r="B60" s="14"/>
      <c r="C60" s="5"/>
      <c r="D60" s="6"/>
    </row>
    <row r="61" spans="1:4">
      <c r="A61" s="14"/>
      <c r="B61" s="14"/>
      <c r="C61" s="5"/>
      <c r="D61" s="6"/>
    </row>
    <row r="62" spans="1:4">
      <c r="A62" s="14"/>
      <c r="B62" s="14"/>
      <c r="C62" s="5"/>
      <c r="D62" s="6"/>
    </row>
    <row r="63" spans="1:4">
      <c r="A63" s="14"/>
      <c r="B63" s="14"/>
      <c r="C63" s="5"/>
      <c r="D63" s="6"/>
    </row>
    <row r="64" spans="1:4">
      <c r="A64" s="14"/>
      <c r="B64" s="14"/>
      <c r="C64" s="5"/>
      <c r="D64" s="6"/>
    </row>
    <row r="65" spans="1:4">
      <c r="A65" s="14"/>
      <c r="B65" s="14"/>
      <c r="C65" s="5"/>
      <c r="D65" s="6"/>
    </row>
    <row r="66" spans="1:4">
      <c r="A66" s="14"/>
      <c r="B66" s="14"/>
      <c r="C66" s="5"/>
      <c r="D66" s="6"/>
    </row>
    <row r="67" spans="1:4">
      <c r="A67" s="14"/>
      <c r="B67" s="14"/>
      <c r="C67" s="5"/>
      <c r="D67" s="6"/>
    </row>
    <row r="68" spans="1:4">
      <c r="A68" s="14"/>
      <c r="B68" s="14"/>
      <c r="C68" s="5"/>
      <c r="D68" s="6"/>
    </row>
    <row r="69" spans="1:4">
      <c r="A69" s="14"/>
      <c r="B69" s="14"/>
      <c r="C69" s="5"/>
      <c r="D69" s="6"/>
    </row>
    <row r="70" spans="1:4">
      <c r="A70" s="14"/>
      <c r="B70" s="14"/>
      <c r="C70" s="5"/>
      <c r="D70" s="6"/>
    </row>
    <row r="71" spans="1:4">
      <c r="A71" s="14"/>
      <c r="B71" s="14"/>
      <c r="C71" s="5"/>
      <c r="D71" s="6"/>
    </row>
    <row r="72" spans="1:4">
      <c r="A72" s="14"/>
      <c r="B72" s="14"/>
      <c r="C72" s="5"/>
      <c r="D72" s="6"/>
    </row>
    <row r="73" spans="1:4">
      <c r="A73" s="14"/>
      <c r="B73" s="14"/>
      <c r="C73" s="5"/>
      <c r="D73" s="6"/>
    </row>
    <row r="74" spans="1:4">
      <c r="A74" s="14"/>
      <c r="B74" s="14"/>
      <c r="C74" s="5"/>
      <c r="D74" s="6"/>
    </row>
    <row r="75" spans="1:4">
      <c r="A75" s="14"/>
      <c r="B75" s="14"/>
      <c r="C75" s="5"/>
      <c r="D75" s="6"/>
    </row>
    <row r="76" spans="1:4">
      <c r="A76" s="14"/>
      <c r="B76" s="14"/>
      <c r="C76" s="5"/>
      <c r="D76" s="6"/>
    </row>
    <row r="77" spans="1:4">
      <c r="A77" s="14"/>
      <c r="B77" s="14"/>
      <c r="C77" s="5"/>
      <c r="D77" s="6"/>
    </row>
    <row r="78" spans="1:4">
      <c r="A78" s="14"/>
      <c r="B78" s="14"/>
      <c r="C78" s="5"/>
      <c r="D78" s="6"/>
    </row>
    <row r="79" spans="1:4">
      <c r="A79" s="14"/>
      <c r="B79" s="14"/>
      <c r="C79" s="5"/>
      <c r="D79" s="6"/>
    </row>
    <row r="80" spans="1:4">
      <c r="A80" s="14"/>
      <c r="B80" s="14"/>
      <c r="C80" s="5"/>
      <c r="D80" s="6"/>
    </row>
    <row r="81" spans="1:4">
      <c r="A81" s="14"/>
      <c r="B81" s="14"/>
      <c r="C81" s="5"/>
      <c r="D81" s="6"/>
    </row>
    <row r="82" spans="1:4">
      <c r="A82" s="14"/>
      <c r="B82" s="14"/>
      <c r="C82" s="5"/>
      <c r="D82" s="6"/>
    </row>
    <row r="83" spans="1:4">
      <c r="A83" s="14"/>
      <c r="B83" s="14"/>
      <c r="C83" s="5"/>
      <c r="D83" s="6"/>
    </row>
    <row r="84" spans="1:4">
      <c r="A84" s="14"/>
      <c r="B84" s="14"/>
      <c r="C84" s="5"/>
      <c r="D84" s="6"/>
    </row>
    <row r="85" spans="1:4">
      <c r="A85" s="14"/>
      <c r="B85" s="14"/>
      <c r="C85" s="5"/>
      <c r="D85" s="6"/>
    </row>
    <row r="86" spans="1:4">
      <c r="A86" s="14"/>
      <c r="B86" s="14"/>
      <c r="C86" s="5"/>
      <c r="D86" s="6"/>
    </row>
  </sheetData>
  <sheetProtection selectLockedCells="1"/>
  <printOptions horizontalCentered="1"/>
  <pageMargins left="0.5" right="0.5" top="0.75" bottom="0.25" header="0.3" footer="0.3"/>
  <pageSetup scale="71" fitToHeight="0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DFBDCD-19B1-44CC-A5C4-4F3B13B38A1C}"/>
</file>

<file path=customXml/itemProps2.xml><?xml version="1.0" encoding="utf-8"?>
<ds:datastoreItem xmlns:ds="http://schemas.openxmlformats.org/officeDocument/2006/customXml" ds:itemID="{9815AFD4-E007-43A6-A7E6-34A4735818D4}"/>
</file>

<file path=customXml/itemProps3.xml><?xml version="1.0" encoding="utf-8"?>
<ds:datastoreItem xmlns:ds="http://schemas.openxmlformats.org/officeDocument/2006/customXml" ds:itemID="{D84CBE91-FA7A-487E-B13F-F58B4D702C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FMODS</cp:lastModifiedBy>
  <cp:lastPrinted>2020-06-29T21:10:14Z</cp:lastPrinted>
  <dcterms:created xsi:type="dcterms:W3CDTF">2014-12-09T16:30:03Z</dcterms:created>
  <dcterms:modified xsi:type="dcterms:W3CDTF">2020-09-01T12:52:35Z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350600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