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92" windowWidth="19416" windowHeight="9720" activeTab="5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25725"/>
</workbook>
</file>

<file path=xl/calcChain.xml><?xml version="1.0" encoding="utf-8"?>
<calcChain xmlns="http://schemas.openxmlformats.org/spreadsheetml/2006/main">
  <c r="D64" i="18"/>
  <c r="B1" i="19"/>
  <c r="B11" s="1"/>
  <c r="B2" i="20"/>
  <c r="A2" s="1"/>
  <c r="C32"/>
  <c r="D32" s="1"/>
  <c r="C31"/>
  <c r="D31" s="1"/>
  <c r="C26"/>
  <c r="G69" i="19"/>
  <c r="E69"/>
  <c r="C69"/>
  <c r="F67"/>
  <c r="D67"/>
  <c r="F66"/>
  <c r="D66"/>
  <c r="F65"/>
  <c r="D65"/>
  <c r="F64"/>
  <c r="D64"/>
  <c r="F63"/>
  <c r="D63"/>
  <c r="F62"/>
  <c r="D62"/>
  <c r="G59"/>
  <c r="E59"/>
  <c r="C59"/>
  <c r="F57"/>
  <c r="D57"/>
  <c r="F56"/>
  <c r="D56"/>
  <c r="F55"/>
  <c r="D55"/>
  <c r="F54"/>
  <c r="D54"/>
  <c r="F53"/>
  <c r="D53"/>
  <c r="F52"/>
  <c r="D52"/>
  <c r="G49"/>
  <c r="E49"/>
  <c r="C49"/>
  <c r="F47"/>
  <c r="D47"/>
  <c r="F46"/>
  <c r="D46"/>
  <c r="F45"/>
  <c r="D45"/>
  <c r="F44"/>
  <c r="D44"/>
  <c r="F43"/>
  <c r="D43"/>
  <c r="F42"/>
  <c r="D42"/>
  <c r="G39"/>
  <c r="E39"/>
  <c r="C39"/>
  <c r="F37"/>
  <c r="D37"/>
  <c r="F36"/>
  <c r="D36"/>
  <c r="F35"/>
  <c r="D35"/>
  <c r="F34"/>
  <c r="D34"/>
  <c r="F33"/>
  <c r="D33"/>
  <c r="F32"/>
  <c r="D32"/>
  <c r="G29"/>
  <c r="E29"/>
  <c r="F29" s="1"/>
  <c r="C29"/>
  <c r="F27"/>
  <c r="D27"/>
  <c r="F26"/>
  <c r="D26"/>
  <c r="F25"/>
  <c r="D25"/>
  <c r="F24"/>
  <c r="D24"/>
  <c r="F23"/>
  <c r="D23"/>
  <c r="F22"/>
  <c r="D22"/>
  <c r="G19"/>
  <c r="E19"/>
  <c r="F19" s="1"/>
  <c r="C19"/>
  <c r="F17"/>
  <c r="D17"/>
  <c r="F16"/>
  <c r="D16"/>
  <c r="F15"/>
  <c r="D15"/>
  <c r="F14"/>
  <c r="D14"/>
  <c r="F13"/>
  <c r="D13"/>
  <c r="F12"/>
  <c r="D12"/>
  <c r="G9"/>
  <c r="E9"/>
  <c r="F9" s="1"/>
  <c r="C30" i="20" s="1"/>
  <c r="C9" i="19"/>
  <c r="F7"/>
  <c r="D7"/>
  <c r="F6"/>
  <c r="D6"/>
  <c r="F5"/>
  <c r="D5"/>
  <c r="F4"/>
  <c r="D4"/>
  <c r="F3"/>
  <c r="D3"/>
  <c r="F2"/>
  <c r="D2"/>
  <c r="G69" i="18"/>
  <c r="C69"/>
  <c r="F67"/>
  <c r="D67"/>
  <c r="F66"/>
  <c r="D66"/>
  <c r="F65"/>
  <c r="D65"/>
  <c r="F63"/>
  <c r="D63"/>
  <c r="F62"/>
  <c r="D62"/>
  <c r="G59"/>
  <c r="E59"/>
  <c r="F59" s="1"/>
  <c r="C28" i="20" s="1"/>
  <c r="D28" s="1"/>
  <c r="C59" i="18"/>
  <c r="F57"/>
  <c r="D57"/>
  <c r="F56"/>
  <c r="D56"/>
  <c r="F55"/>
  <c r="D55"/>
  <c r="F54"/>
  <c r="D54"/>
  <c r="F53"/>
  <c r="D53"/>
  <c r="F52"/>
  <c r="D52"/>
  <c r="G49"/>
  <c r="F49"/>
  <c r="C27" i="20" s="1"/>
  <c r="D27" s="1"/>
  <c r="E49" i="18"/>
  <c r="D49" s="1"/>
  <c r="C49"/>
  <c r="F47"/>
  <c r="D47"/>
  <c r="F46"/>
  <c r="D46"/>
  <c r="F45"/>
  <c r="D45"/>
  <c r="F44"/>
  <c r="D44"/>
  <c r="F43"/>
  <c r="D43"/>
  <c r="F42"/>
  <c r="D42"/>
  <c r="G39"/>
  <c r="E39"/>
  <c r="F39" s="1"/>
  <c r="C39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F19" s="1"/>
  <c r="C24" i="20" s="1"/>
  <c r="D24" s="1"/>
  <c r="C19" i="18"/>
  <c r="F17"/>
  <c r="D17"/>
  <c r="F16"/>
  <c r="D16"/>
  <c r="F15"/>
  <c r="D15"/>
  <c r="F14"/>
  <c r="D14"/>
  <c r="F13"/>
  <c r="D13"/>
  <c r="F12"/>
  <c r="D12"/>
  <c r="G9"/>
  <c r="E9"/>
  <c r="F9" s="1"/>
  <c r="C23" i="20" s="1"/>
  <c r="C9" i="18"/>
  <c r="F7"/>
  <c r="D7"/>
  <c r="F6"/>
  <c r="D6"/>
  <c r="F5"/>
  <c r="D5"/>
  <c r="F4"/>
  <c r="D4"/>
  <c r="F3"/>
  <c r="D3"/>
  <c r="F2"/>
  <c r="D2"/>
  <c r="G69" i="17"/>
  <c r="E69"/>
  <c r="D69" s="1"/>
  <c r="C69"/>
  <c r="F67"/>
  <c r="D67"/>
  <c r="F66"/>
  <c r="D66"/>
  <c r="F65"/>
  <c r="D65"/>
  <c r="F64"/>
  <c r="D64"/>
  <c r="F63"/>
  <c r="D63"/>
  <c r="F62"/>
  <c r="D62"/>
  <c r="G59"/>
  <c r="E59"/>
  <c r="F59" s="1"/>
  <c r="C21" i="20" s="1"/>
  <c r="D21" s="1"/>
  <c r="C59" i="17"/>
  <c r="F57"/>
  <c r="D57"/>
  <c r="F56"/>
  <c r="D56"/>
  <c r="F55"/>
  <c r="D55"/>
  <c r="F54"/>
  <c r="D54"/>
  <c r="F53"/>
  <c r="D53"/>
  <c r="F52"/>
  <c r="D52"/>
  <c r="G49"/>
  <c r="E49"/>
  <c r="F49" s="1"/>
  <c r="C20" i="20" s="1"/>
  <c r="C49" i="17"/>
  <c r="F47"/>
  <c r="D47"/>
  <c r="F46"/>
  <c r="D46"/>
  <c r="F45"/>
  <c r="D45"/>
  <c r="F44"/>
  <c r="D44"/>
  <c r="F43"/>
  <c r="D43"/>
  <c r="F42"/>
  <c r="D42"/>
  <c r="G39"/>
  <c r="E39"/>
  <c r="F39" s="1"/>
  <c r="C19" i="20" s="1"/>
  <c r="D19" s="1"/>
  <c r="C39" i="17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F19" s="1"/>
  <c r="C17" i="20" s="1"/>
  <c r="D17" s="1"/>
  <c r="C19" i="17"/>
  <c r="F17"/>
  <c r="D17"/>
  <c r="F16"/>
  <c r="D16"/>
  <c r="F15"/>
  <c r="D15"/>
  <c r="F14"/>
  <c r="D14"/>
  <c r="F13"/>
  <c r="D13"/>
  <c r="F12"/>
  <c r="D12"/>
  <c r="G9"/>
  <c r="E9"/>
  <c r="D9" s="1"/>
  <c r="C9"/>
  <c r="F7"/>
  <c r="D7"/>
  <c r="F6"/>
  <c r="D6"/>
  <c r="F5"/>
  <c r="D5"/>
  <c r="F4"/>
  <c r="D4"/>
  <c r="F3"/>
  <c r="D3"/>
  <c r="F2"/>
  <c r="D2"/>
  <c r="G69" i="16"/>
  <c r="E69"/>
  <c r="F69" s="1"/>
  <c r="C15" i="20" s="1"/>
  <c r="C69" i="16"/>
  <c r="F67"/>
  <c r="D67"/>
  <c r="F66"/>
  <c r="D66"/>
  <c r="F65"/>
  <c r="D65"/>
  <c r="F64"/>
  <c r="D64"/>
  <c r="F63"/>
  <c r="D63"/>
  <c r="F62"/>
  <c r="D62"/>
  <c r="G59"/>
  <c r="E59"/>
  <c r="F59" s="1"/>
  <c r="C14" i="20" s="1"/>
  <c r="C59" i="16"/>
  <c r="F57"/>
  <c r="D57"/>
  <c r="F56"/>
  <c r="D56"/>
  <c r="F55"/>
  <c r="D55"/>
  <c r="F54"/>
  <c r="D54"/>
  <c r="F53"/>
  <c r="D53"/>
  <c r="F52"/>
  <c r="D52"/>
  <c r="G49"/>
  <c r="E49"/>
  <c r="F49" s="1"/>
  <c r="C13" i="20" s="1"/>
  <c r="C49" i="16"/>
  <c r="F47"/>
  <c r="D47"/>
  <c r="F46"/>
  <c r="D46"/>
  <c r="F45"/>
  <c r="D45"/>
  <c r="F44"/>
  <c r="D44"/>
  <c r="F43"/>
  <c r="D43"/>
  <c r="F42"/>
  <c r="D42"/>
  <c r="G39"/>
  <c r="E39"/>
  <c r="F39" s="1"/>
  <c r="C12" i="20" s="1"/>
  <c r="C39" i="16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C19"/>
  <c r="F17"/>
  <c r="D17"/>
  <c r="F16"/>
  <c r="D16"/>
  <c r="F15"/>
  <c r="D15"/>
  <c r="F14"/>
  <c r="D14"/>
  <c r="F13"/>
  <c r="D13"/>
  <c r="F12"/>
  <c r="D12"/>
  <c r="G9"/>
  <c r="E9"/>
  <c r="D9" s="1"/>
  <c r="C9"/>
  <c r="F7"/>
  <c r="D7"/>
  <c r="F6"/>
  <c r="D6"/>
  <c r="F5"/>
  <c r="D5"/>
  <c r="F4"/>
  <c r="D4"/>
  <c r="F3"/>
  <c r="D3"/>
  <c r="F2"/>
  <c r="D2"/>
  <c r="D17" i="4"/>
  <c r="D16"/>
  <c r="D15"/>
  <c r="D14"/>
  <c r="D13"/>
  <c r="D12"/>
  <c r="D67"/>
  <c r="D66"/>
  <c r="D65"/>
  <c r="D64"/>
  <c r="D63"/>
  <c r="D62"/>
  <c r="D57"/>
  <c r="D56"/>
  <c r="D55"/>
  <c r="D54"/>
  <c r="D53"/>
  <c r="D52"/>
  <c r="D47"/>
  <c r="D46"/>
  <c r="D45"/>
  <c r="D44"/>
  <c r="D43"/>
  <c r="D42"/>
  <c r="D37"/>
  <c r="D36"/>
  <c r="D35"/>
  <c r="D34"/>
  <c r="D33"/>
  <c r="D32"/>
  <c r="D27"/>
  <c r="D26"/>
  <c r="D25"/>
  <c r="D24"/>
  <c r="D23"/>
  <c r="D22"/>
  <c r="G69"/>
  <c r="E69"/>
  <c r="C69"/>
  <c r="F67"/>
  <c r="F66"/>
  <c r="F65"/>
  <c r="F64"/>
  <c r="F63"/>
  <c r="F62"/>
  <c r="G59"/>
  <c r="E59"/>
  <c r="C59"/>
  <c r="F57"/>
  <c r="F56"/>
  <c r="F55"/>
  <c r="F54"/>
  <c r="F53"/>
  <c r="F52"/>
  <c r="G49"/>
  <c r="E49"/>
  <c r="C49"/>
  <c r="F47"/>
  <c r="F46"/>
  <c r="F45"/>
  <c r="F44"/>
  <c r="F43"/>
  <c r="F42"/>
  <c r="G39"/>
  <c r="E39"/>
  <c r="C39"/>
  <c r="F37"/>
  <c r="F36"/>
  <c r="F35"/>
  <c r="F34"/>
  <c r="F33"/>
  <c r="F32"/>
  <c r="G29"/>
  <c r="E29"/>
  <c r="C29"/>
  <c r="F27"/>
  <c r="F26"/>
  <c r="F25"/>
  <c r="F24"/>
  <c r="F23"/>
  <c r="F22"/>
  <c r="B11"/>
  <c r="A11" s="1"/>
  <c r="G19"/>
  <c r="E19"/>
  <c r="C19"/>
  <c r="F17"/>
  <c r="F16"/>
  <c r="F15"/>
  <c r="F14"/>
  <c r="F13"/>
  <c r="F12"/>
  <c r="D19" i="19" l="1"/>
  <c r="D30" i="20"/>
  <c r="D26"/>
  <c r="F64" i="18"/>
  <c r="E69"/>
  <c r="D69" s="1"/>
  <c r="D59"/>
  <c r="D23" i="20"/>
  <c r="D9" i="18"/>
  <c r="F69" i="17"/>
  <c r="C22" i="20" s="1"/>
  <c r="D22" s="1"/>
  <c r="D59" i="17"/>
  <c r="D20" i="20"/>
  <c r="D14"/>
  <c r="D13"/>
  <c r="D15"/>
  <c r="D12"/>
  <c r="F9" i="17"/>
  <c r="C16" i="20" s="1"/>
  <c r="D16" s="1"/>
  <c r="B3"/>
  <c r="B4" s="1"/>
  <c r="A4" s="1"/>
  <c r="D39" i="17"/>
  <c r="D49"/>
  <c r="F29"/>
  <c r="C18" i="20" s="1"/>
  <c r="D18" s="1"/>
  <c r="D19" i="17"/>
  <c r="D69" i="16"/>
  <c r="D59"/>
  <c r="D19"/>
  <c r="F9"/>
  <c r="C9" i="20" s="1"/>
  <c r="D9" s="1"/>
  <c r="F69" i="19"/>
  <c r="F49"/>
  <c r="D49"/>
  <c r="F59"/>
  <c r="D29"/>
  <c r="F39"/>
  <c r="D69"/>
  <c r="F29" i="18"/>
  <c r="C25" i="20" s="1"/>
  <c r="D25" s="1"/>
  <c r="D9" i="19"/>
  <c r="D39" i="18"/>
  <c r="D19"/>
  <c r="F29" i="16"/>
  <c r="C11" i="20" s="1"/>
  <c r="D11" s="1"/>
  <c r="D39" i="19"/>
  <c r="D59"/>
  <c r="F19" i="16"/>
  <c r="C10" i="20" s="1"/>
  <c r="D10" s="1"/>
  <c r="D39" i="16"/>
  <c r="D49"/>
  <c r="D19" i="4"/>
  <c r="F39"/>
  <c r="C5" i="20" s="1"/>
  <c r="D5" s="1"/>
  <c r="B21" i="4"/>
  <c r="B31" s="1"/>
  <c r="B41" s="1"/>
  <c r="F29"/>
  <c r="C4" i="20" s="1"/>
  <c r="D4" s="1"/>
  <c r="F49" i="4"/>
  <c r="C6" i="20" s="1"/>
  <c r="D6" s="1"/>
  <c r="F69" i="4"/>
  <c r="C8" i="20" s="1"/>
  <c r="D8" s="1"/>
  <c r="D39" i="4"/>
  <c r="D59"/>
  <c r="F19"/>
  <c r="C3" i="20" s="1"/>
  <c r="D3" s="1"/>
  <c r="D29" i="4"/>
  <c r="F59"/>
  <c r="C7" i="20" s="1"/>
  <c r="D7" s="1"/>
  <c r="D49" i="4"/>
  <c r="D69"/>
  <c r="F69" i="18" l="1"/>
  <c r="C29" i="20" s="1"/>
  <c r="D29" s="1"/>
  <c r="B5"/>
  <c r="A5" s="1"/>
  <c r="A3"/>
  <c r="A21" i="4"/>
  <c r="A31"/>
  <c r="A41"/>
  <c r="B51"/>
  <c r="A1"/>
  <c r="G9"/>
  <c r="F2"/>
  <c r="D2"/>
  <c r="C9"/>
  <c r="D6"/>
  <c r="D7"/>
  <c r="D5"/>
  <c r="D4"/>
  <c r="D3"/>
  <c r="F5"/>
  <c r="F4"/>
  <c r="F3"/>
  <c r="B6" i="20" l="1"/>
  <c r="A6" s="1"/>
  <c r="B61" i="4"/>
  <c r="B1" i="16" s="1"/>
  <c r="A51" i="4"/>
  <c r="F7"/>
  <c r="F6"/>
  <c r="E9"/>
  <c r="F9" s="1"/>
  <c r="C2" i="20" s="1"/>
  <c r="D2" l="1"/>
  <c r="C34"/>
  <c r="B7"/>
  <c r="A7" s="1"/>
  <c r="A1" i="16"/>
  <c r="B11"/>
  <c r="B21" s="1"/>
  <c r="A61" i="4"/>
  <c r="D9"/>
  <c r="B8" i="20" l="1"/>
  <c r="A8" s="1"/>
  <c r="A11" i="16"/>
  <c r="B9" i="20" l="1"/>
  <c r="A9" s="1"/>
  <c r="B31" i="16"/>
  <c r="A21"/>
  <c r="B10" i="20" l="1"/>
  <c r="A31" i="16"/>
  <c r="B41"/>
  <c r="A10" i="20" l="1"/>
  <c r="B11"/>
  <c r="A11" s="1"/>
  <c r="A41" i="16"/>
  <c r="B51"/>
  <c r="B12" i="20" l="1"/>
  <c r="A12" s="1"/>
  <c r="A51" i="16"/>
  <c r="B61"/>
  <c r="B1" i="17" s="1"/>
  <c r="B13" i="20" l="1"/>
  <c r="A13" s="1"/>
  <c r="A61" i="16"/>
  <c r="B14" i="20" l="1"/>
  <c r="A14" s="1"/>
  <c r="A1" i="17"/>
  <c r="B11"/>
  <c r="B15" i="20" l="1"/>
  <c r="A15" s="1"/>
  <c r="B21" i="17"/>
  <c r="A11"/>
  <c r="B16" i="20" l="1"/>
  <c r="A16" s="1"/>
  <c r="B31" i="17"/>
  <c r="A21"/>
  <c r="B17" i="20" l="1"/>
  <c r="A17" s="1"/>
  <c r="A31" i="17"/>
  <c r="B41"/>
  <c r="B18" i="20" l="1"/>
  <c r="A18" s="1"/>
  <c r="B51" i="17"/>
  <c r="A41"/>
  <c r="B19" i="20" l="1"/>
  <c r="A19" s="1"/>
  <c r="B61" i="17"/>
  <c r="B1" i="18" s="1"/>
  <c r="A51" i="17"/>
  <c r="B20" i="20" l="1"/>
  <c r="A20" s="1"/>
  <c r="A61" i="17"/>
  <c r="B21" i="20" l="1"/>
  <c r="A21" s="1"/>
  <c r="A1" i="18"/>
  <c r="B11"/>
  <c r="B22" i="20" l="1"/>
  <c r="A22" s="1"/>
  <c r="B21" i="18"/>
  <c r="A11"/>
  <c r="B23" i="20" l="1"/>
  <c r="A23" s="1"/>
  <c r="B31" i="18"/>
  <c r="A21"/>
  <c r="B24" i="20" l="1"/>
  <c r="A24" s="1"/>
  <c r="B41" i="18"/>
  <c r="A31"/>
  <c r="B25" i="20" l="1"/>
  <c r="A25" s="1"/>
  <c r="B51" i="18"/>
  <c r="A41"/>
  <c r="B26" i="20" l="1"/>
  <c r="A26" s="1"/>
  <c r="B61" i="18"/>
  <c r="A51"/>
  <c r="B27" i="20" l="1"/>
  <c r="A27" s="1"/>
  <c r="A61" i="18"/>
  <c r="B28" i="20" l="1"/>
  <c r="A28" s="1"/>
  <c r="A1" i="19"/>
  <c r="B29" i="20" l="1"/>
  <c r="B30" s="1"/>
  <c r="A11" i="19"/>
  <c r="B31" i="20" l="1"/>
  <c r="A31" s="1"/>
  <c r="A30"/>
  <c r="A29"/>
  <c r="B31" i="19"/>
  <c r="A21"/>
  <c r="B32" i="20" l="1"/>
  <c r="A32" s="1"/>
  <c r="A31" i="19"/>
  <c r="B41"/>
  <c r="B51" l="1"/>
  <c r="A41"/>
  <c r="D34" i="20" l="1"/>
  <c r="B61" i="19"/>
  <c r="A61" s="1"/>
  <c r="A51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<sst xmlns="http://schemas.openxmlformats.org/spreadsheetml/2006/main" count="460" uniqueCount="16">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</sst>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42" fontId="0" fillId="0" borderId="0" xfId="0" applyNumberFormat="1" applyAlignment="1" applyProtection="1">
      <alignment horizontal="center" vertical="center"/>
      <protection locked="0"/>
    </xf>
    <xf numFmtId="42" fontId="0" fillId="0" borderId="2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1" xfId="2" applyNumberFormat="1" applyFont="1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  <pageSetUpPr fitToPage="1"/>
  </sheetPr>
  <dimension ref="A1:H121"/>
  <sheetViews>
    <sheetView topLeftCell="A52" workbookViewId="0">
      <selection activeCell="G69" sqref="G69:H69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1</v>
      </c>
      <c r="B1" s="1">
        <v>44136</v>
      </c>
      <c r="C1" s="13" t="s">
        <v>3</v>
      </c>
      <c r="D1" s="8" t="s">
        <v>2</v>
      </c>
      <c r="E1" s="13" t="s">
        <v>0</v>
      </c>
      <c r="F1" s="13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914</v>
      </c>
      <c r="E2" s="3">
        <v>305</v>
      </c>
      <c r="F2" s="10">
        <f>E2/C2</f>
        <v>0.2502050861361772</v>
      </c>
      <c r="G2" s="32" t="s">
        <v>5</v>
      </c>
      <c r="H2" s="27">
        <v>30253</v>
      </c>
    </row>
    <row r="3" spans="1:8">
      <c r="A3" s="29" t="s">
        <v>10</v>
      </c>
      <c r="B3" s="29"/>
      <c r="C3" s="16">
        <v>324</v>
      </c>
      <c r="D3" s="9">
        <f>C3-E3</f>
        <v>279</v>
      </c>
      <c r="E3" s="3">
        <v>45</v>
      </c>
      <c r="F3" s="10">
        <f t="shared" ref="F3:F7" si="0">E3/C3</f>
        <v>0.1388888888888889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756</v>
      </c>
      <c r="E4" s="3">
        <v>436</v>
      </c>
      <c r="F4" s="10">
        <f t="shared" si="0"/>
        <v>0.36577181208053694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993</v>
      </c>
      <c r="E5" s="3">
        <v>437</v>
      </c>
      <c r="F5" s="10">
        <f t="shared" si="0"/>
        <v>0.30559440559440559</v>
      </c>
      <c r="G5" s="32" t="s">
        <v>6</v>
      </c>
      <c r="H5" s="27">
        <v>4382</v>
      </c>
    </row>
    <row r="6" spans="1:8">
      <c r="A6" s="29" t="s">
        <v>9</v>
      </c>
      <c r="B6" s="29"/>
      <c r="C6" s="16">
        <v>352</v>
      </c>
      <c r="D6" s="9">
        <f t="shared" ref="D6:D7" si="1">C6-E6</f>
        <v>210</v>
      </c>
      <c r="E6" s="3">
        <v>142</v>
      </c>
      <c r="F6" s="10">
        <f t="shared" si="0"/>
        <v>0.40340909090909088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5352</v>
      </c>
      <c r="E9" s="11">
        <f t="shared" ref="E9" si="2">SUM(E2:E8)</f>
        <v>1365</v>
      </c>
      <c r="F9" s="12">
        <f>E9/C9</f>
        <v>0.20321572130415363</v>
      </c>
      <c r="G9" s="33">
        <f>SUM(H2:H7)</f>
        <v>34635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2</v>
      </c>
      <c r="B11" s="15">
        <f>B1+1</f>
        <v>44137</v>
      </c>
      <c r="C11" s="13" t="s">
        <v>3</v>
      </c>
      <c r="D11" s="8" t="s">
        <v>2</v>
      </c>
      <c r="E11" s="13" t="s">
        <v>0</v>
      </c>
      <c r="F11" s="13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987</v>
      </c>
      <c r="E12" s="3">
        <v>232</v>
      </c>
      <c r="F12" s="10">
        <f>E12/C12</f>
        <v>0.19031993437243641</v>
      </c>
      <c r="G12" s="32" t="s">
        <v>5</v>
      </c>
      <c r="H12" s="27">
        <v>35236</v>
      </c>
    </row>
    <row r="13" spans="1:8">
      <c r="A13" s="29" t="s">
        <v>10</v>
      </c>
      <c r="B13" s="29"/>
      <c r="C13" s="16">
        <v>324</v>
      </c>
      <c r="D13" s="9">
        <f>C13-E13</f>
        <v>284</v>
      </c>
      <c r="E13" s="3">
        <v>40</v>
      </c>
      <c r="F13" s="10">
        <f t="shared" ref="F13:F17" si="3">E13/C13</f>
        <v>0.12345679012345678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797</v>
      </c>
      <c r="E14" s="3">
        <v>395</v>
      </c>
      <c r="F14" s="10">
        <f t="shared" si="3"/>
        <v>0.3313758389261745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932</v>
      </c>
      <c r="E15" s="3">
        <v>498</v>
      </c>
      <c r="F15" s="10">
        <f t="shared" si="3"/>
        <v>0.34825174825174826</v>
      </c>
      <c r="G15" s="32" t="s">
        <v>6</v>
      </c>
      <c r="H15" s="27">
        <v>4841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191</v>
      </c>
      <c r="E16" s="3">
        <v>161</v>
      </c>
      <c r="F16" s="10">
        <f t="shared" si="3"/>
        <v>0.45738636363636365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5391</v>
      </c>
      <c r="E19" s="11">
        <f t="shared" ref="E19" si="5">SUM(E12:E18)</f>
        <v>1326</v>
      </c>
      <c r="F19" s="12">
        <f>E19/C19</f>
        <v>0.19740955783832068</v>
      </c>
      <c r="G19" s="33">
        <f>SUM(H12:H17)</f>
        <v>40077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3</v>
      </c>
      <c r="B21" s="15">
        <f>B11+1</f>
        <v>44138</v>
      </c>
      <c r="C21" s="13" t="s">
        <v>3</v>
      </c>
      <c r="D21" s="8" t="s">
        <v>2</v>
      </c>
      <c r="E21" s="13" t="s">
        <v>0</v>
      </c>
      <c r="F21" s="13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959</v>
      </c>
      <c r="E22" s="3">
        <v>260</v>
      </c>
      <c r="F22" s="10">
        <f>E22/C22</f>
        <v>0.21328958162428219</v>
      </c>
      <c r="G22" s="32" t="s">
        <v>5</v>
      </c>
      <c r="H22" s="27">
        <v>21575</v>
      </c>
    </row>
    <row r="23" spans="1:8">
      <c r="A23" s="29" t="s">
        <v>10</v>
      </c>
      <c r="B23" s="29"/>
      <c r="C23" s="16">
        <v>324</v>
      </c>
      <c r="D23" s="9">
        <f>C23-E23</f>
        <v>280</v>
      </c>
      <c r="E23" s="3">
        <v>44</v>
      </c>
      <c r="F23" s="10">
        <f t="shared" ref="F23:F27" si="6">E23/C23</f>
        <v>0.13580246913580246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774</v>
      </c>
      <c r="E24" s="3">
        <v>418</v>
      </c>
      <c r="F24" s="10">
        <f t="shared" si="6"/>
        <v>0.35067114093959734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910</v>
      </c>
      <c r="E25" s="3">
        <v>520</v>
      </c>
      <c r="F25" s="10">
        <f t="shared" si="6"/>
        <v>0.36363636363636365</v>
      </c>
      <c r="G25" s="32" t="s">
        <v>6</v>
      </c>
      <c r="H25" s="27">
        <v>2492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189</v>
      </c>
      <c r="E26" s="3">
        <v>163</v>
      </c>
      <c r="F26" s="10">
        <f t="shared" si="6"/>
        <v>0.46306818181818182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5312</v>
      </c>
      <c r="E29" s="11">
        <f t="shared" ref="E29" si="8">SUM(E22:E28)</f>
        <v>1405</v>
      </c>
      <c r="F29" s="12">
        <f>E29/C29</f>
        <v>0.20917076075629001</v>
      </c>
      <c r="G29" s="33">
        <f>SUM(H22:H27)</f>
        <v>24067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4</v>
      </c>
      <c r="B31" s="15">
        <f>B21+1</f>
        <v>44139</v>
      </c>
      <c r="C31" s="13" t="s">
        <v>3</v>
      </c>
      <c r="D31" s="8" t="s">
        <v>2</v>
      </c>
      <c r="E31" s="13" t="s">
        <v>0</v>
      </c>
      <c r="F31" s="13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986</v>
      </c>
      <c r="E32" s="3">
        <v>233</v>
      </c>
      <c r="F32" s="10">
        <f>E32/C32</f>
        <v>0.19114027891714519</v>
      </c>
      <c r="G32" s="32" t="s">
        <v>5</v>
      </c>
      <c r="H32" s="27">
        <v>20978</v>
      </c>
    </row>
    <row r="33" spans="1:8">
      <c r="A33" s="29" t="s">
        <v>10</v>
      </c>
      <c r="B33" s="29"/>
      <c r="C33" s="16">
        <v>324</v>
      </c>
      <c r="D33" s="9">
        <f>C33-E33</f>
        <v>276</v>
      </c>
      <c r="E33" s="3">
        <v>48</v>
      </c>
      <c r="F33" s="10">
        <f t="shared" ref="F33:F37" si="9">E33/C33</f>
        <v>0.14814814814814814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790</v>
      </c>
      <c r="E34" s="3">
        <v>402</v>
      </c>
      <c r="F34" s="10">
        <f t="shared" si="9"/>
        <v>0.33724832214765099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882</v>
      </c>
      <c r="E35" s="3">
        <v>548</v>
      </c>
      <c r="F35" s="10">
        <f t="shared" si="9"/>
        <v>0.38321678321678321</v>
      </c>
      <c r="G35" s="32" t="s">
        <v>6</v>
      </c>
      <c r="H35" s="27">
        <v>2399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160</v>
      </c>
      <c r="E36" s="3">
        <v>192</v>
      </c>
      <c r="F36" s="10">
        <f t="shared" si="9"/>
        <v>0.54545454545454541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5294</v>
      </c>
      <c r="E39" s="11">
        <f t="shared" ref="E39" si="11">SUM(E32:E38)</f>
        <v>1423</v>
      </c>
      <c r="F39" s="12">
        <f>E39/C39</f>
        <v>0.21185052850975139</v>
      </c>
      <c r="G39" s="33">
        <f>SUM(H32:H37)</f>
        <v>23377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5</v>
      </c>
      <c r="B41" s="15">
        <f>B31+1</f>
        <v>44140</v>
      </c>
      <c r="C41" s="13" t="s">
        <v>3</v>
      </c>
      <c r="D41" s="8" t="s">
        <v>2</v>
      </c>
      <c r="E41" s="13" t="s">
        <v>0</v>
      </c>
      <c r="F41" s="13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931</v>
      </c>
      <c r="E42" s="3">
        <v>288</v>
      </c>
      <c r="F42" s="10">
        <f>E42/C42</f>
        <v>0.23625922887612796</v>
      </c>
      <c r="G42" s="32" t="s">
        <v>5</v>
      </c>
      <c r="H42" s="27">
        <v>25722</v>
      </c>
    </row>
    <row r="43" spans="1:8">
      <c r="A43" s="29" t="s">
        <v>10</v>
      </c>
      <c r="B43" s="29"/>
      <c r="C43" s="16">
        <v>324</v>
      </c>
      <c r="D43" s="9">
        <f>C43-E43</f>
        <v>271</v>
      </c>
      <c r="E43" s="3">
        <v>53</v>
      </c>
      <c r="F43" s="10">
        <f t="shared" ref="F43:F47" si="12">E43/C43</f>
        <v>0.16358024691358025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711</v>
      </c>
      <c r="E44" s="3">
        <v>481</v>
      </c>
      <c r="F44" s="10">
        <f t="shared" si="12"/>
        <v>0.40352348993288589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849</v>
      </c>
      <c r="E45" s="3">
        <v>581</v>
      </c>
      <c r="F45" s="10">
        <f t="shared" si="12"/>
        <v>0.40629370629370631</v>
      </c>
      <c r="G45" s="32" t="s">
        <v>6</v>
      </c>
      <c r="H45" s="27">
        <v>1781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155</v>
      </c>
      <c r="E46" s="3">
        <v>197</v>
      </c>
      <c r="F46" s="10">
        <f t="shared" si="12"/>
        <v>0.55965909090909094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5117</v>
      </c>
      <c r="E49" s="11">
        <f t="shared" ref="E49" si="14">SUM(E42:E48)</f>
        <v>1600</v>
      </c>
      <c r="F49" s="12">
        <f>E49/C49</f>
        <v>0.23820157808545481</v>
      </c>
      <c r="G49" s="33">
        <f>SUM(H42:H47)</f>
        <v>27503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6</v>
      </c>
      <c r="B51" s="15">
        <f>B41+1</f>
        <v>44141</v>
      </c>
      <c r="C51" s="13" t="s">
        <v>3</v>
      </c>
      <c r="D51" s="8" t="s">
        <v>2</v>
      </c>
      <c r="E51" s="13" t="s">
        <v>0</v>
      </c>
      <c r="F51" s="13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924</v>
      </c>
      <c r="E52" s="3">
        <v>295</v>
      </c>
      <c r="F52" s="10">
        <f>E52/C52</f>
        <v>0.24200164068908941</v>
      </c>
      <c r="G52" s="32" t="s">
        <v>5</v>
      </c>
      <c r="H52" s="27">
        <v>41719</v>
      </c>
    </row>
    <row r="53" spans="1:8">
      <c r="A53" s="29" t="s">
        <v>10</v>
      </c>
      <c r="B53" s="29"/>
      <c r="C53" s="16">
        <v>324</v>
      </c>
      <c r="D53" s="9">
        <f>C53-E53</f>
        <v>273</v>
      </c>
      <c r="E53" s="3">
        <v>51</v>
      </c>
      <c r="F53" s="10">
        <f t="shared" ref="F53:F57" si="15">E53/C53</f>
        <v>0.15740740740740741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682</v>
      </c>
      <c r="E54" s="3">
        <v>510</v>
      </c>
      <c r="F54" s="10">
        <f t="shared" si="15"/>
        <v>0.42785234899328861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855</v>
      </c>
      <c r="E55" s="3">
        <v>575</v>
      </c>
      <c r="F55" s="10">
        <f t="shared" si="15"/>
        <v>0.40209790209790208</v>
      </c>
      <c r="G55" s="32" t="s">
        <v>6</v>
      </c>
      <c r="H55" s="27">
        <v>2291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155</v>
      </c>
      <c r="E56" s="3">
        <v>197</v>
      </c>
      <c r="F56" s="10">
        <f t="shared" si="15"/>
        <v>0.55965909090909094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5089</v>
      </c>
      <c r="E59" s="11">
        <f t="shared" ref="E59" si="17">SUM(E52:E58)</f>
        <v>1628</v>
      </c>
      <c r="F59" s="12">
        <f>E59/C59</f>
        <v>0.24237010570195028</v>
      </c>
      <c r="G59" s="33">
        <f>SUM(H52:H57)</f>
        <v>44010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7</v>
      </c>
      <c r="B61" s="15">
        <f>B51+1</f>
        <v>44142</v>
      </c>
      <c r="C61" s="13" t="s">
        <v>3</v>
      </c>
      <c r="D61" s="8" t="s">
        <v>2</v>
      </c>
      <c r="E61" s="13" t="s">
        <v>0</v>
      </c>
      <c r="F61" s="13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884</v>
      </c>
      <c r="E62" s="3">
        <v>335</v>
      </c>
      <c r="F62" s="10">
        <f>E62/C62</f>
        <v>0.27481542247744051</v>
      </c>
      <c r="G62" s="32" t="s">
        <v>5</v>
      </c>
      <c r="H62" s="27">
        <v>19585</v>
      </c>
    </row>
    <row r="63" spans="1:8">
      <c r="A63" s="29" t="s">
        <v>10</v>
      </c>
      <c r="B63" s="29"/>
      <c r="C63" s="16">
        <v>324</v>
      </c>
      <c r="D63" s="9">
        <f>C63-E63</f>
        <v>275</v>
      </c>
      <c r="E63" s="3">
        <v>49</v>
      </c>
      <c r="F63" s="10">
        <f t="shared" ref="F63:F67" si="18">E63/C63</f>
        <v>0.15123456790123457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565</v>
      </c>
      <c r="E64" s="3">
        <v>627</v>
      </c>
      <c r="F64" s="10">
        <f t="shared" si="18"/>
        <v>0.52600671140939592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808</v>
      </c>
      <c r="E65" s="3">
        <v>622</v>
      </c>
      <c r="F65" s="10">
        <f t="shared" si="18"/>
        <v>0.43496503496503497</v>
      </c>
      <c r="G65" s="32" t="s">
        <v>6</v>
      </c>
      <c r="H65" s="27">
        <v>2990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140</v>
      </c>
      <c r="E66" s="3">
        <v>212</v>
      </c>
      <c r="F66" s="10">
        <f t="shared" si="18"/>
        <v>0.60227272727272729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4872</v>
      </c>
      <c r="E69" s="11">
        <f t="shared" ref="E69" si="20">SUM(E62:E68)</f>
        <v>1845</v>
      </c>
      <c r="F69" s="12">
        <f>E69/C69</f>
        <v>0.2746761947297901</v>
      </c>
      <c r="G69" s="33">
        <f>SUM(H62:H67)</f>
        <v>22575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56" workbookViewId="0">
      <selection activeCell="G59" sqref="G59:H59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1</v>
      </c>
      <c r="B1" s="1">
        <f>'1-7'!B61+1</f>
        <v>44143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1177</v>
      </c>
      <c r="E2" s="3">
        <v>42</v>
      </c>
      <c r="F2" s="10">
        <f>E2/C2</f>
        <v>3.4454470877768664E-2</v>
      </c>
      <c r="G2" s="32" t="s">
        <v>5</v>
      </c>
      <c r="H2" s="27">
        <v>39909</v>
      </c>
    </row>
    <row r="3" spans="1:8">
      <c r="A3" s="29" t="s">
        <v>10</v>
      </c>
      <c r="B3" s="29"/>
      <c r="C3" s="16">
        <v>324</v>
      </c>
      <c r="D3" s="9">
        <f>C3-E3</f>
        <v>58</v>
      </c>
      <c r="E3" s="3">
        <v>266</v>
      </c>
      <c r="F3" s="10">
        <f t="shared" ref="F3:F7" si="0">E3/C3</f>
        <v>0.82098765432098764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720</v>
      </c>
      <c r="E4" s="3">
        <v>472</v>
      </c>
      <c r="F4" s="10">
        <f t="shared" si="0"/>
        <v>0.39597315436241609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1023</v>
      </c>
      <c r="E5" s="3">
        <v>407</v>
      </c>
      <c r="F5" s="10">
        <f t="shared" si="0"/>
        <v>0.2846153846153846</v>
      </c>
      <c r="G5" s="32" t="s">
        <v>6</v>
      </c>
      <c r="H5" s="27">
        <v>6645</v>
      </c>
    </row>
    <row r="6" spans="1:8">
      <c r="A6" s="29" t="s">
        <v>9</v>
      </c>
      <c r="B6" s="29"/>
      <c r="C6" s="16">
        <v>352</v>
      </c>
      <c r="D6" s="9">
        <f t="shared" ref="D6:D7" si="1">C6-E6</f>
        <v>184</v>
      </c>
      <c r="E6" s="3">
        <v>168</v>
      </c>
      <c r="F6" s="10">
        <f t="shared" si="0"/>
        <v>0.47727272727272729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5362</v>
      </c>
      <c r="E9" s="11">
        <f t="shared" ref="E9" si="2">SUM(E2:E8)</f>
        <v>1355</v>
      </c>
      <c r="F9" s="12">
        <f>E9/C9</f>
        <v>0.20172696144111954</v>
      </c>
      <c r="G9" s="33">
        <f>SUM(H2:H7)</f>
        <v>46554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2</v>
      </c>
      <c r="B11" s="15">
        <f>B1+1</f>
        <v>44144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964</v>
      </c>
      <c r="E12" s="3">
        <v>255</v>
      </c>
      <c r="F12" s="10">
        <f>E12/C12</f>
        <v>0.20918785890073832</v>
      </c>
      <c r="G12" s="32" t="s">
        <v>5</v>
      </c>
      <c r="H12" s="27">
        <v>36703</v>
      </c>
    </row>
    <row r="13" spans="1:8">
      <c r="A13" s="29" t="s">
        <v>10</v>
      </c>
      <c r="B13" s="29"/>
      <c r="C13" s="16">
        <v>324</v>
      </c>
      <c r="D13" s="9">
        <f>C13-E13</f>
        <v>270</v>
      </c>
      <c r="E13" s="3">
        <v>54</v>
      </c>
      <c r="F13" s="10">
        <f t="shared" ref="F13:F17" si="3">E13/C13</f>
        <v>0.16666666666666666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726</v>
      </c>
      <c r="E14" s="3">
        <v>466</v>
      </c>
      <c r="F14" s="10">
        <f t="shared" si="3"/>
        <v>0.39093959731543626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896</v>
      </c>
      <c r="E15" s="3">
        <v>534</v>
      </c>
      <c r="F15" s="10">
        <f t="shared" si="3"/>
        <v>0.37342657342657343</v>
      </c>
      <c r="G15" s="32" t="s">
        <v>6</v>
      </c>
      <c r="H15" s="27">
        <v>4238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146</v>
      </c>
      <c r="E16" s="3">
        <v>206</v>
      </c>
      <c r="F16" s="10">
        <f t="shared" si="3"/>
        <v>0.58522727272727271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5202</v>
      </c>
      <c r="E19" s="11">
        <f t="shared" ref="E19" si="5">SUM(E12:E18)</f>
        <v>1515</v>
      </c>
      <c r="F19" s="12">
        <f>E19/C19</f>
        <v>0.22554711924966503</v>
      </c>
      <c r="G19" s="33">
        <f>SUM(H12:H17)</f>
        <v>40941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3</v>
      </c>
      <c r="B21" s="15">
        <f>B11+1</f>
        <v>44145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961</v>
      </c>
      <c r="E22" s="3">
        <v>258</v>
      </c>
      <c r="F22" s="10">
        <f>E22/C22</f>
        <v>0.21164889253486463</v>
      </c>
      <c r="G22" s="32" t="s">
        <v>5</v>
      </c>
      <c r="H22" s="27">
        <v>24148</v>
      </c>
    </row>
    <row r="23" spans="1:8">
      <c r="A23" s="29" t="s">
        <v>10</v>
      </c>
      <c r="B23" s="29"/>
      <c r="C23" s="16">
        <v>324</v>
      </c>
      <c r="D23" s="9">
        <f>C23-E23</f>
        <v>275</v>
      </c>
      <c r="E23" s="3">
        <v>49</v>
      </c>
      <c r="F23" s="10">
        <f t="shared" ref="F23:F27" si="6">E23/C23</f>
        <v>0.15123456790123457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782</v>
      </c>
      <c r="E24" s="3">
        <v>410</v>
      </c>
      <c r="F24" s="10">
        <f t="shared" si="6"/>
        <v>0.34395973154362414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885</v>
      </c>
      <c r="E25" s="3">
        <v>545</v>
      </c>
      <c r="F25" s="10">
        <f t="shared" si="6"/>
        <v>0.38111888111888109</v>
      </c>
      <c r="G25" s="32" t="s">
        <v>6</v>
      </c>
      <c r="H25" s="27">
        <v>4523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141</v>
      </c>
      <c r="E26" s="3">
        <v>211</v>
      </c>
      <c r="F26" s="10">
        <f t="shared" si="6"/>
        <v>0.59943181818181823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5244</v>
      </c>
      <c r="E29" s="11">
        <f t="shared" ref="E29" si="8">SUM(E22:E28)</f>
        <v>1473</v>
      </c>
      <c r="F29" s="12">
        <f>E29/C29</f>
        <v>0.21929432782492184</v>
      </c>
      <c r="G29" s="33">
        <f>SUM(H22:H27)</f>
        <v>28671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4</v>
      </c>
      <c r="B31" s="15">
        <f>B21+1</f>
        <v>44146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964</v>
      </c>
      <c r="E32" s="3">
        <v>255</v>
      </c>
      <c r="F32" s="10">
        <f>E32/C32</f>
        <v>0.20918785890073832</v>
      </c>
      <c r="G32" s="32" t="s">
        <v>5</v>
      </c>
      <c r="H32" s="27">
        <v>22903</v>
      </c>
    </row>
    <row r="33" spans="1:8">
      <c r="A33" s="29" t="s">
        <v>10</v>
      </c>
      <c r="B33" s="29"/>
      <c r="C33" s="16">
        <v>324</v>
      </c>
      <c r="D33" s="9">
        <f>C33-E33</f>
        <v>271</v>
      </c>
      <c r="E33" s="3">
        <v>53</v>
      </c>
      <c r="F33" s="10">
        <f t="shared" ref="F33:F37" si="9">E33/C33</f>
        <v>0.16358024691358025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729</v>
      </c>
      <c r="E34" s="3">
        <v>463</v>
      </c>
      <c r="F34" s="10">
        <f t="shared" si="9"/>
        <v>0.38842281879194629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820</v>
      </c>
      <c r="E35" s="3">
        <v>610</v>
      </c>
      <c r="F35" s="10">
        <f t="shared" si="9"/>
        <v>0.42657342657342656</v>
      </c>
      <c r="G35" s="32" t="s">
        <v>6</v>
      </c>
      <c r="H35" s="27">
        <v>2585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132</v>
      </c>
      <c r="E36" s="3">
        <v>220</v>
      </c>
      <c r="F36" s="10">
        <f t="shared" si="9"/>
        <v>0.625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5116</v>
      </c>
      <c r="E39" s="11">
        <f t="shared" ref="E39" si="11">SUM(E32:E38)</f>
        <v>1601</v>
      </c>
      <c r="F39" s="12">
        <f>E39/C39</f>
        <v>0.23835045407175823</v>
      </c>
      <c r="G39" s="33">
        <f>SUM(H32:H37)</f>
        <v>25488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5</v>
      </c>
      <c r="B41" s="15">
        <f>B31+1</f>
        <v>44147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929</v>
      </c>
      <c r="E42" s="3">
        <v>290</v>
      </c>
      <c r="F42" s="10">
        <f>E42/C42</f>
        <v>0.23789991796554552</v>
      </c>
      <c r="G42" s="32" t="s">
        <v>5</v>
      </c>
      <c r="H42" s="27">
        <v>33967</v>
      </c>
    </row>
    <row r="43" spans="1:8">
      <c r="A43" s="29" t="s">
        <v>10</v>
      </c>
      <c r="B43" s="29"/>
      <c r="C43" s="16">
        <v>324</v>
      </c>
      <c r="D43" s="9">
        <f>C43-E43</f>
        <v>267</v>
      </c>
      <c r="E43" s="3">
        <v>57</v>
      </c>
      <c r="F43" s="10">
        <f t="shared" ref="F43:F47" si="12">E43/C43</f>
        <v>0.17592592592592593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685</v>
      </c>
      <c r="E44" s="3">
        <v>507</v>
      </c>
      <c r="F44" s="10">
        <f t="shared" si="12"/>
        <v>0.42533557046979864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845</v>
      </c>
      <c r="E45" s="3">
        <v>585</v>
      </c>
      <c r="F45" s="10">
        <f t="shared" si="12"/>
        <v>0.40909090909090912</v>
      </c>
      <c r="G45" s="32" t="s">
        <v>6</v>
      </c>
      <c r="H45" s="27">
        <v>2230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131</v>
      </c>
      <c r="E46" s="3">
        <v>221</v>
      </c>
      <c r="F46" s="10">
        <f t="shared" si="12"/>
        <v>0.62784090909090906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5057</v>
      </c>
      <c r="E49" s="11">
        <f t="shared" ref="E49" si="14">SUM(E42:E48)</f>
        <v>1660</v>
      </c>
      <c r="F49" s="12">
        <f>E49/C49</f>
        <v>0.24713413726365938</v>
      </c>
      <c r="G49" s="33">
        <f>SUM(H42:H47)</f>
        <v>36197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6</v>
      </c>
      <c r="B51" s="15">
        <f>B41+1</f>
        <v>44148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949</v>
      </c>
      <c r="E52" s="3">
        <v>270</v>
      </c>
      <c r="F52" s="10">
        <f>E52/C52</f>
        <v>0.22149302707136997</v>
      </c>
      <c r="G52" s="32" t="s">
        <v>5</v>
      </c>
      <c r="H52" s="27">
        <v>37263</v>
      </c>
    </row>
    <row r="53" spans="1:8">
      <c r="A53" s="29" t="s">
        <v>10</v>
      </c>
      <c r="B53" s="29"/>
      <c r="C53" s="16">
        <v>324</v>
      </c>
      <c r="D53" s="9">
        <f>C53-E53</f>
        <v>256</v>
      </c>
      <c r="E53" s="3">
        <v>68</v>
      </c>
      <c r="F53" s="10">
        <f t="shared" ref="F53:F57" si="15">E53/C53</f>
        <v>0.20987654320987653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642</v>
      </c>
      <c r="E54" s="3">
        <v>550</v>
      </c>
      <c r="F54" s="10">
        <f t="shared" si="15"/>
        <v>0.46140939597315433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952</v>
      </c>
      <c r="E55" s="3">
        <v>478</v>
      </c>
      <c r="F55" s="10">
        <f t="shared" si="15"/>
        <v>0.33426573426573425</v>
      </c>
      <c r="G55" s="32" t="s">
        <v>6</v>
      </c>
      <c r="H55" s="27">
        <v>2719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152</v>
      </c>
      <c r="E56" s="3">
        <v>200</v>
      </c>
      <c r="F56" s="10">
        <f t="shared" si="15"/>
        <v>0.56818181818181823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5151</v>
      </c>
      <c r="E59" s="11">
        <f t="shared" ref="E59" si="17">SUM(E52:E58)</f>
        <v>1566</v>
      </c>
      <c r="F59" s="12">
        <f>E59/C59</f>
        <v>0.2331397945511389</v>
      </c>
      <c r="G59" s="33">
        <f>SUM(H52:H57)</f>
        <v>39982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7</v>
      </c>
      <c r="B61" s="15">
        <f>B51+1</f>
        <v>44149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923</v>
      </c>
      <c r="E62" s="3">
        <v>296</v>
      </c>
      <c r="F62" s="10">
        <f>E62/C62</f>
        <v>0.24282198523379819</v>
      </c>
      <c r="G62" s="32" t="s">
        <v>5</v>
      </c>
      <c r="H62" s="27">
        <v>22983</v>
      </c>
    </row>
    <row r="63" spans="1:8">
      <c r="A63" s="29" t="s">
        <v>10</v>
      </c>
      <c r="B63" s="29"/>
      <c r="C63" s="16">
        <v>324</v>
      </c>
      <c r="D63" s="9">
        <f>C63-E63</f>
        <v>258</v>
      </c>
      <c r="E63" s="3">
        <v>66</v>
      </c>
      <c r="F63" s="10">
        <f t="shared" ref="F63:F67" si="18">E63/C63</f>
        <v>0.20370370370370369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628</v>
      </c>
      <c r="E64" s="3">
        <v>564</v>
      </c>
      <c r="F64" s="10">
        <f t="shared" si="18"/>
        <v>0.47315436241610737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873</v>
      </c>
      <c r="E65" s="3">
        <v>557</v>
      </c>
      <c r="F65" s="10">
        <f t="shared" si="18"/>
        <v>0.3895104895104895</v>
      </c>
      <c r="G65" s="32" t="s">
        <v>6</v>
      </c>
      <c r="H65" s="27">
        <v>3198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169</v>
      </c>
      <c r="E66" s="3">
        <v>183</v>
      </c>
      <c r="F66" s="10">
        <f t="shared" si="18"/>
        <v>0.51988636363636365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5051</v>
      </c>
      <c r="E69" s="11">
        <f t="shared" ref="E69" si="20">SUM(E62:E68)</f>
        <v>1666</v>
      </c>
      <c r="F69" s="12">
        <f>E69/C69</f>
        <v>0.24802739318147982</v>
      </c>
      <c r="G69" s="33">
        <f>SUM(H62:H67)</f>
        <v>26181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17" workbookViewId="0">
      <selection activeCell="H25" sqref="H25:H28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1</v>
      </c>
      <c r="B1" s="1">
        <f>'8-14'!B61+1</f>
        <v>44150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978</v>
      </c>
      <c r="E2" s="3">
        <v>241</v>
      </c>
      <c r="F2" s="10">
        <f>E2/C2</f>
        <v>0.19770303527481542</v>
      </c>
      <c r="G2" s="32" t="s">
        <v>5</v>
      </c>
      <c r="H2" s="27">
        <v>40252</v>
      </c>
    </row>
    <row r="3" spans="1:8">
      <c r="A3" s="29" t="s">
        <v>10</v>
      </c>
      <c r="B3" s="29"/>
      <c r="C3" s="16">
        <v>324</v>
      </c>
      <c r="D3" s="9">
        <f>C3-E3</f>
        <v>262</v>
      </c>
      <c r="E3" s="3">
        <v>62</v>
      </c>
      <c r="F3" s="10">
        <f t="shared" ref="F3:F7" si="0">E3/C3</f>
        <v>0.19135802469135801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731</v>
      </c>
      <c r="E4" s="3">
        <v>461</v>
      </c>
      <c r="F4" s="10">
        <f t="shared" si="0"/>
        <v>0.38674496644295303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984</v>
      </c>
      <c r="E5" s="3">
        <v>446</v>
      </c>
      <c r="F5" s="10">
        <f t="shared" si="0"/>
        <v>0.31188811188811189</v>
      </c>
      <c r="G5" s="32" t="s">
        <v>6</v>
      </c>
      <c r="H5" s="27">
        <v>4718</v>
      </c>
    </row>
    <row r="6" spans="1:8">
      <c r="A6" s="29" t="s">
        <v>9</v>
      </c>
      <c r="B6" s="29"/>
      <c r="C6" s="16">
        <v>352</v>
      </c>
      <c r="D6" s="9">
        <f t="shared" ref="D6:D7" si="1">C6-E6</f>
        <v>214</v>
      </c>
      <c r="E6" s="3">
        <v>138</v>
      </c>
      <c r="F6" s="10">
        <f t="shared" si="0"/>
        <v>0.39204545454545453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5369</v>
      </c>
      <c r="E9" s="11">
        <f t="shared" ref="E9" si="2">SUM(E2:E8)</f>
        <v>1348</v>
      </c>
      <c r="F9" s="12">
        <f>E9/C9</f>
        <v>0.20068482953699568</v>
      </c>
      <c r="G9" s="33">
        <f>SUM(H2:H7)</f>
        <v>44970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2</v>
      </c>
      <c r="B11" s="15">
        <f>B1+1</f>
        <v>44151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999</v>
      </c>
      <c r="E12" s="3">
        <v>220</v>
      </c>
      <c r="F12" s="10">
        <f>E12/C12</f>
        <v>0.18047579983593109</v>
      </c>
      <c r="G12" s="32" t="s">
        <v>5</v>
      </c>
      <c r="H12" s="27">
        <v>32671</v>
      </c>
    </row>
    <row r="13" spans="1:8">
      <c r="A13" s="29" t="s">
        <v>10</v>
      </c>
      <c r="B13" s="29"/>
      <c r="C13" s="16">
        <v>324</v>
      </c>
      <c r="D13" s="9">
        <f>C13-E13</f>
        <v>270</v>
      </c>
      <c r="E13" s="3">
        <v>54</v>
      </c>
      <c r="F13" s="10">
        <f t="shared" ref="F13:F17" si="3">E13/C13</f>
        <v>0.16666666666666666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777</v>
      </c>
      <c r="E14" s="3">
        <v>415</v>
      </c>
      <c r="F14" s="10">
        <f t="shared" si="3"/>
        <v>0.34815436241610737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905</v>
      </c>
      <c r="E15" s="3">
        <v>525</v>
      </c>
      <c r="F15" s="10">
        <f t="shared" si="3"/>
        <v>0.36713286713286714</v>
      </c>
      <c r="G15" s="32" t="s">
        <v>6</v>
      </c>
      <c r="H15" s="27">
        <v>3884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171</v>
      </c>
      <c r="E16" s="3">
        <v>181</v>
      </c>
      <c r="F16" s="10">
        <f t="shared" si="3"/>
        <v>0.51420454545454541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5322</v>
      </c>
      <c r="E19" s="11">
        <f t="shared" ref="E19" si="5">SUM(E12:E18)</f>
        <v>1395</v>
      </c>
      <c r="F19" s="12">
        <f>E19/C19</f>
        <v>0.20768200089325592</v>
      </c>
      <c r="G19" s="33">
        <f>SUM(H12:H17)</f>
        <v>36555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3</v>
      </c>
      <c r="B21" s="15">
        <f>B11+1</f>
        <v>44152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999</v>
      </c>
      <c r="E22" s="3">
        <v>220</v>
      </c>
      <c r="F22" s="10">
        <f>E22/C22</f>
        <v>0.18047579983593109</v>
      </c>
      <c r="G22" s="32" t="s">
        <v>5</v>
      </c>
      <c r="H22" s="27">
        <v>21566</v>
      </c>
    </row>
    <row r="23" spans="1:8">
      <c r="A23" s="29" t="s">
        <v>10</v>
      </c>
      <c r="B23" s="29"/>
      <c r="C23" s="16">
        <v>324</v>
      </c>
      <c r="D23" s="9">
        <f>C23-E23</f>
        <v>270</v>
      </c>
      <c r="E23" s="3">
        <v>54</v>
      </c>
      <c r="F23" s="10">
        <f t="shared" ref="F23:F27" si="6">E23/C23</f>
        <v>0.16666666666666666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777</v>
      </c>
      <c r="E24" s="3">
        <v>415</v>
      </c>
      <c r="F24" s="10">
        <f t="shared" si="6"/>
        <v>0.34815436241610737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905</v>
      </c>
      <c r="E25" s="3">
        <v>525</v>
      </c>
      <c r="F25" s="10">
        <f t="shared" si="6"/>
        <v>0.36713286713286714</v>
      </c>
      <c r="G25" s="32" t="s">
        <v>6</v>
      </c>
      <c r="H25" s="27">
        <v>2207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171</v>
      </c>
      <c r="E26" s="3">
        <v>181</v>
      </c>
      <c r="F26" s="10">
        <f t="shared" si="6"/>
        <v>0.51420454545454541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5322</v>
      </c>
      <c r="E29" s="11">
        <f t="shared" ref="E29" si="8">SUM(E22:E28)</f>
        <v>1395</v>
      </c>
      <c r="F29" s="12">
        <f>E29/C29</f>
        <v>0.20768200089325592</v>
      </c>
      <c r="G29" s="33">
        <f>SUM(H22:H27)</f>
        <v>23773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4</v>
      </c>
      <c r="B31" s="15">
        <f>B21+1</f>
        <v>44153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946</v>
      </c>
      <c r="E32" s="3">
        <v>273</v>
      </c>
      <c r="F32" s="10">
        <f>E32/C32</f>
        <v>0.22395406070549631</v>
      </c>
      <c r="G32" s="32" t="s">
        <v>5</v>
      </c>
      <c r="H32" s="27">
        <v>23100</v>
      </c>
    </row>
    <row r="33" spans="1:8">
      <c r="A33" s="29" t="s">
        <v>10</v>
      </c>
      <c r="B33" s="29"/>
      <c r="C33" s="16">
        <v>324</v>
      </c>
      <c r="D33" s="9">
        <f>C33-E33</f>
        <v>280</v>
      </c>
      <c r="E33" s="3">
        <v>44</v>
      </c>
      <c r="F33" s="10">
        <f t="shared" ref="F33:F37" si="9">E33/C33</f>
        <v>0.13580246913580246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825</v>
      </c>
      <c r="E34" s="3">
        <v>367</v>
      </c>
      <c r="F34" s="10">
        <f t="shared" si="9"/>
        <v>0.30788590604026844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912</v>
      </c>
      <c r="E35" s="3">
        <v>518</v>
      </c>
      <c r="F35" s="10">
        <f t="shared" si="9"/>
        <v>0.36223776223776222</v>
      </c>
      <c r="G35" s="32" t="s">
        <v>6</v>
      </c>
      <c r="H35" s="27">
        <v>3146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175</v>
      </c>
      <c r="E36" s="3">
        <v>177</v>
      </c>
      <c r="F36" s="10">
        <f t="shared" si="9"/>
        <v>0.50284090909090906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5338</v>
      </c>
      <c r="E39" s="11">
        <f t="shared" ref="E39" si="11">SUM(E32:E38)</f>
        <v>1379</v>
      </c>
      <c r="F39" s="12">
        <f>E39/C39</f>
        <v>0.20529998511240136</v>
      </c>
      <c r="G39" s="33">
        <f>SUM(H32:H37)</f>
        <v>26246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5</v>
      </c>
      <c r="B41" s="15">
        <f>B31+1</f>
        <v>44154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989</v>
      </c>
      <c r="E42" s="3">
        <v>230</v>
      </c>
      <c r="F42" s="10">
        <f>E42/C42</f>
        <v>0.18867924528301888</v>
      </c>
      <c r="G42" s="32" t="s">
        <v>5</v>
      </c>
      <c r="H42" s="27">
        <v>30824</v>
      </c>
    </row>
    <row r="43" spans="1:8">
      <c r="A43" s="29" t="s">
        <v>10</v>
      </c>
      <c r="B43" s="29"/>
      <c r="C43" s="16">
        <v>324</v>
      </c>
      <c r="D43" s="9">
        <f>C43-E43</f>
        <v>289</v>
      </c>
      <c r="E43" s="3">
        <v>35</v>
      </c>
      <c r="F43" s="10">
        <f t="shared" ref="F43:F47" si="12">E43/C43</f>
        <v>0.10802469135802469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802</v>
      </c>
      <c r="E44" s="3">
        <v>390</v>
      </c>
      <c r="F44" s="10">
        <f t="shared" si="12"/>
        <v>0.32718120805369127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950</v>
      </c>
      <c r="E45" s="3">
        <v>480</v>
      </c>
      <c r="F45" s="10">
        <f t="shared" si="12"/>
        <v>0.33566433566433568</v>
      </c>
      <c r="G45" s="32" t="s">
        <v>6</v>
      </c>
      <c r="H45" s="27">
        <v>2869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195</v>
      </c>
      <c r="E46" s="3">
        <v>157</v>
      </c>
      <c r="F46" s="10">
        <f t="shared" si="12"/>
        <v>0.44602272727272729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5425</v>
      </c>
      <c r="E49" s="11">
        <f t="shared" ref="E49" si="14">SUM(E42:E48)</f>
        <v>1292</v>
      </c>
      <c r="F49" s="12">
        <f>E49/C49</f>
        <v>0.19234777430400476</v>
      </c>
      <c r="G49" s="33">
        <f>SUM(H42:H47)</f>
        <v>33693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6</v>
      </c>
      <c r="B51" s="15">
        <f>B41+1</f>
        <v>44155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911</v>
      </c>
      <c r="E52" s="3">
        <v>308</v>
      </c>
      <c r="F52" s="10">
        <f>E52/C52</f>
        <v>0.25266611977030351</v>
      </c>
      <c r="G52" s="32" t="s">
        <v>5</v>
      </c>
      <c r="H52" s="27">
        <v>41140</v>
      </c>
    </row>
    <row r="53" spans="1:8">
      <c r="A53" s="29" t="s">
        <v>10</v>
      </c>
      <c r="B53" s="29"/>
      <c r="C53" s="16">
        <v>324</v>
      </c>
      <c r="D53" s="9">
        <f>C53-E53</f>
        <v>288</v>
      </c>
      <c r="E53" s="3">
        <v>36</v>
      </c>
      <c r="F53" s="10">
        <f t="shared" ref="F53:F57" si="15">E53/C53</f>
        <v>0.1111111111111111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717</v>
      </c>
      <c r="E54" s="3">
        <v>475</v>
      </c>
      <c r="F54" s="10">
        <f t="shared" si="15"/>
        <v>0.39848993288590606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960</v>
      </c>
      <c r="E55" s="3">
        <v>470</v>
      </c>
      <c r="F55" s="10">
        <f t="shared" si="15"/>
        <v>0.32867132867132864</v>
      </c>
      <c r="G55" s="32" t="s">
        <v>6</v>
      </c>
      <c r="H55" s="27">
        <v>3125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215</v>
      </c>
      <c r="E56" s="3">
        <v>137</v>
      </c>
      <c r="F56" s="10">
        <f t="shared" si="15"/>
        <v>0.38920454545454547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5291</v>
      </c>
      <c r="E59" s="11">
        <f t="shared" ref="E59" si="17">SUM(E52:E58)</f>
        <v>1426</v>
      </c>
      <c r="F59" s="12">
        <f>E59/C59</f>
        <v>0.2122971564686616</v>
      </c>
      <c r="G59" s="33">
        <f>SUM(H52:H57)</f>
        <v>44265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7</v>
      </c>
      <c r="B61" s="15">
        <f>B51+1</f>
        <v>44156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899</v>
      </c>
      <c r="E62" s="3">
        <v>320</v>
      </c>
      <c r="F62" s="10">
        <f>E62/C62</f>
        <v>0.26251025430680885</v>
      </c>
      <c r="G62" s="32" t="s">
        <v>5</v>
      </c>
      <c r="H62" s="27">
        <v>20536</v>
      </c>
    </row>
    <row r="63" spans="1:8">
      <c r="A63" s="29" t="s">
        <v>10</v>
      </c>
      <c r="B63" s="29"/>
      <c r="C63" s="16">
        <v>324</v>
      </c>
      <c r="D63" s="9">
        <f>C63-E63</f>
        <v>293</v>
      </c>
      <c r="E63" s="3">
        <v>31</v>
      </c>
      <c r="F63" s="10">
        <f t="shared" ref="F63:F67" si="18">E63/C63</f>
        <v>9.5679012345679007E-2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704</v>
      </c>
      <c r="E64" s="3">
        <v>488</v>
      </c>
      <c r="F64" s="10">
        <f t="shared" si="18"/>
        <v>0.40939597315436244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935</v>
      </c>
      <c r="E65" s="3">
        <v>495</v>
      </c>
      <c r="F65" s="10">
        <f t="shared" si="18"/>
        <v>0.34615384615384615</v>
      </c>
      <c r="G65" s="32" t="s">
        <v>6</v>
      </c>
      <c r="H65" s="27">
        <v>2793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208</v>
      </c>
      <c r="E66" s="3">
        <v>144</v>
      </c>
      <c r="F66" s="10">
        <f t="shared" si="18"/>
        <v>0.40909090909090912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5239</v>
      </c>
      <c r="E69" s="11">
        <f t="shared" ref="E69" si="20">SUM(E62:E68)</f>
        <v>1478</v>
      </c>
      <c r="F69" s="12">
        <f>E69/C69</f>
        <v>0.22003870775643888</v>
      </c>
      <c r="G69" s="33">
        <f>SUM(H62:H67)</f>
        <v>23329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workbookViewId="0">
      <selection activeCell="H32" sqref="H32:H34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1</v>
      </c>
      <c r="B1" s="1">
        <f>'15-21'!B61+1</f>
        <v>44157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892</v>
      </c>
      <c r="E2" s="3">
        <v>327</v>
      </c>
      <c r="F2" s="10">
        <f>E2/C2</f>
        <v>0.26825266611977028</v>
      </c>
      <c r="G2" s="32" t="s">
        <v>5</v>
      </c>
      <c r="H2" s="27">
        <v>27326</v>
      </c>
    </row>
    <row r="3" spans="1:8">
      <c r="A3" s="29" t="s">
        <v>10</v>
      </c>
      <c r="B3" s="29"/>
      <c r="C3" s="16">
        <v>324</v>
      </c>
      <c r="D3" s="9">
        <f>C3-E3</f>
        <v>292</v>
      </c>
      <c r="E3" s="3">
        <v>32</v>
      </c>
      <c r="F3" s="10">
        <f t="shared" ref="F3:F7" si="0">E3/C3</f>
        <v>9.8765432098765427E-2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725</v>
      </c>
      <c r="E4" s="3">
        <v>467</v>
      </c>
      <c r="F4" s="10">
        <f t="shared" si="0"/>
        <v>0.39177852348993286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991</v>
      </c>
      <c r="E5" s="3">
        <v>439</v>
      </c>
      <c r="F5" s="10">
        <f t="shared" si="0"/>
        <v>0.30699300699300697</v>
      </c>
      <c r="G5" s="32" t="s">
        <v>6</v>
      </c>
      <c r="H5" s="27">
        <v>3725</v>
      </c>
    </row>
    <row r="6" spans="1:8">
      <c r="A6" s="29" t="s">
        <v>9</v>
      </c>
      <c r="B6" s="29"/>
      <c r="C6" s="16">
        <v>352</v>
      </c>
      <c r="D6" s="9">
        <f t="shared" ref="D6:D7" si="1">C6-E6</f>
        <v>231</v>
      </c>
      <c r="E6" s="3">
        <v>121</v>
      </c>
      <c r="F6" s="10">
        <f t="shared" si="0"/>
        <v>0.34375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5331</v>
      </c>
      <c r="E9" s="11">
        <f t="shared" ref="E9" si="2">SUM(E2:E8)</f>
        <v>1386</v>
      </c>
      <c r="F9" s="12">
        <f>E9/C9</f>
        <v>0.20634211701652524</v>
      </c>
      <c r="G9" s="33">
        <f>SUM(H2:H7)</f>
        <v>31051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2</v>
      </c>
      <c r="B11" s="15">
        <f>B1+1</f>
        <v>44158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784</v>
      </c>
      <c r="E12" s="3">
        <v>435</v>
      </c>
      <c r="F12" s="10">
        <f>E12/C12</f>
        <v>0.35684987694831827</v>
      </c>
      <c r="G12" s="32" t="s">
        <v>5</v>
      </c>
      <c r="H12" s="27">
        <v>21668</v>
      </c>
    </row>
    <row r="13" spans="1:8">
      <c r="A13" s="29" t="s">
        <v>10</v>
      </c>
      <c r="B13" s="29"/>
      <c r="C13" s="16">
        <v>324</v>
      </c>
      <c r="D13" s="9">
        <f>C13-E13</f>
        <v>276</v>
      </c>
      <c r="E13" s="3">
        <v>48</v>
      </c>
      <c r="F13" s="10">
        <f t="shared" ref="F13:F17" si="3">E13/C13</f>
        <v>0.14814814814814814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671</v>
      </c>
      <c r="E14" s="3">
        <v>521</v>
      </c>
      <c r="F14" s="10">
        <f t="shared" si="3"/>
        <v>0.43708053691275167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922</v>
      </c>
      <c r="E15" s="3">
        <v>508</v>
      </c>
      <c r="F15" s="10">
        <f t="shared" si="3"/>
        <v>0.35524475524475524</v>
      </c>
      <c r="G15" s="32" t="s">
        <v>6</v>
      </c>
      <c r="H15" s="27">
        <v>2564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216</v>
      </c>
      <c r="E16" s="3">
        <v>136</v>
      </c>
      <c r="F16" s="10">
        <f t="shared" si="3"/>
        <v>0.38636363636363635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5069</v>
      </c>
      <c r="E19" s="11">
        <f t="shared" ref="E19" si="5">SUM(E12:E18)</f>
        <v>1648</v>
      </c>
      <c r="F19" s="12">
        <f>E19/C19</f>
        <v>0.24534762542801847</v>
      </c>
      <c r="G19" s="33">
        <f>SUM(H12:H17)</f>
        <v>24232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3</v>
      </c>
      <c r="B21" s="15">
        <f>B11+1</f>
        <v>44159</v>
      </c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759</v>
      </c>
      <c r="E22" s="3">
        <v>460</v>
      </c>
      <c r="F22" s="10">
        <f>E22/C22</f>
        <v>0.37735849056603776</v>
      </c>
      <c r="G22" s="32" t="s">
        <v>5</v>
      </c>
      <c r="H22" s="27">
        <v>22448</v>
      </c>
    </row>
    <row r="23" spans="1:8">
      <c r="A23" s="29" t="s">
        <v>10</v>
      </c>
      <c r="B23" s="29"/>
      <c r="C23" s="16">
        <v>324</v>
      </c>
      <c r="D23" s="9">
        <f>C23-E23</f>
        <v>281</v>
      </c>
      <c r="E23" s="3">
        <v>43</v>
      </c>
      <c r="F23" s="10">
        <f t="shared" ref="F23:F27" si="6">E23/C23</f>
        <v>0.13271604938271606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652</v>
      </c>
      <c r="E24" s="3">
        <v>540</v>
      </c>
      <c r="F24" s="10">
        <f t="shared" si="6"/>
        <v>0.45302013422818793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950</v>
      </c>
      <c r="E25" s="3">
        <v>480</v>
      </c>
      <c r="F25" s="10">
        <f t="shared" si="6"/>
        <v>0.33566433566433568</v>
      </c>
      <c r="G25" s="32" t="s">
        <v>6</v>
      </c>
      <c r="H25" s="27">
        <v>1837</v>
      </c>
    </row>
    <row r="26" spans="1:8">
      <c r="A26" s="29" t="s">
        <v>9</v>
      </c>
      <c r="B26" s="29"/>
      <c r="C26" s="16">
        <v>352</v>
      </c>
      <c r="D26" s="9">
        <f t="shared" ref="D26:D27" si="7">C26-E26</f>
        <v>226</v>
      </c>
      <c r="E26" s="3">
        <v>126</v>
      </c>
      <c r="F26" s="10">
        <f t="shared" si="6"/>
        <v>0.35795454545454547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5068</v>
      </c>
      <c r="E29" s="11">
        <f t="shared" ref="E29" si="8">SUM(E22:E28)</f>
        <v>1649</v>
      </c>
      <c r="F29" s="12">
        <f>E29/C29</f>
        <v>0.24549650141432186</v>
      </c>
      <c r="G29" s="33">
        <f>SUM(H22:H27)</f>
        <v>24285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4</v>
      </c>
      <c r="B31" s="15">
        <f>B21+1</f>
        <v>44160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>
      <c r="A32" s="29" t="s">
        <v>7</v>
      </c>
      <c r="B32" s="29"/>
      <c r="C32" s="16">
        <v>1219</v>
      </c>
      <c r="D32" s="9">
        <f>C32-E32</f>
        <v>652</v>
      </c>
      <c r="E32" s="3">
        <v>567</v>
      </c>
      <c r="F32" s="10">
        <f>E32/C32</f>
        <v>0.46513535684987695</v>
      </c>
      <c r="G32" s="32" t="s">
        <v>5</v>
      </c>
      <c r="H32" s="27">
        <v>26757</v>
      </c>
    </row>
    <row r="33" spans="1:8">
      <c r="A33" s="29" t="s">
        <v>10</v>
      </c>
      <c r="B33" s="29"/>
      <c r="C33" s="16">
        <v>324</v>
      </c>
      <c r="D33" s="9">
        <f>C33-E33</f>
        <v>270</v>
      </c>
      <c r="E33" s="3">
        <v>54</v>
      </c>
      <c r="F33" s="10">
        <f t="shared" ref="F33:F37" si="9">E33/C33</f>
        <v>0.16666666666666666</v>
      </c>
      <c r="G33" s="32"/>
      <c r="H33" s="27"/>
    </row>
    <row r="34" spans="1:8">
      <c r="A34" s="29" t="s">
        <v>11</v>
      </c>
      <c r="B34" s="29"/>
      <c r="C34" s="16">
        <v>1192</v>
      </c>
      <c r="D34" s="9">
        <f>C34-E34</f>
        <v>505</v>
      </c>
      <c r="E34" s="3">
        <v>687</v>
      </c>
      <c r="F34" s="10">
        <f t="shared" si="9"/>
        <v>0.57634228187919467</v>
      </c>
      <c r="G34" s="32"/>
      <c r="H34" s="27"/>
    </row>
    <row r="35" spans="1:8">
      <c r="A35" s="29" t="s">
        <v>8</v>
      </c>
      <c r="B35" s="29"/>
      <c r="C35" s="16">
        <v>1430</v>
      </c>
      <c r="D35" s="9">
        <f>C35-E35</f>
        <v>841</v>
      </c>
      <c r="E35" s="3">
        <v>589</v>
      </c>
      <c r="F35" s="10">
        <f t="shared" si="9"/>
        <v>0.41188811188811186</v>
      </c>
      <c r="G35" s="32" t="s">
        <v>6</v>
      </c>
      <c r="H35" s="27">
        <v>2768</v>
      </c>
    </row>
    <row r="36" spans="1:8">
      <c r="A36" s="29" t="s">
        <v>9</v>
      </c>
      <c r="B36" s="29"/>
      <c r="C36" s="16">
        <v>352</v>
      </c>
      <c r="D36" s="9">
        <f t="shared" ref="D36:D37" si="10">C36-E36</f>
        <v>187</v>
      </c>
      <c r="E36" s="3">
        <v>165</v>
      </c>
      <c r="F36" s="10">
        <f t="shared" si="9"/>
        <v>0.46875</v>
      </c>
      <c r="G36" s="32"/>
      <c r="H36" s="27"/>
    </row>
    <row r="37" spans="1:8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>
      <c r="A38" s="30"/>
      <c r="B38" s="30"/>
      <c r="C38" s="16"/>
      <c r="D38" s="9"/>
      <c r="E38" s="3"/>
      <c r="F38" s="10"/>
      <c r="G38" s="34"/>
      <c r="H38" s="28"/>
    </row>
    <row r="39" spans="1:8">
      <c r="A39" s="14"/>
      <c r="B39" s="14"/>
      <c r="C39" s="11">
        <f>SUM(C32:C38)</f>
        <v>6717</v>
      </c>
      <c r="D39" s="11">
        <f>C39-E39</f>
        <v>4655</v>
      </c>
      <c r="E39" s="11">
        <f t="shared" ref="E39" si="11">SUM(E32:E38)</f>
        <v>2062</v>
      </c>
      <c r="F39" s="12">
        <f>E39/C39</f>
        <v>0.30698228375762987</v>
      </c>
      <c r="G39" s="33">
        <f>SUM(H32:H37)</f>
        <v>29525</v>
      </c>
      <c r="H39" s="33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5</v>
      </c>
      <c r="B41" s="15">
        <f>B31+1</f>
        <v>44161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>
      <c r="A42" s="29" t="s">
        <v>7</v>
      </c>
      <c r="B42" s="29"/>
      <c r="C42" s="16">
        <v>1219</v>
      </c>
      <c r="D42" s="9">
        <f>C42-E42</f>
        <v>587</v>
      </c>
      <c r="E42" s="3">
        <v>632</v>
      </c>
      <c r="F42" s="10">
        <f>E42/C42</f>
        <v>0.51845775225594748</v>
      </c>
      <c r="G42" s="32" t="s">
        <v>5</v>
      </c>
      <c r="H42" s="27">
        <v>8273</v>
      </c>
    </row>
    <row r="43" spans="1:8">
      <c r="A43" s="29" t="s">
        <v>10</v>
      </c>
      <c r="B43" s="29"/>
      <c r="C43" s="16">
        <v>324</v>
      </c>
      <c r="D43" s="9">
        <f>C43-E43</f>
        <v>266</v>
      </c>
      <c r="E43" s="3">
        <v>58</v>
      </c>
      <c r="F43" s="10">
        <f t="shared" ref="F43:F47" si="12">E43/C43</f>
        <v>0.17901234567901234</v>
      </c>
      <c r="G43" s="32"/>
      <c r="H43" s="27"/>
    </row>
    <row r="44" spans="1:8">
      <c r="A44" s="29" t="s">
        <v>11</v>
      </c>
      <c r="B44" s="29"/>
      <c r="C44" s="16">
        <v>1192</v>
      </c>
      <c r="D44" s="9">
        <f>C44-E44</f>
        <v>472</v>
      </c>
      <c r="E44" s="3">
        <v>720</v>
      </c>
      <c r="F44" s="10">
        <f t="shared" si="12"/>
        <v>0.60402684563758391</v>
      </c>
      <c r="G44" s="32"/>
      <c r="H44" s="27"/>
    </row>
    <row r="45" spans="1:8">
      <c r="A45" s="29" t="s">
        <v>8</v>
      </c>
      <c r="B45" s="29"/>
      <c r="C45" s="16">
        <v>1430</v>
      </c>
      <c r="D45" s="9">
        <f>C45-E45</f>
        <v>788</v>
      </c>
      <c r="E45" s="3">
        <v>642</v>
      </c>
      <c r="F45" s="10">
        <f t="shared" si="12"/>
        <v>0.44895104895104893</v>
      </c>
      <c r="G45" s="32" t="s">
        <v>6</v>
      </c>
      <c r="H45" s="27">
        <v>2184</v>
      </c>
    </row>
    <row r="46" spans="1:8">
      <c r="A46" s="29" t="s">
        <v>9</v>
      </c>
      <c r="B46" s="29"/>
      <c r="C46" s="16">
        <v>352</v>
      </c>
      <c r="D46" s="9">
        <f t="shared" ref="D46:D47" si="13">C46-E46</f>
        <v>165</v>
      </c>
      <c r="E46" s="3">
        <v>187</v>
      </c>
      <c r="F46" s="10">
        <f t="shared" si="12"/>
        <v>0.53125</v>
      </c>
      <c r="G46" s="32"/>
      <c r="H46" s="27"/>
    </row>
    <row r="47" spans="1:8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>
      <c r="A48" s="30"/>
      <c r="B48" s="30"/>
      <c r="C48" s="16"/>
      <c r="D48" s="9"/>
      <c r="E48" s="3"/>
      <c r="F48" s="10"/>
      <c r="G48" s="34"/>
      <c r="H48" s="28"/>
    </row>
    <row r="49" spans="1:8">
      <c r="A49" s="14"/>
      <c r="B49" s="14"/>
      <c r="C49" s="11">
        <f>SUM(C42:C48)</f>
        <v>6717</v>
      </c>
      <c r="D49" s="11">
        <f>C49-E49</f>
        <v>4478</v>
      </c>
      <c r="E49" s="11">
        <f t="shared" ref="E49" si="14">SUM(E42:E48)</f>
        <v>2239</v>
      </c>
      <c r="F49" s="12">
        <f>E49/C49</f>
        <v>0.33333333333333331</v>
      </c>
      <c r="G49" s="33">
        <f>SUM(H42:H47)</f>
        <v>10457</v>
      </c>
      <c r="H49" s="33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6</v>
      </c>
      <c r="B51" s="15">
        <f>B41+1</f>
        <v>44162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>
      <c r="A52" s="29" t="s">
        <v>7</v>
      </c>
      <c r="B52" s="29"/>
      <c r="C52" s="16">
        <v>1219</v>
      </c>
      <c r="D52" s="9">
        <f>C52-E52</f>
        <v>659</v>
      </c>
      <c r="E52" s="3">
        <v>560</v>
      </c>
      <c r="F52" s="10">
        <f>E52/C52</f>
        <v>0.45939294503691552</v>
      </c>
      <c r="G52" s="32" t="s">
        <v>5</v>
      </c>
      <c r="H52" s="27">
        <v>23411</v>
      </c>
    </row>
    <row r="53" spans="1:8">
      <c r="A53" s="29" t="s">
        <v>10</v>
      </c>
      <c r="B53" s="29"/>
      <c r="C53" s="16">
        <v>324</v>
      </c>
      <c r="D53" s="9">
        <f>C53-E53</f>
        <v>269</v>
      </c>
      <c r="E53" s="3">
        <v>55</v>
      </c>
      <c r="F53" s="10">
        <f t="shared" ref="F53:F57" si="15">E53/C53</f>
        <v>0.16975308641975309</v>
      </c>
      <c r="G53" s="32"/>
      <c r="H53" s="27"/>
    </row>
    <row r="54" spans="1:8">
      <c r="A54" s="29" t="s">
        <v>11</v>
      </c>
      <c r="B54" s="29"/>
      <c r="C54" s="16">
        <v>1192</v>
      </c>
      <c r="D54" s="9">
        <f>C54-E54</f>
        <v>462</v>
      </c>
      <c r="E54" s="3">
        <v>730</v>
      </c>
      <c r="F54" s="10">
        <f t="shared" si="15"/>
        <v>0.61241610738255037</v>
      </c>
      <c r="G54" s="32"/>
      <c r="H54" s="27"/>
    </row>
    <row r="55" spans="1:8">
      <c r="A55" s="29" t="s">
        <v>8</v>
      </c>
      <c r="B55" s="29"/>
      <c r="C55" s="16">
        <v>1430</v>
      </c>
      <c r="D55" s="9">
        <f>C55-E55</f>
        <v>840</v>
      </c>
      <c r="E55" s="3">
        <v>590</v>
      </c>
      <c r="F55" s="10">
        <f t="shared" si="15"/>
        <v>0.41258741258741261</v>
      </c>
      <c r="G55" s="32" t="s">
        <v>6</v>
      </c>
      <c r="H55" s="27">
        <v>4038</v>
      </c>
    </row>
    <row r="56" spans="1:8">
      <c r="A56" s="29" t="s">
        <v>9</v>
      </c>
      <c r="B56" s="29"/>
      <c r="C56" s="16">
        <v>352</v>
      </c>
      <c r="D56" s="9">
        <f t="shared" ref="D56:D57" si="16">C56-E56</f>
        <v>179</v>
      </c>
      <c r="E56" s="3">
        <v>173</v>
      </c>
      <c r="F56" s="10">
        <f t="shared" si="15"/>
        <v>0.49147727272727271</v>
      </c>
      <c r="G56" s="32"/>
      <c r="H56" s="27"/>
    </row>
    <row r="57" spans="1:8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>
      <c r="A58" s="30"/>
      <c r="B58" s="30"/>
      <c r="C58" s="16"/>
      <c r="D58" s="9"/>
      <c r="E58" s="3"/>
      <c r="F58" s="10"/>
      <c r="G58" s="34"/>
      <c r="H58" s="28"/>
    </row>
    <row r="59" spans="1:8">
      <c r="A59" s="14"/>
      <c r="B59" s="14"/>
      <c r="C59" s="11">
        <f>SUM(C52:C58)</f>
        <v>6717</v>
      </c>
      <c r="D59" s="11">
        <f>C59-E59</f>
        <v>4609</v>
      </c>
      <c r="E59" s="11">
        <f t="shared" ref="E59" si="17">SUM(E52:E58)</f>
        <v>2108</v>
      </c>
      <c r="F59" s="12">
        <f>E59/C59</f>
        <v>0.31383057912758672</v>
      </c>
      <c r="G59" s="33">
        <f>SUM(H52:H57)</f>
        <v>27449</v>
      </c>
      <c r="H59" s="33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7</v>
      </c>
      <c r="B61" s="15">
        <f>B51+1</f>
        <v>44163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>
      <c r="A62" s="29" t="s">
        <v>7</v>
      </c>
      <c r="B62" s="29"/>
      <c r="C62" s="16">
        <v>1219</v>
      </c>
      <c r="D62" s="9">
        <f>C62-E62</f>
        <v>772</v>
      </c>
      <c r="E62" s="3">
        <v>447</v>
      </c>
      <c r="F62" s="10">
        <f>E62/C62</f>
        <v>0.36669401148482361</v>
      </c>
      <c r="G62" s="32" t="s">
        <v>5</v>
      </c>
      <c r="H62" s="27">
        <v>39323</v>
      </c>
    </row>
    <row r="63" spans="1:8">
      <c r="A63" s="29" t="s">
        <v>10</v>
      </c>
      <c r="B63" s="29"/>
      <c r="C63" s="16">
        <v>324</v>
      </c>
      <c r="D63" s="9">
        <f>C63-E63</f>
        <v>272</v>
      </c>
      <c r="E63" s="3">
        <v>52</v>
      </c>
      <c r="F63" s="10">
        <f t="shared" ref="F63:F67" si="18">E63/C63</f>
        <v>0.16049382716049382</v>
      </c>
      <c r="G63" s="32"/>
      <c r="H63" s="27"/>
    </row>
    <row r="64" spans="1:8">
      <c r="A64" s="29" t="s">
        <v>11</v>
      </c>
      <c r="B64" s="29"/>
      <c r="C64" s="16">
        <v>1192</v>
      </c>
      <c r="D64" s="9">
        <f>C64-E64</f>
        <v>600</v>
      </c>
      <c r="E64" s="3">
        <v>592</v>
      </c>
      <c r="F64" s="10">
        <f t="shared" si="18"/>
        <v>0.49664429530201343</v>
      </c>
      <c r="G64" s="32"/>
      <c r="H64" s="27"/>
    </row>
    <row r="65" spans="1:8">
      <c r="A65" s="29" t="s">
        <v>8</v>
      </c>
      <c r="B65" s="29"/>
      <c r="C65" s="16">
        <v>1430</v>
      </c>
      <c r="D65" s="9">
        <f>C65-E65</f>
        <v>959</v>
      </c>
      <c r="E65" s="3">
        <v>471</v>
      </c>
      <c r="F65" s="10">
        <f t="shared" si="18"/>
        <v>0.32937062937062939</v>
      </c>
      <c r="G65" s="32" t="s">
        <v>6</v>
      </c>
      <c r="H65" s="27">
        <v>4396</v>
      </c>
    </row>
    <row r="66" spans="1:8">
      <c r="A66" s="29" t="s">
        <v>9</v>
      </c>
      <c r="B66" s="29"/>
      <c r="C66" s="16">
        <v>352</v>
      </c>
      <c r="D66" s="9">
        <f t="shared" ref="D66:D67" si="19">C66-E66</f>
        <v>201</v>
      </c>
      <c r="E66" s="3">
        <v>151</v>
      </c>
      <c r="F66" s="10">
        <f t="shared" si="18"/>
        <v>0.42897727272727271</v>
      </c>
      <c r="G66" s="32"/>
      <c r="H66" s="27"/>
    </row>
    <row r="67" spans="1:8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>
      <c r="A68" s="30"/>
      <c r="B68" s="30"/>
      <c r="C68" s="16"/>
      <c r="D68" s="9"/>
      <c r="E68" s="3"/>
      <c r="F68" s="10"/>
      <c r="G68" s="34"/>
      <c r="H68" s="28"/>
    </row>
    <row r="69" spans="1:8">
      <c r="A69" s="14"/>
      <c r="B69" s="14"/>
      <c r="C69" s="11">
        <f>SUM(C62:C68)</f>
        <v>6717</v>
      </c>
      <c r="D69" s="11">
        <f>C69-E69</f>
        <v>5004</v>
      </c>
      <c r="E69" s="11">
        <f t="shared" ref="E69" si="20">SUM(E62:E68)</f>
        <v>1713</v>
      </c>
      <c r="F69" s="12">
        <f>E69/C69</f>
        <v>0.25502456453774008</v>
      </c>
      <c r="G69" s="33">
        <f>SUM(H62:H67)</f>
        <v>43719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H121"/>
  <sheetViews>
    <sheetView workbookViewId="0">
      <selection activeCell="E17" sqref="E17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1</v>
      </c>
      <c r="B1" s="1">
        <f>'1-7'!B1+28</f>
        <v>44164</v>
      </c>
      <c r="C1" s="17" t="s">
        <v>3</v>
      </c>
      <c r="D1" s="8" t="s">
        <v>2</v>
      </c>
      <c r="E1" s="17" t="s">
        <v>0</v>
      </c>
      <c r="F1" s="17" t="s">
        <v>1</v>
      </c>
      <c r="G1" s="31" t="s">
        <v>4</v>
      </c>
      <c r="H1" s="31"/>
    </row>
    <row r="2" spans="1:8">
      <c r="A2" s="29" t="s">
        <v>7</v>
      </c>
      <c r="B2" s="29"/>
      <c r="C2" s="16">
        <v>1219</v>
      </c>
      <c r="D2" s="9">
        <f>C2-E2</f>
        <v>949</v>
      </c>
      <c r="E2" s="3">
        <v>270</v>
      </c>
      <c r="F2" s="10">
        <f>E2/C2</f>
        <v>0.22149302707136997</v>
      </c>
      <c r="G2" s="32" t="s">
        <v>5</v>
      </c>
      <c r="H2" s="27">
        <v>50046</v>
      </c>
    </row>
    <row r="3" spans="1:8">
      <c r="A3" s="29" t="s">
        <v>10</v>
      </c>
      <c r="B3" s="29"/>
      <c r="C3" s="16">
        <v>324</v>
      </c>
      <c r="D3" s="9">
        <f>C3-E3</f>
        <v>293</v>
      </c>
      <c r="E3" s="3">
        <v>31</v>
      </c>
      <c r="F3" s="10">
        <f t="shared" ref="F3:F7" si="0">E3/C3</f>
        <v>9.5679012345679007E-2</v>
      </c>
      <c r="G3" s="32"/>
      <c r="H3" s="27"/>
    </row>
    <row r="4" spans="1:8">
      <c r="A4" s="29" t="s">
        <v>11</v>
      </c>
      <c r="B4" s="29"/>
      <c r="C4" s="16">
        <v>1192</v>
      </c>
      <c r="D4" s="9">
        <f>C4-E4</f>
        <v>788</v>
      </c>
      <c r="E4" s="3">
        <v>404</v>
      </c>
      <c r="F4" s="10">
        <f t="shared" si="0"/>
        <v>0.33892617449664431</v>
      </c>
      <c r="G4" s="32"/>
      <c r="H4" s="27"/>
    </row>
    <row r="5" spans="1:8">
      <c r="A5" s="29" t="s">
        <v>8</v>
      </c>
      <c r="B5" s="29"/>
      <c r="C5" s="16">
        <v>1430</v>
      </c>
      <c r="D5" s="9">
        <f>C5-E5</f>
        <v>1096</v>
      </c>
      <c r="E5" s="3">
        <v>334</v>
      </c>
      <c r="F5" s="10">
        <f t="shared" si="0"/>
        <v>0.23356643356643356</v>
      </c>
      <c r="G5" s="32" t="s">
        <v>6</v>
      </c>
      <c r="H5" s="27">
        <v>4070</v>
      </c>
    </row>
    <row r="6" spans="1:8">
      <c r="A6" s="29" t="s">
        <v>9</v>
      </c>
      <c r="B6" s="29"/>
      <c r="C6" s="16">
        <v>352</v>
      </c>
      <c r="D6" s="9">
        <f t="shared" ref="D6:D7" si="1">C6-E6</f>
        <v>246</v>
      </c>
      <c r="E6" s="3">
        <v>106</v>
      </c>
      <c r="F6" s="10">
        <f t="shared" si="0"/>
        <v>0.30113636363636365</v>
      </c>
      <c r="G6" s="32"/>
      <c r="H6" s="27"/>
    </row>
    <row r="7" spans="1:8">
      <c r="A7" s="29" t="s">
        <v>12</v>
      </c>
      <c r="B7" s="29"/>
      <c r="C7" s="16">
        <v>2200</v>
      </c>
      <c r="D7" s="9">
        <f t="shared" si="1"/>
        <v>2200</v>
      </c>
      <c r="E7" s="3"/>
      <c r="F7" s="10">
        <f t="shared" si="0"/>
        <v>0</v>
      </c>
      <c r="G7" s="32"/>
      <c r="H7" s="27"/>
    </row>
    <row r="8" spans="1:8">
      <c r="A8" s="30"/>
      <c r="B8" s="30"/>
      <c r="C8" s="16"/>
      <c r="D8" s="9"/>
      <c r="E8" s="3"/>
      <c r="F8" s="10"/>
      <c r="G8" s="34"/>
      <c r="H8" s="28"/>
    </row>
    <row r="9" spans="1:8">
      <c r="A9" s="14"/>
      <c r="B9" s="14"/>
      <c r="C9" s="11">
        <f>SUM(C2:C8)</f>
        <v>6717</v>
      </c>
      <c r="D9" s="11">
        <f>C9-E9</f>
        <v>5572</v>
      </c>
      <c r="E9" s="11">
        <f t="shared" ref="E9" si="2">SUM(E2:E8)</f>
        <v>1145</v>
      </c>
      <c r="F9" s="12">
        <f>E9/C9</f>
        <v>0.1704630043174036</v>
      </c>
      <c r="G9" s="33">
        <f>SUM(H2:H7)</f>
        <v>54116</v>
      </c>
      <c r="H9" s="33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2</v>
      </c>
      <c r="B11" s="15">
        <f>IF(B1="","",B1+1)</f>
        <v>44165</v>
      </c>
      <c r="C11" s="17" t="s">
        <v>3</v>
      </c>
      <c r="D11" s="8" t="s">
        <v>2</v>
      </c>
      <c r="E11" s="17" t="s">
        <v>0</v>
      </c>
      <c r="F11" s="17" t="s">
        <v>1</v>
      </c>
      <c r="G11" s="31" t="s">
        <v>4</v>
      </c>
      <c r="H11" s="31"/>
    </row>
    <row r="12" spans="1:8">
      <c r="A12" s="29" t="s">
        <v>7</v>
      </c>
      <c r="B12" s="29"/>
      <c r="C12" s="16">
        <v>1219</v>
      </c>
      <c r="D12" s="9">
        <f>C12-E12</f>
        <v>946</v>
      </c>
      <c r="E12" s="3">
        <v>273</v>
      </c>
      <c r="F12" s="10">
        <f>E12/C12</f>
        <v>0.22395406070549631</v>
      </c>
      <c r="G12" s="32" t="s">
        <v>5</v>
      </c>
      <c r="H12" s="27">
        <v>38429</v>
      </c>
    </row>
    <row r="13" spans="1:8">
      <c r="A13" s="29" t="s">
        <v>10</v>
      </c>
      <c r="B13" s="29"/>
      <c r="C13" s="16">
        <v>324</v>
      </c>
      <c r="D13" s="9">
        <f>C13-E13</f>
        <v>268</v>
      </c>
      <c r="E13" s="3">
        <v>56</v>
      </c>
      <c r="F13" s="10">
        <f t="shared" ref="F13:F17" si="3">E13/C13</f>
        <v>0.1728395061728395</v>
      </c>
      <c r="G13" s="32"/>
      <c r="H13" s="27"/>
    </row>
    <row r="14" spans="1:8">
      <c r="A14" s="29" t="s">
        <v>11</v>
      </c>
      <c r="B14" s="29"/>
      <c r="C14" s="16">
        <v>1192</v>
      </c>
      <c r="D14" s="9">
        <f>C14-E14</f>
        <v>822</v>
      </c>
      <c r="E14" s="3">
        <v>370</v>
      </c>
      <c r="F14" s="10">
        <f t="shared" si="3"/>
        <v>0.31040268456375841</v>
      </c>
      <c r="G14" s="32"/>
      <c r="H14" s="27"/>
    </row>
    <row r="15" spans="1:8">
      <c r="A15" s="29" t="s">
        <v>8</v>
      </c>
      <c r="B15" s="29"/>
      <c r="C15" s="16">
        <v>1430</v>
      </c>
      <c r="D15" s="9">
        <f>C15-E15</f>
        <v>1057</v>
      </c>
      <c r="E15" s="3">
        <v>373</v>
      </c>
      <c r="F15" s="10">
        <f t="shared" si="3"/>
        <v>0.26083916083916087</v>
      </c>
      <c r="G15" s="32" t="s">
        <v>6</v>
      </c>
      <c r="H15" s="27">
        <v>4074</v>
      </c>
    </row>
    <row r="16" spans="1:8">
      <c r="A16" s="29" t="s">
        <v>9</v>
      </c>
      <c r="B16" s="29"/>
      <c r="C16" s="16">
        <v>352</v>
      </c>
      <c r="D16" s="9">
        <f t="shared" ref="D16:D17" si="4">C16-E16</f>
        <v>212</v>
      </c>
      <c r="E16" s="3">
        <v>140</v>
      </c>
      <c r="F16" s="10">
        <f t="shared" si="3"/>
        <v>0.39772727272727271</v>
      </c>
      <c r="G16" s="32"/>
      <c r="H16" s="27"/>
    </row>
    <row r="17" spans="1:8">
      <c r="A17" s="29" t="s">
        <v>12</v>
      </c>
      <c r="B17" s="29"/>
      <c r="C17" s="16">
        <v>2200</v>
      </c>
      <c r="D17" s="9">
        <f t="shared" si="4"/>
        <v>2200</v>
      </c>
      <c r="E17" s="3"/>
      <c r="F17" s="10">
        <f t="shared" si="3"/>
        <v>0</v>
      </c>
      <c r="G17" s="32"/>
      <c r="H17" s="27"/>
    </row>
    <row r="18" spans="1:8">
      <c r="A18" s="30"/>
      <c r="B18" s="30"/>
      <c r="C18" s="16"/>
      <c r="D18" s="9"/>
      <c r="E18" s="3"/>
      <c r="F18" s="10"/>
      <c r="G18" s="34"/>
      <c r="H18" s="28"/>
    </row>
    <row r="19" spans="1:8">
      <c r="A19" s="14"/>
      <c r="B19" s="14"/>
      <c r="C19" s="11">
        <f>SUM(C12:C18)</f>
        <v>6717</v>
      </c>
      <c r="D19" s="11">
        <f>C19-E19</f>
        <v>5505</v>
      </c>
      <c r="E19" s="11">
        <f t="shared" ref="E19" si="5">SUM(E12:E18)</f>
        <v>1212</v>
      </c>
      <c r="F19" s="12">
        <f>E19/C19</f>
        <v>0.18043769539973203</v>
      </c>
      <c r="G19" s="33">
        <f>SUM(H12:H17)</f>
        <v>42503</v>
      </c>
      <c r="H19" s="33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7</v>
      </c>
      <c r="B21" s="15"/>
      <c r="C21" s="17" t="s">
        <v>3</v>
      </c>
      <c r="D21" s="8" t="s">
        <v>2</v>
      </c>
      <c r="E21" s="17" t="s">
        <v>0</v>
      </c>
      <c r="F21" s="17" t="s">
        <v>1</v>
      </c>
      <c r="G21" s="31" t="s">
        <v>4</v>
      </c>
      <c r="H21" s="31"/>
    </row>
    <row r="22" spans="1:8">
      <c r="A22" s="29" t="s">
        <v>7</v>
      </c>
      <c r="B22" s="29"/>
      <c r="C22" s="16">
        <v>1219</v>
      </c>
      <c r="D22" s="9">
        <f>C22-E22</f>
        <v>1219</v>
      </c>
      <c r="E22" s="3"/>
      <c r="F22" s="10">
        <f>E22/C22</f>
        <v>0</v>
      </c>
      <c r="G22" s="32" t="s">
        <v>5</v>
      </c>
      <c r="H22" s="27"/>
    </row>
    <row r="23" spans="1:8">
      <c r="A23" s="29" t="s">
        <v>10</v>
      </c>
      <c r="B23" s="29"/>
      <c r="C23" s="16">
        <v>324</v>
      </c>
      <c r="D23" s="9">
        <f>C23-E23</f>
        <v>324</v>
      </c>
      <c r="E23" s="3"/>
      <c r="F23" s="10">
        <f t="shared" ref="F23:F27" si="6">E23/C23</f>
        <v>0</v>
      </c>
      <c r="G23" s="32"/>
      <c r="H23" s="27"/>
    </row>
    <row r="24" spans="1:8">
      <c r="A24" s="29" t="s">
        <v>11</v>
      </c>
      <c r="B24" s="29"/>
      <c r="C24" s="16">
        <v>1192</v>
      </c>
      <c r="D24" s="9">
        <f>C24-E24</f>
        <v>1192</v>
      </c>
      <c r="E24" s="3"/>
      <c r="F24" s="10">
        <f t="shared" si="6"/>
        <v>0</v>
      </c>
      <c r="G24" s="32"/>
      <c r="H24" s="27"/>
    </row>
    <row r="25" spans="1:8">
      <c r="A25" s="29" t="s">
        <v>8</v>
      </c>
      <c r="B25" s="29"/>
      <c r="C25" s="16">
        <v>1430</v>
      </c>
      <c r="D25" s="9">
        <f>C25-E25</f>
        <v>1430</v>
      </c>
      <c r="E25" s="3"/>
      <c r="F25" s="10">
        <f t="shared" si="6"/>
        <v>0</v>
      </c>
      <c r="G25" s="32" t="s">
        <v>6</v>
      </c>
      <c r="H25" s="27"/>
    </row>
    <row r="26" spans="1:8">
      <c r="A26" s="29" t="s">
        <v>9</v>
      </c>
      <c r="B26" s="29"/>
      <c r="C26" s="16">
        <v>352</v>
      </c>
      <c r="D26" s="9">
        <f t="shared" ref="D26:D27" si="7">C26-E26</f>
        <v>352</v>
      </c>
      <c r="E26" s="3"/>
      <c r="F26" s="10">
        <f t="shared" si="6"/>
        <v>0</v>
      </c>
      <c r="G26" s="32"/>
      <c r="H26" s="27"/>
    </row>
    <row r="27" spans="1:8">
      <c r="A27" s="29" t="s">
        <v>12</v>
      </c>
      <c r="B27" s="29"/>
      <c r="C27" s="16">
        <v>2200</v>
      </c>
      <c r="D27" s="9">
        <f t="shared" si="7"/>
        <v>2200</v>
      </c>
      <c r="E27" s="3"/>
      <c r="F27" s="10">
        <f t="shared" si="6"/>
        <v>0</v>
      </c>
      <c r="G27" s="32"/>
      <c r="H27" s="27"/>
    </row>
    <row r="28" spans="1:8">
      <c r="A28" s="30"/>
      <c r="B28" s="30"/>
      <c r="C28" s="16"/>
      <c r="D28" s="9"/>
      <c r="E28" s="3"/>
      <c r="F28" s="10"/>
      <c r="G28" s="34"/>
      <c r="H28" s="28"/>
    </row>
    <row r="29" spans="1:8">
      <c r="A29" s="14"/>
      <c r="B29" s="14"/>
      <c r="C29" s="11">
        <f>SUM(C22:C28)</f>
        <v>6717</v>
      </c>
      <c r="D29" s="11">
        <f>C29-E29</f>
        <v>6717</v>
      </c>
      <c r="E29" s="11">
        <f t="shared" ref="E29" si="8">SUM(E22:E28)</f>
        <v>0</v>
      </c>
      <c r="F29" s="12">
        <f>E29/C29</f>
        <v>0</v>
      </c>
      <c r="G29" s="33">
        <f>SUM(H22:H27)</f>
        <v>0</v>
      </c>
      <c r="H29" s="33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 hidden="1">
      <c r="A31" s="7">
        <f>WEEKDAY((B31))</f>
        <v>1</v>
      </c>
      <c r="B31" s="15">
        <f>B21+1</f>
        <v>1</v>
      </c>
      <c r="C31" s="17" t="s">
        <v>3</v>
      </c>
      <c r="D31" s="8" t="s">
        <v>2</v>
      </c>
      <c r="E31" s="17" t="s">
        <v>0</v>
      </c>
      <c r="F31" s="17" t="s">
        <v>1</v>
      </c>
      <c r="G31" s="31" t="s">
        <v>4</v>
      </c>
      <c r="H31" s="31"/>
    </row>
    <row r="32" spans="1:8" hidden="1">
      <c r="A32" s="29" t="s">
        <v>7</v>
      </c>
      <c r="B32" s="29"/>
      <c r="C32" s="16">
        <v>1219</v>
      </c>
      <c r="D32" s="9">
        <f>C32-E32</f>
        <v>1219</v>
      </c>
      <c r="E32" s="3"/>
      <c r="F32" s="10">
        <f>E32/C32</f>
        <v>0</v>
      </c>
      <c r="G32" s="32" t="s">
        <v>5</v>
      </c>
      <c r="H32" s="27"/>
    </row>
    <row r="33" spans="1:8" hidden="1">
      <c r="A33" s="29" t="s">
        <v>10</v>
      </c>
      <c r="B33" s="29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2"/>
      <c r="H33" s="27"/>
    </row>
    <row r="34" spans="1:8" hidden="1">
      <c r="A34" s="29" t="s">
        <v>11</v>
      </c>
      <c r="B34" s="29"/>
      <c r="C34" s="16">
        <v>1192</v>
      </c>
      <c r="D34" s="9">
        <f>C34-E34</f>
        <v>1192</v>
      </c>
      <c r="E34" s="3"/>
      <c r="F34" s="10">
        <f t="shared" si="9"/>
        <v>0</v>
      </c>
      <c r="G34" s="32"/>
      <c r="H34" s="27"/>
    </row>
    <row r="35" spans="1:8" hidden="1">
      <c r="A35" s="29" t="s">
        <v>8</v>
      </c>
      <c r="B35" s="29"/>
      <c r="C35" s="16">
        <v>1430</v>
      </c>
      <c r="D35" s="9">
        <f>C35-E35</f>
        <v>1430</v>
      </c>
      <c r="E35" s="3"/>
      <c r="F35" s="10">
        <f t="shared" si="9"/>
        <v>0</v>
      </c>
      <c r="G35" s="32" t="s">
        <v>6</v>
      </c>
      <c r="H35" s="27"/>
    </row>
    <row r="36" spans="1:8" hidden="1">
      <c r="A36" s="29" t="s">
        <v>9</v>
      </c>
      <c r="B36" s="29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2"/>
      <c r="H36" s="27"/>
    </row>
    <row r="37" spans="1:8" hidden="1">
      <c r="A37" s="29" t="s">
        <v>12</v>
      </c>
      <c r="B37" s="29"/>
      <c r="C37" s="16">
        <v>2200</v>
      </c>
      <c r="D37" s="9">
        <f t="shared" si="10"/>
        <v>2200</v>
      </c>
      <c r="E37" s="3"/>
      <c r="F37" s="10">
        <f t="shared" si="9"/>
        <v>0</v>
      </c>
      <c r="G37" s="32"/>
      <c r="H37" s="27"/>
    </row>
    <row r="38" spans="1:8" hidden="1">
      <c r="A38" s="30"/>
      <c r="B38" s="30"/>
      <c r="C38" s="16"/>
      <c r="D38" s="9"/>
      <c r="E38" s="3"/>
      <c r="F38" s="10"/>
      <c r="G38" s="34"/>
      <c r="H38" s="28"/>
    </row>
    <row r="39" spans="1:8" hidden="1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3">
        <f>SUM(H32:H37)</f>
        <v>0</v>
      </c>
      <c r="H39" s="33"/>
    </row>
    <row r="40" spans="1:8" hidden="1">
      <c r="A40" s="14"/>
      <c r="B40" s="14"/>
      <c r="C40" s="4"/>
      <c r="D40" s="4"/>
      <c r="E40" s="4"/>
      <c r="F40" s="5"/>
      <c r="G40" s="6"/>
      <c r="H40" s="6"/>
    </row>
    <row r="41" spans="1:8" hidden="1">
      <c r="A41" s="7">
        <f>WEEKDAY((B41))</f>
        <v>2</v>
      </c>
      <c r="B41" s="15">
        <f>B31+1</f>
        <v>2</v>
      </c>
      <c r="C41" s="17" t="s">
        <v>3</v>
      </c>
      <c r="D41" s="8" t="s">
        <v>2</v>
      </c>
      <c r="E41" s="17" t="s">
        <v>0</v>
      </c>
      <c r="F41" s="17" t="s">
        <v>1</v>
      </c>
      <c r="G41" s="31" t="s">
        <v>4</v>
      </c>
      <c r="H41" s="31"/>
    </row>
    <row r="42" spans="1:8" hidden="1">
      <c r="A42" s="29" t="s">
        <v>7</v>
      </c>
      <c r="B42" s="29"/>
      <c r="C42" s="16">
        <v>1219</v>
      </c>
      <c r="D42" s="9">
        <f>C42-E42</f>
        <v>1219</v>
      </c>
      <c r="E42" s="3"/>
      <c r="F42" s="10">
        <f>E42/C42</f>
        <v>0</v>
      </c>
      <c r="G42" s="32" t="s">
        <v>5</v>
      </c>
      <c r="H42" s="27"/>
    </row>
    <row r="43" spans="1:8" hidden="1">
      <c r="A43" s="29" t="s">
        <v>10</v>
      </c>
      <c r="B43" s="29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2"/>
      <c r="H43" s="27"/>
    </row>
    <row r="44" spans="1:8" hidden="1">
      <c r="A44" s="29" t="s">
        <v>11</v>
      </c>
      <c r="B44" s="29"/>
      <c r="C44" s="16">
        <v>1192</v>
      </c>
      <c r="D44" s="9">
        <f>C44-E44</f>
        <v>1192</v>
      </c>
      <c r="E44" s="3"/>
      <c r="F44" s="10">
        <f t="shared" si="12"/>
        <v>0</v>
      </c>
      <c r="G44" s="32"/>
      <c r="H44" s="27"/>
    </row>
    <row r="45" spans="1:8" hidden="1">
      <c r="A45" s="29" t="s">
        <v>8</v>
      </c>
      <c r="B45" s="29"/>
      <c r="C45" s="16">
        <v>1430</v>
      </c>
      <c r="D45" s="9">
        <f>C45-E45</f>
        <v>1430</v>
      </c>
      <c r="E45" s="3"/>
      <c r="F45" s="10">
        <f t="shared" si="12"/>
        <v>0</v>
      </c>
      <c r="G45" s="32" t="s">
        <v>6</v>
      </c>
      <c r="H45" s="27"/>
    </row>
    <row r="46" spans="1:8" hidden="1">
      <c r="A46" s="29" t="s">
        <v>9</v>
      </c>
      <c r="B46" s="29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2"/>
      <c r="H46" s="27"/>
    </row>
    <row r="47" spans="1:8" hidden="1">
      <c r="A47" s="29" t="s">
        <v>12</v>
      </c>
      <c r="B47" s="29"/>
      <c r="C47" s="16">
        <v>2200</v>
      </c>
      <c r="D47" s="9">
        <f t="shared" si="13"/>
        <v>2200</v>
      </c>
      <c r="E47" s="3"/>
      <c r="F47" s="10">
        <f t="shared" si="12"/>
        <v>0</v>
      </c>
      <c r="G47" s="32"/>
      <c r="H47" s="27"/>
    </row>
    <row r="48" spans="1:8" hidden="1">
      <c r="A48" s="30"/>
      <c r="B48" s="30"/>
      <c r="C48" s="16"/>
      <c r="D48" s="9"/>
      <c r="E48" s="3"/>
      <c r="F48" s="10"/>
      <c r="G48" s="34"/>
      <c r="H48" s="28"/>
    </row>
    <row r="49" spans="1:8" hidden="1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3">
        <f>SUM(H42:H47)</f>
        <v>0</v>
      </c>
      <c r="H49" s="33"/>
    </row>
    <row r="50" spans="1:8" hidden="1">
      <c r="A50" s="14"/>
      <c r="B50" s="14"/>
      <c r="C50" s="4"/>
      <c r="D50" s="4"/>
      <c r="E50" s="4"/>
      <c r="F50" s="5"/>
      <c r="G50" s="6"/>
      <c r="H50" s="6"/>
    </row>
    <row r="51" spans="1:8" hidden="1">
      <c r="A51" s="7">
        <f>WEEKDAY((B51))</f>
        <v>3</v>
      </c>
      <c r="B51" s="15">
        <f>B41+1</f>
        <v>3</v>
      </c>
      <c r="C51" s="17" t="s">
        <v>3</v>
      </c>
      <c r="D51" s="8" t="s">
        <v>2</v>
      </c>
      <c r="E51" s="17" t="s">
        <v>0</v>
      </c>
      <c r="F51" s="17" t="s">
        <v>1</v>
      </c>
      <c r="G51" s="31" t="s">
        <v>4</v>
      </c>
      <c r="H51" s="31"/>
    </row>
    <row r="52" spans="1:8" hidden="1">
      <c r="A52" s="29" t="s">
        <v>7</v>
      </c>
      <c r="B52" s="29"/>
      <c r="C52" s="16">
        <v>1219</v>
      </c>
      <c r="D52" s="9">
        <f>C52-E52</f>
        <v>1219</v>
      </c>
      <c r="E52" s="3"/>
      <c r="F52" s="10">
        <f>E52/C52</f>
        <v>0</v>
      </c>
      <c r="G52" s="32" t="s">
        <v>5</v>
      </c>
      <c r="H52" s="27"/>
    </row>
    <row r="53" spans="1:8" hidden="1">
      <c r="A53" s="29" t="s">
        <v>10</v>
      </c>
      <c r="B53" s="29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2"/>
      <c r="H53" s="27"/>
    </row>
    <row r="54" spans="1:8" hidden="1">
      <c r="A54" s="29" t="s">
        <v>11</v>
      </c>
      <c r="B54" s="29"/>
      <c r="C54" s="16">
        <v>1192</v>
      </c>
      <c r="D54" s="9">
        <f>C54-E54</f>
        <v>1192</v>
      </c>
      <c r="E54" s="3"/>
      <c r="F54" s="10">
        <f t="shared" si="15"/>
        <v>0</v>
      </c>
      <c r="G54" s="32"/>
      <c r="H54" s="27"/>
    </row>
    <row r="55" spans="1:8" hidden="1">
      <c r="A55" s="29" t="s">
        <v>8</v>
      </c>
      <c r="B55" s="29"/>
      <c r="C55" s="16">
        <v>1430</v>
      </c>
      <c r="D55" s="9">
        <f>C55-E55</f>
        <v>1430</v>
      </c>
      <c r="E55" s="3"/>
      <c r="F55" s="10">
        <f t="shared" si="15"/>
        <v>0</v>
      </c>
      <c r="G55" s="32" t="s">
        <v>6</v>
      </c>
      <c r="H55" s="27"/>
    </row>
    <row r="56" spans="1:8" hidden="1">
      <c r="A56" s="29" t="s">
        <v>9</v>
      </c>
      <c r="B56" s="29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2"/>
      <c r="H56" s="27"/>
    </row>
    <row r="57" spans="1:8" hidden="1">
      <c r="A57" s="29" t="s">
        <v>12</v>
      </c>
      <c r="B57" s="29"/>
      <c r="C57" s="16">
        <v>2200</v>
      </c>
      <c r="D57" s="9">
        <f t="shared" si="16"/>
        <v>2200</v>
      </c>
      <c r="E57" s="3"/>
      <c r="F57" s="10">
        <f t="shared" si="15"/>
        <v>0</v>
      </c>
      <c r="G57" s="32"/>
      <c r="H57" s="27"/>
    </row>
    <row r="58" spans="1:8" hidden="1">
      <c r="A58" s="30"/>
      <c r="B58" s="30"/>
      <c r="C58" s="16"/>
      <c r="D58" s="9"/>
      <c r="E58" s="3"/>
      <c r="F58" s="10"/>
      <c r="G58" s="34"/>
      <c r="H58" s="28"/>
    </row>
    <row r="59" spans="1:8" hidden="1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3">
        <f>SUM(H52:H57)</f>
        <v>0</v>
      </c>
      <c r="H59" s="33"/>
    </row>
    <row r="60" spans="1:8" hidden="1">
      <c r="A60" s="14"/>
      <c r="B60" s="14"/>
      <c r="C60" s="4"/>
      <c r="D60" s="4"/>
      <c r="E60" s="4"/>
      <c r="F60" s="5"/>
      <c r="G60" s="6"/>
      <c r="H60" s="6"/>
    </row>
    <row r="61" spans="1:8" hidden="1">
      <c r="A61" s="7">
        <f>WEEKDAY((B61))</f>
        <v>4</v>
      </c>
      <c r="B61" s="15">
        <f>B51+1</f>
        <v>4</v>
      </c>
      <c r="C61" s="17" t="s">
        <v>3</v>
      </c>
      <c r="D61" s="8" t="s">
        <v>2</v>
      </c>
      <c r="E61" s="17" t="s">
        <v>0</v>
      </c>
      <c r="F61" s="17" t="s">
        <v>1</v>
      </c>
      <c r="G61" s="31" t="s">
        <v>4</v>
      </c>
      <c r="H61" s="31"/>
    </row>
    <row r="62" spans="1:8" hidden="1">
      <c r="A62" s="29" t="s">
        <v>7</v>
      </c>
      <c r="B62" s="29"/>
      <c r="C62" s="16">
        <v>1219</v>
      </c>
      <c r="D62" s="9">
        <f>C62-E62</f>
        <v>1219</v>
      </c>
      <c r="E62" s="3"/>
      <c r="F62" s="10">
        <f>E62/C62</f>
        <v>0</v>
      </c>
      <c r="G62" s="32" t="s">
        <v>5</v>
      </c>
      <c r="H62" s="27"/>
    </row>
    <row r="63" spans="1:8" hidden="1">
      <c r="A63" s="29" t="s">
        <v>10</v>
      </c>
      <c r="B63" s="29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2"/>
      <c r="H63" s="27"/>
    </row>
    <row r="64" spans="1:8" hidden="1">
      <c r="A64" s="29" t="s">
        <v>11</v>
      </c>
      <c r="B64" s="29"/>
      <c r="C64" s="16">
        <v>1192</v>
      </c>
      <c r="D64" s="9">
        <f>C64-E64</f>
        <v>1192</v>
      </c>
      <c r="E64" s="3"/>
      <c r="F64" s="10">
        <f t="shared" si="18"/>
        <v>0</v>
      </c>
      <c r="G64" s="32"/>
      <c r="H64" s="27"/>
    </row>
    <row r="65" spans="1:8" hidden="1">
      <c r="A65" s="29" t="s">
        <v>8</v>
      </c>
      <c r="B65" s="29"/>
      <c r="C65" s="16">
        <v>1430</v>
      </c>
      <c r="D65" s="9">
        <f>C65-E65</f>
        <v>1430</v>
      </c>
      <c r="E65" s="3"/>
      <c r="F65" s="10">
        <f t="shared" si="18"/>
        <v>0</v>
      </c>
      <c r="G65" s="32" t="s">
        <v>6</v>
      </c>
      <c r="H65" s="27"/>
    </row>
    <row r="66" spans="1:8" hidden="1">
      <c r="A66" s="29" t="s">
        <v>9</v>
      </c>
      <c r="B66" s="29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2"/>
      <c r="H66" s="27"/>
    </row>
    <row r="67" spans="1:8" hidden="1">
      <c r="A67" s="29" t="s">
        <v>12</v>
      </c>
      <c r="B67" s="29"/>
      <c r="C67" s="16">
        <v>2200</v>
      </c>
      <c r="D67" s="9">
        <f t="shared" si="19"/>
        <v>2200</v>
      </c>
      <c r="E67" s="3"/>
      <c r="F67" s="10">
        <f t="shared" si="18"/>
        <v>0</v>
      </c>
      <c r="G67" s="32"/>
      <c r="H67" s="27"/>
    </row>
    <row r="68" spans="1:8" hidden="1">
      <c r="A68" s="30"/>
      <c r="B68" s="30"/>
      <c r="C68" s="16"/>
      <c r="D68" s="9"/>
      <c r="E68" s="3"/>
      <c r="F68" s="10"/>
      <c r="G68" s="34"/>
      <c r="H68" s="28"/>
    </row>
    <row r="69" spans="1:8" hidden="1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3">
        <f>SUM(H62:H67)</f>
        <v>0</v>
      </c>
      <c r="H69" s="33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1:H1"/>
    <mergeCell ref="A2:B2"/>
    <mergeCell ref="G2:G4"/>
    <mergeCell ref="H2:H4"/>
    <mergeCell ref="A3:B3"/>
    <mergeCell ref="A4:B4"/>
    <mergeCell ref="A5:B5"/>
    <mergeCell ref="G5:G8"/>
    <mergeCell ref="H5:H8"/>
    <mergeCell ref="A6:B6"/>
    <mergeCell ref="A7:B7"/>
    <mergeCell ref="A8:B8"/>
    <mergeCell ref="G9:H9"/>
    <mergeCell ref="G11:H11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9:H1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29:H2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39:H3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49:H4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G59:H59"/>
    <mergeCell ref="G61:H61"/>
    <mergeCell ref="A62:B62"/>
    <mergeCell ref="G62:G64"/>
    <mergeCell ref="H62:H64"/>
    <mergeCell ref="A63:B63"/>
    <mergeCell ref="A64:B64"/>
    <mergeCell ref="G69:H69"/>
    <mergeCell ref="A65:B65"/>
    <mergeCell ref="G65:G68"/>
    <mergeCell ref="H65:H68"/>
    <mergeCell ref="A66:B66"/>
    <mergeCell ref="A67:B67"/>
    <mergeCell ref="A68:B68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XFC86"/>
  <sheetViews>
    <sheetView tabSelected="1" workbookViewId="0">
      <selection activeCell="C13" sqref="C13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3.109375" style="2" customWidth="1"/>
    <col min="4" max="4" width="13.88671875" style="2" bestFit="1" customWidth="1"/>
    <col min="5" max="5" width="9.109375" style="2"/>
    <col min="6" max="6" width="13.5546875" style="2" bestFit="1" customWidth="1"/>
    <col min="7" max="16384" width="9.109375" style="2"/>
  </cols>
  <sheetData>
    <row r="1" spans="1:5">
      <c r="A1" s="2" t="s">
        <v>13</v>
      </c>
      <c r="B1" s="2" t="s">
        <v>14</v>
      </c>
      <c r="C1" s="20" t="s">
        <v>1</v>
      </c>
      <c r="D1" s="23" t="s">
        <v>4</v>
      </c>
    </row>
    <row r="2" spans="1:5">
      <c r="A2" s="7">
        <f t="shared" ref="A2:A29" si="0">WEEKDAY((B2))</f>
        <v>1</v>
      </c>
      <c r="B2" s="1">
        <f>'1-7'!B1</f>
        <v>44136</v>
      </c>
      <c r="C2" s="21">
        <f>IF('1-7'!F9=0,"",'1-7'!F9)</f>
        <v>0.20321572130415363</v>
      </c>
      <c r="D2" s="22">
        <f>IF(C2="","",'1-7'!G9)</f>
        <v>34635</v>
      </c>
    </row>
    <row r="3" spans="1:5">
      <c r="A3" s="7">
        <f t="shared" si="0"/>
        <v>2</v>
      </c>
      <c r="B3" s="15">
        <f t="shared" ref="B3:B29" si="1">B2+1</f>
        <v>44137</v>
      </c>
      <c r="C3" s="21">
        <f>IF('1-7'!F19=0,"",'1-7'!F19)</f>
        <v>0.19740955783832068</v>
      </c>
      <c r="D3" s="25">
        <f>IF(C3="","",'1-7'!G19)</f>
        <v>40077</v>
      </c>
      <c r="E3" s="25"/>
    </row>
    <row r="4" spans="1:5">
      <c r="A4" s="7">
        <f t="shared" si="0"/>
        <v>3</v>
      </c>
      <c r="B4" s="15">
        <f t="shared" si="1"/>
        <v>44138</v>
      </c>
      <c r="C4" s="21">
        <f>IF('1-7'!F29=0,"",'1-7'!F29)</f>
        <v>0.20917076075629001</v>
      </c>
      <c r="D4" s="25">
        <f>IF(C4="","",'1-7'!G29)</f>
        <v>24067</v>
      </c>
    </row>
    <row r="5" spans="1:5">
      <c r="A5" s="7">
        <f t="shared" si="0"/>
        <v>4</v>
      </c>
      <c r="B5" s="15">
        <f t="shared" si="1"/>
        <v>44139</v>
      </c>
      <c r="C5" s="21">
        <f>IF('1-7'!F39=0,"",'1-7'!F39)</f>
        <v>0.21185052850975139</v>
      </c>
      <c r="D5" s="25">
        <f>IF(C5="","",'1-7'!G39)</f>
        <v>23377</v>
      </c>
    </row>
    <row r="6" spans="1:5">
      <c r="A6" s="7">
        <f t="shared" si="0"/>
        <v>5</v>
      </c>
      <c r="B6" s="15">
        <f t="shared" si="1"/>
        <v>44140</v>
      </c>
      <c r="C6" s="21">
        <f>IF('1-7'!F49=0,"",'1-7'!F49)</f>
        <v>0.23820157808545481</v>
      </c>
      <c r="D6" s="25">
        <f>IF(C6="","",'1-7'!G49)</f>
        <v>27503</v>
      </c>
    </row>
    <row r="7" spans="1:5">
      <c r="A7" s="7">
        <f t="shared" si="0"/>
        <v>6</v>
      </c>
      <c r="B7" s="15">
        <f t="shared" si="1"/>
        <v>44141</v>
      </c>
      <c r="C7" s="21">
        <f>IF('1-7'!F59=0,"",'1-7'!F59)</f>
        <v>0.24237010570195028</v>
      </c>
      <c r="D7" s="25">
        <f>IF(C7="","",'1-7'!G59)</f>
        <v>44010</v>
      </c>
    </row>
    <row r="8" spans="1:5">
      <c r="A8" s="7">
        <f t="shared" si="0"/>
        <v>7</v>
      </c>
      <c r="B8" s="15">
        <f t="shared" si="1"/>
        <v>44142</v>
      </c>
      <c r="C8" s="21">
        <f>IF('1-7'!F69=0,"",'1-7'!F69)</f>
        <v>0.2746761947297901</v>
      </c>
      <c r="D8" s="25">
        <f>IF(C8="","",'1-7'!G69)</f>
        <v>22575</v>
      </c>
    </row>
    <row r="9" spans="1:5" ht="15" customHeight="1">
      <c r="A9" s="7">
        <f t="shared" si="0"/>
        <v>1</v>
      </c>
      <c r="B9" s="15">
        <f t="shared" si="1"/>
        <v>44143</v>
      </c>
      <c r="C9" s="21">
        <f>IF('8-14'!F9=0,"",'8-14'!F9)</f>
        <v>0.20172696144111954</v>
      </c>
      <c r="D9" s="25">
        <f>IF(C9="","",'8-14'!G9)</f>
        <v>46554</v>
      </c>
    </row>
    <row r="10" spans="1:5" ht="15" customHeight="1">
      <c r="A10" s="7">
        <f t="shared" si="0"/>
        <v>2</v>
      </c>
      <c r="B10" s="15">
        <f t="shared" si="1"/>
        <v>44144</v>
      </c>
      <c r="C10" s="21">
        <f>IF('8-14'!F19=0,"",'8-14'!F19)</f>
        <v>0.22554711924966503</v>
      </c>
      <c r="D10" s="25">
        <f>IF(C10="","",'8-14'!G19)</f>
        <v>40941</v>
      </c>
    </row>
    <row r="11" spans="1:5" ht="15" customHeight="1">
      <c r="A11" s="7">
        <f t="shared" si="0"/>
        <v>3</v>
      </c>
      <c r="B11" s="15">
        <f>B10+1</f>
        <v>44145</v>
      </c>
      <c r="C11" s="21">
        <f>IF('8-14'!F29=0,"",'8-14'!F29)</f>
        <v>0.21929432782492184</v>
      </c>
      <c r="D11" s="25">
        <f>IF(C11="","",'8-14'!G29)</f>
        <v>28671</v>
      </c>
    </row>
    <row r="12" spans="1:5" ht="15" customHeight="1">
      <c r="A12" s="7">
        <f t="shared" si="0"/>
        <v>4</v>
      </c>
      <c r="B12" s="15">
        <f t="shared" si="1"/>
        <v>44146</v>
      </c>
      <c r="C12" s="21">
        <f>IF('8-14'!F39=0,"",'8-14'!F39)</f>
        <v>0.23835045407175823</v>
      </c>
      <c r="D12" s="25">
        <f>IF(C12="","",'8-14'!G39)</f>
        <v>25488</v>
      </c>
    </row>
    <row r="13" spans="1:5" ht="15" customHeight="1">
      <c r="A13" s="7">
        <f t="shared" si="0"/>
        <v>5</v>
      </c>
      <c r="B13" s="15">
        <f t="shared" si="1"/>
        <v>44147</v>
      </c>
      <c r="C13" s="21">
        <f>IF('8-14'!F49=0,"",'8-14'!F49)</f>
        <v>0.24713413726365938</v>
      </c>
      <c r="D13" s="25">
        <f>IF(C13="","",'8-14'!G49)</f>
        <v>36197</v>
      </c>
    </row>
    <row r="14" spans="1:5" ht="15" customHeight="1">
      <c r="A14" s="7">
        <f t="shared" si="0"/>
        <v>6</v>
      </c>
      <c r="B14" s="15">
        <f t="shared" si="1"/>
        <v>44148</v>
      </c>
      <c r="C14" s="21">
        <f>IF('8-14'!F59=0,"",'8-14'!F59)</f>
        <v>0.2331397945511389</v>
      </c>
      <c r="D14" s="25">
        <f>IF(C14="","",'8-14'!G59)</f>
        <v>39982</v>
      </c>
    </row>
    <row r="15" spans="1:5" ht="15" customHeight="1">
      <c r="A15" s="7">
        <f t="shared" si="0"/>
        <v>7</v>
      </c>
      <c r="B15" s="15">
        <f t="shared" si="1"/>
        <v>44149</v>
      </c>
      <c r="C15" s="21">
        <f>IF('8-14'!F69=0,"",'8-14'!F69)</f>
        <v>0.24802739318147982</v>
      </c>
      <c r="D15" s="25">
        <f>IF(C15="","",'8-14'!G69)</f>
        <v>26181</v>
      </c>
    </row>
    <row r="16" spans="1:5" ht="15" customHeight="1">
      <c r="A16" s="7">
        <f t="shared" si="0"/>
        <v>1</v>
      </c>
      <c r="B16" s="15">
        <f t="shared" si="1"/>
        <v>44150</v>
      </c>
      <c r="C16" s="21">
        <f>IF('15-21'!F9=0,"",'15-21'!F9)</f>
        <v>0.20068482953699568</v>
      </c>
      <c r="D16" s="25">
        <f>IF(C16="","",'15-21'!G9)</f>
        <v>44970</v>
      </c>
    </row>
    <row r="17" spans="1:4" ht="15" customHeight="1">
      <c r="A17" s="7">
        <f t="shared" si="0"/>
        <v>2</v>
      </c>
      <c r="B17" s="15">
        <f t="shared" si="1"/>
        <v>44151</v>
      </c>
      <c r="C17" s="21">
        <f>IF('15-21'!F19=0,"",'15-21'!F19)</f>
        <v>0.20768200089325592</v>
      </c>
      <c r="D17" s="25">
        <f>IF(C17="","",'15-21'!G19)</f>
        <v>36555</v>
      </c>
    </row>
    <row r="18" spans="1:4" ht="15" customHeight="1">
      <c r="A18" s="7">
        <f t="shared" si="0"/>
        <v>3</v>
      </c>
      <c r="B18" s="15">
        <f t="shared" si="1"/>
        <v>44152</v>
      </c>
      <c r="C18" s="21">
        <f>IF('15-21'!F29=0,"",'15-21'!F29)</f>
        <v>0.20768200089325592</v>
      </c>
      <c r="D18" s="25">
        <f>IF(C18="","",'15-21'!G29)</f>
        <v>23773</v>
      </c>
    </row>
    <row r="19" spans="1:4" ht="15" customHeight="1">
      <c r="A19" s="7">
        <f t="shared" si="0"/>
        <v>4</v>
      </c>
      <c r="B19" s="15">
        <f t="shared" si="1"/>
        <v>44153</v>
      </c>
      <c r="C19" s="21">
        <f>IF('15-21'!F39=0,"",'15-21'!F39)</f>
        <v>0.20529998511240136</v>
      </c>
      <c r="D19" s="25">
        <f>IF(C19="","",'15-21'!G39)</f>
        <v>26246</v>
      </c>
    </row>
    <row r="20" spans="1:4" ht="15" customHeight="1">
      <c r="A20" s="7">
        <f t="shared" si="0"/>
        <v>5</v>
      </c>
      <c r="B20" s="15">
        <f t="shared" si="1"/>
        <v>44154</v>
      </c>
      <c r="C20" s="21">
        <f>IF('15-21'!F49=0,"",'15-21'!F49)</f>
        <v>0.19234777430400476</v>
      </c>
      <c r="D20" s="25">
        <f>IF(C20="","",'15-21'!G49)</f>
        <v>33693</v>
      </c>
    </row>
    <row r="21" spans="1:4" ht="15" customHeight="1">
      <c r="A21" s="7">
        <f t="shared" si="0"/>
        <v>6</v>
      </c>
      <c r="B21" s="15">
        <f t="shared" si="1"/>
        <v>44155</v>
      </c>
      <c r="C21" s="21">
        <f>IF('15-21'!F59=0,"",'15-21'!F59)</f>
        <v>0.2122971564686616</v>
      </c>
      <c r="D21" s="25">
        <f>IF(C21="","",'15-21'!G59)</f>
        <v>44265</v>
      </c>
    </row>
    <row r="22" spans="1:4" ht="15" customHeight="1">
      <c r="A22" s="7">
        <f t="shared" si="0"/>
        <v>7</v>
      </c>
      <c r="B22" s="15">
        <f t="shared" si="1"/>
        <v>44156</v>
      </c>
      <c r="C22" s="21">
        <f>IF('15-21'!F69=0,"",'15-21'!F69)</f>
        <v>0.22003870775643888</v>
      </c>
      <c r="D22" s="25">
        <f>IF(C22="","",'15-21'!G69)</f>
        <v>23329</v>
      </c>
    </row>
    <row r="23" spans="1:4" ht="15" customHeight="1">
      <c r="A23" s="7">
        <f t="shared" si="0"/>
        <v>1</v>
      </c>
      <c r="B23" s="15">
        <f t="shared" si="1"/>
        <v>44157</v>
      </c>
      <c r="C23" s="21">
        <f>IF('22-28'!F9=0,"",'22-28'!F9)</f>
        <v>0.20634211701652524</v>
      </c>
      <c r="D23" s="25">
        <f>IF(C23="","",'22-28'!G9)</f>
        <v>31051</v>
      </c>
    </row>
    <row r="24" spans="1:4" ht="15" customHeight="1">
      <c r="A24" s="7">
        <f t="shared" si="0"/>
        <v>2</v>
      </c>
      <c r="B24" s="15">
        <f t="shared" si="1"/>
        <v>44158</v>
      </c>
      <c r="C24" s="21">
        <f>IF('22-28'!F19=0,"",'22-28'!F19)</f>
        <v>0.24534762542801847</v>
      </c>
      <c r="D24" s="25">
        <f>IF(C24="","",'22-28'!G19)</f>
        <v>24232</v>
      </c>
    </row>
    <row r="25" spans="1:4" ht="15" customHeight="1">
      <c r="A25" s="7">
        <f t="shared" si="0"/>
        <v>3</v>
      </c>
      <c r="B25" s="15">
        <f t="shared" si="1"/>
        <v>44159</v>
      </c>
      <c r="C25" s="21">
        <f>IF('22-28'!F29=0,"",'22-28'!F29)</f>
        <v>0.24549650141432186</v>
      </c>
      <c r="D25" s="25">
        <f>IF(C25="","",'22-28'!G29)</f>
        <v>24285</v>
      </c>
    </row>
    <row r="26" spans="1:4" ht="15" customHeight="1">
      <c r="A26" s="7">
        <f t="shared" si="0"/>
        <v>4</v>
      </c>
      <c r="B26" s="15">
        <f t="shared" si="1"/>
        <v>44160</v>
      </c>
      <c r="C26" s="21">
        <f>IF('22-28'!F39=0,"",'22-28'!F39)</f>
        <v>0.30698228375762987</v>
      </c>
      <c r="D26" s="25">
        <f>IF(C26="","",'22-28'!G39)</f>
        <v>29525</v>
      </c>
    </row>
    <row r="27" spans="1:4" ht="15" customHeight="1">
      <c r="A27" s="7">
        <f t="shared" si="0"/>
        <v>5</v>
      </c>
      <c r="B27" s="15">
        <f t="shared" si="1"/>
        <v>44161</v>
      </c>
      <c r="C27" s="21">
        <f>IF('22-28'!F49=0,"",'22-28'!F49)</f>
        <v>0.33333333333333331</v>
      </c>
      <c r="D27" s="25">
        <f>IF(C27="","",'22-28'!G49)</f>
        <v>10457</v>
      </c>
    </row>
    <row r="28" spans="1:4" ht="15" customHeight="1">
      <c r="A28" s="7">
        <f t="shared" si="0"/>
        <v>6</v>
      </c>
      <c r="B28" s="15">
        <f t="shared" si="1"/>
        <v>44162</v>
      </c>
      <c r="C28" s="21">
        <f>IF('22-28'!F59=0,"",'22-28'!F59)</f>
        <v>0.31383057912758672</v>
      </c>
      <c r="D28" s="25">
        <f>IF(C28="","",'22-28'!G59)</f>
        <v>27449</v>
      </c>
    </row>
    <row r="29" spans="1:4" ht="15" customHeight="1">
      <c r="A29" s="7">
        <f t="shared" si="0"/>
        <v>7</v>
      </c>
      <c r="B29" s="15">
        <f t="shared" si="1"/>
        <v>44163</v>
      </c>
      <c r="C29" s="21">
        <f>IF('22-28'!F69=0,"",'22-28'!F69)</f>
        <v>0.25502456453774008</v>
      </c>
      <c r="D29" s="25">
        <f>IF(C29="","",'22-28'!G69)</f>
        <v>43719</v>
      </c>
    </row>
    <row r="30" spans="1:4" ht="15" customHeight="1">
      <c r="A30" s="26">
        <f>IF(B30="","",WEEKDAY((B30)))</f>
        <v>1</v>
      </c>
      <c r="B30" s="15">
        <f>IF('29 to end of the month'!B1="","",B29+1)</f>
        <v>44164</v>
      </c>
      <c r="C30" s="21">
        <f>IF('29 to end of the month'!F9=0,"",'29 to end of the month'!F9)</f>
        <v>0.1704630043174036</v>
      </c>
      <c r="D30" s="25">
        <f>IF(C30="","",'29 to end of the month'!G9)</f>
        <v>54116</v>
      </c>
    </row>
    <row r="31" spans="1:4" ht="15" customHeight="1">
      <c r="A31" s="26">
        <f>IF(B31="","",WEEKDAY((B31)))</f>
        <v>2</v>
      </c>
      <c r="B31" s="15">
        <f>IF('29 to end of the month'!B11="","",B30+1)</f>
        <v>44165</v>
      </c>
      <c r="C31" s="21">
        <f>IF('29 to end of the month'!F19=0,"",'29 to end of the month'!F19)</f>
        <v>0.18043769539973203</v>
      </c>
      <c r="D31" s="25">
        <f>IF(C31="","",'29 to end of the month'!G19)</f>
        <v>42503</v>
      </c>
    </row>
    <row r="32" spans="1:4" ht="15" customHeight="1">
      <c r="A32" s="26" t="str">
        <f>IF(B32="","",WEEKDAY((B32)))</f>
        <v/>
      </c>
      <c r="B32" s="15" t="str">
        <f>IF('29 to end of the month'!B21="","",B31+1)</f>
        <v/>
      </c>
      <c r="C32" s="21" t="str">
        <f>IF('29 to end of the month'!F29=0,"",'29 to end of the month'!F29)</f>
        <v/>
      </c>
      <c r="D32" s="25" t="str">
        <f>IF(C32="","",'29 to end of the month'!G29)</f>
        <v/>
      </c>
    </row>
    <row r="33" spans="1:16383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>
      <c r="A34" s="12"/>
      <c r="B34" s="12" t="s">
        <v>15</v>
      </c>
      <c r="C34" s="12">
        <f>AVERAGE(C2:C33)</f>
        <v>0.22978015979355865</v>
      </c>
      <c r="D34" s="24">
        <f>AVERAGE((D2:D32))</f>
        <v>32680.866666666665</v>
      </c>
    </row>
    <row r="35" spans="1:16383">
      <c r="A35" s="14"/>
      <c r="B35" s="14"/>
      <c r="C35" s="5"/>
      <c r="D35" s="6"/>
    </row>
    <row r="36" spans="1:16383">
      <c r="A36" s="14"/>
      <c r="B36" s="14"/>
      <c r="C36" s="5"/>
      <c r="D36" s="6"/>
    </row>
    <row r="37" spans="1:16383">
      <c r="A37" s="14"/>
      <c r="B37" s="14"/>
      <c r="C37" s="5"/>
      <c r="D37" s="6"/>
    </row>
    <row r="38" spans="1:16383">
      <c r="A38" s="14"/>
      <c r="B38" s="14"/>
      <c r="C38" s="5"/>
      <c r="D38" s="6"/>
    </row>
    <row r="39" spans="1:16383">
      <c r="A39" s="14"/>
      <c r="B39" s="14"/>
      <c r="C39" s="5"/>
      <c r="D39" s="6"/>
    </row>
    <row r="40" spans="1:16383">
      <c r="A40" s="14"/>
      <c r="B40" s="14"/>
      <c r="C40" s="5"/>
      <c r="D40" s="6"/>
    </row>
    <row r="41" spans="1:16383">
      <c r="A41" s="14"/>
      <c r="B41" s="14"/>
      <c r="C41" s="5"/>
      <c r="D41" s="6"/>
    </row>
    <row r="42" spans="1:16383">
      <c r="A42" s="14"/>
      <c r="B42" s="14"/>
      <c r="C42" s="5"/>
      <c r="D42" s="6"/>
    </row>
    <row r="43" spans="1:16383">
      <c r="A43" s="14"/>
      <c r="B43" s="14"/>
      <c r="C43" s="5"/>
      <c r="D43" s="6"/>
    </row>
    <row r="44" spans="1:16383">
      <c r="A44" s="14"/>
      <c r="B44" s="14"/>
      <c r="C44" s="5"/>
      <c r="D44" s="6"/>
    </row>
    <row r="45" spans="1:16383">
      <c r="A45" s="14"/>
      <c r="B45" s="14"/>
      <c r="C45" s="5"/>
      <c r="D45" s="6"/>
    </row>
    <row r="46" spans="1:16383">
      <c r="A46" s="14"/>
      <c r="B46" s="14"/>
      <c r="C46" s="5"/>
      <c r="D46" s="6"/>
    </row>
    <row r="47" spans="1:16383">
      <c r="A47" s="14"/>
      <c r="B47" s="14"/>
      <c r="C47" s="5"/>
      <c r="D47" s="6"/>
    </row>
    <row r="48" spans="1:16383">
      <c r="A48" s="14"/>
      <c r="B48" s="14"/>
      <c r="C48" s="5"/>
      <c r="D48" s="6"/>
    </row>
    <row r="49" spans="1:4">
      <c r="A49" s="14"/>
      <c r="B49" s="14"/>
      <c r="C49" s="5"/>
      <c r="D49" s="6"/>
    </row>
    <row r="50" spans="1:4">
      <c r="A50" s="14"/>
      <c r="B50" s="14"/>
      <c r="C50" s="5"/>
      <c r="D50" s="6"/>
    </row>
    <row r="51" spans="1:4">
      <c r="A51" s="14"/>
      <c r="B51" s="14"/>
      <c r="C51" s="5"/>
      <c r="D51" s="6"/>
    </row>
    <row r="52" spans="1:4">
      <c r="A52" s="14"/>
      <c r="B52" s="14"/>
      <c r="C52" s="5"/>
      <c r="D52" s="6"/>
    </row>
    <row r="53" spans="1:4">
      <c r="A53" s="14"/>
      <c r="B53" s="14"/>
      <c r="C53" s="5"/>
      <c r="D53" s="6"/>
    </row>
    <row r="54" spans="1:4">
      <c r="A54" s="14"/>
      <c r="B54" s="14"/>
      <c r="C54" s="5"/>
      <c r="D54" s="6"/>
    </row>
    <row r="55" spans="1:4">
      <c r="A55" s="14"/>
      <c r="B55" s="14"/>
      <c r="C55" s="5"/>
      <c r="D55" s="6"/>
    </row>
    <row r="56" spans="1:4">
      <c r="A56" s="14"/>
      <c r="B56" s="14"/>
      <c r="C56" s="5"/>
      <c r="D56" s="6"/>
    </row>
    <row r="57" spans="1:4">
      <c r="A57" s="14"/>
      <c r="B57" s="14"/>
      <c r="C57" s="5"/>
      <c r="D57" s="6"/>
    </row>
    <row r="58" spans="1:4">
      <c r="A58" s="14"/>
      <c r="B58" s="14"/>
      <c r="C58" s="5"/>
      <c r="D58" s="6"/>
    </row>
    <row r="59" spans="1:4">
      <c r="A59" s="14"/>
      <c r="B59" s="14"/>
      <c r="C59" s="5"/>
      <c r="D59" s="6"/>
    </row>
    <row r="60" spans="1:4">
      <c r="A60" s="14"/>
      <c r="B60" s="14"/>
      <c r="C60" s="5"/>
      <c r="D60" s="6"/>
    </row>
    <row r="61" spans="1:4">
      <c r="A61" s="14"/>
      <c r="B61" s="14"/>
      <c r="C61" s="5"/>
      <c r="D61" s="6"/>
    </row>
    <row r="62" spans="1:4">
      <c r="A62" s="14"/>
      <c r="B62" s="14"/>
      <c r="C62" s="5"/>
      <c r="D62" s="6"/>
    </row>
    <row r="63" spans="1:4">
      <c r="A63" s="14"/>
      <c r="B63" s="14"/>
      <c r="C63" s="5"/>
      <c r="D63" s="6"/>
    </row>
    <row r="64" spans="1:4">
      <c r="A64" s="14"/>
      <c r="B64" s="14"/>
      <c r="C64" s="5"/>
      <c r="D64" s="6"/>
    </row>
    <row r="65" spans="1:4">
      <c r="A65" s="14"/>
      <c r="B65" s="14"/>
      <c r="C65" s="5"/>
      <c r="D65" s="6"/>
    </row>
    <row r="66" spans="1:4">
      <c r="A66" s="14"/>
      <c r="B66" s="14"/>
      <c r="C66" s="5"/>
      <c r="D66" s="6"/>
    </row>
    <row r="67" spans="1:4">
      <c r="A67" s="14"/>
      <c r="B67" s="14"/>
      <c r="C67" s="5"/>
      <c r="D67" s="6"/>
    </row>
    <row r="68" spans="1:4">
      <c r="A68" s="14"/>
      <c r="B68" s="14"/>
      <c r="C68" s="5"/>
      <c r="D68" s="6"/>
    </row>
    <row r="69" spans="1:4">
      <c r="A69" s="14"/>
      <c r="B69" s="14"/>
      <c r="C69" s="5"/>
      <c r="D69" s="6"/>
    </row>
    <row r="70" spans="1:4">
      <c r="A70" s="14"/>
      <c r="B70" s="14"/>
      <c r="C70" s="5"/>
      <c r="D70" s="6"/>
    </row>
    <row r="71" spans="1:4">
      <c r="A71" s="14"/>
      <c r="B71" s="14"/>
      <c r="C71" s="5"/>
      <c r="D71" s="6"/>
    </row>
    <row r="72" spans="1:4">
      <c r="A72" s="14"/>
      <c r="B72" s="14"/>
      <c r="C72" s="5"/>
      <c r="D72" s="6"/>
    </row>
    <row r="73" spans="1:4">
      <c r="A73" s="14"/>
      <c r="B73" s="14"/>
      <c r="C73" s="5"/>
      <c r="D73" s="6"/>
    </row>
    <row r="74" spans="1:4">
      <c r="A74" s="14"/>
      <c r="B74" s="14"/>
      <c r="C74" s="5"/>
      <c r="D74" s="6"/>
    </row>
    <row r="75" spans="1:4">
      <c r="A75" s="14"/>
      <c r="B75" s="14"/>
      <c r="C75" s="5"/>
      <c r="D75" s="6"/>
    </row>
    <row r="76" spans="1:4">
      <c r="A76" s="14"/>
      <c r="B76" s="14"/>
      <c r="C76" s="5"/>
      <c r="D76" s="6"/>
    </row>
    <row r="77" spans="1:4">
      <c r="A77" s="14"/>
      <c r="B77" s="14"/>
      <c r="C77" s="5"/>
      <c r="D77" s="6"/>
    </row>
    <row r="78" spans="1:4">
      <c r="A78" s="14"/>
      <c r="B78" s="14"/>
      <c r="C78" s="5"/>
      <c r="D78" s="6"/>
    </row>
    <row r="79" spans="1:4">
      <c r="A79" s="14"/>
      <c r="B79" s="14"/>
      <c r="C79" s="5"/>
      <c r="D79" s="6"/>
    </row>
    <row r="80" spans="1:4">
      <c r="A80" s="14"/>
      <c r="B80" s="14"/>
      <c r="C80" s="5"/>
      <c r="D80" s="6"/>
    </row>
    <row r="81" spans="1:4">
      <c r="A81" s="14"/>
      <c r="B81" s="14"/>
      <c r="C81" s="5"/>
      <c r="D81" s="6"/>
    </row>
    <row r="82" spans="1:4">
      <c r="A82" s="14"/>
      <c r="B82" s="14"/>
      <c r="C82" s="5"/>
      <c r="D82" s="6"/>
    </row>
    <row r="83" spans="1:4">
      <c r="A83" s="14"/>
      <c r="B83" s="14"/>
      <c r="C83" s="5"/>
      <c r="D83" s="6"/>
    </row>
    <row r="84" spans="1:4">
      <c r="A84" s="14"/>
      <c r="B84" s="14"/>
      <c r="C84" s="5"/>
      <c r="D84" s="6"/>
    </row>
    <row r="85" spans="1:4">
      <c r="A85" s="14"/>
      <c r="B85" s="14"/>
      <c r="C85" s="5"/>
      <c r="D85" s="6"/>
    </row>
    <row r="86" spans="1:4">
      <c r="A86" s="14"/>
      <c r="B86" s="14"/>
      <c r="C86" s="5"/>
      <c r="D86" s="6"/>
    </row>
  </sheetData>
  <sheetProtection selectLockedCells="1"/>
  <printOptions horizontalCentered="1"/>
  <pageMargins left="0.5" right="0.5" top="0.75" bottom="0.25" header="0.3" footer="0.3"/>
  <pageSetup scale="71" fitToHeight="0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0AE54E-864B-456A-998A-CB13BA1C4597}"/>
</file>

<file path=customXml/itemProps2.xml><?xml version="1.0" encoding="utf-8"?>
<ds:datastoreItem xmlns:ds="http://schemas.openxmlformats.org/officeDocument/2006/customXml" ds:itemID="{C36E91B6-9847-404B-AC26-6EFC3D307EFB}"/>
</file>

<file path=customXml/itemProps3.xml><?xml version="1.0" encoding="utf-8"?>
<ds:datastoreItem xmlns:ds="http://schemas.openxmlformats.org/officeDocument/2006/customXml" ds:itemID="{9DB7F0EA-2A32-4640-91B1-BD20BAFDCB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FMODS</cp:lastModifiedBy>
  <cp:lastPrinted>2020-06-29T21:10:14Z</cp:lastPrinted>
  <dcterms:created xsi:type="dcterms:W3CDTF">2014-12-09T16:30:03Z</dcterms:created>
  <dcterms:modified xsi:type="dcterms:W3CDTF">2020-12-01T13:21:50Z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331800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