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E64" i="4"/>
  <c r="B1"/>
  <c r="B1" i="19" s="1"/>
  <c r="E59" i="16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D32" s="1"/>
  <c r="C29" i="19"/>
  <c r="F27"/>
  <c r="D27"/>
  <c r="F26"/>
  <c r="D26"/>
  <c r="F25"/>
  <c r="D25"/>
  <c r="F24"/>
  <c r="D24"/>
  <c r="F23"/>
  <c r="D23"/>
  <c r="F22"/>
  <c r="D22"/>
  <c r="G19"/>
  <c r="E19"/>
  <c r="D19" s="1"/>
  <c r="C19"/>
  <c r="F17"/>
  <c r="D17"/>
  <c r="F16"/>
  <c r="D16"/>
  <c r="F15"/>
  <c r="D15"/>
  <c r="F14"/>
  <c r="D14"/>
  <c r="F13"/>
  <c r="D13"/>
  <c r="F12"/>
  <c r="D12"/>
  <c r="G9"/>
  <c r="E9"/>
  <c r="F9" s="1"/>
  <c r="C30" i="20" s="1"/>
  <c r="D30" s="1"/>
  <c r="C9" i="19"/>
  <c r="F7"/>
  <c r="D7"/>
  <c r="F6"/>
  <c r="D6"/>
  <c r="F5"/>
  <c r="D5"/>
  <c r="F4"/>
  <c r="D4"/>
  <c r="F3"/>
  <c r="D3"/>
  <c r="F2"/>
  <c r="D2"/>
  <c r="G69" i="18"/>
  <c r="E69"/>
  <c r="F69" s="1"/>
  <c r="C29" i="20" s="1"/>
  <c r="D29" s="1"/>
  <c r="C69" i="18"/>
  <c r="F67"/>
  <c r="D67"/>
  <c r="F66"/>
  <c r="D66"/>
  <c r="F65"/>
  <c r="D65"/>
  <c r="F64"/>
  <c r="D64"/>
  <c r="F63"/>
  <c r="D63"/>
  <c r="F62"/>
  <c r="D62"/>
  <c r="G59"/>
  <c r="E59"/>
  <c r="F59" s="1"/>
  <c r="C28" i="20" s="1"/>
  <c r="D28" s="1"/>
  <c r="C59" i="18"/>
  <c r="F57"/>
  <c r="D57"/>
  <c r="F56"/>
  <c r="D56"/>
  <c r="F55"/>
  <c r="D55"/>
  <c r="F54"/>
  <c r="D54"/>
  <c r="F53"/>
  <c r="D53"/>
  <c r="F52"/>
  <c r="D52"/>
  <c r="G49"/>
  <c r="E49"/>
  <c r="F49" s="1"/>
  <c r="C27" i="20" s="1"/>
  <c r="D27" s="1"/>
  <c r="C49" i="18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C29"/>
  <c r="F29" s="1"/>
  <c r="C25" i="20" s="1"/>
  <c r="D25" s="1"/>
  <c r="F27" i="18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F69" s="1"/>
  <c r="C22" i="20" s="1"/>
  <c r="C69" i="17"/>
  <c r="F67"/>
  <c r="D67"/>
  <c r="F66"/>
  <c r="D66"/>
  <c r="F65"/>
  <c r="D65"/>
  <c r="F64"/>
  <c r="D64"/>
  <c r="F63"/>
  <c r="D63"/>
  <c r="F62"/>
  <c r="D62"/>
  <c r="G59"/>
  <c r="E59"/>
  <c r="F59" s="1"/>
  <c r="C21" i="20" s="1"/>
  <c r="D21" s="1"/>
  <c r="C59" i="17"/>
  <c r="F57"/>
  <c r="D57"/>
  <c r="F56"/>
  <c r="D56"/>
  <c r="F55"/>
  <c r="D55"/>
  <c r="F54"/>
  <c r="D54"/>
  <c r="F53"/>
  <c r="D53"/>
  <c r="F52"/>
  <c r="D52"/>
  <c r="G49"/>
  <c r="E49"/>
  <c r="C49"/>
  <c r="F49" s="1"/>
  <c r="C20" i="20" s="1"/>
  <c r="D20" s="1"/>
  <c r="F47" i="1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D17" s="1"/>
  <c r="C19" i="17"/>
  <c r="F17"/>
  <c r="D17"/>
  <c r="F16"/>
  <c r="D16"/>
  <c r="F15"/>
  <c r="D15"/>
  <c r="F14"/>
  <c r="D14"/>
  <c r="F13"/>
  <c r="D13"/>
  <c r="F12"/>
  <c r="D12"/>
  <c r="G9"/>
  <c r="E9"/>
  <c r="C9"/>
  <c r="D9" s="1"/>
  <c r="F7"/>
  <c r="D7"/>
  <c r="F6"/>
  <c r="D6"/>
  <c r="F5"/>
  <c r="D5"/>
  <c r="F4"/>
  <c r="D4"/>
  <c r="F3"/>
  <c r="D3"/>
  <c r="F2"/>
  <c r="D2"/>
  <c r="G69" i="16"/>
  <c r="E69"/>
  <c r="F69" s="1"/>
  <c r="C15" i="20" s="1"/>
  <c r="D15" s="1"/>
  <c r="C69" i="16"/>
  <c r="F67"/>
  <c r="D67"/>
  <c r="F66"/>
  <c r="D66"/>
  <c r="F65"/>
  <c r="D65"/>
  <c r="F64"/>
  <c r="D64"/>
  <c r="F63"/>
  <c r="D63"/>
  <c r="F62"/>
  <c r="D62"/>
  <c r="G59"/>
  <c r="C59"/>
  <c r="F59" s="1"/>
  <c r="C14" i="20" s="1"/>
  <c r="D14" s="1"/>
  <c r="F57" i="16"/>
  <c r="D57"/>
  <c r="F56"/>
  <c r="D56"/>
  <c r="F55"/>
  <c r="D55"/>
  <c r="F54"/>
  <c r="D54"/>
  <c r="F53"/>
  <c r="D53"/>
  <c r="F52"/>
  <c r="D52"/>
  <c r="G49"/>
  <c r="E49"/>
  <c r="F49"/>
  <c r="C13" i="20" s="1"/>
  <c r="D13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D12" s="1"/>
  <c r="C39" i="16"/>
  <c r="F37"/>
  <c r="D37"/>
  <c r="F36"/>
  <c r="D36"/>
  <c r="F35"/>
  <c r="D35"/>
  <c r="F34"/>
  <c r="D34"/>
  <c r="F33"/>
  <c r="D33"/>
  <c r="F32"/>
  <c r="D32"/>
  <c r="G29"/>
  <c r="E29"/>
  <c r="D29"/>
  <c r="C29"/>
  <c r="F27"/>
  <c r="D27"/>
  <c r="F26"/>
  <c r="D26"/>
  <c r="F25"/>
  <c r="D25"/>
  <c r="F24"/>
  <c r="D24"/>
  <c r="F23"/>
  <c r="D23"/>
  <c r="F22"/>
  <c r="D22"/>
  <c r="G19"/>
  <c r="E19"/>
  <c r="C19"/>
  <c r="D19" s="1"/>
  <c r="F17"/>
  <c r="D17"/>
  <c r="F16"/>
  <c r="D16"/>
  <c r="F15"/>
  <c r="D15"/>
  <c r="F14"/>
  <c r="D14"/>
  <c r="F13"/>
  <c r="D13"/>
  <c r="F12"/>
  <c r="D12"/>
  <c r="G9"/>
  <c r="E9"/>
  <c r="C9"/>
  <c r="D9" s="1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D59" s="1"/>
  <c r="F57"/>
  <c r="F56"/>
  <c r="F55"/>
  <c r="F54"/>
  <c r="F53"/>
  <c r="F52"/>
  <c r="G49"/>
  <c r="E49"/>
  <c r="F49" s="1"/>
  <c r="C6" i="20" s="1"/>
  <c r="D6" s="1"/>
  <c r="C49" i="4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9" s="1"/>
  <c r="C4" i="20" s="1"/>
  <c r="D4" s="1"/>
  <c r="F27" i="4"/>
  <c r="F26"/>
  <c r="F25"/>
  <c r="F24"/>
  <c r="F23"/>
  <c r="F22"/>
  <c r="B11"/>
  <c r="A11"/>
  <c r="G19"/>
  <c r="E19"/>
  <c r="C19"/>
  <c r="F17"/>
  <c r="F16"/>
  <c r="F15"/>
  <c r="F14"/>
  <c r="F13"/>
  <c r="F12"/>
  <c r="F9" i="17"/>
  <c r="C16" i="20" s="1"/>
  <c r="D39" i="17"/>
  <c r="D49"/>
  <c r="F29"/>
  <c r="C18" i="20" s="1"/>
  <c r="D18" s="1"/>
  <c r="D69" i="16"/>
  <c r="D59"/>
  <c r="F9"/>
  <c r="C9" i="20" s="1"/>
  <c r="D9" s="1"/>
  <c r="F69" i="19"/>
  <c r="F49"/>
  <c r="D49"/>
  <c r="F59"/>
  <c r="F39"/>
  <c r="D69"/>
  <c r="D9"/>
  <c r="F29" i="16"/>
  <c r="C11" i="20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/>
  <c r="B41" s="1"/>
  <c r="F69"/>
  <c r="C8" i="20"/>
  <c r="D8" s="1"/>
  <c r="D39" i="4"/>
  <c r="F19"/>
  <c r="C3" i="20" s="1"/>
  <c r="D3" s="1"/>
  <c r="D29" i="4"/>
  <c r="D49"/>
  <c r="D69"/>
  <c r="A21"/>
  <c r="A1"/>
  <c r="G9"/>
  <c r="F2"/>
  <c r="D2"/>
  <c r="C9"/>
  <c r="D9" s="1"/>
  <c r="D6"/>
  <c r="D7"/>
  <c r="D5"/>
  <c r="D4"/>
  <c r="D3"/>
  <c r="F5"/>
  <c r="F4"/>
  <c r="F3"/>
  <c r="F7"/>
  <c r="F6"/>
  <c r="E9"/>
  <c r="F9" s="1"/>
  <c r="C2" i="20" s="1"/>
  <c r="D69" i="18" l="1"/>
  <c r="D29" i="19"/>
  <c r="F19"/>
  <c r="C31" i="20" s="1"/>
  <c r="D31" s="1"/>
  <c r="D49" i="18"/>
  <c r="D39"/>
  <c r="D19"/>
  <c r="D23" i="20"/>
  <c r="D9" i="18"/>
  <c r="D22" i="20"/>
  <c r="D69" i="17"/>
  <c r="D29"/>
  <c r="D19"/>
  <c r="D16" i="20"/>
  <c r="A1" i="19"/>
  <c r="B11"/>
  <c r="A41" i="4"/>
  <c r="B51"/>
  <c r="D2" i="20"/>
  <c r="D59" i="17"/>
  <c r="F19" i="18"/>
  <c r="C24" i="20" s="1"/>
  <c r="D24" s="1"/>
  <c r="D29" i="18"/>
  <c r="F39"/>
  <c r="C26" i="20" s="1"/>
  <c r="D26" s="1"/>
  <c r="D59" i="18"/>
  <c r="B2" i="20"/>
  <c r="A31" i="4"/>
  <c r="F59"/>
  <c r="C7" i="20" s="1"/>
  <c r="D7" s="1"/>
  <c r="A51" i="4" l="1"/>
  <c r="B61"/>
  <c r="D34" i="20"/>
  <c r="B3"/>
  <c r="A2"/>
  <c r="A11" i="19"/>
  <c r="B21"/>
  <c r="C34" i="20"/>
  <c r="B1" i="16" l="1"/>
  <c r="A61" i="4"/>
  <c r="A21" i="19"/>
  <c r="B31"/>
  <c r="A3" i="20"/>
  <c r="B4"/>
  <c r="B41" i="19" l="1"/>
  <c r="A31"/>
  <c r="B11" i="16"/>
  <c r="A1"/>
  <c r="B9" i="20"/>
  <c r="B5"/>
  <c r="A4"/>
  <c r="A5" l="1"/>
  <c r="B6"/>
  <c r="A41" i="19"/>
  <c r="B51"/>
  <c r="B21" i="16"/>
  <c r="A11"/>
  <c r="B10" i="20"/>
  <c r="A9"/>
  <c r="A21" i="16" l="1"/>
  <c r="B31"/>
  <c r="B7" i="20"/>
  <c r="A6"/>
  <c r="B11"/>
  <c r="A10"/>
  <c r="A51" i="19"/>
  <c r="B61"/>
  <c r="A61" s="1"/>
  <c r="B12" i="20" l="1"/>
  <c r="A11"/>
  <c r="B41" i="16"/>
  <c r="A31"/>
  <c r="A7" i="20"/>
  <c r="B8"/>
  <c r="A8" s="1"/>
  <c r="B13" l="1"/>
  <c r="A12"/>
  <c r="B51" i="16"/>
  <c r="A41"/>
  <c r="B14" i="20" l="1"/>
  <c r="A13"/>
  <c r="B61" i="16"/>
  <c r="A51"/>
  <c r="B15" i="20" l="1"/>
  <c r="A14"/>
  <c r="A61" i="16"/>
  <c r="B1" i="17"/>
  <c r="B16" i="20" l="1"/>
  <c r="A15"/>
  <c r="B11" i="17"/>
  <c r="A1"/>
  <c r="B17" i="20" l="1"/>
  <c r="A16"/>
  <c r="B21" i="17"/>
  <c r="A11"/>
  <c r="B18" i="20" l="1"/>
  <c r="A17"/>
  <c r="B31" i="17"/>
  <c r="A21"/>
  <c r="A31" l="1"/>
  <c r="B41"/>
  <c r="B19" i="20"/>
  <c r="A18"/>
  <c r="B51" i="17" l="1"/>
  <c r="A41"/>
  <c r="B20" i="20"/>
  <c r="A19"/>
  <c r="B61" i="17" l="1"/>
  <c r="A51"/>
  <c r="B21" i="20"/>
  <c r="A20"/>
  <c r="B1" i="18" l="1"/>
  <c r="A61" i="17"/>
  <c r="B22" i="20"/>
  <c r="A21"/>
  <c r="A1" i="18" l="1"/>
  <c r="B11"/>
  <c r="B23" i="20"/>
  <c r="A22"/>
  <c r="B21" i="18" l="1"/>
  <c r="A11"/>
  <c r="B24" i="20"/>
  <c r="A23"/>
  <c r="B31" i="18" l="1"/>
  <c r="A21"/>
  <c r="B25" i="20"/>
  <c r="A24"/>
  <c r="B26" l="1"/>
  <c r="A25"/>
  <c r="B41" i="18"/>
  <c r="A31"/>
  <c r="B27" i="20" l="1"/>
  <c r="A26"/>
  <c r="B51" i="18"/>
  <c r="A41"/>
  <c r="B28" i="20" l="1"/>
  <c r="A27"/>
  <c r="B61" i="18"/>
  <c r="A61" s="1"/>
  <c r="A51"/>
  <c r="B29" i="20" l="1"/>
  <c r="A28"/>
  <c r="A29" l="1"/>
  <c r="B30"/>
  <c r="A30" l="1"/>
  <c r="B31"/>
  <c r="A31" l="1"/>
  <c r="B32"/>
  <c r="A32" s="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<sst xmlns="http://schemas.openxmlformats.org/spreadsheetml/2006/main" count="460" uniqueCount="16">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</sst>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2" applyFont="1" applyBorder="1" applyAlignment="1" applyProtection="1">
      <alignment horizontal="center"/>
      <protection locked="0"/>
    </xf>
    <xf numFmtId="42" fontId="0" fillId="0" borderId="0" xfId="1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2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2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1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1" applyFont="1" applyBorder="1" applyAlignment="1" applyProtection="1"/>
    <xf numFmtId="42" fontId="0" fillId="0" borderId="0" xfId="1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</xf>
    <xf numFmtId="42" fontId="0" fillId="0" borderId="1" xfId="1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52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5</v>
      </c>
      <c r="B1" s="1">
        <f>DATE(2020,10,1)</f>
        <v>44105</v>
      </c>
      <c r="C1" s="13" t="s">
        <v>3</v>
      </c>
      <c r="D1" s="8" t="s">
        <v>2</v>
      </c>
      <c r="E1" s="13" t="s">
        <v>0</v>
      </c>
      <c r="F1" s="13" t="s">
        <v>1</v>
      </c>
      <c r="G1" s="25" t="s">
        <v>4</v>
      </c>
      <c r="H1" s="25"/>
    </row>
    <row r="2" spans="1:8">
      <c r="A2" s="26" t="s">
        <v>7</v>
      </c>
      <c r="B2" s="26"/>
      <c r="C2" s="16">
        <v>1219</v>
      </c>
      <c r="D2" s="9">
        <f t="shared" ref="D2:D7" si="0">C2-E2</f>
        <v>927</v>
      </c>
      <c r="E2" s="3">
        <v>292</v>
      </c>
      <c r="F2" s="10">
        <f t="shared" ref="F2:F7" si="1">E2/C2</f>
        <v>0.23954060705496308</v>
      </c>
      <c r="G2" s="27" t="s">
        <v>5</v>
      </c>
      <c r="H2" s="28">
        <v>27179</v>
      </c>
    </row>
    <row r="3" spans="1:8">
      <c r="A3" s="26" t="s">
        <v>10</v>
      </c>
      <c r="B3" s="26"/>
      <c r="C3" s="16">
        <v>324</v>
      </c>
      <c r="D3" s="9">
        <f t="shared" si="0"/>
        <v>286</v>
      </c>
      <c r="E3" s="3">
        <v>38</v>
      </c>
      <c r="F3" s="10">
        <f t="shared" si="1"/>
        <v>0.11728395061728394</v>
      </c>
      <c r="G3" s="27"/>
      <c r="H3" s="28"/>
    </row>
    <row r="4" spans="1:8">
      <c r="A4" s="26" t="s">
        <v>11</v>
      </c>
      <c r="B4" s="26"/>
      <c r="C4" s="16">
        <v>1192</v>
      </c>
      <c r="D4" s="9">
        <f t="shared" si="0"/>
        <v>763</v>
      </c>
      <c r="E4" s="3">
        <v>429</v>
      </c>
      <c r="F4" s="10">
        <f t="shared" si="1"/>
        <v>0.3598993288590604</v>
      </c>
      <c r="G4" s="27"/>
      <c r="H4" s="28"/>
    </row>
    <row r="5" spans="1:8">
      <c r="A5" s="26" t="s">
        <v>8</v>
      </c>
      <c r="B5" s="26"/>
      <c r="C5" s="16">
        <v>1430</v>
      </c>
      <c r="D5" s="9">
        <f t="shared" si="0"/>
        <v>862</v>
      </c>
      <c r="E5" s="3">
        <v>568</v>
      </c>
      <c r="F5" s="10">
        <f t="shared" si="1"/>
        <v>0.39720279720279722</v>
      </c>
      <c r="G5" s="27" t="s">
        <v>6</v>
      </c>
      <c r="H5" s="28">
        <v>2434</v>
      </c>
    </row>
    <row r="6" spans="1:8">
      <c r="A6" s="26" t="s">
        <v>9</v>
      </c>
      <c r="B6" s="26"/>
      <c r="C6" s="16">
        <v>352</v>
      </c>
      <c r="D6" s="9">
        <f t="shared" si="0"/>
        <v>174</v>
      </c>
      <c r="E6" s="3">
        <v>178</v>
      </c>
      <c r="F6" s="10">
        <f t="shared" si="1"/>
        <v>0.50568181818181823</v>
      </c>
      <c r="G6" s="27"/>
      <c r="H6" s="28"/>
    </row>
    <row r="7" spans="1:8">
      <c r="A7" s="26" t="s">
        <v>12</v>
      </c>
      <c r="B7" s="26"/>
      <c r="C7" s="16">
        <v>2200</v>
      </c>
      <c r="D7" s="9">
        <f t="shared" si="0"/>
        <v>2200</v>
      </c>
      <c r="E7" s="3"/>
      <c r="F7" s="10">
        <f t="shared" si="1"/>
        <v>0</v>
      </c>
      <c r="G7" s="27"/>
      <c r="H7" s="28"/>
    </row>
    <row r="8" spans="1:8">
      <c r="A8" s="29"/>
      <c r="B8" s="29"/>
      <c r="C8" s="16"/>
      <c r="D8" s="9"/>
      <c r="E8" s="3"/>
      <c r="F8" s="10"/>
      <c r="G8" s="31"/>
      <c r="H8" s="32"/>
    </row>
    <row r="9" spans="1:8">
      <c r="A9" s="14"/>
      <c r="B9" s="14"/>
      <c r="C9" s="11">
        <f>SUM(C2:C8)</f>
        <v>6717</v>
      </c>
      <c r="D9" s="11">
        <f>C9-E9</f>
        <v>5212</v>
      </c>
      <c r="E9" s="11">
        <f>SUM(E2:E8)</f>
        <v>1505</v>
      </c>
      <c r="F9" s="12">
        <f>E9/C9</f>
        <v>0.22405835938663093</v>
      </c>
      <c r="G9" s="30">
        <f>SUM(H2:H7)</f>
        <v>29613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44106</v>
      </c>
      <c r="C11" s="13" t="s">
        <v>3</v>
      </c>
      <c r="D11" s="8" t="s">
        <v>2</v>
      </c>
      <c r="E11" s="13" t="s">
        <v>0</v>
      </c>
      <c r="F11" s="13" t="s">
        <v>1</v>
      </c>
      <c r="G11" s="25" t="s">
        <v>4</v>
      </c>
      <c r="H11" s="25"/>
    </row>
    <row r="12" spans="1:8">
      <c r="A12" s="26" t="s">
        <v>7</v>
      </c>
      <c r="B12" s="26"/>
      <c r="C12" s="16">
        <v>1219</v>
      </c>
      <c r="D12" s="9">
        <f t="shared" ref="D12:D17" si="2">C12-E12</f>
        <v>889</v>
      </c>
      <c r="E12" s="3">
        <v>330</v>
      </c>
      <c r="F12" s="10">
        <f t="shared" ref="F12:F17" si="3">E12/C12</f>
        <v>0.27071369975389664</v>
      </c>
      <c r="G12" s="27" t="s">
        <v>5</v>
      </c>
      <c r="H12" s="28">
        <v>38705</v>
      </c>
    </row>
    <row r="13" spans="1:8">
      <c r="A13" s="26" t="s">
        <v>10</v>
      </c>
      <c r="B13" s="26"/>
      <c r="C13" s="16">
        <v>324</v>
      </c>
      <c r="D13" s="9">
        <f t="shared" si="2"/>
        <v>274</v>
      </c>
      <c r="E13" s="3">
        <v>50</v>
      </c>
      <c r="F13" s="10">
        <f t="shared" si="3"/>
        <v>0.15432098765432098</v>
      </c>
      <c r="G13" s="27"/>
      <c r="H13" s="28"/>
    </row>
    <row r="14" spans="1:8">
      <c r="A14" s="26" t="s">
        <v>11</v>
      </c>
      <c r="B14" s="26"/>
      <c r="C14" s="16">
        <v>1192</v>
      </c>
      <c r="D14" s="9">
        <f t="shared" si="2"/>
        <v>702</v>
      </c>
      <c r="E14" s="3">
        <v>490</v>
      </c>
      <c r="F14" s="10">
        <f t="shared" si="3"/>
        <v>0.41107382550335569</v>
      </c>
      <c r="G14" s="27"/>
      <c r="H14" s="28"/>
    </row>
    <row r="15" spans="1:8">
      <c r="A15" s="26" t="s">
        <v>8</v>
      </c>
      <c r="B15" s="26"/>
      <c r="C15" s="16">
        <v>1430</v>
      </c>
      <c r="D15" s="9">
        <f t="shared" si="2"/>
        <v>835</v>
      </c>
      <c r="E15" s="3">
        <v>595</v>
      </c>
      <c r="F15" s="10">
        <f t="shared" si="3"/>
        <v>0.41608391608391609</v>
      </c>
      <c r="G15" s="27" t="s">
        <v>6</v>
      </c>
      <c r="H15" s="28">
        <v>2502</v>
      </c>
    </row>
    <row r="16" spans="1:8">
      <c r="A16" s="26" t="s">
        <v>9</v>
      </c>
      <c r="B16" s="26"/>
      <c r="C16" s="16">
        <v>352</v>
      </c>
      <c r="D16" s="9">
        <f t="shared" si="2"/>
        <v>164</v>
      </c>
      <c r="E16" s="3">
        <v>188</v>
      </c>
      <c r="F16" s="10">
        <f t="shared" si="3"/>
        <v>0.53409090909090906</v>
      </c>
      <c r="G16" s="27"/>
      <c r="H16" s="28"/>
    </row>
    <row r="17" spans="1:8">
      <c r="A17" s="26" t="s">
        <v>12</v>
      </c>
      <c r="B17" s="26"/>
      <c r="C17" s="16">
        <v>2200</v>
      </c>
      <c r="D17" s="9">
        <f t="shared" si="2"/>
        <v>2200</v>
      </c>
      <c r="E17" s="3"/>
      <c r="F17" s="10">
        <f t="shared" si="3"/>
        <v>0</v>
      </c>
      <c r="G17" s="27"/>
      <c r="H17" s="28"/>
    </row>
    <row r="18" spans="1:8">
      <c r="A18" s="29"/>
      <c r="B18" s="29"/>
      <c r="C18" s="16"/>
      <c r="D18" s="9"/>
      <c r="E18" s="3"/>
      <c r="F18" s="10"/>
      <c r="G18" s="31"/>
      <c r="H18" s="32"/>
    </row>
    <row r="19" spans="1:8">
      <c r="A19" s="14"/>
      <c r="B19" s="14"/>
      <c r="C19" s="11">
        <f>SUM(C12:C18)</f>
        <v>6717</v>
      </c>
      <c r="D19" s="11">
        <f>C19-E19</f>
        <v>5064</v>
      </c>
      <c r="E19" s="11">
        <f>SUM(E12:E18)</f>
        <v>1653</v>
      </c>
      <c r="F19" s="12">
        <f>E19/C19</f>
        <v>0.24609200535953552</v>
      </c>
      <c r="G19" s="30">
        <f>SUM(H12:H17)</f>
        <v>41207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44107</v>
      </c>
      <c r="C21" s="13" t="s">
        <v>3</v>
      </c>
      <c r="D21" s="8" t="s">
        <v>2</v>
      </c>
      <c r="E21" s="13" t="s">
        <v>0</v>
      </c>
      <c r="F21" s="13" t="s">
        <v>1</v>
      </c>
      <c r="G21" s="25" t="s">
        <v>4</v>
      </c>
      <c r="H21" s="25"/>
    </row>
    <row r="22" spans="1:8">
      <c r="A22" s="26" t="s">
        <v>7</v>
      </c>
      <c r="B22" s="26"/>
      <c r="C22" s="16">
        <v>1219</v>
      </c>
      <c r="D22" s="9">
        <f t="shared" ref="D22:D27" si="4">C22-E22</f>
        <v>880</v>
      </c>
      <c r="E22" s="3">
        <v>339</v>
      </c>
      <c r="F22" s="10">
        <f t="shared" ref="F22:F27" si="5">E22/C22</f>
        <v>0.27809680065627562</v>
      </c>
      <c r="G22" s="27" t="s">
        <v>5</v>
      </c>
      <c r="H22" s="28">
        <v>20749</v>
      </c>
    </row>
    <row r="23" spans="1:8">
      <c r="A23" s="26" t="s">
        <v>10</v>
      </c>
      <c r="B23" s="26"/>
      <c r="C23" s="16">
        <v>324</v>
      </c>
      <c r="D23" s="9">
        <f t="shared" si="4"/>
        <v>269</v>
      </c>
      <c r="E23" s="3">
        <v>55</v>
      </c>
      <c r="F23" s="10">
        <f t="shared" si="5"/>
        <v>0.16975308641975309</v>
      </c>
      <c r="G23" s="27"/>
      <c r="H23" s="28"/>
    </row>
    <row r="24" spans="1:8">
      <c r="A24" s="26" t="s">
        <v>11</v>
      </c>
      <c r="B24" s="26"/>
      <c r="C24" s="16">
        <v>1192</v>
      </c>
      <c r="D24" s="9">
        <f t="shared" si="4"/>
        <v>712</v>
      </c>
      <c r="E24" s="3">
        <v>480</v>
      </c>
      <c r="F24" s="10">
        <f t="shared" si="5"/>
        <v>0.40268456375838924</v>
      </c>
      <c r="G24" s="27"/>
      <c r="H24" s="28"/>
    </row>
    <row r="25" spans="1:8">
      <c r="A25" s="26" t="s">
        <v>8</v>
      </c>
      <c r="B25" s="26"/>
      <c r="C25" s="16">
        <v>1430</v>
      </c>
      <c r="D25" s="9">
        <f t="shared" si="4"/>
        <v>915</v>
      </c>
      <c r="E25" s="3">
        <v>515</v>
      </c>
      <c r="F25" s="10">
        <f t="shared" si="5"/>
        <v>0.36013986013986016</v>
      </c>
      <c r="G25" s="27" t="s">
        <v>6</v>
      </c>
      <c r="H25" s="28">
        <v>3039</v>
      </c>
    </row>
    <row r="26" spans="1:8">
      <c r="A26" s="26" t="s">
        <v>9</v>
      </c>
      <c r="B26" s="26"/>
      <c r="C26" s="16">
        <v>352</v>
      </c>
      <c r="D26" s="9">
        <f t="shared" si="4"/>
        <v>177</v>
      </c>
      <c r="E26" s="3">
        <v>175</v>
      </c>
      <c r="F26" s="10">
        <f t="shared" si="5"/>
        <v>0.49715909090909088</v>
      </c>
      <c r="G26" s="27"/>
      <c r="H26" s="28"/>
    </row>
    <row r="27" spans="1:8">
      <c r="A27" s="26" t="s">
        <v>12</v>
      </c>
      <c r="B27" s="26"/>
      <c r="C27" s="16">
        <v>2200</v>
      </c>
      <c r="D27" s="9">
        <f t="shared" si="4"/>
        <v>2200</v>
      </c>
      <c r="E27" s="3"/>
      <c r="F27" s="10">
        <f t="shared" si="5"/>
        <v>0</v>
      </c>
      <c r="G27" s="27"/>
      <c r="H27" s="28"/>
    </row>
    <row r="28" spans="1:8">
      <c r="A28" s="29"/>
      <c r="B28" s="29"/>
      <c r="C28" s="16"/>
      <c r="D28" s="9"/>
      <c r="E28" s="3"/>
      <c r="F28" s="10"/>
      <c r="G28" s="31"/>
      <c r="H28" s="32"/>
    </row>
    <row r="29" spans="1:8">
      <c r="A29" s="14"/>
      <c r="B29" s="14"/>
      <c r="C29" s="11">
        <f>SUM(C22:C28)</f>
        <v>6717</v>
      </c>
      <c r="D29" s="11">
        <f>C29-E29</f>
        <v>5153</v>
      </c>
      <c r="E29" s="11">
        <f>SUM(E22:E28)</f>
        <v>1564</v>
      </c>
      <c r="F29" s="12">
        <f>E29/C29</f>
        <v>0.23284204257853208</v>
      </c>
      <c r="G29" s="30">
        <f>SUM(H22:H27)</f>
        <v>23788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44108</v>
      </c>
      <c r="C31" s="13" t="s">
        <v>3</v>
      </c>
      <c r="D31" s="8" t="s">
        <v>2</v>
      </c>
      <c r="E31" s="13" t="s">
        <v>0</v>
      </c>
      <c r="F31" s="13" t="s">
        <v>1</v>
      </c>
      <c r="G31" s="25" t="s">
        <v>4</v>
      </c>
      <c r="H31" s="25"/>
    </row>
    <row r="32" spans="1:8">
      <c r="A32" s="26" t="s">
        <v>7</v>
      </c>
      <c r="B32" s="26"/>
      <c r="C32" s="16">
        <v>1219</v>
      </c>
      <c r="D32" s="9">
        <f t="shared" ref="D32:D37" si="6">C32-E32</f>
        <v>928</v>
      </c>
      <c r="E32" s="3">
        <v>291</v>
      </c>
      <c r="F32" s="10">
        <f t="shared" ref="F32:F37" si="7">E32/C32</f>
        <v>0.2387202625102543</v>
      </c>
      <c r="G32" s="27" t="s">
        <v>5</v>
      </c>
      <c r="H32" s="28">
        <v>38286</v>
      </c>
    </row>
    <row r="33" spans="1:8">
      <c r="A33" s="26" t="s">
        <v>10</v>
      </c>
      <c r="B33" s="26"/>
      <c r="C33" s="16">
        <v>324</v>
      </c>
      <c r="D33" s="9">
        <f t="shared" si="6"/>
        <v>274</v>
      </c>
      <c r="E33" s="3">
        <v>50</v>
      </c>
      <c r="F33" s="10">
        <f t="shared" si="7"/>
        <v>0.15432098765432098</v>
      </c>
      <c r="G33" s="27"/>
      <c r="H33" s="28"/>
    </row>
    <row r="34" spans="1:8">
      <c r="A34" s="26" t="s">
        <v>11</v>
      </c>
      <c r="B34" s="26"/>
      <c r="C34" s="16">
        <v>1192</v>
      </c>
      <c r="D34" s="9">
        <f t="shared" si="6"/>
        <v>781</v>
      </c>
      <c r="E34" s="3">
        <v>411</v>
      </c>
      <c r="F34" s="10">
        <f t="shared" si="7"/>
        <v>0.34479865771812079</v>
      </c>
      <c r="G34" s="27"/>
      <c r="H34" s="28"/>
    </row>
    <row r="35" spans="1:8">
      <c r="A35" s="26" t="s">
        <v>8</v>
      </c>
      <c r="B35" s="26"/>
      <c r="C35" s="16">
        <v>1430</v>
      </c>
      <c r="D35" s="9">
        <f t="shared" si="6"/>
        <v>988</v>
      </c>
      <c r="E35" s="3">
        <v>442</v>
      </c>
      <c r="F35" s="10">
        <f t="shared" si="7"/>
        <v>0.30909090909090908</v>
      </c>
      <c r="G35" s="27" t="s">
        <v>6</v>
      </c>
      <c r="H35" s="28">
        <v>5824</v>
      </c>
    </row>
    <row r="36" spans="1:8">
      <c r="A36" s="26" t="s">
        <v>9</v>
      </c>
      <c r="B36" s="26"/>
      <c r="C36" s="16">
        <v>352</v>
      </c>
      <c r="D36" s="9">
        <f t="shared" si="6"/>
        <v>200</v>
      </c>
      <c r="E36" s="3">
        <v>152</v>
      </c>
      <c r="F36" s="10">
        <f t="shared" si="7"/>
        <v>0.43181818181818182</v>
      </c>
      <c r="G36" s="27"/>
      <c r="H36" s="28"/>
    </row>
    <row r="37" spans="1:8">
      <c r="A37" s="26" t="s">
        <v>12</v>
      </c>
      <c r="B37" s="26"/>
      <c r="C37" s="16">
        <v>2200</v>
      </c>
      <c r="D37" s="9">
        <f t="shared" si="6"/>
        <v>2200</v>
      </c>
      <c r="E37" s="3"/>
      <c r="F37" s="10">
        <f t="shared" si="7"/>
        <v>0</v>
      </c>
      <c r="G37" s="27"/>
      <c r="H37" s="28"/>
    </row>
    <row r="38" spans="1:8">
      <c r="A38" s="29"/>
      <c r="B38" s="29"/>
      <c r="C38" s="16"/>
      <c r="D38" s="9"/>
      <c r="E38" s="3"/>
      <c r="F38" s="10"/>
      <c r="G38" s="31"/>
      <c r="H38" s="32"/>
    </row>
    <row r="39" spans="1:8">
      <c r="A39" s="14"/>
      <c r="B39" s="14"/>
      <c r="C39" s="11">
        <f>SUM(C32:C38)</f>
        <v>6717</v>
      </c>
      <c r="D39" s="11">
        <f>C39-E39</f>
        <v>5371</v>
      </c>
      <c r="E39" s="11">
        <f>SUM(E32:E38)</f>
        <v>1346</v>
      </c>
      <c r="F39" s="12">
        <f>E39/C39</f>
        <v>0.20038707756438887</v>
      </c>
      <c r="G39" s="30">
        <f>SUM(H32:H37)</f>
        <v>44110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44109</v>
      </c>
      <c r="C41" s="13" t="s">
        <v>3</v>
      </c>
      <c r="D41" s="8" t="s">
        <v>2</v>
      </c>
      <c r="E41" s="13" t="s">
        <v>0</v>
      </c>
      <c r="F41" s="13" t="s">
        <v>1</v>
      </c>
      <c r="G41" s="25" t="s">
        <v>4</v>
      </c>
      <c r="H41" s="25"/>
    </row>
    <row r="42" spans="1:8">
      <c r="A42" s="26" t="s">
        <v>7</v>
      </c>
      <c r="B42" s="26"/>
      <c r="C42" s="16">
        <v>1219</v>
      </c>
      <c r="D42" s="9">
        <f t="shared" ref="D42:D47" si="8">C42-E42</f>
        <v>965</v>
      </c>
      <c r="E42" s="3">
        <v>254</v>
      </c>
      <c r="F42" s="10">
        <f t="shared" ref="F42:F47" si="9">E42/C42</f>
        <v>0.20836751435602954</v>
      </c>
      <c r="G42" s="27" t="s">
        <v>5</v>
      </c>
      <c r="H42" s="28">
        <v>35015</v>
      </c>
    </row>
    <row r="43" spans="1:8">
      <c r="A43" s="26" t="s">
        <v>10</v>
      </c>
      <c r="B43" s="26"/>
      <c r="C43" s="16">
        <v>324</v>
      </c>
      <c r="D43" s="9">
        <f t="shared" si="8"/>
        <v>284</v>
      </c>
      <c r="E43" s="3">
        <v>40</v>
      </c>
      <c r="F43" s="10">
        <f t="shared" si="9"/>
        <v>0.12345679012345678</v>
      </c>
      <c r="G43" s="27"/>
      <c r="H43" s="28"/>
    </row>
    <row r="44" spans="1:8">
      <c r="A44" s="26" t="s">
        <v>11</v>
      </c>
      <c r="B44" s="26"/>
      <c r="C44" s="16">
        <v>1192</v>
      </c>
      <c r="D44" s="9">
        <f t="shared" si="8"/>
        <v>810</v>
      </c>
      <c r="E44" s="3">
        <v>382</v>
      </c>
      <c r="F44" s="10">
        <f t="shared" si="9"/>
        <v>0.32046979865771813</v>
      </c>
      <c r="G44" s="27"/>
      <c r="H44" s="28"/>
    </row>
    <row r="45" spans="1:8">
      <c r="A45" s="26" t="s">
        <v>8</v>
      </c>
      <c r="B45" s="26"/>
      <c r="C45" s="16">
        <v>1430</v>
      </c>
      <c r="D45" s="9">
        <f t="shared" si="8"/>
        <v>891</v>
      </c>
      <c r="E45" s="3">
        <v>539</v>
      </c>
      <c r="F45" s="10">
        <f t="shared" si="9"/>
        <v>0.37692307692307692</v>
      </c>
      <c r="G45" s="27" t="s">
        <v>6</v>
      </c>
      <c r="H45" s="28">
        <v>4506</v>
      </c>
    </row>
    <row r="46" spans="1:8">
      <c r="A46" s="26" t="s">
        <v>9</v>
      </c>
      <c r="B46" s="26"/>
      <c r="C46" s="16">
        <v>352</v>
      </c>
      <c r="D46" s="9">
        <f t="shared" si="8"/>
        <v>185</v>
      </c>
      <c r="E46" s="3">
        <v>167</v>
      </c>
      <c r="F46" s="10">
        <f t="shared" si="9"/>
        <v>0.47443181818181818</v>
      </c>
      <c r="G46" s="27"/>
      <c r="H46" s="28"/>
    </row>
    <row r="47" spans="1:8">
      <c r="A47" s="26" t="s">
        <v>12</v>
      </c>
      <c r="B47" s="26"/>
      <c r="C47" s="16">
        <v>2200</v>
      </c>
      <c r="D47" s="9">
        <f t="shared" si="8"/>
        <v>2200</v>
      </c>
      <c r="E47" s="3"/>
      <c r="F47" s="10">
        <f t="shared" si="9"/>
        <v>0</v>
      </c>
      <c r="G47" s="27"/>
      <c r="H47" s="28"/>
    </row>
    <row r="48" spans="1:8">
      <c r="A48" s="29"/>
      <c r="B48" s="29"/>
      <c r="C48" s="16"/>
      <c r="D48" s="9"/>
      <c r="E48" s="3"/>
      <c r="F48" s="10"/>
      <c r="G48" s="31"/>
      <c r="H48" s="32"/>
    </row>
    <row r="49" spans="1:8">
      <c r="A49" s="14"/>
      <c r="B49" s="14"/>
      <c r="C49" s="11">
        <f>SUM(C42:C48)</f>
        <v>6717</v>
      </c>
      <c r="D49" s="11">
        <f>C49-E49</f>
        <v>5335</v>
      </c>
      <c r="E49" s="11">
        <f>SUM(E42:E48)</f>
        <v>1382</v>
      </c>
      <c r="F49" s="12">
        <f>E49/C49</f>
        <v>0.20574661307131159</v>
      </c>
      <c r="G49" s="30">
        <f>SUM(H42:H47)</f>
        <v>39521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44110</v>
      </c>
      <c r="C51" s="13" t="s">
        <v>3</v>
      </c>
      <c r="D51" s="8" t="s">
        <v>2</v>
      </c>
      <c r="E51" s="13" t="s">
        <v>0</v>
      </c>
      <c r="F51" s="13" t="s">
        <v>1</v>
      </c>
      <c r="G51" s="25" t="s">
        <v>4</v>
      </c>
      <c r="H51" s="25"/>
    </row>
    <row r="52" spans="1:8">
      <c r="A52" s="26" t="s">
        <v>7</v>
      </c>
      <c r="B52" s="26"/>
      <c r="C52" s="16">
        <v>1219</v>
      </c>
      <c r="D52" s="9">
        <f t="shared" ref="D52:D57" si="10">C52-E52</f>
        <v>964</v>
      </c>
      <c r="E52" s="3">
        <v>255</v>
      </c>
      <c r="F52" s="10">
        <f t="shared" ref="F52:F57" si="11">E52/C52</f>
        <v>0.20918785890073832</v>
      </c>
      <c r="G52" s="27" t="s">
        <v>5</v>
      </c>
      <c r="H52" s="28">
        <v>22578</v>
      </c>
    </row>
    <row r="53" spans="1:8">
      <c r="A53" s="26" t="s">
        <v>10</v>
      </c>
      <c r="B53" s="26"/>
      <c r="C53" s="16">
        <v>324</v>
      </c>
      <c r="D53" s="9">
        <f t="shared" si="10"/>
        <v>286</v>
      </c>
      <c r="E53" s="3">
        <v>38</v>
      </c>
      <c r="F53" s="10">
        <f t="shared" si="11"/>
        <v>0.11728395061728394</v>
      </c>
      <c r="G53" s="27"/>
      <c r="H53" s="28"/>
    </row>
    <row r="54" spans="1:8">
      <c r="A54" s="26" t="s">
        <v>11</v>
      </c>
      <c r="B54" s="26"/>
      <c r="C54" s="16">
        <v>1192</v>
      </c>
      <c r="D54" s="9">
        <f t="shared" si="10"/>
        <v>828</v>
      </c>
      <c r="E54" s="3">
        <v>364</v>
      </c>
      <c r="F54" s="10">
        <f t="shared" si="11"/>
        <v>0.30536912751677853</v>
      </c>
      <c r="G54" s="27"/>
      <c r="H54" s="28"/>
    </row>
    <row r="55" spans="1:8">
      <c r="A55" s="26" t="s">
        <v>8</v>
      </c>
      <c r="B55" s="26"/>
      <c r="C55" s="16">
        <v>1430</v>
      </c>
      <c r="D55" s="9">
        <f t="shared" si="10"/>
        <v>865</v>
      </c>
      <c r="E55" s="3">
        <v>565</v>
      </c>
      <c r="F55" s="10">
        <f t="shared" si="11"/>
        <v>0.3951048951048951</v>
      </c>
      <c r="G55" s="27" t="s">
        <v>6</v>
      </c>
      <c r="H55" s="28">
        <v>1936</v>
      </c>
    </row>
    <row r="56" spans="1:8">
      <c r="A56" s="26" t="s">
        <v>9</v>
      </c>
      <c r="B56" s="26"/>
      <c r="C56" s="16">
        <v>352</v>
      </c>
      <c r="D56" s="9">
        <f t="shared" si="10"/>
        <v>181</v>
      </c>
      <c r="E56" s="3">
        <v>171</v>
      </c>
      <c r="F56" s="10">
        <f t="shared" si="11"/>
        <v>0.48579545454545453</v>
      </c>
      <c r="G56" s="27"/>
      <c r="H56" s="28"/>
    </row>
    <row r="57" spans="1:8">
      <c r="A57" s="26" t="s">
        <v>12</v>
      </c>
      <c r="B57" s="26"/>
      <c r="C57" s="16">
        <v>2200</v>
      </c>
      <c r="D57" s="9">
        <f t="shared" si="10"/>
        <v>2200</v>
      </c>
      <c r="E57" s="3"/>
      <c r="F57" s="10">
        <f t="shared" si="11"/>
        <v>0</v>
      </c>
      <c r="G57" s="27"/>
      <c r="H57" s="28"/>
    </row>
    <row r="58" spans="1:8">
      <c r="A58" s="29"/>
      <c r="B58" s="29"/>
      <c r="C58" s="16"/>
      <c r="D58" s="9"/>
      <c r="E58" s="3"/>
      <c r="F58" s="10"/>
      <c r="G58" s="31"/>
      <c r="H58" s="32"/>
    </row>
    <row r="59" spans="1:8">
      <c r="A59" s="14"/>
      <c r="B59" s="14"/>
      <c r="C59" s="11">
        <f>SUM(C52:C58)</f>
        <v>6717</v>
      </c>
      <c r="D59" s="11">
        <f>C59-E59</f>
        <v>5324</v>
      </c>
      <c r="E59" s="11">
        <f>SUM(E52:E58)</f>
        <v>1393</v>
      </c>
      <c r="F59" s="12">
        <f>E59/C59</f>
        <v>0.20738424892064911</v>
      </c>
      <c r="G59" s="30">
        <f>SUM(H52:H57)</f>
        <v>24514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44111</v>
      </c>
      <c r="C61" s="13" t="s">
        <v>3</v>
      </c>
      <c r="D61" s="8" t="s">
        <v>2</v>
      </c>
      <c r="E61" s="13" t="s">
        <v>0</v>
      </c>
      <c r="F61" s="13" t="s">
        <v>1</v>
      </c>
      <c r="G61" s="25" t="s">
        <v>4</v>
      </c>
      <c r="H61" s="25"/>
    </row>
    <row r="62" spans="1:8">
      <c r="A62" s="26" t="s">
        <v>7</v>
      </c>
      <c r="B62" s="26"/>
      <c r="C62" s="16">
        <v>1219</v>
      </c>
      <c r="D62" s="9">
        <f t="shared" ref="D62:D67" si="12">C62-E62</f>
        <v>937</v>
      </c>
      <c r="E62" s="3">
        <v>282</v>
      </c>
      <c r="F62" s="10">
        <f t="shared" ref="F62:F67" si="13">E62/C62</f>
        <v>0.23133716160787532</v>
      </c>
      <c r="G62" s="27" t="s">
        <v>5</v>
      </c>
      <c r="H62" s="28">
        <v>22501</v>
      </c>
    </row>
    <row r="63" spans="1:8">
      <c r="A63" s="26" t="s">
        <v>10</v>
      </c>
      <c r="B63" s="26"/>
      <c r="C63" s="16">
        <v>324</v>
      </c>
      <c r="D63" s="9">
        <f t="shared" si="12"/>
        <v>275</v>
      </c>
      <c r="E63" s="3">
        <v>49</v>
      </c>
      <c r="F63" s="10">
        <f t="shared" si="13"/>
        <v>0.15123456790123457</v>
      </c>
      <c r="G63" s="27"/>
      <c r="H63" s="28"/>
    </row>
    <row r="64" spans="1:8">
      <c r="A64" s="26" t="s">
        <v>11</v>
      </c>
      <c r="B64" s="26"/>
      <c r="C64" s="16">
        <v>1192</v>
      </c>
      <c r="D64" s="9">
        <f t="shared" si="12"/>
        <v>789</v>
      </c>
      <c r="E64" s="3">
        <f>367+36</f>
        <v>403</v>
      </c>
      <c r="F64" s="10">
        <f t="shared" si="13"/>
        <v>0.33808724832214765</v>
      </c>
      <c r="G64" s="27"/>
      <c r="H64" s="28"/>
    </row>
    <row r="65" spans="1:8">
      <c r="A65" s="26" t="s">
        <v>8</v>
      </c>
      <c r="B65" s="26"/>
      <c r="C65" s="16">
        <v>1430</v>
      </c>
      <c r="D65" s="9">
        <f t="shared" si="12"/>
        <v>848</v>
      </c>
      <c r="E65" s="3">
        <v>582</v>
      </c>
      <c r="F65" s="10">
        <f t="shared" si="13"/>
        <v>0.406993006993007</v>
      </c>
      <c r="G65" s="27" t="s">
        <v>6</v>
      </c>
      <c r="H65" s="28">
        <v>1450</v>
      </c>
    </row>
    <row r="66" spans="1:8">
      <c r="A66" s="26" t="s">
        <v>9</v>
      </c>
      <c r="B66" s="26"/>
      <c r="C66" s="16">
        <v>352</v>
      </c>
      <c r="D66" s="9">
        <f t="shared" si="12"/>
        <v>169</v>
      </c>
      <c r="E66" s="3">
        <v>183</v>
      </c>
      <c r="F66" s="10">
        <f t="shared" si="13"/>
        <v>0.51988636363636365</v>
      </c>
      <c r="G66" s="27"/>
      <c r="H66" s="28"/>
    </row>
    <row r="67" spans="1:8">
      <c r="A67" s="26" t="s">
        <v>12</v>
      </c>
      <c r="B67" s="26"/>
      <c r="C67" s="16">
        <v>2200</v>
      </c>
      <c r="D67" s="9">
        <f t="shared" si="12"/>
        <v>2200</v>
      </c>
      <c r="E67" s="3"/>
      <c r="F67" s="10">
        <f t="shared" si="13"/>
        <v>0</v>
      </c>
      <c r="G67" s="27"/>
      <c r="H67" s="28"/>
    </row>
    <row r="68" spans="1:8">
      <c r="A68" s="29"/>
      <c r="B68" s="29"/>
      <c r="C68" s="16"/>
      <c r="D68" s="9"/>
      <c r="E68" s="3"/>
      <c r="F68" s="10"/>
      <c r="G68" s="31"/>
      <c r="H68" s="32"/>
    </row>
    <row r="69" spans="1:8">
      <c r="A69" s="14"/>
      <c r="B69" s="14"/>
      <c r="C69" s="11">
        <f>SUM(C62:C68)</f>
        <v>6717</v>
      </c>
      <c r="D69" s="11">
        <f>C69-E69</f>
        <v>5218</v>
      </c>
      <c r="E69" s="11">
        <f>SUM(E62:E68)</f>
        <v>1499</v>
      </c>
      <c r="F69" s="12">
        <f>E69/C69</f>
        <v>0.22316510346881049</v>
      </c>
      <c r="G69" s="30">
        <f>SUM(H62:H67)</f>
        <v>23951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55:B55"/>
    <mergeCell ref="G55:G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H55:H58"/>
    <mergeCell ref="A56:B56"/>
    <mergeCell ref="A57:B57"/>
    <mergeCell ref="A58:B58"/>
    <mergeCell ref="G59:H59"/>
    <mergeCell ref="G51:H51"/>
    <mergeCell ref="A52:B52"/>
    <mergeCell ref="G52:G54"/>
    <mergeCell ref="H52:H54"/>
    <mergeCell ref="A53:B53"/>
    <mergeCell ref="A54:B54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19:H19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5:G8"/>
    <mergeCell ref="H5:H8"/>
    <mergeCell ref="A15:B15"/>
    <mergeCell ref="G15:G18"/>
    <mergeCell ref="H15:H18"/>
    <mergeCell ref="A16:B16"/>
    <mergeCell ref="A17:B17"/>
    <mergeCell ref="A18:B18"/>
    <mergeCell ref="G11:H11"/>
    <mergeCell ref="G1:H1"/>
    <mergeCell ref="A12:B12"/>
    <mergeCell ref="G12:G14"/>
    <mergeCell ref="H12:H14"/>
    <mergeCell ref="A13:B13"/>
    <mergeCell ref="A14:B14"/>
    <mergeCell ref="A8:B8"/>
    <mergeCell ref="G9:H9"/>
    <mergeCell ref="A2:B2"/>
    <mergeCell ref="A3:B3"/>
    <mergeCell ref="A4:B4"/>
    <mergeCell ref="A5:B5"/>
    <mergeCell ref="A6:B6"/>
    <mergeCell ref="A7:B7"/>
    <mergeCell ref="G2:G4"/>
    <mergeCell ref="H2:H4"/>
  </mergeCells>
  <phoneticPr fontId="0" type="noConversion"/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3" workbookViewId="0">
      <selection activeCell="H62" sqref="H62:H64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5</v>
      </c>
      <c r="B1" s="1">
        <f>'1-7'!B61+1</f>
        <v>44112</v>
      </c>
      <c r="C1" s="13" t="s">
        <v>3</v>
      </c>
      <c r="D1" s="8" t="s">
        <v>2</v>
      </c>
      <c r="E1" s="13" t="s">
        <v>0</v>
      </c>
      <c r="F1" s="13" t="s">
        <v>1</v>
      </c>
      <c r="G1" s="25" t="s">
        <v>4</v>
      </c>
      <c r="H1" s="25"/>
    </row>
    <row r="2" spans="1:8">
      <c r="A2" s="26" t="s">
        <v>7</v>
      </c>
      <c r="B2" s="26"/>
      <c r="C2" s="16">
        <v>1219</v>
      </c>
      <c r="D2" s="9">
        <f t="shared" ref="D2:D7" si="0">C2-E2</f>
        <v>910</v>
      </c>
      <c r="E2" s="3">
        <v>309</v>
      </c>
      <c r="F2" s="10">
        <f t="shared" ref="F2:F7" si="1">E2/C2</f>
        <v>0.25348646431501232</v>
      </c>
      <c r="G2" s="27" t="s">
        <v>5</v>
      </c>
      <c r="H2" s="28">
        <v>27304</v>
      </c>
    </row>
    <row r="3" spans="1:8">
      <c r="A3" s="26" t="s">
        <v>10</v>
      </c>
      <c r="B3" s="26"/>
      <c r="C3" s="16">
        <v>324</v>
      </c>
      <c r="D3" s="9">
        <f t="shared" si="0"/>
        <v>266</v>
      </c>
      <c r="E3" s="3">
        <v>58</v>
      </c>
      <c r="F3" s="10">
        <f t="shared" si="1"/>
        <v>0.17901234567901234</v>
      </c>
      <c r="G3" s="27"/>
      <c r="H3" s="28"/>
    </row>
    <row r="4" spans="1:8">
      <c r="A4" s="26" t="s">
        <v>11</v>
      </c>
      <c r="B4" s="26"/>
      <c r="C4" s="16">
        <v>1192</v>
      </c>
      <c r="D4" s="9">
        <f t="shared" si="0"/>
        <v>807</v>
      </c>
      <c r="E4" s="3">
        <v>385</v>
      </c>
      <c r="F4" s="10">
        <f t="shared" si="1"/>
        <v>0.32298657718120805</v>
      </c>
      <c r="G4" s="27"/>
      <c r="H4" s="28"/>
    </row>
    <row r="5" spans="1:8">
      <c r="A5" s="26" t="s">
        <v>8</v>
      </c>
      <c r="B5" s="26"/>
      <c r="C5" s="16">
        <v>1430</v>
      </c>
      <c r="D5" s="9">
        <f t="shared" si="0"/>
        <v>810</v>
      </c>
      <c r="E5" s="3">
        <v>620</v>
      </c>
      <c r="F5" s="10">
        <f t="shared" si="1"/>
        <v>0.43356643356643354</v>
      </c>
      <c r="G5" s="27" t="s">
        <v>6</v>
      </c>
      <c r="H5" s="28">
        <v>1876</v>
      </c>
    </row>
    <row r="6" spans="1:8">
      <c r="A6" s="26" t="s">
        <v>9</v>
      </c>
      <c r="B6" s="26"/>
      <c r="C6" s="16">
        <v>352</v>
      </c>
      <c r="D6" s="9">
        <f t="shared" si="0"/>
        <v>149</v>
      </c>
      <c r="E6" s="3">
        <v>203</v>
      </c>
      <c r="F6" s="10">
        <f t="shared" si="1"/>
        <v>0.57670454545454541</v>
      </c>
      <c r="G6" s="27"/>
      <c r="H6" s="28"/>
    </row>
    <row r="7" spans="1:8">
      <c r="A7" s="26" t="s">
        <v>12</v>
      </c>
      <c r="B7" s="26"/>
      <c r="C7" s="16">
        <v>2200</v>
      </c>
      <c r="D7" s="9">
        <f t="shared" si="0"/>
        <v>2200</v>
      </c>
      <c r="E7" s="3"/>
      <c r="F7" s="10">
        <f t="shared" si="1"/>
        <v>0</v>
      </c>
      <c r="G7" s="27"/>
      <c r="H7" s="28"/>
    </row>
    <row r="8" spans="1:8">
      <c r="A8" s="29"/>
      <c r="B8" s="29"/>
      <c r="C8" s="16"/>
      <c r="D8" s="9"/>
      <c r="E8" s="3"/>
      <c r="F8" s="10"/>
      <c r="G8" s="31"/>
      <c r="H8" s="32"/>
    </row>
    <row r="9" spans="1:8">
      <c r="A9" s="14"/>
      <c r="B9" s="14"/>
      <c r="C9" s="11">
        <f>SUM(C2:C8)</f>
        <v>6717</v>
      </c>
      <c r="D9" s="11">
        <f>C9-E9</f>
        <v>5142</v>
      </c>
      <c r="E9" s="11">
        <f>SUM(E2:E8)</f>
        <v>1575</v>
      </c>
      <c r="F9" s="12">
        <f>E9/C9</f>
        <v>0.2344796784278696</v>
      </c>
      <c r="G9" s="30">
        <f>SUM(H2:H7)</f>
        <v>29180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44113</v>
      </c>
      <c r="C11" s="13" t="s">
        <v>3</v>
      </c>
      <c r="D11" s="8" t="s">
        <v>2</v>
      </c>
      <c r="E11" s="13" t="s">
        <v>0</v>
      </c>
      <c r="F11" s="13" t="s">
        <v>1</v>
      </c>
      <c r="G11" s="25" t="s">
        <v>4</v>
      </c>
      <c r="H11" s="25"/>
    </row>
    <row r="12" spans="1:8">
      <c r="A12" s="26" t="s">
        <v>7</v>
      </c>
      <c r="B12" s="26"/>
      <c r="C12" s="16">
        <v>1219</v>
      </c>
      <c r="D12" s="9">
        <f t="shared" ref="D12:D17" si="2">C12-E12</f>
        <v>769</v>
      </c>
      <c r="E12" s="3">
        <v>450</v>
      </c>
      <c r="F12" s="10">
        <f t="shared" ref="F12:F17" si="3">E12/C12</f>
        <v>0.36915504511894998</v>
      </c>
      <c r="G12" s="27" t="s">
        <v>5</v>
      </c>
      <c r="H12" s="28">
        <v>38763</v>
      </c>
    </row>
    <row r="13" spans="1:8">
      <c r="A13" s="26" t="s">
        <v>10</v>
      </c>
      <c r="B13" s="26"/>
      <c r="C13" s="16">
        <v>324</v>
      </c>
      <c r="D13" s="9">
        <f t="shared" si="2"/>
        <v>262</v>
      </c>
      <c r="E13" s="3">
        <v>62</v>
      </c>
      <c r="F13" s="10">
        <f t="shared" si="3"/>
        <v>0.19135802469135801</v>
      </c>
      <c r="G13" s="27"/>
      <c r="H13" s="28"/>
    </row>
    <row r="14" spans="1:8">
      <c r="A14" s="26" t="s">
        <v>11</v>
      </c>
      <c r="B14" s="26"/>
      <c r="C14" s="16">
        <v>1192</v>
      </c>
      <c r="D14" s="9">
        <f t="shared" si="2"/>
        <v>672</v>
      </c>
      <c r="E14" s="3">
        <v>520</v>
      </c>
      <c r="F14" s="10">
        <f t="shared" si="3"/>
        <v>0.43624161073825501</v>
      </c>
      <c r="G14" s="27"/>
      <c r="H14" s="28"/>
    </row>
    <row r="15" spans="1:8">
      <c r="A15" s="26" t="s">
        <v>8</v>
      </c>
      <c r="B15" s="26"/>
      <c r="C15" s="16">
        <v>1430</v>
      </c>
      <c r="D15" s="9">
        <f t="shared" si="2"/>
        <v>770</v>
      </c>
      <c r="E15" s="3">
        <v>660</v>
      </c>
      <c r="F15" s="10">
        <f t="shared" si="3"/>
        <v>0.46153846153846156</v>
      </c>
      <c r="G15" s="27" t="s">
        <v>6</v>
      </c>
      <c r="H15" s="28">
        <v>2296</v>
      </c>
    </row>
    <row r="16" spans="1:8">
      <c r="A16" s="26" t="s">
        <v>9</v>
      </c>
      <c r="B16" s="26"/>
      <c r="C16" s="16">
        <v>352</v>
      </c>
      <c r="D16" s="9">
        <f t="shared" si="2"/>
        <v>125</v>
      </c>
      <c r="E16" s="3">
        <v>227</v>
      </c>
      <c r="F16" s="10">
        <f t="shared" si="3"/>
        <v>0.64488636363636365</v>
      </c>
      <c r="G16" s="27"/>
      <c r="H16" s="28"/>
    </row>
    <row r="17" spans="1:8">
      <c r="A17" s="26" t="s">
        <v>12</v>
      </c>
      <c r="B17" s="26"/>
      <c r="C17" s="16">
        <v>2200</v>
      </c>
      <c r="D17" s="9">
        <f t="shared" si="2"/>
        <v>2200</v>
      </c>
      <c r="E17" s="3"/>
      <c r="F17" s="10">
        <f t="shared" si="3"/>
        <v>0</v>
      </c>
      <c r="G17" s="27"/>
      <c r="H17" s="28"/>
    </row>
    <row r="18" spans="1:8">
      <c r="A18" s="29"/>
      <c r="B18" s="29"/>
      <c r="C18" s="16"/>
      <c r="D18" s="9"/>
      <c r="E18" s="3"/>
      <c r="F18" s="10"/>
      <c r="G18" s="31"/>
      <c r="H18" s="32"/>
    </row>
    <row r="19" spans="1:8">
      <c r="A19" s="14"/>
      <c r="B19" s="14"/>
      <c r="C19" s="11">
        <f>SUM(C12:C18)</f>
        <v>6717</v>
      </c>
      <c r="D19" s="11">
        <f>C19-E19</f>
        <v>4798</v>
      </c>
      <c r="E19" s="11">
        <f>SUM(E12:E18)</f>
        <v>1919</v>
      </c>
      <c r="F19" s="12">
        <f>E19/C19</f>
        <v>0.28569301771624239</v>
      </c>
      <c r="G19" s="30">
        <f>SUM(H12:H17)</f>
        <v>41059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44114</v>
      </c>
      <c r="C21" s="13" t="s">
        <v>3</v>
      </c>
      <c r="D21" s="8" t="s">
        <v>2</v>
      </c>
      <c r="E21" s="13" t="s">
        <v>0</v>
      </c>
      <c r="F21" s="13" t="s">
        <v>1</v>
      </c>
      <c r="G21" s="25" t="s">
        <v>4</v>
      </c>
      <c r="H21" s="25"/>
    </row>
    <row r="22" spans="1:8">
      <c r="A22" s="26" t="s">
        <v>7</v>
      </c>
      <c r="B22" s="26"/>
      <c r="C22" s="16">
        <v>1219</v>
      </c>
      <c r="D22" s="9">
        <f t="shared" ref="D22:D27" si="4">C22-E22</f>
        <v>790</v>
      </c>
      <c r="E22" s="3">
        <v>429</v>
      </c>
      <c r="F22" s="10">
        <f t="shared" ref="F22:F27" si="5">E22/C22</f>
        <v>0.35192780968006565</v>
      </c>
      <c r="G22" s="27" t="s">
        <v>5</v>
      </c>
      <c r="H22" s="28">
        <v>3292</v>
      </c>
    </row>
    <row r="23" spans="1:8">
      <c r="A23" s="26" t="s">
        <v>10</v>
      </c>
      <c r="B23" s="26"/>
      <c r="C23" s="16">
        <v>324</v>
      </c>
      <c r="D23" s="9">
        <f t="shared" si="4"/>
        <v>272</v>
      </c>
      <c r="E23" s="3">
        <v>52</v>
      </c>
      <c r="F23" s="10">
        <f t="shared" si="5"/>
        <v>0.16049382716049382</v>
      </c>
      <c r="G23" s="27"/>
      <c r="H23" s="28"/>
    </row>
    <row r="24" spans="1:8">
      <c r="A24" s="26" t="s">
        <v>11</v>
      </c>
      <c r="B24" s="26"/>
      <c r="C24" s="16">
        <v>1192</v>
      </c>
      <c r="D24" s="9">
        <f t="shared" si="4"/>
        <v>702</v>
      </c>
      <c r="E24" s="3">
        <v>490</v>
      </c>
      <c r="F24" s="10">
        <f t="shared" si="5"/>
        <v>0.41107382550335569</v>
      </c>
      <c r="G24" s="27"/>
      <c r="H24" s="28"/>
    </row>
    <row r="25" spans="1:8">
      <c r="A25" s="26" t="s">
        <v>8</v>
      </c>
      <c r="B25" s="26"/>
      <c r="C25" s="16">
        <v>1430</v>
      </c>
      <c r="D25" s="9">
        <f t="shared" si="4"/>
        <v>756</v>
      </c>
      <c r="E25" s="3">
        <v>674</v>
      </c>
      <c r="F25" s="10">
        <f t="shared" si="5"/>
        <v>0.47132867132867134</v>
      </c>
      <c r="G25" s="27" t="s">
        <v>6</v>
      </c>
      <c r="H25" s="28">
        <v>23285</v>
      </c>
    </row>
    <row r="26" spans="1:8">
      <c r="A26" s="26" t="s">
        <v>9</v>
      </c>
      <c r="B26" s="26"/>
      <c r="C26" s="16">
        <v>352</v>
      </c>
      <c r="D26" s="9">
        <f t="shared" si="4"/>
        <v>121</v>
      </c>
      <c r="E26" s="3">
        <v>231</v>
      </c>
      <c r="F26" s="10">
        <f t="shared" si="5"/>
        <v>0.65625</v>
      </c>
      <c r="G26" s="27"/>
      <c r="H26" s="28"/>
    </row>
    <row r="27" spans="1:8">
      <c r="A27" s="26" t="s">
        <v>12</v>
      </c>
      <c r="B27" s="26"/>
      <c r="C27" s="16">
        <v>2200</v>
      </c>
      <c r="D27" s="9">
        <f t="shared" si="4"/>
        <v>2200</v>
      </c>
      <c r="E27" s="3"/>
      <c r="F27" s="10">
        <f t="shared" si="5"/>
        <v>0</v>
      </c>
      <c r="G27" s="27"/>
      <c r="H27" s="28"/>
    </row>
    <row r="28" spans="1:8">
      <c r="A28" s="29"/>
      <c r="B28" s="29"/>
      <c r="C28" s="16"/>
      <c r="D28" s="9"/>
      <c r="E28" s="3"/>
      <c r="F28" s="10"/>
      <c r="G28" s="31"/>
      <c r="H28" s="32"/>
    </row>
    <row r="29" spans="1:8">
      <c r="A29" s="14"/>
      <c r="B29" s="14"/>
      <c r="C29" s="11">
        <f>SUM(C22:C28)</f>
        <v>6717</v>
      </c>
      <c r="D29" s="11">
        <f>C29-E29</f>
        <v>4841</v>
      </c>
      <c r="E29" s="11">
        <f>SUM(E22:E28)</f>
        <v>1876</v>
      </c>
      <c r="F29" s="12">
        <f>E29/C29</f>
        <v>0.27929135030519575</v>
      </c>
      <c r="G29" s="30">
        <f>SUM(H22:H27)</f>
        <v>26577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44115</v>
      </c>
      <c r="C31" s="13" t="s">
        <v>3</v>
      </c>
      <c r="D31" s="8" t="s">
        <v>2</v>
      </c>
      <c r="E31" s="13" t="s">
        <v>0</v>
      </c>
      <c r="F31" s="13" t="s">
        <v>1</v>
      </c>
      <c r="G31" s="25" t="s">
        <v>4</v>
      </c>
      <c r="H31" s="25"/>
    </row>
    <row r="32" spans="1:8">
      <c r="A32" s="26" t="s">
        <v>7</v>
      </c>
      <c r="B32" s="26"/>
      <c r="C32" s="16">
        <v>1219</v>
      </c>
      <c r="D32" s="9">
        <f t="shared" ref="D32:D37" si="6">C32-E32</f>
        <v>855</v>
      </c>
      <c r="E32" s="3">
        <v>364</v>
      </c>
      <c r="F32" s="10">
        <f t="shared" ref="F32:F37" si="7">E32/C32</f>
        <v>0.29860541427399506</v>
      </c>
      <c r="G32" s="27" t="s">
        <v>5</v>
      </c>
      <c r="H32" s="28">
        <v>40803</v>
      </c>
    </row>
    <row r="33" spans="1:8">
      <c r="A33" s="26" t="s">
        <v>10</v>
      </c>
      <c r="B33" s="26"/>
      <c r="C33" s="16">
        <v>324</v>
      </c>
      <c r="D33" s="9">
        <f t="shared" si="6"/>
        <v>278</v>
      </c>
      <c r="E33" s="3">
        <v>46</v>
      </c>
      <c r="F33" s="10">
        <f t="shared" si="7"/>
        <v>0.1419753086419753</v>
      </c>
      <c r="G33" s="27"/>
      <c r="H33" s="28"/>
    </row>
    <row r="34" spans="1:8">
      <c r="A34" s="26" t="s">
        <v>11</v>
      </c>
      <c r="B34" s="26"/>
      <c r="C34" s="16">
        <v>1192</v>
      </c>
      <c r="D34" s="9">
        <f t="shared" si="6"/>
        <v>685</v>
      </c>
      <c r="E34" s="3">
        <v>507</v>
      </c>
      <c r="F34" s="10">
        <f t="shared" si="7"/>
        <v>0.42533557046979864</v>
      </c>
      <c r="G34" s="27"/>
      <c r="H34" s="28"/>
    </row>
    <row r="35" spans="1:8">
      <c r="A35" s="26" t="s">
        <v>8</v>
      </c>
      <c r="B35" s="26"/>
      <c r="C35" s="16">
        <v>1430</v>
      </c>
      <c r="D35" s="9">
        <f t="shared" si="6"/>
        <v>872</v>
      </c>
      <c r="E35" s="3">
        <v>558</v>
      </c>
      <c r="F35" s="10">
        <f t="shared" si="7"/>
        <v>0.39020979020979019</v>
      </c>
      <c r="G35" s="27" t="s">
        <v>6</v>
      </c>
      <c r="H35" s="28">
        <v>4799</v>
      </c>
    </row>
    <row r="36" spans="1:8">
      <c r="A36" s="26" t="s">
        <v>9</v>
      </c>
      <c r="B36" s="26"/>
      <c r="C36" s="16">
        <v>352</v>
      </c>
      <c r="D36" s="9">
        <f t="shared" si="6"/>
        <v>178</v>
      </c>
      <c r="E36" s="3">
        <v>174</v>
      </c>
      <c r="F36" s="10">
        <f t="shared" si="7"/>
        <v>0.49431818181818182</v>
      </c>
      <c r="G36" s="27"/>
      <c r="H36" s="28"/>
    </row>
    <row r="37" spans="1:8">
      <c r="A37" s="26" t="s">
        <v>12</v>
      </c>
      <c r="B37" s="26"/>
      <c r="C37" s="16">
        <v>2200</v>
      </c>
      <c r="D37" s="9">
        <f t="shared" si="6"/>
        <v>2200</v>
      </c>
      <c r="E37" s="3"/>
      <c r="F37" s="10">
        <f t="shared" si="7"/>
        <v>0</v>
      </c>
      <c r="G37" s="27"/>
      <c r="H37" s="28"/>
    </row>
    <row r="38" spans="1:8">
      <c r="A38" s="29"/>
      <c r="B38" s="29"/>
      <c r="C38" s="16"/>
      <c r="D38" s="9"/>
      <c r="E38" s="3"/>
      <c r="F38" s="10"/>
      <c r="G38" s="31"/>
      <c r="H38" s="32"/>
    </row>
    <row r="39" spans="1:8">
      <c r="A39" s="14"/>
      <c r="B39" s="14"/>
      <c r="C39" s="11">
        <f>SUM(C32:C38)</f>
        <v>6717</v>
      </c>
      <c r="D39" s="11">
        <f>C39-E39</f>
        <v>5068</v>
      </c>
      <c r="E39" s="11">
        <f>SUM(E32:E38)</f>
        <v>1649</v>
      </c>
      <c r="F39" s="12">
        <f>E39/C39</f>
        <v>0.24549650141432186</v>
      </c>
      <c r="G39" s="30">
        <f>SUM(H32:H37)</f>
        <v>45602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44116</v>
      </c>
      <c r="C41" s="13" t="s">
        <v>3</v>
      </c>
      <c r="D41" s="8" t="s">
        <v>2</v>
      </c>
      <c r="E41" s="13" t="s">
        <v>0</v>
      </c>
      <c r="F41" s="13" t="s">
        <v>1</v>
      </c>
      <c r="G41" s="25" t="s">
        <v>4</v>
      </c>
      <c r="H41" s="25"/>
    </row>
    <row r="42" spans="1:8">
      <c r="A42" s="26" t="s">
        <v>7</v>
      </c>
      <c r="B42" s="26"/>
      <c r="C42" s="16">
        <v>1219</v>
      </c>
      <c r="D42" s="9">
        <f t="shared" ref="D42:D47" si="8">C42-E42</f>
        <v>833</v>
      </c>
      <c r="E42" s="3">
        <v>386</v>
      </c>
      <c r="F42" s="10">
        <f t="shared" ref="F42:F47" si="9">E42/C42</f>
        <v>0.31665299425758819</v>
      </c>
      <c r="G42" s="27" t="s">
        <v>5</v>
      </c>
      <c r="H42" s="28">
        <v>40066</v>
      </c>
    </row>
    <row r="43" spans="1:8">
      <c r="A43" s="26" t="s">
        <v>10</v>
      </c>
      <c r="B43" s="26"/>
      <c r="C43" s="16">
        <v>324</v>
      </c>
      <c r="D43" s="9">
        <f t="shared" si="8"/>
        <v>276</v>
      </c>
      <c r="E43" s="3">
        <v>48</v>
      </c>
      <c r="F43" s="10">
        <f t="shared" si="9"/>
        <v>0.14814814814814814</v>
      </c>
      <c r="G43" s="27"/>
      <c r="H43" s="28"/>
    </row>
    <row r="44" spans="1:8">
      <c r="A44" s="26" t="s">
        <v>11</v>
      </c>
      <c r="B44" s="26"/>
      <c r="C44" s="16">
        <v>1192</v>
      </c>
      <c r="D44" s="9">
        <f t="shared" si="8"/>
        <v>715</v>
      </c>
      <c r="E44" s="3">
        <v>477</v>
      </c>
      <c r="F44" s="10">
        <f t="shared" si="9"/>
        <v>0.40016778523489932</v>
      </c>
      <c r="G44" s="27"/>
      <c r="H44" s="28"/>
    </row>
    <row r="45" spans="1:8">
      <c r="A45" s="26" t="s">
        <v>8</v>
      </c>
      <c r="B45" s="26"/>
      <c r="C45" s="16">
        <v>1430</v>
      </c>
      <c r="D45" s="9">
        <f t="shared" si="8"/>
        <v>847</v>
      </c>
      <c r="E45" s="3">
        <v>583</v>
      </c>
      <c r="F45" s="10">
        <f t="shared" si="9"/>
        <v>0.40769230769230769</v>
      </c>
      <c r="G45" s="27" t="s">
        <v>6</v>
      </c>
      <c r="H45" s="28">
        <v>4083</v>
      </c>
    </row>
    <row r="46" spans="1:8">
      <c r="A46" s="26" t="s">
        <v>9</v>
      </c>
      <c r="B46" s="26"/>
      <c r="C46" s="16">
        <v>352</v>
      </c>
      <c r="D46" s="9">
        <f t="shared" si="8"/>
        <v>169</v>
      </c>
      <c r="E46" s="3">
        <v>183</v>
      </c>
      <c r="F46" s="10">
        <f t="shared" si="9"/>
        <v>0.51988636363636365</v>
      </c>
      <c r="G46" s="27"/>
      <c r="H46" s="28"/>
    </row>
    <row r="47" spans="1:8">
      <c r="A47" s="26" t="s">
        <v>12</v>
      </c>
      <c r="B47" s="26"/>
      <c r="C47" s="16">
        <v>2200</v>
      </c>
      <c r="D47" s="9">
        <f t="shared" si="8"/>
        <v>2200</v>
      </c>
      <c r="E47" s="3"/>
      <c r="F47" s="10">
        <f t="shared" si="9"/>
        <v>0</v>
      </c>
      <c r="G47" s="27"/>
      <c r="H47" s="28"/>
    </row>
    <row r="48" spans="1:8">
      <c r="A48" s="29"/>
      <c r="B48" s="29"/>
      <c r="C48" s="16"/>
      <c r="D48" s="9"/>
      <c r="E48" s="3"/>
      <c r="F48" s="10"/>
      <c r="G48" s="31"/>
      <c r="H48" s="32"/>
    </row>
    <row r="49" spans="1:8">
      <c r="A49" s="14"/>
      <c r="B49" s="14"/>
      <c r="C49" s="11">
        <f>SUM(C42:C48)</f>
        <v>6717</v>
      </c>
      <c r="D49" s="11">
        <f>C49-E49</f>
        <v>5040</v>
      </c>
      <c r="E49" s="11">
        <f>SUM(E42:E48)</f>
        <v>1677</v>
      </c>
      <c r="F49" s="12">
        <f>E49/C49</f>
        <v>0.24966502903081733</v>
      </c>
      <c r="G49" s="30">
        <f>SUM(H42:H47)</f>
        <v>44149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44117</v>
      </c>
      <c r="C51" s="13" t="s">
        <v>3</v>
      </c>
      <c r="D51" s="8" t="s">
        <v>2</v>
      </c>
      <c r="E51" s="13" t="s">
        <v>0</v>
      </c>
      <c r="F51" s="13" t="s">
        <v>1</v>
      </c>
      <c r="G51" s="25" t="s">
        <v>4</v>
      </c>
      <c r="H51" s="25"/>
    </row>
    <row r="52" spans="1:8">
      <c r="A52" s="26" t="s">
        <v>7</v>
      </c>
      <c r="B52" s="26"/>
      <c r="C52" s="16">
        <v>1219</v>
      </c>
      <c r="D52" s="9">
        <f t="shared" ref="D52:D57" si="10">C52-E52</f>
        <v>918</v>
      </c>
      <c r="E52" s="3">
        <v>301</v>
      </c>
      <c r="F52" s="10">
        <f t="shared" ref="F52:F57" si="11">E52/C52</f>
        <v>0.24692370795734209</v>
      </c>
      <c r="G52" s="27" t="s">
        <v>5</v>
      </c>
      <c r="H52" s="28">
        <v>29229</v>
      </c>
    </row>
    <row r="53" spans="1:8">
      <c r="A53" s="26" t="s">
        <v>10</v>
      </c>
      <c r="B53" s="26"/>
      <c r="C53" s="16">
        <v>324</v>
      </c>
      <c r="D53" s="9">
        <f t="shared" si="10"/>
        <v>274</v>
      </c>
      <c r="E53" s="3">
        <v>50</v>
      </c>
      <c r="F53" s="10">
        <f t="shared" si="11"/>
        <v>0.15432098765432098</v>
      </c>
      <c r="G53" s="27"/>
      <c r="H53" s="28"/>
    </row>
    <row r="54" spans="1:8">
      <c r="A54" s="26" t="s">
        <v>11</v>
      </c>
      <c r="B54" s="26"/>
      <c r="C54" s="16">
        <v>1192</v>
      </c>
      <c r="D54" s="9">
        <f t="shared" si="10"/>
        <v>754</v>
      </c>
      <c r="E54" s="3">
        <v>438</v>
      </c>
      <c r="F54" s="10">
        <f t="shared" si="11"/>
        <v>0.3674496644295302</v>
      </c>
      <c r="G54" s="27"/>
      <c r="H54" s="28"/>
    </row>
    <row r="55" spans="1:8">
      <c r="A55" s="26" t="s">
        <v>8</v>
      </c>
      <c r="B55" s="26"/>
      <c r="C55" s="16">
        <v>1430</v>
      </c>
      <c r="D55" s="9">
        <f t="shared" si="10"/>
        <v>820</v>
      </c>
      <c r="E55" s="3">
        <v>610</v>
      </c>
      <c r="F55" s="10">
        <f t="shared" si="11"/>
        <v>0.42657342657342656</v>
      </c>
      <c r="G55" s="27" t="s">
        <v>6</v>
      </c>
      <c r="H55" s="28">
        <v>3788</v>
      </c>
    </row>
    <row r="56" spans="1:8">
      <c r="A56" s="26" t="s">
        <v>9</v>
      </c>
      <c r="B56" s="26"/>
      <c r="C56" s="16">
        <v>352</v>
      </c>
      <c r="D56" s="9">
        <f t="shared" si="10"/>
        <v>141</v>
      </c>
      <c r="E56" s="3">
        <v>211</v>
      </c>
      <c r="F56" s="10">
        <f t="shared" si="11"/>
        <v>0.59943181818181823</v>
      </c>
      <c r="G56" s="27"/>
      <c r="H56" s="28"/>
    </row>
    <row r="57" spans="1:8">
      <c r="A57" s="26" t="s">
        <v>12</v>
      </c>
      <c r="B57" s="26"/>
      <c r="C57" s="16">
        <v>2200</v>
      </c>
      <c r="D57" s="9">
        <f t="shared" si="10"/>
        <v>2200</v>
      </c>
      <c r="E57" s="3"/>
      <c r="F57" s="10">
        <f t="shared" si="11"/>
        <v>0</v>
      </c>
      <c r="G57" s="27"/>
      <c r="H57" s="28"/>
    </row>
    <row r="58" spans="1:8">
      <c r="A58" s="29"/>
      <c r="B58" s="29"/>
      <c r="C58" s="16"/>
      <c r="D58" s="9"/>
      <c r="E58" s="3"/>
      <c r="F58" s="10"/>
      <c r="G58" s="31"/>
      <c r="H58" s="32"/>
    </row>
    <row r="59" spans="1:8">
      <c r="A59" s="14"/>
      <c r="B59" s="14"/>
      <c r="C59" s="11">
        <f>SUM(C52:C58)</f>
        <v>6717</v>
      </c>
      <c r="D59" s="11">
        <f>C59-E59</f>
        <v>5107</v>
      </c>
      <c r="E59" s="11">
        <f>SUM(E52:E58)</f>
        <v>1610</v>
      </c>
      <c r="F59" s="12">
        <f>E59/C59</f>
        <v>0.2396903379484889</v>
      </c>
      <c r="G59" s="30">
        <f>SUM(H52:H57)</f>
        <v>33017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44118</v>
      </c>
      <c r="C61" s="13" t="s">
        <v>3</v>
      </c>
      <c r="D61" s="8" t="s">
        <v>2</v>
      </c>
      <c r="E61" s="13" t="s">
        <v>0</v>
      </c>
      <c r="F61" s="13" t="s">
        <v>1</v>
      </c>
      <c r="G61" s="25" t="s">
        <v>4</v>
      </c>
      <c r="H61" s="25"/>
    </row>
    <row r="62" spans="1:8">
      <c r="A62" s="26" t="s">
        <v>7</v>
      </c>
      <c r="B62" s="26"/>
      <c r="C62" s="16">
        <v>1219</v>
      </c>
      <c r="D62" s="9">
        <f t="shared" ref="D62:D67" si="12">C62-E62</f>
        <v>901</v>
      </c>
      <c r="E62" s="3">
        <v>318</v>
      </c>
      <c r="F62" s="10">
        <f t="shared" ref="F62:F67" si="13">E62/C62</f>
        <v>0.2608695652173913</v>
      </c>
      <c r="G62" s="27" t="s">
        <v>5</v>
      </c>
      <c r="H62" s="28">
        <v>24096</v>
      </c>
    </row>
    <row r="63" spans="1:8">
      <c r="A63" s="26" t="s">
        <v>10</v>
      </c>
      <c r="B63" s="26"/>
      <c r="C63" s="16">
        <v>324</v>
      </c>
      <c r="D63" s="9">
        <f t="shared" si="12"/>
        <v>259</v>
      </c>
      <c r="E63" s="3">
        <v>65</v>
      </c>
      <c r="F63" s="10">
        <f t="shared" si="13"/>
        <v>0.20061728395061729</v>
      </c>
      <c r="G63" s="27"/>
      <c r="H63" s="28"/>
    </row>
    <row r="64" spans="1:8">
      <c r="A64" s="26" t="s">
        <v>11</v>
      </c>
      <c r="B64" s="26"/>
      <c r="C64" s="16">
        <v>1192</v>
      </c>
      <c r="D64" s="9">
        <f t="shared" si="12"/>
        <v>736</v>
      </c>
      <c r="E64" s="3">
        <v>456</v>
      </c>
      <c r="F64" s="10">
        <f t="shared" si="13"/>
        <v>0.3825503355704698</v>
      </c>
      <c r="G64" s="27"/>
      <c r="H64" s="28"/>
    </row>
    <row r="65" spans="1:8">
      <c r="A65" s="26" t="s">
        <v>8</v>
      </c>
      <c r="B65" s="26"/>
      <c r="C65" s="16">
        <v>1430</v>
      </c>
      <c r="D65" s="9">
        <f t="shared" si="12"/>
        <v>791</v>
      </c>
      <c r="E65" s="3">
        <v>639</v>
      </c>
      <c r="F65" s="10">
        <f t="shared" si="13"/>
        <v>0.44685314685314687</v>
      </c>
      <c r="G65" s="27" t="s">
        <v>6</v>
      </c>
      <c r="H65" s="28">
        <v>2841</v>
      </c>
    </row>
    <row r="66" spans="1:8">
      <c r="A66" s="26" t="s">
        <v>9</v>
      </c>
      <c r="B66" s="26"/>
      <c r="C66" s="16">
        <v>352</v>
      </c>
      <c r="D66" s="9">
        <f t="shared" si="12"/>
        <v>135</v>
      </c>
      <c r="E66" s="3">
        <v>217</v>
      </c>
      <c r="F66" s="10">
        <f t="shared" si="13"/>
        <v>0.61647727272727271</v>
      </c>
      <c r="G66" s="27"/>
      <c r="H66" s="28"/>
    </row>
    <row r="67" spans="1:8">
      <c r="A67" s="26" t="s">
        <v>12</v>
      </c>
      <c r="B67" s="26"/>
      <c r="C67" s="16">
        <v>2200</v>
      </c>
      <c r="D67" s="9">
        <f t="shared" si="12"/>
        <v>2200</v>
      </c>
      <c r="E67" s="3"/>
      <c r="F67" s="10">
        <f t="shared" si="13"/>
        <v>0</v>
      </c>
      <c r="G67" s="27"/>
      <c r="H67" s="28"/>
    </row>
    <row r="68" spans="1:8">
      <c r="A68" s="29"/>
      <c r="B68" s="29"/>
      <c r="C68" s="16"/>
      <c r="D68" s="9"/>
      <c r="E68" s="3"/>
      <c r="F68" s="10"/>
      <c r="G68" s="31"/>
      <c r="H68" s="32"/>
    </row>
    <row r="69" spans="1:8">
      <c r="A69" s="14"/>
      <c r="B69" s="14"/>
      <c r="C69" s="11">
        <f>SUM(C62:C68)</f>
        <v>6717</v>
      </c>
      <c r="D69" s="11">
        <f>C69-E69</f>
        <v>5022</v>
      </c>
      <c r="E69" s="11">
        <f>SUM(E62:E68)</f>
        <v>1695</v>
      </c>
      <c r="F69" s="12">
        <f>E69/C69</f>
        <v>0.25234479678427868</v>
      </c>
      <c r="G69" s="30">
        <f>SUM(H62:H67)</f>
        <v>26937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honeticPr fontId="0" type="noConversion"/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H70" sqref="H70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5</v>
      </c>
      <c r="B1" s="1">
        <f>'8-14'!B61+1</f>
        <v>44119</v>
      </c>
      <c r="C1" s="13" t="s">
        <v>3</v>
      </c>
      <c r="D1" s="8" t="s">
        <v>2</v>
      </c>
      <c r="E1" s="13" t="s">
        <v>0</v>
      </c>
      <c r="F1" s="13" t="s">
        <v>1</v>
      </c>
      <c r="G1" s="25" t="s">
        <v>4</v>
      </c>
      <c r="H1" s="25"/>
    </row>
    <row r="2" spans="1:8">
      <c r="A2" s="26" t="s">
        <v>7</v>
      </c>
      <c r="B2" s="26"/>
      <c r="C2" s="16">
        <v>1219</v>
      </c>
      <c r="D2" s="9">
        <f t="shared" ref="D2:D7" si="0">C2-E2</f>
        <v>909</v>
      </c>
      <c r="E2" s="3">
        <v>310</v>
      </c>
      <c r="F2" s="10">
        <f t="shared" ref="F2:F7" si="1">E2/C2</f>
        <v>0.25430680885972107</v>
      </c>
      <c r="G2" s="27" t="s">
        <v>5</v>
      </c>
      <c r="H2" s="28">
        <v>32749</v>
      </c>
    </row>
    <row r="3" spans="1:8">
      <c r="A3" s="26" t="s">
        <v>10</v>
      </c>
      <c r="B3" s="26"/>
      <c r="C3" s="16">
        <v>324</v>
      </c>
      <c r="D3" s="9">
        <f t="shared" si="0"/>
        <v>264</v>
      </c>
      <c r="E3" s="3">
        <v>60</v>
      </c>
      <c r="F3" s="10">
        <f t="shared" si="1"/>
        <v>0.18518518518518517</v>
      </c>
      <c r="G3" s="27"/>
      <c r="H3" s="28"/>
    </row>
    <row r="4" spans="1:8">
      <c r="A4" s="26" t="s">
        <v>11</v>
      </c>
      <c r="B4" s="26"/>
      <c r="C4" s="16">
        <v>1192</v>
      </c>
      <c r="D4" s="9">
        <f t="shared" si="0"/>
        <v>785</v>
      </c>
      <c r="E4" s="3">
        <v>407</v>
      </c>
      <c r="F4" s="10">
        <f t="shared" si="1"/>
        <v>0.34144295302013422</v>
      </c>
      <c r="G4" s="27"/>
      <c r="H4" s="28"/>
    </row>
    <row r="5" spans="1:8">
      <c r="A5" s="26" t="s">
        <v>8</v>
      </c>
      <c r="B5" s="26"/>
      <c r="C5" s="16">
        <v>1430</v>
      </c>
      <c r="D5" s="9">
        <f t="shared" si="0"/>
        <v>778</v>
      </c>
      <c r="E5" s="3">
        <v>652</v>
      </c>
      <c r="F5" s="10">
        <f t="shared" si="1"/>
        <v>0.45594405594405596</v>
      </c>
      <c r="G5" s="27" t="s">
        <v>6</v>
      </c>
      <c r="H5" s="28">
        <v>2764</v>
      </c>
    </row>
    <row r="6" spans="1:8">
      <c r="A6" s="26" t="s">
        <v>9</v>
      </c>
      <c r="B6" s="26"/>
      <c r="C6" s="16">
        <v>352</v>
      </c>
      <c r="D6" s="9">
        <f t="shared" si="0"/>
        <v>127</v>
      </c>
      <c r="E6" s="3">
        <v>225</v>
      </c>
      <c r="F6" s="10">
        <f t="shared" si="1"/>
        <v>0.63920454545454541</v>
      </c>
      <c r="G6" s="27"/>
      <c r="H6" s="28"/>
    </row>
    <row r="7" spans="1:8">
      <c r="A7" s="26" t="s">
        <v>12</v>
      </c>
      <c r="B7" s="26"/>
      <c r="C7" s="16">
        <v>2200</v>
      </c>
      <c r="D7" s="9">
        <f t="shared" si="0"/>
        <v>2200</v>
      </c>
      <c r="E7" s="3"/>
      <c r="F7" s="10">
        <f t="shared" si="1"/>
        <v>0</v>
      </c>
      <c r="G7" s="27"/>
      <c r="H7" s="28"/>
    </row>
    <row r="8" spans="1:8">
      <c r="A8" s="29"/>
      <c r="B8" s="29"/>
      <c r="C8" s="16"/>
      <c r="D8" s="9"/>
      <c r="E8" s="3"/>
      <c r="F8" s="10"/>
      <c r="G8" s="31"/>
      <c r="H8" s="32"/>
    </row>
    <row r="9" spans="1:8">
      <c r="A9" s="14"/>
      <c r="B9" s="14"/>
      <c r="C9" s="11">
        <f>SUM(C2:C8)</f>
        <v>6717</v>
      </c>
      <c r="D9" s="11">
        <f>C9-E9</f>
        <v>5063</v>
      </c>
      <c r="E9" s="11">
        <f>SUM(E2:E8)</f>
        <v>1654</v>
      </c>
      <c r="F9" s="12">
        <f>E9/C9</f>
        <v>0.24624088134583891</v>
      </c>
      <c r="G9" s="30">
        <f>SUM(H2:H7)</f>
        <v>35513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44120</v>
      </c>
      <c r="C11" s="13" t="s">
        <v>3</v>
      </c>
      <c r="D11" s="8" t="s">
        <v>2</v>
      </c>
      <c r="E11" s="13" t="s">
        <v>0</v>
      </c>
      <c r="F11" s="13" t="s">
        <v>1</v>
      </c>
      <c r="G11" s="25" t="s">
        <v>4</v>
      </c>
      <c r="H11" s="25"/>
    </row>
    <row r="12" spans="1:8">
      <c r="A12" s="26" t="s">
        <v>7</v>
      </c>
      <c r="B12" s="26"/>
      <c r="C12" s="16">
        <v>1219</v>
      </c>
      <c r="D12" s="9">
        <f t="shared" ref="D12:D17" si="2">C12-E12</f>
        <v>780</v>
      </c>
      <c r="E12" s="3">
        <v>439</v>
      </c>
      <c r="F12" s="10">
        <f t="shared" ref="F12:F17" si="3">E12/C12</f>
        <v>0.36013125512715338</v>
      </c>
      <c r="G12" s="27" t="s">
        <v>5</v>
      </c>
      <c r="H12" s="28">
        <v>42348</v>
      </c>
    </row>
    <row r="13" spans="1:8">
      <c r="A13" s="26" t="s">
        <v>10</v>
      </c>
      <c r="B13" s="26"/>
      <c r="C13" s="16">
        <v>324</v>
      </c>
      <c r="D13" s="9">
        <f t="shared" si="2"/>
        <v>265</v>
      </c>
      <c r="E13" s="3">
        <v>59</v>
      </c>
      <c r="F13" s="10">
        <f t="shared" si="3"/>
        <v>0.18209876543209877</v>
      </c>
      <c r="G13" s="27"/>
      <c r="H13" s="28"/>
    </row>
    <row r="14" spans="1:8">
      <c r="A14" s="26" t="s">
        <v>11</v>
      </c>
      <c r="B14" s="26"/>
      <c r="C14" s="16">
        <v>1192</v>
      </c>
      <c r="D14" s="9">
        <f t="shared" si="2"/>
        <v>600</v>
      </c>
      <c r="E14" s="3">
        <v>592</v>
      </c>
      <c r="F14" s="10">
        <f t="shared" si="3"/>
        <v>0.49664429530201343</v>
      </c>
      <c r="G14" s="27"/>
      <c r="H14" s="28"/>
    </row>
    <row r="15" spans="1:8">
      <c r="A15" s="26" t="s">
        <v>8</v>
      </c>
      <c r="B15" s="26"/>
      <c r="C15" s="16">
        <v>1430</v>
      </c>
      <c r="D15" s="9">
        <f t="shared" si="2"/>
        <v>797</v>
      </c>
      <c r="E15" s="3">
        <v>633</v>
      </c>
      <c r="F15" s="10">
        <f t="shared" si="3"/>
        <v>0.44265734265734263</v>
      </c>
      <c r="G15" s="27" t="s">
        <v>6</v>
      </c>
      <c r="H15" s="28">
        <v>2951</v>
      </c>
    </row>
    <row r="16" spans="1:8">
      <c r="A16" s="26" t="s">
        <v>9</v>
      </c>
      <c r="B16" s="26"/>
      <c r="C16" s="16">
        <v>352</v>
      </c>
      <c r="D16" s="9">
        <f t="shared" si="2"/>
        <v>133</v>
      </c>
      <c r="E16" s="3">
        <v>219</v>
      </c>
      <c r="F16" s="10">
        <f t="shared" si="3"/>
        <v>0.62215909090909094</v>
      </c>
      <c r="G16" s="27"/>
      <c r="H16" s="28"/>
    </row>
    <row r="17" spans="1:8">
      <c r="A17" s="26" t="s">
        <v>12</v>
      </c>
      <c r="B17" s="26"/>
      <c r="C17" s="16">
        <v>2200</v>
      </c>
      <c r="D17" s="9">
        <f t="shared" si="2"/>
        <v>2200</v>
      </c>
      <c r="E17" s="3"/>
      <c r="F17" s="10">
        <f t="shared" si="3"/>
        <v>0</v>
      </c>
      <c r="G17" s="27"/>
      <c r="H17" s="28"/>
    </row>
    <row r="18" spans="1:8">
      <c r="A18" s="29"/>
      <c r="B18" s="29"/>
      <c r="C18" s="16"/>
      <c r="D18" s="9"/>
      <c r="E18" s="3"/>
      <c r="F18" s="10"/>
      <c r="G18" s="31"/>
      <c r="H18" s="32"/>
    </row>
    <row r="19" spans="1:8">
      <c r="A19" s="14"/>
      <c r="B19" s="14"/>
      <c r="C19" s="11">
        <f>SUM(C12:C18)</f>
        <v>6717</v>
      </c>
      <c r="D19" s="11">
        <f>C19-E19</f>
        <v>4775</v>
      </c>
      <c r="E19" s="11">
        <f>SUM(E12:E18)</f>
        <v>1942</v>
      </c>
      <c r="F19" s="12">
        <f>E19/C19</f>
        <v>0.28911716540122079</v>
      </c>
      <c r="G19" s="30">
        <f>SUM(H12:H17)</f>
        <v>45299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44121</v>
      </c>
      <c r="C21" s="13" t="s">
        <v>3</v>
      </c>
      <c r="D21" s="8" t="s">
        <v>2</v>
      </c>
      <c r="E21" s="13" t="s">
        <v>0</v>
      </c>
      <c r="F21" s="13" t="s">
        <v>1</v>
      </c>
      <c r="G21" s="25" t="s">
        <v>4</v>
      </c>
      <c r="H21" s="25"/>
    </row>
    <row r="22" spans="1:8">
      <c r="A22" s="26" t="s">
        <v>7</v>
      </c>
      <c r="B22" s="26"/>
      <c r="C22" s="16">
        <v>1219</v>
      </c>
      <c r="D22" s="9">
        <f t="shared" ref="D22:D27" si="4">C22-E22</f>
        <v>758</v>
      </c>
      <c r="E22" s="3">
        <v>461</v>
      </c>
      <c r="F22" s="10">
        <f t="shared" ref="F22:F27" si="5">E22/C22</f>
        <v>0.37817883511074651</v>
      </c>
      <c r="G22" s="27" t="s">
        <v>5</v>
      </c>
      <c r="H22" s="28">
        <v>24876</v>
      </c>
    </row>
    <row r="23" spans="1:8">
      <c r="A23" s="26" t="s">
        <v>10</v>
      </c>
      <c r="B23" s="26"/>
      <c r="C23" s="16">
        <v>324</v>
      </c>
      <c r="D23" s="9">
        <f t="shared" si="4"/>
        <v>269</v>
      </c>
      <c r="E23" s="3">
        <v>55</v>
      </c>
      <c r="F23" s="10">
        <f t="shared" si="5"/>
        <v>0.16975308641975309</v>
      </c>
      <c r="G23" s="27"/>
      <c r="H23" s="28"/>
    </row>
    <row r="24" spans="1:8">
      <c r="A24" s="26" t="s">
        <v>11</v>
      </c>
      <c r="B24" s="26"/>
      <c r="C24" s="16">
        <v>1192</v>
      </c>
      <c r="D24" s="9">
        <f t="shared" si="4"/>
        <v>612</v>
      </c>
      <c r="E24" s="3">
        <v>580</v>
      </c>
      <c r="F24" s="10">
        <f t="shared" si="5"/>
        <v>0.48657718120805371</v>
      </c>
      <c r="G24" s="27"/>
      <c r="H24" s="28"/>
    </row>
    <row r="25" spans="1:8">
      <c r="A25" s="26" t="s">
        <v>8</v>
      </c>
      <c r="B25" s="26"/>
      <c r="C25" s="16">
        <v>1430</v>
      </c>
      <c r="D25" s="9">
        <f t="shared" si="4"/>
        <v>833</v>
      </c>
      <c r="E25" s="3">
        <v>597</v>
      </c>
      <c r="F25" s="10">
        <f t="shared" si="5"/>
        <v>0.41748251748251747</v>
      </c>
      <c r="G25" s="27" t="s">
        <v>6</v>
      </c>
      <c r="H25" s="28">
        <v>3675</v>
      </c>
    </row>
    <row r="26" spans="1:8">
      <c r="A26" s="26" t="s">
        <v>9</v>
      </c>
      <c r="B26" s="26"/>
      <c r="C26" s="16">
        <v>352</v>
      </c>
      <c r="D26" s="9">
        <f t="shared" si="4"/>
        <v>156</v>
      </c>
      <c r="E26" s="3">
        <v>196</v>
      </c>
      <c r="F26" s="10">
        <f t="shared" si="5"/>
        <v>0.55681818181818177</v>
      </c>
      <c r="G26" s="27"/>
      <c r="H26" s="28"/>
    </row>
    <row r="27" spans="1:8">
      <c r="A27" s="26" t="s">
        <v>12</v>
      </c>
      <c r="B27" s="26"/>
      <c r="C27" s="16">
        <v>2200</v>
      </c>
      <c r="D27" s="9">
        <f t="shared" si="4"/>
        <v>2200</v>
      </c>
      <c r="E27" s="3"/>
      <c r="F27" s="10">
        <f t="shared" si="5"/>
        <v>0</v>
      </c>
      <c r="G27" s="27"/>
      <c r="H27" s="28"/>
    </row>
    <row r="28" spans="1:8">
      <c r="A28" s="29"/>
      <c r="B28" s="29"/>
      <c r="C28" s="16"/>
      <c r="D28" s="9"/>
      <c r="E28" s="3"/>
      <c r="F28" s="10"/>
      <c r="G28" s="31"/>
      <c r="H28" s="32"/>
    </row>
    <row r="29" spans="1:8">
      <c r="A29" s="14"/>
      <c r="B29" s="14"/>
      <c r="C29" s="11">
        <f>SUM(C22:C28)</f>
        <v>6717</v>
      </c>
      <c r="D29" s="11">
        <f>C29-E29</f>
        <v>4828</v>
      </c>
      <c r="E29" s="11">
        <f>SUM(E22:E28)</f>
        <v>1889</v>
      </c>
      <c r="F29" s="12">
        <f>E29/C29</f>
        <v>0.28122673812714011</v>
      </c>
      <c r="G29" s="30">
        <f>SUM(H22:H27)</f>
        <v>28551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44122</v>
      </c>
      <c r="C31" s="13" t="s">
        <v>3</v>
      </c>
      <c r="D31" s="8" t="s">
        <v>2</v>
      </c>
      <c r="E31" s="13" t="s">
        <v>0</v>
      </c>
      <c r="F31" s="13" t="s">
        <v>1</v>
      </c>
      <c r="G31" s="25" t="s">
        <v>4</v>
      </c>
      <c r="H31" s="25"/>
    </row>
    <row r="32" spans="1:8">
      <c r="A32" s="26" t="s">
        <v>7</v>
      </c>
      <c r="B32" s="26"/>
      <c r="C32" s="16">
        <v>1219</v>
      </c>
      <c r="D32" s="9">
        <f t="shared" ref="D32:D37" si="6">C32-E32</f>
        <v>865</v>
      </c>
      <c r="E32" s="3">
        <v>354</v>
      </c>
      <c r="F32" s="10">
        <f t="shared" ref="F32:F37" si="7">E32/C32</f>
        <v>0.29040196882690728</v>
      </c>
      <c r="G32" s="27" t="s">
        <v>5</v>
      </c>
      <c r="H32" s="28">
        <v>41132</v>
      </c>
    </row>
    <row r="33" spans="1:8">
      <c r="A33" s="26" t="s">
        <v>10</v>
      </c>
      <c r="B33" s="26"/>
      <c r="C33" s="16">
        <v>324</v>
      </c>
      <c r="D33" s="9">
        <f t="shared" si="6"/>
        <v>270</v>
      </c>
      <c r="E33" s="3">
        <v>54</v>
      </c>
      <c r="F33" s="10">
        <f t="shared" si="7"/>
        <v>0.16666666666666666</v>
      </c>
      <c r="G33" s="27"/>
      <c r="H33" s="28"/>
    </row>
    <row r="34" spans="1:8">
      <c r="A34" s="26" t="s">
        <v>11</v>
      </c>
      <c r="B34" s="26"/>
      <c r="C34" s="16">
        <v>1192</v>
      </c>
      <c r="D34" s="9">
        <f t="shared" si="6"/>
        <v>750</v>
      </c>
      <c r="E34" s="3">
        <v>442</v>
      </c>
      <c r="F34" s="10">
        <f t="shared" si="7"/>
        <v>0.37080536912751677</v>
      </c>
      <c r="G34" s="27"/>
      <c r="H34" s="28"/>
    </row>
    <row r="35" spans="1:8">
      <c r="A35" s="26" t="s">
        <v>8</v>
      </c>
      <c r="B35" s="26"/>
      <c r="C35" s="16">
        <v>1430</v>
      </c>
      <c r="D35" s="9">
        <f t="shared" si="6"/>
        <v>940</v>
      </c>
      <c r="E35" s="3">
        <v>490</v>
      </c>
      <c r="F35" s="10">
        <f t="shared" si="7"/>
        <v>0.34265734265734266</v>
      </c>
      <c r="G35" s="27" t="s">
        <v>6</v>
      </c>
      <c r="H35" s="28">
        <v>5274</v>
      </c>
    </row>
    <row r="36" spans="1:8">
      <c r="A36" s="26" t="s">
        <v>9</v>
      </c>
      <c r="B36" s="26"/>
      <c r="C36" s="16">
        <v>352</v>
      </c>
      <c r="D36" s="9">
        <f t="shared" si="6"/>
        <v>217</v>
      </c>
      <c r="E36" s="3">
        <v>135</v>
      </c>
      <c r="F36" s="10">
        <f t="shared" si="7"/>
        <v>0.38352272727272729</v>
      </c>
      <c r="G36" s="27"/>
      <c r="H36" s="28"/>
    </row>
    <row r="37" spans="1:8">
      <c r="A37" s="26" t="s">
        <v>12</v>
      </c>
      <c r="B37" s="26"/>
      <c r="C37" s="16">
        <v>2200</v>
      </c>
      <c r="D37" s="9">
        <f t="shared" si="6"/>
        <v>2200</v>
      </c>
      <c r="E37" s="3"/>
      <c r="F37" s="10">
        <f t="shared" si="7"/>
        <v>0</v>
      </c>
      <c r="G37" s="27"/>
      <c r="H37" s="28"/>
    </row>
    <row r="38" spans="1:8">
      <c r="A38" s="29"/>
      <c r="B38" s="29"/>
      <c r="C38" s="16"/>
      <c r="D38" s="9"/>
      <c r="E38" s="3"/>
      <c r="F38" s="10"/>
      <c r="G38" s="31"/>
      <c r="H38" s="32"/>
    </row>
    <row r="39" spans="1:8">
      <c r="A39" s="14"/>
      <c r="B39" s="14"/>
      <c r="C39" s="11">
        <f>SUM(C32:C38)</f>
        <v>6717</v>
      </c>
      <c r="D39" s="11">
        <f>C39-E39</f>
        <v>5242</v>
      </c>
      <c r="E39" s="11">
        <f>SUM(E32:E38)</f>
        <v>1475</v>
      </c>
      <c r="F39" s="12">
        <f>E39/C39</f>
        <v>0.21959207979752865</v>
      </c>
      <c r="G39" s="30">
        <f>SUM(H32:H37)</f>
        <v>46406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44123</v>
      </c>
      <c r="C41" s="13" t="s">
        <v>3</v>
      </c>
      <c r="D41" s="8" t="s">
        <v>2</v>
      </c>
      <c r="E41" s="13" t="s">
        <v>0</v>
      </c>
      <c r="F41" s="13" t="s">
        <v>1</v>
      </c>
      <c r="G41" s="25" t="s">
        <v>4</v>
      </c>
      <c r="H41" s="25"/>
    </row>
    <row r="42" spans="1:8">
      <c r="A42" s="26" t="s">
        <v>7</v>
      </c>
      <c r="B42" s="26"/>
      <c r="C42" s="16">
        <v>1219</v>
      </c>
      <c r="D42" s="9">
        <f t="shared" ref="D42:D47" si="8">C42-E42</f>
        <v>898</v>
      </c>
      <c r="E42" s="3">
        <v>321</v>
      </c>
      <c r="F42" s="10">
        <f t="shared" ref="F42:F47" si="9">E42/C42</f>
        <v>0.26333059885151766</v>
      </c>
      <c r="G42" s="27" t="s">
        <v>5</v>
      </c>
      <c r="H42" s="28">
        <v>34090</v>
      </c>
    </row>
    <row r="43" spans="1:8">
      <c r="A43" s="26" t="s">
        <v>10</v>
      </c>
      <c r="B43" s="26"/>
      <c r="C43" s="16">
        <v>324</v>
      </c>
      <c r="D43" s="9">
        <f t="shared" si="8"/>
        <v>274</v>
      </c>
      <c r="E43" s="3">
        <v>50</v>
      </c>
      <c r="F43" s="10">
        <f t="shared" si="9"/>
        <v>0.15432098765432098</v>
      </c>
      <c r="G43" s="27"/>
      <c r="H43" s="28"/>
    </row>
    <row r="44" spans="1:8">
      <c r="A44" s="26" t="s">
        <v>11</v>
      </c>
      <c r="B44" s="26"/>
      <c r="C44" s="16">
        <v>1192</v>
      </c>
      <c r="D44" s="9">
        <f t="shared" si="8"/>
        <v>757</v>
      </c>
      <c r="E44" s="3">
        <v>435</v>
      </c>
      <c r="F44" s="10">
        <f t="shared" si="9"/>
        <v>0.36493288590604028</v>
      </c>
      <c r="G44" s="27"/>
      <c r="H44" s="28"/>
    </row>
    <row r="45" spans="1:8">
      <c r="A45" s="26" t="s">
        <v>8</v>
      </c>
      <c r="B45" s="26"/>
      <c r="C45" s="16">
        <v>1430</v>
      </c>
      <c r="D45" s="9">
        <f t="shared" si="8"/>
        <v>880</v>
      </c>
      <c r="E45" s="3">
        <v>550</v>
      </c>
      <c r="F45" s="10">
        <f t="shared" si="9"/>
        <v>0.38461538461538464</v>
      </c>
      <c r="G45" s="27" t="s">
        <v>6</v>
      </c>
      <c r="H45" s="28">
        <v>4023</v>
      </c>
    </row>
    <row r="46" spans="1:8">
      <c r="A46" s="26" t="s">
        <v>9</v>
      </c>
      <c r="B46" s="26"/>
      <c r="C46" s="16">
        <v>352</v>
      </c>
      <c r="D46" s="9">
        <f t="shared" si="8"/>
        <v>202</v>
      </c>
      <c r="E46" s="3">
        <v>150</v>
      </c>
      <c r="F46" s="10">
        <f t="shared" si="9"/>
        <v>0.42613636363636365</v>
      </c>
      <c r="G46" s="27"/>
      <c r="H46" s="28"/>
    </row>
    <row r="47" spans="1:8">
      <c r="A47" s="26" t="s">
        <v>12</v>
      </c>
      <c r="B47" s="26"/>
      <c r="C47" s="16">
        <v>2200</v>
      </c>
      <c r="D47" s="9">
        <f t="shared" si="8"/>
        <v>2200</v>
      </c>
      <c r="E47" s="3"/>
      <c r="F47" s="10">
        <f t="shared" si="9"/>
        <v>0</v>
      </c>
      <c r="G47" s="27"/>
      <c r="H47" s="28"/>
    </row>
    <row r="48" spans="1:8">
      <c r="A48" s="29"/>
      <c r="B48" s="29"/>
      <c r="C48" s="16"/>
      <c r="D48" s="9"/>
      <c r="E48" s="3"/>
      <c r="F48" s="10"/>
      <c r="G48" s="31"/>
      <c r="H48" s="32"/>
    </row>
    <row r="49" spans="1:8">
      <c r="A49" s="14"/>
      <c r="B49" s="14"/>
      <c r="C49" s="11">
        <f>SUM(C42:C48)</f>
        <v>6717</v>
      </c>
      <c r="D49" s="11">
        <f>C49-E49</f>
        <v>5211</v>
      </c>
      <c r="E49" s="11">
        <f>SUM(E42:E48)</f>
        <v>1506</v>
      </c>
      <c r="F49" s="12">
        <f>E49/C49</f>
        <v>0.22420723537293435</v>
      </c>
      <c r="G49" s="30">
        <f>SUM(H42:H47)</f>
        <v>38113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44124</v>
      </c>
      <c r="C51" s="13" t="s">
        <v>3</v>
      </c>
      <c r="D51" s="8" t="s">
        <v>2</v>
      </c>
      <c r="E51" s="13" t="s">
        <v>0</v>
      </c>
      <c r="F51" s="13" t="s">
        <v>1</v>
      </c>
      <c r="G51" s="25" t="s">
        <v>4</v>
      </c>
      <c r="H51" s="25"/>
    </row>
    <row r="52" spans="1:8">
      <c r="A52" s="26" t="s">
        <v>7</v>
      </c>
      <c r="B52" s="26"/>
      <c r="C52" s="16">
        <v>1219</v>
      </c>
      <c r="D52" s="9">
        <f t="shared" ref="D52:D57" si="10">C52-E52</f>
        <v>903</v>
      </c>
      <c r="E52" s="3">
        <v>316</v>
      </c>
      <c r="F52" s="10">
        <f t="shared" ref="F52:F57" si="11">E52/C52</f>
        <v>0.25922887612797374</v>
      </c>
      <c r="G52" s="27" t="s">
        <v>5</v>
      </c>
      <c r="H52" s="28">
        <v>24576</v>
      </c>
    </row>
    <row r="53" spans="1:8">
      <c r="A53" s="26" t="s">
        <v>10</v>
      </c>
      <c r="B53" s="26"/>
      <c r="C53" s="16">
        <v>324</v>
      </c>
      <c r="D53" s="9">
        <f t="shared" si="10"/>
        <v>269</v>
      </c>
      <c r="E53" s="3">
        <v>55</v>
      </c>
      <c r="F53" s="10">
        <f t="shared" si="11"/>
        <v>0.16975308641975309</v>
      </c>
      <c r="G53" s="27"/>
      <c r="H53" s="28"/>
    </row>
    <row r="54" spans="1:8">
      <c r="A54" s="26" t="s">
        <v>11</v>
      </c>
      <c r="B54" s="26"/>
      <c r="C54" s="16">
        <v>1192</v>
      </c>
      <c r="D54" s="9">
        <f t="shared" si="10"/>
        <v>782</v>
      </c>
      <c r="E54" s="3">
        <v>410</v>
      </c>
      <c r="F54" s="10">
        <f t="shared" si="11"/>
        <v>0.34395973154362414</v>
      </c>
      <c r="G54" s="27"/>
      <c r="H54" s="28"/>
    </row>
    <row r="55" spans="1:8">
      <c r="A55" s="26" t="s">
        <v>8</v>
      </c>
      <c r="B55" s="26"/>
      <c r="C55" s="16">
        <v>1430</v>
      </c>
      <c r="D55" s="9">
        <f t="shared" si="10"/>
        <v>840</v>
      </c>
      <c r="E55" s="3">
        <v>590</v>
      </c>
      <c r="F55" s="10">
        <f t="shared" si="11"/>
        <v>0.41258741258741261</v>
      </c>
      <c r="G55" s="27" t="s">
        <v>6</v>
      </c>
      <c r="H55" s="28">
        <v>3303</v>
      </c>
    </row>
    <row r="56" spans="1:8">
      <c r="A56" s="26" t="s">
        <v>9</v>
      </c>
      <c r="B56" s="26"/>
      <c r="C56" s="16">
        <v>352</v>
      </c>
      <c r="D56" s="9">
        <f t="shared" si="10"/>
        <v>144</v>
      </c>
      <c r="E56" s="3">
        <v>208</v>
      </c>
      <c r="F56" s="10">
        <f t="shared" si="11"/>
        <v>0.59090909090909094</v>
      </c>
      <c r="G56" s="27"/>
      <c r="H56" s="28"/>
    </row>
    <row r="57" spans="1:8">
      <c r="A57" s="26" t="s">
        <v>12</v>
      </c>
      <c r="B57" s="26"/>
      <c r="C57" s="16">
        <v>2200</v>
      </c>
      <c r="D57" s="9">
        <f t="shared" si="10"/>
        <v>2200</v>
      </c>
      <c r="E57" s="3"/>
      <c r="F57" s="10">
        <f t="shared" si="11"/>
        <v>0</v>
      </c>
      <c r="G57" s="27"/>
      <c r="H57" s="28"/>
    </row>
    <row r="58" spans="1:8">
      <c r="A58" s="29"/>
      <c r="B58" s="29"/>
      <c r="C58" s="16"/>
      <c r="D58" s="9"/>
      <c r="E58" s="3"/>
      <c r="F58" s="10"/>
      <c r="G58" s="31"/>
      <c r="H58" s="32"/>
    </row>
    <row r="59" spans="1:8">
      <c r="A59" s="14"/>
      <c r="B59" s="14"/>
      <c r="C59" s="11">
        <f>SUM(C52:C58)</f>
        <v>6717</v>
      </c>
      <c r="D59" s="11">
        <f>C59-E59</f>
        <v>5138</v>
      </c>
      <c r="E59" s="11">
        <f>SUM(E52:E58)</f>
        <v>1579</v>
      </c>
      <c r="F59" s="12">
        <f>E59/C59</f>
        <v>0.23507518237308322</v>
      </c>
      <c r="G59" s="30">
        <f>SUM(H52:H57)</f>
        <v>27879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44125</v>
      </c>
      <c r="C61" s="13" t="s">
        <v>3</v>
      </c>
      <c r="D61" s="8" t="s">
        <v>2</v>
      </c>
      <c r="E61" s="13" t="s">
        <v>0</v>
      </c>
      <c r="F61" s="13" t="s">
        <v>1</v>
      </c>
      <c r="G61" s="25" t="s">
        <v>4</v>
      </c>
      <c r="H61" s="25"/>
    </row>
    <row r="62" spans="1:8">
      <c r="A62" s="26" t="s">
        <v>7</v>
      </c>
      <c r="B62" s="26"/>
      <c r="C62" s="16">
        <v>1219</v>
      </c>
      <c r="D62" s="9">
        <f t="shared" ref="D62:D67" si="12">C62-E62</f>
        <v>884</v>
      </c>
      <c r="E62" s="3">
        <v>335</v>
      </c>
      <c r="F62" s="10">
        <f t="shared" ref="F62:F67" si="13">E62/C62</f>
        <v>0.27481542247744051</v>
      </c>
      <c r="G62" s="27" t="s">
        <v>5</v>
      </c>
      <c r="H62" s="28">
        <v>27932</v>
      </c>
    </row>
    <row r="63" spans="1:8">
      <c r="A63" s="26" t="s">
        <v>10</v>
      </c>
      <c r="B63" s="26"/>
      <c r="C63" s="16">
        <v>324</v>
      </c>
      <c r="D63" s="9">
        <f t="shared" si="12"/>
        <v>268</v>
      </c>
      <c r="E63" s="3">
        <v>56</v>
      </c>
      <c r="F63" s="10">
        <f t="shared" si="13"/>
        <v>0.1728395061728395</v>
      </c>
      <c r="G63" s="27"/>
      <c r="H63" s="28"/>
    </row>
    <row r="64" spans="1:8">
      <c r="A64" s="26" t="s">
        <v>11</v>
      </c>
      <c r="B64" s="26"/>
      <c r="C64" s="16">
        <v>1192</v>
      </c>
      <c r="D64" s="9">
        <f t="shared" si="12"/>
        <v>731</v>
      </c>
      <c r="E64" s="3">
        <v>461</v>
      </c>
      <c r="F64" s="10">
        <f t="shared" si="13"/>
        <v>0.38674496644295303</v>
      </c>
      <c r="G64" s="27"/>
      <c r="H64" s="28"/>
    </row>
    <row r="65" spans="1:8">
      <c r="A65" s="26" t="s">
        <v>8</v>
      </c>
      <c r="B65" s="26"/>
      <c r="C65" s="16">
        <v>1430</v>
      </c>
      <c r="D65" s="9">
        <f t="shared" si="12"/>
        <v>814</v>
      </c>
      <c r="E65" s="3">
        <v>616</v>
      </c>
      <c r="F65" s="10">
        <f t="shared" si="13"/>
        <v>0.43076923076923079</v>
      </c>
      <c r="G65" s="27" t="s">
        <v>6</v>
      </c>
      <c r="H65" s="28">
        <v>2354</v>
      </c>
    </row>
    <row r="66" spans="1:8">
      <c r="A66" s="26" t="s">
        <v>9</v>
      </c>
      <c r="B66" s="26"/>
      <c r="C66" s="16">
        <v>352</v>
      </c>
      <c r="D66" s="9">
        <f t="shared" si="12"/>
        <v>125</v>
      </c>
      <c r="E66" s="3">
        <v>227</v>
      </c>
      <c r="F66" s="10">
        <f t="shared" si="13"/>
        <v>0.64488636363636365</v>
      </c>
      <c r="G66" s="27"/>
      <c r="H66" s="28"/>
    </row>
    <row r="67" spans="1:8">
      <c r="A67" s="26" t="s">
        <v>12</v>
      </c>
      <c r="B67" s="26"/>
      <c r="C67" s="16">
        <v>2200</v>
      </c>
      <c r="D67" s="9">
        <f t="shared" si="12"/>
        <v>2200</v>
      </c>
      <c r="E67" s="3"/>
      <c r="F67" s="10">
        <f t="shared" si="13"/>
        <v>0</v>
      </c>
      <c r="G67" s="27"/>
      <c r="H67" s="28"/>
    </row>
    <row r="68" spans="1:8">
      <c r="A68" s="29"/>
      <c r="B68" s="29"/>
      <c r="C68" s="16"/>
      <c r="D68" s="9"/>
      <c r="E68" s="3"/>
      <c r="F68" s="10"/>
      <c r="G68" s="31"/>
      <c r="H68" s="32"/>
    </row>
    <row r="69" spans="1:8">
      <c r="A69" s="14"/>
      <c r="B69" s="14"/>
      <c r="C69" s="11">
        <f>SUM(C62:C68)</f>
        <v>6717</v>
      </c>
      <c r="D69" s="11">
        <f>C69-E69</f>
        <v>5022</v>
      </c>
      <c r="E69" s="11">
        <f>SUM(E62:E68)</f>
        <v>1695</v>
      </c>
      <c r="F69" s="12">
        <f>E69/C69</f>
        <v>0.25234479678427868</v>
      </c>
      <c r="G69" s="30">
        <f>SUM(H62:H67)</f>
        <v>30286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honeticPr fontId="0" type="noConversion"/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9" zoomScaleNormal="100" workbookViewId="0">
      <selection activeCell="N54" sqref="N54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5</v>
      </c>
      <c r="B1" s="1">
        <f>'15-21'!B61+1</f>
        <v>44126</v>
      </c>
      <c r="C1" s="13" t="s">
        <v>3</v>
      </c>
      <c r="D1" s="8" t="s">
        <v>2</v>
      </c>
      <c r="E1" s="13" t="s">
        <v>0</v>
      </c>
      <c r="F1" s="13" t="s">
        <v>1</v>
      </c>
      <c r="G1" s="25" t="s">
        <v>4</v>
      </c>
      <c r="H1" s="25"/>
    </row>
    <row r="2" spans="1:8">
      <c r="A2" s="26" t="s">
        <v>7</v>
      </c>
      <c r="B2" s="26"/>
      <c r="C2" s="16">
        <v>1219</v>
      </c>
      <c r="D2" s="9">
        <f t="shared" ref="D2:D7" si="0">C2-E2</f>
        <v>900</v>
      </c>
      <c r="E2" s="3">
        <v>319</v>
      </c>
      <c r="F2" s="10">
        <f t="shared" ref="F2:F7" si="1">E2/C2</f>
        <v>0.2616899097621001</v>
      </c>
      <c r="G2" s="27" t="s">
        <v>5</v>
      </c>
      <c r="H2" s="28">
        <v>32264</v>
      </c>
    </row>
    <row r="3" spans="1:8">
      <c r="A3" s="26" t="s">
        <v>10</v>
      </c>
      <c r="B3" s="26"/>
      <c r="C3" s="16">
        <v>324</v>
      </c>
      <c r="D3" s="9">
        <f t="shared" si="0"/>
        <v>272</v>
      </c>
      <c r="E3" s="3">
        <v>52</v>
      </c>
      <c r="F3" s="10">
        <f t="shared" si="1"/>
        <v>0.16049382716049382</v>
      </c>
      <c r="G3" s="27"/>
      <c r="H3" s="28"/>
    </row>
    <row r="4" spans="1:8">
      <c r="A4" s="26" t="s">
        <v>11</v>
      </c>
      <c r="B4" s="26"/>
      <c r="C4" s="16">
        <v>1192</v>
      </c>
      <c r="D4" s="9">
        <f t="shared" si="0"/>
        <v>712</v>
      </c>
      <c r="E4" s="3">
        <v>480</v>
      </c>
      <c r="F4" s="10">
        <f t="shared" si="1"/>
        <v>0.40268456375838924</v>
      </c>
      <c r="G4" s="27"/>
      <c r="H4" s="28"/>
    </row>
    <row r="5" spans="1:8">
      <c r="A5" s="26" t="s">
        <v>8</v>
      </c>
      <c r="B5" s="26"/>
      <c r="C5" s="16">
        <v>1430</v>
      </c>
      <c r="D5" s="9">
        <f t="shared" si="0"/>
        <v>870</v>
      </c>
      <c r="E5" s="3">
        <v>560</v>
      </c>
      <c r="F5" s="10">
        <f t="shared" si="1"/>
        <v>0.39160839160839161</v>
      </c>
      <c r="G5" s="27" t="s">
        <v>6</v>
      </c>
      <c r="H5" s="28">
        <v>2771</v>
      </c>
    </row>
    <row r="6" spans="1:8">
      <c r="A6" s="26" t="s">
        <v>9</v>
      </c>
      <c r="B6" s="26"/>
      <c r="C6" s="16">
        <v>352</v>
      </c>
      <c r="D6" s="9">
        <f t="shared" si="0"/>
        <v>147</v>
      </c>
      <c r="E6" s="3">
        <v>205</v>
      </c>
      <c r="F6" s="10">
        <f t="shared" si="1"/>
        <v>0.58238636363636365</v>
      </c>
      <c r="G6" s="27"/>
      <c r="H6" s="28"/>
    </row>
    <row r="7" spans="1:8">
      <c r="A7" s="26" t="s">
        <v>12</v>
      </c>
      <c r="B7" s="26"/>
      <c r="C7" s="16">
        <v>2200</v>
      </c>
      <c r="D7" s="9">
        <f t="shared" si="0"/>
        <v>2200</v>
      </c>
      <c r="E7" s="3"/>
      <c r="F7" s="10">
        <f t="shared" si="1"/>
        <v>0</v>
      </c>
      <c r="G7" s="27"/>
      <c r="H7" s="28"/>
    </row>
    <row r="8" spans="1:8">
      <c r="A8" s="29"/>
      <c r="B8" s="29"/>
      <c r="C8" s="16"/>
      <c r="D8" s="9"/>
      <c r="E8" s="3"/>
      <c r="F8" s="10"/>
      <c r="G8" s="31"/>
      <c r="H8" s="32"/>
    </row>
    <row r="9" spans="1:8">
      <c r="A9" s="14"/>
      <c r="B9" s="14"/>
      <c r="C9" s="11">
        <f>SUM(C2:C8)</f>
        <v>6717</v>
      </c>
      <c r="D9" s="11">
        <f>C9-E9</f>
        <v>5101</v>
      </c>
      <c r="E9" s="11">
        <f>SUM(E2:E8)</f>
        <v>1616</v>
      </c>
      <c r="F9" s="12">
        <f>E9/C9</f>
        <v>0.24058359386630937</v>
      </c>
      <c r="G9" s="30">
        <f>SUM(H2:H7)</f>
        <v>35035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44127</v>
      </c>
      <c r="C11" s="13" t="s">
        <v>3</v>
      </c>
      <c r="D11" s="8" t="s">
        <v>2</v>
      </c>
      <c r="E11" s="13" t="s">
        <v>0</v>
      </c>
      <c r="F11" s="13" t="s">
        <v>1</v>
      </c>
      <c r="G11" s="25" t="s">
        <v>4</v>
      </c>
      <c r="H11" s="25"/>
    </row>
    <row r="12" spans="1:8">
      <c r="A12" s="26" t="s">
        <v>7</v>
      </c>
      <c r="B12" s="26"/>
      <c r="C12" s="16">
        <v>1219</v>
      </c>
      <c r="D12" s="9">
        <f t="shared" ref="D12:D17" si="2">C12-E12</f>
        <v>864</v>
      </c>
      <c r="E12" s="3">
        <v>355</v>
      </c>
      <c r="F12" s="10">
        <f t="shared" ref="F12:F17" si="3">E12/C12</f>
        <v>0.29122231337161608</v>
      </c>
      <c r="G12" s="27" t="s">
        <v>5</v>
      </c>
      <c r="H12" s="28">
        <v>36667</v>
      </c>
    </row>
    <row r="13" spans="1:8">
      <c r="A13" s="26" t="s">
        <v>10</v>
      </c>
      <c r="B13" s="26"/>
      <c r="C13" s="16">
        <v>324</v>
      </c>
      <c r="D13" s="9">
        <f t="shared" si="2"/>
        <v>279</v>
      </c>
      <c r="E13" s="3">
        <v>45</v>
      </c>
      <c r="F13" s="10">
        <f t="shared" si="3"/>
        <v>0.1388888888888889</v>
      </c>
      <c r="G13" s="27"/>
      <c r="H13" s="28"/>
    </row>
    <row r="14" spans="1:8">
      <c r="A14" s="26" t="s">
        <v>11</v>
      </c>
      <c r="B14" s="26"/>
      <c r="C14" s="16">
        <v>1192</v>
      </c>
      <c r="D14" s="9">
        <f t="shared" si="2"/>
        <v>662</v>
      </c>
      <c r="E14" s="3">
        <v>530</v>
      </c>
      <c r="F14" s="10">
        <f t="shared" si="3"/>
        <v>0.44463087248322147</v>
      </c>
      <c r="G14" s="27"/>
      <c r="H14" s="28"/>
    </row>
    <row r="15" spans="1:8">
      <c r="A15" s="26" t="s">
        <v>8</v>
      </c>
      <c r="B15" s="26"/>
      <c r="C15" s="16">
        <v>1430</v>
      </c>
      <c r="D15" s="9">
        <f t="shared" si="2"/>
        <v>870</v>
      </c>
      <c r="E15" s="3">
        <v>560</v>
      </c>
      <c r="F15" s="10">
        <f t="shared" si="3"/>
        <v>0.39160839160839161</v>
      </c>
      <c r="G15" s="27" t="s">
        <v>6</v>
      </c>
      <c r="H15" s="28">
        <v>3309</v>
      </c>
    </row>
    <row r="16" spans="1:8">
      <c r="A16" s="26" t="s">
        <v>9</v>
      </c>
      <c r="B16" s="26"/>
      <c r="C16" s="16">
        <v>352</v>
      </c>
      <c r="D16" s="9">
        <f t="shared" si="2"/>
        <v>141</v>
      </c>
      <c r="E16" s="3">
        <v>211</v>
      </c>
      <c r="F16" s="10">
        <f t="shared" si="3"/>
        <v>0.59943181818181823</v>
      </c>
      <c r="G16" s="27"/>
      <c r="H16" s="28"/>
    </row>
    <row r="17" spans="1:8">
      <c r="A17" s="26" t="s">
        <v>12</v>
      </c>
      <c r="B17" s="26"/>
      <c r="C17" s="16">
        <v>2200</v>
      </c>
      <c r="D17" s="9">
        <f t="shared" si="2"/>
        <v>2200</v>
      </c>
      <c r="E17" s="3"/>
      <c r="F17" s="10">
        <f t="shared" si="3"/>
        <v>0</v>
      </c>
      <c r="G17" s="27"/>
      <c r="H17" s="28"/>
    </row>
    <row r="18" spans="1:8">
      <c r="A18" s="29"/>
      <c r="B18" s="29"/>
      <c r="C18" s="16"/>
      <c r="D18" s="9"/>
      <c r="E18" s="3"/>
      <c r="F18" s="10"/>
      <c r="G18" s="31"/>
      <c r="H18" s="32"/>
    </row>
    <row r="19" spans="1:8">
      <c r="A19" s="14"/>
      <c r="B19" s="14"/>
      <c r="C19" s="11">
        <f>SUM(C12:C18)</f>
        <v>6717</v>
      </c>
      <c r="D19" s="11">
        <f>C19-E19</f>
        <v>5016</v>
      </c>
      <c r="E19" s="11">
        <f>SUM(E12:E18)</f>
        <v>1701</v>
      </c>
      <c r="F19" s="12">
        <f>E19/C19</f>
        <v>0.25323805270209915</v>
      </c>
      <c r="G19" s="30">
        <f>SUM(H12:H17)</f>
        <v>39976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44128</v>
      </c>
      <c r="C21" s="13" t="s">
        <v>3</v>
      </c>
      <c r="D21" s="8" t="s">
        <v>2</v>
      </c>
      <c r="E21" s="13" t="s">
        <v>0</v>
      </c>
      <c r="F21" s="13" t="s">
        <v>1</v>
      </c>
      <c r="G21" s="25" t="s">
        <v>4</v>
      </c>
      <c r="H21" s="25"/>
    </row>
    <row r="22" spans="1:8">
      <c r="A22" s="26" t="s">
        <v>7</v>
      </c>
      <c r="B22" s="26"/>
      <c r="C22" s="16">
        <v>1219</v>
      </c>
      <c r="D22" s="9">
        <f t="shared" ref="D22:D27" si="4">C22-E22</f>
        <v>789</v>
      </c>
      <c r="E22" s="3">
        <v>430</v>
      </c>
      <c r="F22" s="10">
        <f t="shared" ref="F22:F27" si="5">E22/C22</f>
        <v>0.3527481542247744</v>
      </c>
      <c r="G22" s="27" t="s">
        <v>5</v>
      </c>
      <c r="H22" s="28">
        <v>27145</v>
      </c>
    </row>
    <row r="23" spans="1:8">
      <c r="A23" s="26" t="s">
        <v>10</v>
      </c>
      <c r="B23" s="26"/>
      <c r="C23" s="16">
        <v>324</v>
      </c>
      <c r="D23" s="9">
        <f t="shared" si="4"/>
        <v>281</v>
      </c>
      <c r="E23" s="3">
        <v>43</v>
      </c>
      <c r="F23" s="10">
        <f t="shared" si="5"/>
        <v>0.13271604938271606</v>
      </c>
      <c r="G23" s="27"/>
      <c r="H23" s="28"/>
    </row>
    <row r="24" spans="1:8">
      <c r="A24" s="26" t="s">
        <v>11</v>
      </c>
      <c r="B24" s="26"/>
      <c r="C24" s="16">
        <v>1192</v>
      </c>
      <c r="D24" s="9">
        <f t="shared" si="4"/>
        <v>594</v>
      </c>
      <c r="E24" s="3">
        <v>598</v>
      </c>
      <c r="F24" s="10">
        <f t="shared" si="5"/>
        <v>0.50167785234899331</v>
      </c>
      <c r="G24" s="27"/>
      <c r="H24" s="28"/>
    </row>
    <row r="25" spans="1:8">
      <c r="A25" s="26" t="s">
        <v>8</v>
      </c>
      <c r="B25" s="26"/>
      <c r="C25" s="16">
        <v>1430</v>
      </c>
      <c r="D25" s="9">
        <f t="shared" si="4"/>
        <v>844</v>
      </c>
      <c r="E25" s="3">
        <v>586</v>
      </c>
      <c r="F25" s="10">
        <f t="shared" si="5"/>
        <v>0.4097902097902098</v>
      </c>
      <c r="G25" s="27" t="s">
        <v>6</v>
      </c>
      <c r="H25" s="28">
        <v>3515</v>
      </c>
    </row>
    <row r="26" spans="1:8">
      <c r="A26" s="26" t="s">
        <v>9</v>
      </c>
      <c r="B26" s="26"/>
      <c r="C26" s="16">
        <v>352</v>
      </c>
      <c r="D26" s="9">
        <f t="shared" si="4"/>
        <v>128</v>
      </c>
      <c r="E26" s="3">
        <v>224</v>
      </c>
      <c r="F26" s="10">
        <f t="shared" si="5"/>
        <v>0.63636363636363635</v>
      </c>
      <c r="G26" s="27"/>
      <c r="H26" s="28"/>
    </row>
    <row r="27" spans="1:8">
      <c r="A27" s="26" t="s">
        <v>12</v>
      </c>
      <c r="B27" s="26"/>
      <c r="C27" s="16">
        <v>2200</v>
      </c>
      <c r="D27" s="9">
        <f t="shared" si="4"/>
        <v>2200</v>
      </c>
      <c r="E27" s="3"/>
      <c r="F27" s="10">
        <f t="shared" si="5"/>
        <v>0</v>
      </c>
      <c r="G27" s="27"/>
      <c r="H27" s="28"/>
    </row>
    <row r="28" spans="1:8">
      <c r="A28" s="29"/>
      <c r="B28" s="29"/>
      <c r="C28" s="16"/>
      <c r="D28" s="9"/>
      <c r="E28" s="3"/>
      <c r="F28" s="10"/>
      <c r="G28" s="31"/>
      <c r="H28" s="32"/>
    </row>
    <row r="29" spans="1:8">
      <c r="A29" s="14"/>
      <c r="B29" s="14"/>
      <c r="C29" s="11">
        <f>SUM(C22:C28)</f>
        <v>6717</v>
      </c>
      <c r="D29" s="11">
        <f>C29-E29</f>
        <v>4836</v>
      </c>
      <c r="E29" s="11">
        <f>SUM(E22:E28)</f>
        <v>1881</v>
      </c>
      <c r="F29" s="12">
        <f>E29/C29</f>
        <v>0.2800357302367128</v>
      </c>
      <c r="G29" s="30">
        <f>SUM(H22:H27)</f>
        <v>30660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44129</v>
      </c>
      <c r="C31" s="13" t="s">
        <v>3</v>
      </c>
      <c r="D31" s="8" t="s">
        <v>2</v>
      </c>
      <c r="E31" s="13" t="s">
        <v>0</v>
      </c>
      <c r="F31" s="13" t="s">
        <v>1</v>
      </c>
      <c r="G31" s="25" t="s">
        <v>4</v>
      </c>
      <c r="H31" s="25"/>
    </row>
    <row r="32" spans="1:8">
      <c r="A32" s="26" t="s">
        <v>7</v>
      </c>
      <c r="B32" s="26"/>
      <c r="C32" s="16">
        <v>1219</v>
      </c>
      <c r="D32" s="9">
        <f t="shared" ref="D32:D37" si="6">C32-E32</f>
        <v>900</v>
      </c>
      <c r="E32" s="3">
        <v>319</v>
      </c>
      <c r="F32" s="10">
        <f t="shared" ref="F32:F37" si="7">E32/C32</f>
        <v>0.2616899097621001</v>
      </c>
      <c r="G32" s="27" t="s">
        <v>5</v>
      </c>
      <c r="H32" s="28">
        <v>40579</v>
      </c>
    </row>
    <row r="33" spans="1:8">
      <c r="A33" s="26" t="s">
        <v>10</v>
      </c>
      <c r="B33" s="26"/>
      <c r="C33" s="16">
        <v>324</v>
      </c>
      <c r="D33" s="9">
        <f t="shared" si="6"/>
        <v>266</v>
      </c>
      <c r="E33" s="3">
        <v>58</v>
      </c>
      <c r="F33" s="10">
        <f t="shared" si="7"/>
        <v>0.17901234567901234</v>
      </c>
      <c r="G33" s="27"/>
      <c r="H33" s="28"/>
    </row>
    <row r="34" spans="1:8">
      <c r="A34" s="26" t="s">
        <v>11</v>
      </c>
      <c r="B34" s="26"/>
      <c r="C34" s="16">
        <v>1192</v>
      </c>
      <c r="D34" s="9">
        <f t="shared" si="6"/>
        <v>624</v>
      </c>
      <c r="E34" s="3">
        <v>568</v>
      </c>
      <c r="F34" s="10">
        <f t="shared" si="7"/>
        <v>0.47651006711409394</v>
      </c>
      <c r="G34" s="27"/>
      <c r="H34" s="28"/>
    </row>
    <row r="35" spans="1:8">
      <c r="A35" s="26" t="s">
        <v>8</v>
      </c>
      <c r="B35" s="26"/>
      <c r="C35" s="16">
        <v>1430</v>
      </c>
      <c r="D35" s="9">
        <f t="shared" si="6"/>
        <v>917</v>
      </c>
      <c r="E35" s="3">
        <v>513</v>
      </c>
      <c r="F35" s="10">
        <f t="shared" si="7"/>
        <v>0.35874125874125873</v>
      </c>
      <c r="G35" s="27" t="s">
        <v>6</v>
      </c>
      <c r="H35" s="28">
        <v>4232</v>
      </c>
    </row>
    <row r="36" spans="1:8">
      <c r="A36" s="26" t="s">
        <v>9</v>
      </c>
      <c r="B36" s="26"/>
      <c r="C36" s="16">
        <v>352</v>
      </c>
      <c r="D36" s="9">
        <f t="shared" si="6"/>
        <v>173</v>
      </c>
      <c r="E36" s="3">
        <v>179</v>
      </c>
      <c r="F36" s="10">
        <f t="shared" si="7"/>
        <v>0.50852272727272729</v>
      </c>
      <c r="G36" s="27"/>
      <c r="H36" s="28"/>
    </row>
    <row r="37" spans="1:8">
      <c r="A37" s="26" t="s">
        <v>12</v>
      </c>
      <c r="B37" s="26"/>
      <c r="C37" s="16">
        <v>2200</v>
      </c>
      <c r="D37" s="9">
        <f t="shared" si="6"/>
        <v>2200</v>
      </c>
      <c r="E37" s="3"/>
      <c r="F37" s="10">
        <f t="shared" si="7"/>
        <v>0</v>
      </c>
      <c r="G37" s="27"/>
      <c r="H37" s="28"/>
    </row>
    <row r="38" spans="1:8">
      <c r="A38" s="29"/>
      <c r="B38" s="29"/>
      <c r="C38" s="16"/>
      <c r="D38" s="9"/>
      <c r="E38" s="3"/>
      <c r="F38" s="10"/>
      <c r="G38" s="31"/>
      <c r="H38" s="32"/>
    </row>
    <row r="39" spans="1:8">
      <c r="A39" s="14"/>
      <c r="B39" s="14"/>
      <c r="C39" s="11">
        <f>SUM(C32:C38)</f>
        <v>6717</v>
      </c>
      <c r="D39" s="11">
        <f>C39-E39</f>
        <v>5080</v>
      </c>
      <c r="E39" s="11">
        <f>SUM(E32:E38)</f>
        <v>1637</v>
      </c>
      <c r="F39" s="12">
        <f>E39/C39</f>
        <v>0.24370998957868095</v>
      </c>
      <c r="G39" s="30">
        <f>SUM(H32:H37)</f>
        <v>44811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44130</v>
      </c>
      <c r="C41" s="13" t="s">
        <v>3</v>
      </c>
      <c r="D41" s="8" t="s">
        <v>2</v>
      </c>
      <c r="E41" s="13" t="s">
        <v>0</v>
      </c>
      <c r="F41" s="13" t="s">
        <v>1</v>
      </c>
      <c r="G41" s="25" t="s">
        <v>4</v>
      </c>
      <c r="H41" s="25"/>
    </row>
    <row r="42" spans="1:8">
      <c r="A42" s="26" t="s">
        <v>7</v>
      </c>
      <c r="B42" s="26"/>
      <c r="C42" s="16">
        <v>1219</v>
      </c>
      <c r="D42" s="9">
        <f t="shared" ref="D42:D47" si="8">C42-E42</f>
        <v>908</v>
      </c>
      <c r="E42" s="3">
        <v>311</v>
      </c>
      <c r="F42" s="10">
        <f t="shared" ref="F42:F47" si="9">E42/C42</f>
        <v>0.25512715340442987</v>
      </c>
      <c r="G42" s="27" t="s">
        <v>5</v>
      </c>
      <c r="H42" s="28">
        <v>34599</v>
      </c>
    </row>
    <row r="43" spans="1:8">
      <c r="A43" s="26" t="s">
        <v>10</v>
      </c>
      <c r="B43" s="26"/>
      <c r="C43" s="16">
        <v>324</v>
      </c>
      <c r="D43" s="9">
        <f t="shared" si="8"/>
        <v>269</v>
      </c>
      <c r="E43" s="3">
        <v>55</v>
      </c>
      <c r="F43" s="10">
        <f t="shared" si="9"/>
        <v>0.16975308641975309</v>
      </c>
      <c r="G43" s="27"/>
      <c r="H43" s="28"/>
    </row>
    <row r="44" spans="1:8">
      <c r="A44" s="26" t="s">
        <v>11</v>
      </c>
      <c r="B44" s="26"/>
      <c r="C44" s="16">
        <v>1192</v>
      </c>
      <c r="D44" s="9">
        <f t="shared" si="8"/>
        <v>762</v>
      </c>
      <c r="E44" s="3">
        <v>430</v>
      </c>
      <c r="F44" s="10">
        <f t="shared" si="9"/>
        <v>0.36073825503355705</v>
      </c>
      <c r="G44" s="27"/>
      <c r="H44" s="28"/>
    </row>
    <row r="45" spans="1:8">
      <c r="A45" s="26" t="s">
        <v>8</v>
      </c>
      <c r="B45" s="26"/>
      <c r="C45" s="16">
        <v>1430</v>
      </c>
      <c r="D45" s="9">
        <f t="shared" si="8"/>
        <v>899</v>
      </c>
      <c r="E45" s="3">
        <v>531</v>
      </c>
      <c r="F45" s="10">
        <f t="shared" si="9"/>
        <v>0.37132867132867131</v>
      </c>
      <c r="G45" s="27" t="s">
        <v>6</v>
      </c>
      <c r="H45" s="28">
        <v>4933</v>
      </c>
    </row>
    <row r="46" spans="1:8">
      <c r="A46" s="26" t="s">
        <v>9</v>
      </c>
      <c r="B46" s="26"/>
      <c r="C46" s="16">
        <v>352</v>
      </c>
      <c r="D46" s="9">
        <f t="shared" si="8"/>
        <v>160</v>
      </c>
      <c r="E46" s="3">
        <v>192</v>
      </c>
      <c r="F46" s="10">
        <f t="shared" si="9"/>
        <v>0.54545454545454541</v>
      </c>
      <c r="G46" s="27"/>
      <c r="H46" s="28"/>
    </row>
    <row r="47" spans="1:8">
      <c r="A47" s="26" t="s">
        <v>12</v>
      </c>
      <c r="B47" s="26"/>
      <c r="C47" s="16">
        <v>2200</v>
      </c>
      <c r="D47" s="9">
        <f t="shared" si="8"/>
        <v>2200</v>
      </c>
      <c r="E47" s="3"/>
      <c r="F47" s="10">
        <f t="shared" si="9"/>
        <v>0</v>
      </c>
      <c r="G47" s="27"/>
      <c r="H47" s="28"/>
    </row>
    <row r="48" spans="1:8">
      <c r="A48" s="29"/>
      <c r="B48" s="29"/>
      <c r="C48" s="16"/>
      <c r="D48" s="9"/>
      <c r="E48" s="3"/>
      <c r="F48" s="10"/>
      <c r="G48" s="31"/>
      <c r="H48" s="32"/>
    </row>
    <row r="49" spans="1:8">
      <c r="A49" s="14"/>
      <c r="B49" s="14"/>
      <c r="C49" s="11">
        <f>SUM(C42:C48)</f>
        <v>6717</v>
      </c>
      <c r="D49" s="11">
        <f>C49-E49</f>
        <v>5198</v>
      </c>
      <c r="E49" s="11">
        <f>SUM(E42:E48)</f>
        <v>1519</v>
      </c>
      <c r="F49" s="12">
        <f>E49/C49</f>
        <v>0.22614262319487866</v>
      </c>
      <c r="G49" s="30">
        <f>SUM(H42:H47)</f>
        <v>39532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44131</v>
      </c>
      <c r="C51" s="13" t="s">
        <v>3</v>
      </c>
      <c r="D51" s="8" t="s">
        <v>2</v>
      </c>
      <c r="E51" s="13" t="s">
        <v>0</v>
      </c>
      <c r="F51" s="13" t="s">
        <v>1</v>
      </c>
      <c r="G51" s="25" t="s">
        <v>4</v>
      </c>
      <c r="H51" s="25"/>
    </row>
    <row r="52" spans="1:8">
      <c r="A52" s="26" t="s">
        <v>7</v>
      </c>
      <c r="B52" s="26"/>
      <c r="C52" s="16">
        <v>1219</v>
      </c>
      <c r="D52" s="9">
        <f t="shared" ref="D52:D57" si="10">C52-E52</f>
        <v>940</v>
      </c>
      <c r="E52" s="3">
        <v>279</v>
      </c>
      <c r="F52" s="10">
        <f t="shared" ref="F52:F57" si="11">E52/C52</f>
        <v>0.22887612797374898</v>
      </c>
      <c r="G52" s="27" t="s">
        <v>5</v>
      </c>
      <c r="H52" s="28">
        <v>31475</v>
      </c>
    </row>
    <row r="53" spans="1:8">
      <c r="A53" s="26" t="s">
        <v>10</v>
      </c>
      <c r="B53" s="26"/>
      <c r="C53" s="16">
        <v>324</v>
      </c>
      <c r="D53" s="9">
        <f t="shared" si="10"/>
        <v>262</v>
      </c>
      <c r="E53" s="3">
        <v>62</v>
      </c>
      <c r="F53" s="10">
        <f t="shared" si="11"/>
        <v>0.19135802469135801</v>
      </c>
      <c r="G53" s="27"/>
      <c r="H53" s="28"/>
    </row>
    <row r="54" spans="1:8">
      <c r="A54" s="26" t="s">
        <v>11</v>
      </c>
      <c r="B54" s="26"/>
      <c r="C54" s="16">
        <v>1192</v>
      </c>
      <c r="D54" s="9">
        <f t="shared" si="10"/>
        <v>885</v>
      </c>
      <c r="E54" s="3">
        <v>307</v>
      </c>
      <c r="F54" s="10">
        <f t="shared" si="11"/>
        <v>0.2575503355704698</v>
      </c>
      <c r="G54" s="27"/>
      <c r="H54" s="28"/>
    </row>
    <row r="55" spans="1:8">
      <c r="A55" s="26" t="s">
        <v>8</v>
      </c>
      <c r="B55" s="26"/>
      <c r="C55" s="16">
        <v>1430</v>
      </c>
      <c r="D55" s="9">
        <f t="shared" si="10"/>
        <v>893</v>
      </c>
      <c r="E55" s="3">
        <v>537</v>
      </c>
      <c r="F55" s="10">
        <f t="shared" si="11"/>
        <v>0.37552447552447554</v>
      </c>
      <c r="G55" s="27" t="s">
        <v>6</v>
      </c>
      <c r="H55" s="28">
        <v>3794</v>
      </c>
    </row>
    <row r="56" spans="1:8">
      <c r="A56" s="26" t="s">
        <v>9</v>
      </c>
      <c r="B56" s="26"/>
      <c r="C56" s="16">
        <v>352</v>
      </c>
      <c r="D56" s="9">
        <f t="shared" si="10"/>
        <v>114</v>
      </c>
      <c r="E56" s="3">
        <v>238</v>
      </c>
      <c r="F56" s="10">
        <f t="shared" si="11"/>
        <v>0.67613636363636365</v>
      </c>
      <c r="G56" s="27"/>
      <c r="H56" s="28"/>
    </row>
    <row r="57" spans="1:8">
      <c r="A57" s="26" t="s">
        <v>12</v>
      </c>
      <c r="B57" s="26"/>
      <c r="C57" s="16">
        <v>2200</v>
      </c>
      <c r="D57" s="9">
        <f t="shared" si="10"/>
        <v>2200</v>
      </c>
      <c r="E57" s="3"/>
      <c r="F57" s="10">
        <f t="shared" si="11"/>
        <v>0</v>
      </c>
      <c r="G57" s="27"/>
      <c r="H57" s="28"/>
    </row>
    <row r="58" spans="1:8">
      <c r="A58" s="29"/>
      <c r="B58" s="29"/>
      <c r="C58" s="16"/>
      <c r="D58" s="9"/>
      <c r="E58" s="3"/>
      <c r="F58" s="10"/>
      <c r="G58" s="31"/>
      <c r="H58" s="32"/>
    </row>
    <row r="59" spans="1:8">
      <c r="A59" s="14"/>
      <c r="B59" s="14"/>
      <c r="C59" s="11">
        <f>SUM(C52:C58)</f>
        <v>6717</v>
      </c>
      <c r="D59" s="11">
        <f>C59-E59</f>
        <v>5294</v>
      </c>
      <c r="E59" s="11">
        <f>SUM(E52:E58)</f>
        <v>1423</v>
      </c>
      <c r="F59" s="12">
        <f>E59/C59</f>
        <v>0.21185052850975139</v>
      </c>
      <c r="G59" s="30">
        <f>SUM(H52:H57)</f>
        <v>35269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44132</v>
      </c>
      <c r="C61" s="13" t="s">
        <v>3</v>
      </c>
      <c r="D61" s="8" t="s">
        <v>2</v>
      </c>
      <c r="E61" s="13" t="s">
        <v>0</v>
      </c>
      <c r="F61" s="13" t="s">
        <v>1</v>
      </c>
      <c r="G61" s="25" t="s">
        <v>4</v>
      </c>
      <c r="H61" s="25"/>
    </row>
    <row r="62" spans="1:8">
      <c r="A62" s="26" t="s">
        <v>7</v>
      </c>
      <c r="B62" s="26"/>
      <c r="C62" s="16">
        <v>1219</v>
      </c>
      <c r="D62" s="9">
        <f t="shared" ref="D62:D67" si="12">C62-E62</f>
        <v>926</v>
      </c>
      <c r="E62" s="3">
        <v>293</v>
      </c>
      <c r="F62" s="10">
        <f t="shared" ref="F62:F67" si="13">E62/C62</f>
        <v>0.24036095159967186</v>
      </c>
      <c r="G62" s="27" t="s">
        <v>5</v>
      </c>
      <c r="H62" s="28">
        <v>25660</v>
      </c>
    </row>
    <row r="63" spans="1:8">
      <c r="A63" s="26" t="s">
        <v>10</v>
      </c>
      <c r="B63" s="26"/>
      <c r="C63" s="16">
        <v>324</v>
      </c>
      <c r="D63" s="9">
        <f t="shared" si="12"/>
        <v>264</v>
      </c>
      <c r="E63" s="3">
        <v>60</v>
      </c>
      <c r="F63" s="10">
        <f t="shared" si="13"/>
        <v>0.18518518518518517</v>
      </c>
      <c r="G63" s="27"/>
      <c r="H63" s="28"/>
    </row>
    <row r="64" spans="1:8">
      <c r="A64" s="26" t="s">
        <v>11</v>
      </c>
      <c r="B64" s="26"/>
      <c r="C64" s="16">
        <v>1192</v>
      </c>
      <c r="D64" s="9">
        <f t="shared" si="12"/>
        <v>824</v>
      </c>
      <c r="E64" s="3">
        <v>368</v>
      </c>
      <c r="F64" s="10">
        <f t="shared" si="13"/>
        <v>0.3087248322147651</v>
      </c>
      <c r="G64" s="27"/>
      <c r="H64" s="28"/>
    </row>
    <row r="65" spans="1:8">
      <c r="A65" s="26" t="s">
        <v>8</v>
      </c>
      <c r="B65" s="26"/>
      <c r="C65" s="16">
        <v>1430</v>
      </c>
      <c r="D65" s="9">
        <f t="shared" si="12"/>
        <v>895</v>
      </c>
      <c r="E65" s="3">
        <v>535</v>
      </c>
      <c r="F65" s="10">
        <f t="shared" si="13"/>
        <v>0.37412587412587411</v>
      </c>
      <c r="G65" s="27" t="s">
        <v>6</v>
      </c>
      <c r="H65" s="28">
        <v>3244</v>
      </c>
    </row>
    <row r="66" spans="1:8">
      <c r="A66" s="26" t="s">
        <v>9</v>
      </c>
      <c r="B66" s="26"/>
      <c r="C66" s="16">
        <v>352</v>
      </c>
      <c r="D66" s="9">
        <f t="shared" si="12"/>
        <v>135</v>
      </c>
      <c r="E66" s="3">
        <v>217</v>
      </c>
      <c r="F66" s="10">
        <f t="shared" si="13"/>
        <v>0.61647727272727271</v>
      </c>
      <c r="G66" s="27"/>
      <c r="H66" s="28"/>
    </row>
    <row r="67" spans="1:8">
      <c r="A67" s="26" t="s">
        <v>12</v>
      </c>
      <c r="B67" s="26"/>
      <c r="C67" s="16">
        <v>2200</v>
      </c>
      <c r="D67" s="9">
        <f t="shared" si="12"/>
        <v>2200</v>
      </c>
      <c r="E67" s="3"/>
      <c r="F67" s="10">
        <f t="shared" si="13"/>
        <v>0</v>
      </c>
      <c r="G67" s="27"/>
      <c r="H67" s="28"/>
    </row>
    <row r="68" spans="1:8">
      <c r="A68" s="29"/>
      <c r="B68" s="29"/>
      <c r="C68" s="16"/>
      <c r="D68" s="9"/>
      <c r="E68" s="3"/>
      <c r="F68" s="10"/>
      <c r="G68" s="31"/>
      <c r="H68" s="32"/>
    </row>
    <row r="69" spans="1:8">
      <c r="A69" s="14"/>
      <c r="B69" s="14"/>
      <c r="C69" s="11">
        <f>SUM(C62:C68)</f>
        <v>6717</v>
      </c>
      <c r="D69" s="11">
        <f>C69-E69</f>
        <v>5244</v>
      </c>
      <c r="E69" s="11">
        <f>SUM(E62:E68)</f>
        <v>1473</v>
      </c>
      <c r="F69" s="12">
        <f>E69/C69</f>
        <v>0.21929432782492184</v>
      </c>
      <c r="G69" s="30">
        <f>SUM(H62:H67)</f>
        <v>28904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honeticPr fontId="0" type="noConversion"/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E6" sqref="E6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5</v>
      </c>
      <c r="B1" s="1">
        <f>'1-7'!B1+28</f>
        <v>44133</v>
      </c>
      <c r="C1" s="13" t="s">
        <v>3</v>
      </c>
      <c r="D1" s="8" t="s">
        <v>2</v>
      </c>
      <c r="E1" s="13" t="s">
        <v>0</v>
      </c>
      <c r="F1" s="13" t="s">
        <v>1</v>
      </c>
      <c r="G1" s="25" t="s">
        <v>4</v>
      </c>
      <c r="H1" s="25"/>
    </row>
    <row r="2" spans="1:8">
      <c r="A2" s="26" t="s">
        <v>7</v>
      </c>
      <c r="B2" s="26"/>
      <c r="C2" s="16">
        <v>1219</v>
      </c>
      <c r="D2" s="9">
        <f t="shared" ref="D2:D7" si="0">C2-E2</f>
        <v>908</v>
      </c>
      <c r="E2" s="3">
        <v>311</v>
      </c>
      <c r="F2" s="10">
        <f t="shared" ref="F2:F7" si="1">E2/C2</f>
        <v>0.25512715340442987</v>
      </c>
      <c r="G2" s="27" t="s">
        <v>5</v>
      </c>
      <c r="H2" s="28">
        <v>27743</v>
      </c>
    </row>
    <row r="3" spans="1:8">
      <c r="A3" s="26" t="s">
        <v>10</v>
      </c>
      <c r="B3" s="26"/>
      <c r="C3" s="16">
        <v>324</v>
      </c>
      <c r="D3" s="9">
        <f t="shared" si="0"/>
        <v>269</v>
      </c>
      <c r="E3" s="3">
        <v>55</v>
      </c>
      <c r="F3" s="10">
        <f t="shared" si="1"/>
        <v>0.16975308641975309</v>
      </c>
      <c r="G3" s="27"/>
      <c r="H3" s="28"/>
    </row>
    <row r="4" spans="1:8">
      <c r="A4" s="26" t="s">
        <v>11</v>
      </c>
      <c r="B4" s="26"/>
      <c r="C4" s="16">
        <v>1192</v>
      </c>
      <c r="D4" s="9">
        <f t="shared" si="0"/>
        <v>762</v>
      </c>
      <c r="E4" s="3">
        <v>430</v>
      </c>
      <c r="F4" s="10">
        <f t="shared" si="1"/>
        <v>0.36073825503355705</v>
      </c>
      <c r="G4" s="27"/>
      <c r="H4" s="28"/>
    </row>
    <row r="5" spans="1:8">
      <c r="A5" s="26" t="s">
        <v>8</v>
      </c>
      <c r="B5" s="26"/>
      <c r="C5" s="16">
        <v>1430</v>
      </c>
      <c r="D5" s="9">
        <f t="shared" si="0"/>
        <v>898</v>
      </c>
      <c r="E5" s="3">
        <v>532</v>
      </c>
      <c r="F5" s="10">
        <f t="shared" si="1"/>
        <v>0.37202797202797205</v>
      </c>
      <c r="G5" s="27" t="s">
        <v>6</v>
      </c>
      <c r="H5" s="28">
        <v>3284</v>
      </c>
    </row>
    <row r="6" spans="1:8">
      <c r="A6" s="26" t="s">
        <v>9</v>
      </c>
      <c r="B6" s="26"/>
      <c r="C6" s="16">
        <v>352</v>
      </c>
      <c r="D6" s="9">
        <f t="shared" si="0"/>
        <v>160</v>
      </c>
      <c r="E6" s="3">
        <v>192</v>
      </c>
      <c r="F6" s="10">
        <f t="shared" si="1"/>
        <v>0.54545454545454541</v>
      </c>
      <c r="G6" s="27"/>
      <c r="H6" s="28"/>
    </row>
    <row r="7" spans="1:8">
      <c r="A7" s="26" t="s">
        <v>12</v>
      </c>
      <c r="B7" s="26"/>
      <c r="C7" s="16">
        <v>2200</v>
      </c>
      <c r="D7" s="9">
        <f t="shared" si="0"/>
        <v>2200</v>
      </c>
      <c r="E7" s="3"/>
      <c r="F7" s="10">
        <f t="shared" si="1"/>
        <v>0</v>
      </c>
      <c r="G7" s="27"/>
      <c r="H7" s="28"/>
    </row>
    <row r="8" spans="1:8">
      <c r="A8" s="29"/>
      <c r="B8" s="29"/>
      <c r="C8" s="16"/>
      <c r="D8" s="9"/>
      <c r="E8" s="3"/>
      <c r="F8" s="10"/>
      <c r="G8" s="31"/>
      <c r="H8" s="32"/>
    </row>
    <row r="9" spans="1:8">
      <c r="A9" s="14"/>
      <c r="B9" s="14"/>
      <c r="C9" s="11">
        <f>SUM(C2:C8)</f>
        <v>6717</v>
      </c>
      <c r="D9" s="11">
        <f>C9-E9</f>
        <v>5197</v>
      </c>
      <c r="E9" s="11">
        <f>SUM(E2:E8)</f>
        <v>1520</v>
      </c>
      <c r="F9" s="12">
        <f>E9/C9</f>
        <v>0.22629149918118208</v>
      </c>
      <c r="G9" s="30">
        <f>SUM(H2:H7)</f>
        <v>31027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IF(B1="","",B1+1)</f>
        <v>44134</v>
      </c>
      <c r="C11" s="13" t="s">
        <v>3</v>
      </c>
      <c r="D11" s="8" t="s">
        <v>2</v>
      </c>
      <c r="E11" s="13" t="s">
        <v>0</v>
      </c>
      <c r="F11" s="13" t="s">
        <v>1</v>
      </c>
      <c r="G11" s="25" t="s">
        <v>4</v>
      </c>
      <c r="H11" s="25"/>
    </row>
    <row r="12" spans="1:8">
      <c r="A12" s="26" t="s">
        <v>7</v>
      </c>
      <c r="B12" s="26"/>
      <c r="C12" s="16">
        <v>1219</v>
      </c>
      <c r="D12" s="9">
        <f t="shared" ref="D12:D17" si="2">C12-E12</f>
        <v>890</v>
      </c>
      <c r="E12" s="3">
        <v>329</v>
      </c>
      <c r="F12" s="10">
        <f t="shared" ref="F12:F17" si="3">E12/C12</f>
        <v>0.26989335520918784</v>
      </c>
      <c r="G12" s="27" t="s">
        <v>5</v>
      </c>
      <c r="H12" s="28">
        <v>45560</v>
      </c>
    </row>
    <row r="13" spans="1:8">
      <c r="A13" s="26" t="s">
        <v>10</v>
      </c>
      <c r="B13" s="26"/>
      <c r="C13" s="16">
        <v>324</v>
      </c>
      <c r="D13" s="9">
        <f t="shared" si="2"/>
        <v>271</v>
      </c>
      <c r="E13" s="3">
        <v>53</v>
      </c>
      <c r="F13" s="10">
        <f t="shared" si="3"/>
        <v>0.16358024691358025</v>
      </c>
      <c r="G13" s="27"/>
      <c r="H13" s="28"/>
    </row>
    <row r="14" spans="1:8">
      <c r="A14" s="26" t="s">
        <v>11</v>
      </c>
      <c r="B14" s="26"/>
      <c r="C14" s="16">
        <v>1192</v>
      </c>
      <c r="D14" s="9">
        <f t="shared" si="2"/>
        <v>713</v>
      </c>
      <c r="E14" s="3">
        <v>479</v>
      </c>
      <c r="F14" s="10">
        <f t="shared" si="3"/>
        <v>0.40184563758389263</v>
      </c>
      <c r="G14" s="27"/>
      <c r="H14" s="28"/>
    </row>
    <row r="15" spans="1:8">
      <c r="A15" s="26" t="s">
        <v>8</v>
      </c>
      <c r="B15" s="26"/>
      <c r="C15" s="16">
        <v>1430</v>
      </c>
      <c r="D15" s="9">
        <f t="shared" si="2"/>
        <v>921</v>
      </c>
      <c r="E15" s="3">
        <v>509</v>
      </c>
      <c r="F15" s="10">
        <f t="shared" si="3"/>
        <v>0.35594405594405593</v>
      </c>
      <c r="G15" s="27" t="s">
        <v>6</v>
      </c>
      <c r="H15" s="28">
        <v>2138</v>
      </c>
    </row>
    <row r="16" spans="1:8">
      <c r="A16" s="26" t="s">
        <v>9</v>
      </c>
      <c r="B16" s="26"/>
      <c r="C16" s="16">
        <v>352</v>
      </c>
      <c r="D16" s="9">
        <f t="shared" si="2"/>
        <v>192</v>
      </c>
      <c r="E16" s="3">
        <v>160</v>
      </c>
      <c r="F16" s="10">
        <f t="shared" si="3"/>
        <v>0.45454545454545453</v>
      </c>
      <c r="G16" s="27"/>
      <c r="H16" s="28"/>
    </row>
    <row r="17" spans="1:8">
      <c r="A17" s="26" t="s">
        <v>12</v>
      </c>
      <c r="B17" s="26"/>
      <c r="C17" s="16">
        <v>2200</v>
      </c>
      <c r="D17" s="9">
        <f t="shared" si="2"/>
        <v>2200</v>
      </c>
      <c r="E17" s="3"/>
      <c r="F17" s="10">
        <f t="shared" si="3"/>
        <v>0</v>
      </c>
      <c r="G17" s="27"/>
      <c r="H17" s="28"/>
    </row>
    <row r="18" spans="1:8">
      <c r="A18" s="29"/>
      <c r="B18" s="29"/>
      <c r="C18" s="16"/>
      <c r="D18" s="9"/>
      <c r="E18" s="3"/>
      <c r="F18" s="10"/>
      <c r="G18" s="31"/>
      <c r="H18" s="32"/>
    </row>
    <row r="19" spans="1:8">
      <c r="A19" s="14"/>
      <c r="B19" s="14"/>
      <c r="C19" s="11">
        <f>SUM(C12:C18)</f>
        <v>6717</v>
      </c>
      <c r="D19" s="11">
        <f>C19-E19</f>
        <v>5187</v>
      </c>
      <c r="E19" s="11">
        <f>SUM(E12:E18)</f>
        <v>1530</v>
      </c>
      <c r="F19" s="12">
        <f>E19/C19</f>
        <v>0.22778025904421617</v>
      </c>
      <c r="G19" s="30">
        <f>SUM(H12:H17)</f>
        <v>47698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IF(B11="","",B11+1)</f>
        <v>44135</v>
      </c>
      <c r="C21" s="13" t="s">
        <v>3</v>
      </c>
      <c r="D21" s="8" t="s">
        <v>2</v>
      </c>
      <c r="E21" s="13" t="s">
        <v>0</v>
      </c>
      <c r="F21" s="13" t="s">
        <v>1</v>
      </c>
      <c r="G21" s="25" t="s">
        <v>4</v>
      </c>
      <c r="H21" s="25"/>
    </row>
    <row r="22" spans="1:8">
      <c r="A22" s="26" t="s">
        <v>7</v>
      </c>
      <c r="B22" s="26"/>
      <c r="C22" s="16">
        <v>1219</v>
      </c>
      <c r="D22" s="9">
        <f t="shared" ref="D22:D27" si="4">C22-E22</f>
        <v>909</v>
      </c>
      <c r="E22" s="3">
        <v>310</v>
      </c>
      <c r="F22" s="10">
        <f t="shared" ref="F22:F27" si="5">E22/C22</f>
        <v>0.25430680885972107</v>
      </c>
      <c r="G22" s="27" t="s">
        <v>5</v>
      </c>
      <c r="H22" s="28">
        <v>22248</v>
      </c>
    </row>
    <row r="23" spans="1:8">
      <c r="A23" s="26" t="s">
        <v>10</v>
      </c>
      <c r="B23" s="26"/>
      <c r="C23" s="16">
        <v>324</v>
      </c>
      <c r="D23" s="9">
        <f t="shared" si="4"/>
        <v>277</v>
      </c>
      <c r="E23" s="3">
        <v>47</v>
      </c>
      <c r="F23" s="10">
        <f t="shared" si="5"/>
        <v>0.14506172839506173</v>
      </c>
      <c r="G23" s="27"/>
      <c r="H23" s="28"/>
    </row>
    <row r="24" spans="1:8">
      <c r="A24" s="26" t="s">
        <v>11</v>
      </c>
      <c r="B24" s="26"/>
      <c r="C24" s="16">
        <v>1192</v>
      </c>
      <c r="D24" s="9">
        <f t="shared" si="4"/>
        <v>702</v>
      </c>
      <c r="E24" s="3">
        <v>490</v>
      </c>
      <c r="F24" s="10">
        <f t="shared" si="5"/>
        <v>0.41107382550335569</v>
      </c>
      <c r="G24" s="27"/>
      <c r="H24" s="28"/>
    </row>
    <row r="25" spans="1:8">
      <c r="A25" s="26" t="s">
        <v>8</v>
      </c>
      <c r="B25" s="26"/>
      <c r="C25" s="16">
        <v>1430</v>
      </c>
      <c r="D25" s="9">
        <f t="shared" si="4"/>
        <v>902</v>
      </c>
      <c r="E25" s="3">
        <v>528</v>
      </c>
      <c r="F25" s="10">
        <f t="shared" si="5"/>
        <v>0.36923076923076925</v>
      </c>
      <c r="G25" s="27" t="s">
        <v>6</v>
      </c>
      <c r="H25" s="28">
        <v>3047</v>
      </c>
    </row>
    <row r="26" spans="1:8">
      <c r="A26" s="26" t="s">
        <v>9</v>
      </c>
      <c r="B26" s="26"/>
      <c r="C26" s="16">
        <v>352</v>
      </c>
      <c r="D26" s="9">
        <f t="shared" si="4"/>
        <v>184</v>
      </c>
      <c r="E26" s="3">
        <v>168</v>
      </c>
      <c r="F26" s="10">
        <f t="shared" si="5"/>
        <v>0.47727272727272729</v>
      </c>
      <c r="G26" s="27"/>
      <c r="H26" s="28"/>
    </row>
    <row r="27" spans="1:8">
      <c r="A27" s="26" t="s">
        <v>12</v>
      </c>
      <c r="B27" s="26"/>
      <c r="C27" s="16">
        <v>2200</v>
      </c>
      <c r="D27" s="9">
        <f t="shared" si="4"/>
        <v>2200</v>
      </c>
      <c r="E27" s="3"/>
      <c r="F27" s="10">
        <f t="shared" si="5"/>
        <v>0</v>
      </c>
      <c r="G27" s="27"/>
      <c r="H27" s="28"/>
    </row>
    <row r="28" spans="1:8">
      <c r="A28" s="29"/>
      <c r="B28" s="29"/>
      <c r="C28" s="16"/>
      <c r="D28" s="9"/>
      <c r="E28" s="3"/>
      <c r="F28" s="10"/>
      <c r="G28" s="31"/>
      <c r="H28" s="32"/>
    </row>
    <row r="29" spans="1:8">
      <c r="A29" s="14"/>
      <c r="B29" s="14"/>
      <c r="C29" s="11">
        <f>SUM(C22:C28)</f>
        <v>6717</v>
      </c>
      <c r="D29" s="11">
        <f>C29-E29</f>
        <v>5174</v>
      </c>
      <c r="E29" s="11">
        <f>SUM(E22:E28)</f>
        <v>1543</v>
      </c>
      <c r="F29" s="12">
        <f>E29/C29</f>
        <v>0.2297156468661605</v>
      </c>
      <c r="G29" s="30">
        <f>SUM(H22:H27)</f>
        <v>25295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1</v>
      </c>
      <c r="B31" s="15">
        <f>B21+1</f>
        <v>44136</v>
      </c>
      <c r="C31" s="13" t="s">
        <v>3</v>
      </c>
      <c r="D31" s="8" t="s">
        <v>2</v>
      </c>
      <c r="E31" s="13" t="s">
        <v>0</v>
      </c>
      <c r="F31" s="13" t="s">
        <v>1</v>
      </c>
      <c r="G31" s="25" t="s">
        <v>4</v>
      </c>
      <c r="H31" s="25"/>
    </row>
    <row r="32" spans="1:8" hidden="1">
      <c r="A32" s="26" t="s">
        <v>7</v>
      </c>
      <c r="B32" s="26"/>
      <c r="C32" s="16">
        <v>1219</v>
      </c>
      <c r="D32" s="9">
        <f t="shared" ref="D32:D37" si="6">C32-E32</f>
        <v>1219</v>
      </c>
      <c r="E32" s="3"/>
      <c r="F32" s="10">
        <f t="shared" ref="F32:F37" si="7">E32/C32</f>
        <v>0</v>
      </c>
      <c r="G32" s="27" t="s">
        <v>5</v>
      </c>
      <c r="H32" s="28"/>
    </row>
    <row r="33" spans="1:8" hidden="1">
      <c r="A33" s="26" t="s">
        <v>10</v>
      </c>
      <c r="B33" s="26"/>
      <c r="C33" s="16">
        <v>324</v>
      </c>
      <c r="D33" s="9">
        <f t="shared" si="6"/>
        <v>324</v>
      </c>
      <c r="E33" s="3"/>
      <c r="F33" s="10">
        <f t="shared" si="7"/>
        <v>0</v>
      </c>
      <c r="G33" s="27"/>
      <c r="H33" s="28"/>
    </row>
    <row r="34" spans="1:8" hidden="1">
      <c r="A34" s="26" t="s">
        <v>11</v>
      </c>
      <c r="B34" s="26"/>
      <c r="C34" s="16">
        <v>1192</v>
      </c>
      <c r="D34" s="9">
        <f t="shared" si="6"/>
        <v>1192</v>
      </c>
      <c r="E34" s="3"/>
      <c r="F34" s="10">
        <f t="shared" si="7"/>
        <v>0</v>
      </c>
      <c r="G34" s="27"/>
      <c r="H34" s="28"/>
    </row>
    <row r="35" spans="1:8" hidden="1">
      <c r="A35" s="26" t="s">
        <v>8</v>
      </c>
      <c r="B35" s="26"/>
      <c r="C35" s="16">
        <v>1430</v>
      </c>
      <c r="D35" s="9">
        <f t="shared" si="6"/>
        <v>1430</v>
      </c>
      <c r="E35" s="3"/>
      <c r="F35" s="10">
        <f t="shared" si="7"/>
        <v>0</v>
      </c>
      <c r="G35" s="27" t="s">
        <v>6</v>
      </c>
      <c r="H35" s="28"/>
    </row>
    <row r="36" spans="1:8" hidden="1">
      <c r="A36" s="26" t="s">
        <v>9</v>
      </c>
      <c r="B36" s="26"/>
      <c r="C36" s="16">
        <v>352</v>
      </c>
      <c r="D36" s="9">
        <f t="shared" si="6"/>
        <v>352</v>
      </c>
      <c r="E36" s="3"/>
      <c r="F36" s="10">
        <f t="shared" si="7"/>
        <v>0</v>
      </c>
      <c r="G36" s="27"/>
      <c r="H36" s="28"/>
    </row>
    <row r="37" spans="1:8" hidden="1">
      <c r="A37" s="26" t="s">
        <v>12</v>
      </c>
      <c r="B37" s="26"/>
      <c r="C37" s="16">
        <v>2200</v>
      </c>
      <c r="D37" s="9">
        <f t="shared" si="6"/>
        <v>2200</v>
      </c>
      <c r="E37" s="3"/>
      <c r="F37" s="10">
        <f t="shared" si="7"/>
        <v>0</v>
      </c>
      <c r="G37" s="27"/>
      <c r="H37" s="28"/>
    </row>
    <row r="38" spans="1:8" hidden="1">
      <c r="A38" s="29"/>
      <c r="B38" s="29"/>
      <c r="C38" s="16"/>
      <c r="D38" s="9"/>
      <c r="E38" s="3"/>
      <c r="F38" s="10"/>
      <c r="G38" s="31"/>
      <c r="H38" s="32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>SUM(E32:E38)</f>
        <v>0</v>
      </c>
      <c r="F39" s="12">
        <f>E39/C39</f>
        <v>0</v>
      </c>
      <c r="G39" s="30">
        <f>SUM(H32:H37)</f>
        <v>0</v>
      </c>
      <c r="H39" s="30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2</v>
      </c>
      <c r="B41" s="15">
        <f>B31+1</f>
        <v>44137</v>
      </c>
      <c r="C41" s="13" t="s">
        <v>3</v>
      </c>
      <c r="D41" s="8" t="s">
        <v>2</v>
      </c>
      <c r="E41" s="13" t="s">
        <v>0</v>
      </c>
      <c r="F41" s="13" t="s">
        <v>1</v>
      </c>
      <c r="G41" s="25" t="s">
        <v>4</v>
      </c>
      <c r="H41" s="25"/>
    </row>
    <row r="42" spans="1:8" hidden="1">
      <c r="A42" s="26" t="s">
        <v>7</v>
      </c>
      <c r="B42" s="26"/>
      <c r="C42" s="16">
        <v>1219</v>
      </c>
      <c r="D42" s="9">
        <f t="shared" ref="D42:D47" si="8">C42-E42</f>
        <v>1219</v>
      </c>
      <c r="E42" s="3"/>
      <c r="F42" s="10">
        <f t="shared" ref="F42:F47" si="9">E42/C42</f>
        <v>0</v>
      </c>
      <c r="G42" s="27" t="s">
        <v>5</v>
      </c>
      <c r="H42" s="28"/>
    </row>
    <row r="43" spans="1:8" hidden="1">
      <c r="A43" s="26" t="s">
        <v>10</v>
      </c>
      <c r="B43" s="26"/>
      <c r="C43" s="16">
        <v>324</v>
      </c>
      <c r="D43" s="9">
        <f t="shared" si="8"/>
        <v>324</v>
      </c>
      <c r="E43" s="3"/>
      <c r="F43" s="10">
        <f t="shared" si="9"/>
        <v>0</v>
      </c>
      <c r="G43" s="27"/>
      <c r="H43" s="28"/>
    </row>
    <row r="44" spans="1:8" hidden="1">
      <c r="A44" s="26" t="s">
        <v>11</v>
      </c>
      <c r="B44" s="26"/>
      <c r="C44" s="16">
        <v>1192</v>
      </c>
      <c r="D44" s="9">
        <f t="shared" si="8"/>
        <v>1192</v>
      </c>
      <c r="E44" s="3"/>
      <c r="F44" s="10">
        <f t="shared" si="9"/>
        <v>0</v>
      </c>
      <c r="G44" s="27"/>
      <c r="H44" s="28"/>
    </row>
    <row r="45" spans="1:8" hidden="1">
      <c r="A45" s="26" t="s">
        <v>8</v>
      </c>
      <c r="B45" s="26"/>
      <c r="C45" s="16">
        <v>1430</v>
      </c>
      <c r="D45" s="9">
        <f t="shared" si="8"/>
        <v>1430</v>
      </c>
      <c r="E45" s="3"/>
      <c r="F45" s="10">
        <f t="shared" si="9"/>
        <v>0</v>
      </c>
      <c r="G45" s="27" t="s">
        <v>6</v>
      </c>
      <c r="H45" s="28"/>
    </row>
    <row r="46" spans="1:8" hidden="1">
      <c r="A46" s="26" t="s">
        <v>9</v>
      </c>
      <c r="B46" s="26"/>
      <c r="C46" s="16">
        <v>352</v>
      </c>
      <c r="D46" s="9">
        <f t="shared" si="8"/>
        <v>352</v>
      </c>
      <c r="E46" s="3"/>
      <c r="F46" s="10">
        <f t="shared" si="9"/>
        <v>0</v>
      </c>
      <c r="G46" s="27"/>
      <c r="H46" s="28"/>
    </row>
    <row r="47" spans="1:8" hidden="1">
      <c r="A47" s="26" t="s">
        <v>12</v>
      </c>
      <c r="B47" s="26"/>
      <c r="C47" s="16">
        <v>2200</v>
      </c>
      <c r="D47" s="9">
        <f t="shared" si="8"/>
        <v>2200</v>
      </c>
      <c r="E47" s="3"/>
      <c r="F47" s="10">
        <f t="shared" si="9"/>
        <v>0</v>
      </c>
      <c r="G47" s="27"/>
      <c r="H47" s="28"/>
    </row>
    <row r="48" spans="1:8" hidden="1">
      <c r="A48" s="29"/>
      <c r="B48" s="29"/>
      <c r="C48" s="16"/>
      <c r="D48" s="9"/>
      <c r="E48" s="3"/>
      <c r="F48" s="10"/>
      <c r="G48" s="31"/>
      <c r="H48" s="32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>SUM(E42:E48)</f>
        <v>0</v>
      </c>
      <c r="F49" s="12">
        <f>E49/C49</f>
        <v>0</v>
      </c>
      <c r="G49" s="30">
        <f>SUM(H42:H47)</f>
        <v>0</v>
      </c>
      <c r="H49" s="30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3</v>
      </c>
      <c r="B51" s="15">
        <f>B41+1</f>
        <v>44138</v>
      </c>
      <c r="C51" s="13" t="s">
        <v>3</v>
      </c>
      <c r="D51" s="8" t="s">
        <v>2</v>
      </c>
      <c r="E51" s="13" t="s">
        <v>0</v>
      </c>
      <c r="F51" s="13" t="s">
        <v>1</v>
      </c>
      <c r="G51" s="25" t="s">
        <v>4</v>
      </c>
      <c r="H51" s="25"/>
    </row>
    <row r="52" spans="1:8" hidden="1">
      <c r="A52" s="26" t="s">
        <v>7</v>
      </c>
      <c r="B52" s="26"/>
      <c r="C52" s="16">
        <v>1219</v>
      </c>
      <c r="D52" s="9">
        <f t="shared" ref="D52:D57" si="10">C52-E52</f>
        <v>1219</v>
      </c>
      <c r="E52" s="3"/>
      <c r="F52" s="10">
        <f t="shared" ref="F52:F57" si="11">E52/C52</f>
        <v>0</v>
      </c>
      <c r="G52" s="27" t="s">
        <v>5</v>
      </c>
      <c r="H52" s="28"/>
    </row>
    <row r="53" spans="1:8" hidden="1">
      <c r="A53" s="26" t="s">
        <v>10</v>
      </c>
      <c r="B53" s="26"/>
      <c r="C53" s="16">
        <v>324</v>
      </c>
      <c r="D53" s="9">
        <f t="shared" si="10"/>
        <v>324</v>
      </c>
      <c r="E53" s="3"/>
      <c r="F53" s="10">
        <f t="shared" si="11"/>
        <v>0</v>
      </c>
      <c r="G53" s="27"/>
      <c r="H53" s="28"/>
    </row>
    <row r="54" spans="1:8" hidden="1">
      <c r="A54" s="26" t="s">
        <v>11</v>
      </c>
      <c r="B54" s="26"/>
      <c r="C54" s="16">
        <v>1192</v>
      </c>
      <c r="D54" s="9">
        <f t="shared" si="10"/>
        <v>1192</v>
      </c>
      <c r="E54" s="3"/>
      <c r="F54" s="10">
        <f t="shared" si="11"/>
        <v>0</v>
      </c>
      <c r="G54" s="27"/>
      <c r="H54" s="28"/>
    </row>
    <row r="55" spans="1:8" hidden="1">
      <c r="A55" s="26" t="s">
        <v>8</v>
      </c>
      <c r="B55" s="26"/>
      <c r="C55" s="16">
        <v>1430</v>
      </c>
      <c r="D55" s="9">
        <f t="shared" si="10"/>
        <v>1430</v>
      </c>
      <c r="E55" s="3"/>
      <c r="F55" s="10">
        <f t="shared" si="11"/>
        <v>0</v>
      </c>
      <c r="G55" s="27" t="s">
        <v>6</v>
      </c>
      <c r="H55" s="28"/>
    </row>
    <row r="56" spans="1:8" hidden="1">
      <c r="A56" s="26" t="s">
        <v>9</v>
      </c>
      <c r="B56" s="26"/>
      <c r="C56" s="16">
        <v>352</v>
      </c>
      <c r="D56" s="9">
        <f t="shared" si="10"/>
        <v>352</v>
      </c>
      <c r="E56" s="3"/>
      <c r="F56" s="10">
        <f t="shared" si="11"/>
        <v>0</v>
      </c>
      <c r="G56" s="27"/>
      <c r="H56" s="28"/>
    </row>
    <row r="57" spans="1:8" hidden="1">
      <c r="A57" s="26" t="s">
        <v>12</v>
      </c>
      <c r="B57" s="26"/>
      <c r="C57" s="16">
        <v>2200</v>
      </c>
      <c r="D57" s="9">
        <f t="shared" si="10"/>
        <v>2200</v>
      </c>
      <c r="E57" s="3"/>
      <c r="F57" s="10">
        <f t="shared" si="11"/>
        <v>0</v>
      </c>
      <c r="G57" s="27"/>
      <c r="H57" s="28"/>
    </row>
    <row r="58" spans="1:8" hidden="1">
      <c r="A58" s="29"/>
      <c r="B58" s="29"/>
      <c r="C58" s="16"/>
      <c r="D58" s="9"/>
      <c r="E58" s="3"/>
      <c r="F58" s="10"/>
      <c r="G58" s="31"/>
      <c r="H58" s="32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>SUM(E52:E58)</f>
        <v>0</v>
      </c>
      <c r="F59" s="12">
        <f>E59/C59</f>
        <v>0</v>
      </c>
      <c r="G59" s="30">
        <f>SUM(H52:H57)</f>
        <v>0</v>
      </c>
      <c r="H59" s="30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4</v>
      </c>
      <c r="B61" s="15">
        <f>B51+1</f>
        <v>44139</v>
      </c>
      <c r="C61" s="13" t="s">
        <v>3</v>
      </c>
      <c r="D61" s="8" t="s">
        <v>2</v>
      </c>
      <c r="E61" s="13" t="s">
        <v>0</v>
      </c>
      <c r="F61" s="13" t="s">
        <v>1</v>
      </c>
      <c r="G61" s="25" t="s">
        <v>4</v>
      </c>
      <c r="H61" s="25"/>
    </row>
    <row r="62" spans="1:8" hidden="1">
      <c r="A62" s="26" t="s">
        <v>7</v>
      </c>
      <c r="B62" s="26"/>
      <c r="C62" s="16">
        <v>1219</v>
      </c>
      <c r="D62" s="9">
        <f t="shared" ref="D62:D67" si="12">C62-E62</f>
        <v>1219</v>
      </c>
      <c r="E62" s="3"/>
      <c r="F62" s="10">
        <f t="shared" ref="F62:F67" si="13">E62/C62</f>
        <v>0</v>
      </c>
      <c r="G62" s="27" t="s">
        <v>5</v>
      </c>
      <c r="H62" s="28"/>
    </row>
    <row r="63" spans="1:8" hidden="1">
      <c r="A63" s="26" t="s">
        <v>10</v>
      </c>
      <c r="B63" s="26"/>
      <c r="C63" s="16">
        <v>324</v>
      </c>
      <c r="D63" s="9">
        <f t="shared" si="12"/>
        <v>324</v>
      </c>
      <c r="E63" s="3"/>
      <c r="F63" s="10">
        <f t="shared" si="13"/>
        <v>0</v>
      </c>
      <c r="G63" s="27"/>
      <c r="H63" s="28"/>
    </row>
    <row r="64" spans="1:8" hidden="1">
      <c r="A64" s="26" t="s">
        <v>11</v>
      </c>
      <c r="B64" s="26"/>
      <c r="C64" s="16">
        <v>1192</v>
      </c>
      <c r="D64" s="9">
        <f t="shared" si="12"/>
        <v>1192</v>
      </c>
      <c r="E64" s="3"/>
      <c r="F64" s="10">
        <f t="shared" si="13"/>
        <v>0</v>
      </c>
      <c r="G64" s="27"/>
      <c r="H64" s="28"/>
    </row>
    <row r="65" spans="1:8" hidden="1">
      <c r="A65" s="26" t="s">
        <v>8</v>
      </c>
      <c r="B65" s="26"/>
      <c r="C65" s="16">
        <v>1430</v>
      </c>
      <c r="D65" s="9">
        <f t="shared" si="12"/>
        <v>1430</v>
      </c>
      <c r="E65" s="3"/>
      <c r="F65" s="10">
        <f t="shared" si="13"/>
        <v>0</v>
      </c>
      <c r="G65" s="27" t="s">
        <v>6</v>
      </c>
      <c r="H65" s="28"/>
    </row>
    <row r="66" spans="1:8" hidden="1">
      <c r="A66" s="26" t="s">
        <v>9</v>
      </c>
      <c r="B66" s="26"/>
      <c r="C66" s="16">
        <v>352</v>
      </c>
      <c r="D66" s="9">
        <f t="shared" si="12"/>
        <v>352</v>
      </c>
      <c r="E66" s="3"/>
      <c r="F66" s="10">
        <f t="shared" si="13"/>
        <v>0</v>
      </c>
      <c r="G66" s="27"/>
      <c r="H66" s="28"/>
    </row>
    <row r="67" spans="1:8" hidden="1">
      <c r="A67" s="26" t="s">
        <v>12</v>
      </c>
      <c r="B67" s="26"/>
      <c r="C67" s="16">
        <v>2200</v>
      </c>
      <c r="D67" s="9">
        <f t="shared" si="12"/>
        <v>2200</v>
      </c>
      <c r="E67" s="3"/>
      <c r="F67" s="10">
        <f t="shared" si="13"/>
        <v>0</v>
      </c>
      <c r="G67" s="27"/>
      <c r="H67" s="28"/>
    </row>
    <row r="68" spans="1:8" hidden="1">
      <c r="A68" s="29"/>
      <c r="B68" s="29"/>
      <c r="C68" s="16"/>
      <c r="D68" s="9"/>
      <c r="E68" s="3"/>
      <c r="F68" s="10"/>
      <c r="G68" s="31"/>
      <c r="H68" s="32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>SUM(E62:E68)</f>
        <v>0</v>
      </c>
      <c r="F69" s="12">
        <f>E69/C69</f>
        <v>0</v>
      </c>
      <c r="G69" s="30">
        <f>SUM(H62:H67)</f>
        <v>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honeticPr fontId="0" type="noConversion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V86"/>
  <sheetViews>
    <sheetView tabSelected="1" topLeftCell="A16" workbookViewId="0">
      <selection activeCell="C26" sqref="C26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13" t="s">
        <v>1</v>
      </c>
      <c r="D1" s="21" t="s">
        <v>4</v>
      </c>
    </row>
    <row r="2" spans="1:5">
      <c r="A2" s="7">
        <f t="shared" ref="A2:A29" si="0">WEEKDAY((B2))</f>
        <v>5</v>
      </c>
      <c r="B2" s="1">
        <f>'1-7'!B1</f>
        <v>44105</v>
      </c>
      <c r="C2" s="19">
        <f>IF('1-7'!F9=0,"",'1-7'!F9)</f>
        <v>0.22405835938663093</v>
      </c>
      <c r="D2" s="20">
        <f>IF(C2="","",'1-7'!G9)</f>
        <v>29613</v>
      </c>
    </row>
    <row r="3" spans="1:5">
      <c r="A3" s="7">
        <f t="shared" si="0"/>
        <v>6</v>
      </c>
      <c r="B3" s="15">
        <f t="shared" ref="B3:B29" si="1">B2+1</f>
        <v>44106</v>
      </c>
      <c r="C3" s="19">
        <f>IF('1-7'!F19=0,"",'1-7'!F19)</f>
        <v>0.24609200535953552</v>
      </c>
      <c r="D3" s="23">
        <f>IF(C3="","",'1-7'!G19)</f>
        <v>41207</v>
      </c>
      <c r="E3" s="23"/>
    </row>
    <row r="4" spans="1:5">
      <c r="A4" s="7">
        <f t="shared" si="0"/>
        <v>7</v>
      </c>
      <c r="B4" s="15">
        <f t="shared" si="1"/>
        <v>44107</v>
      </c>
      <c r="C4" s="19">
        <f>IF('1-7'!F29=0,"",'1-7'!F29)</f>
        <v>0.23284204257853208</v>
      </c>
      <c r="D4" s="23">
        <f>IF(C4="","",'1-7'!G29)</f>
        <v>23788</v>
      </c>
    </row>
    <row r="5" spans="1:5">
      <c r="A5" s="7">
        <f t="shared" si="0"/>
        <v>1</v>
      </c>
      <c r="B5" s="15">
        <f t="shared" si="1"/>
        <v>44108</v>
      </c>
      <c r="C5" s="19">
        <f>IF('1-7'!F39=0,"",'1-7'!F39)</f>
        <v>0.20038707756438887</v>
      </c>
      <c r="D5" s="23">
        <f>IF(C5="","",'1-7'!G39)</f>
        <v>44110</v>
      </c>
    </row>
    <row r="6" spans="1:5">
      <c r="A6" s="7">
        <f t="shared" si="0"/>
        <v>2</v>
      </c>
      <c r="B6" s="15">
        <f t="shared" si="1"/>
        <v>44109</v>
      </c>
      <c r="C6" s="19">
        <f>IF('1-7'!F49=0,"",'1-7'!F49)</f>
        <v>0.20574661307131159</v>
      </c>
      <c r="D6" s="23">
        <f>IF(C6="","",'1-7'!G49)</f>
        <v>39521</v>
      </c>
    </row>
    <row r="7" spans="1:5">
      <c r="A7" s="7">
        <f t="shared" si="0"/>
        <v>3</v>
      </c>
      <c r="B7" s="15">
        <f t="shared" si="1"/>
        <v>44110</v>
      </c>
      <c r="C7" s="19">
        <f>IF('1-7'!F59=0,"",'1-7'!F59)</f>
        <v>0.20738424892064911</v>
      </c>
      <c r="D7" s="23">
        <f>IF(C7="","",'1-7'!G59)</f>
        <v>24514</v>
      </c>
    </row>
    <row r="8" spans="1:5">
      <c r="A8" s="7">
        <f t="shared" si="0"/>
        <v>4</v>
      </c>
      <c r="B8" s="15">
        <f t="shared" si="1"/>
        <v>44111</v>
      </c>
      <c r="C8" s="19">
        <f>IF('1-7'!F69=0,"",'1-7'!F69)</f>
        <v>0.22316510346881049</v>
      </c>
      <c r="D8" s="23">
        <f>IF(C8="","",'1-7'!G69)</f>
        <v>23951</v>
      </c>
    </row>
    <row r="9" spans="1:5" ht="15" customHeight="1">
      <c r="A9" s="7">
        <f t="shared" si="0"/>
        <v>5</v>
      </c>
      <c r="B9" s="15">
        <f>'8-14'!B1</f>
        <v>44112</v>
      </c>
      <c r="C9" s="19">
        <f>IF('8-14'!F9=0,"",'8-14'!F9)</f>
        <v>0.2344796784278696</v>
      </c>
      <c r="D9" s="23">
        <f>IF(C9="","",'8-14'!G9)</f>
        <v>29180</v>
      </c>
    </row>
    <row r="10" spans="1:5" ht="15" customHeight="1">
      <c r="A10" s="7">
        <f t="shared" si="0"/>
        <v>6</v>
      </c>
      <c r="B10" s="15">
        <f t="shared" si="1"/>
        <v>44113</v>
      </c>
      <c r="C10" s="19">
        <f>IF('8-14'!F19=0,"",'8-14'!F19)</f>
        <v>0.28569301771624239</v>
      </c>
      <c r="D10" s="23">
        <f>IF(C10="","",'8-14'!G19)</f>
        <v>41059</v>
      </c>
    </row>
    <row r="11" spans="1:5" ht="15" customHeight="1">
      <c r="A11" s="7">
        <f t="shared" si="0"/>
        <v>7</v>
      </c>
      <c r="B11" s="15">
        <f>B10+1</f>
        <v>44114</v>
      </c>
      <c r="C11" s="19">
        <f>IF('8-14'!F29=0,"",'8-14'!F29)</f>
        <v>0.27929135030519575</v>
      </c>
      <c r="D11" s="23">
        <f>IF(C11="","",'8-14'!G29)</f>
        <v>26577</v>
      </c>
    </row>
    <row r="12" spans="1:5" ht="15" customHeight="1">
      <c r="A12" s="7">
        <f t="shared" si="0"/>
        <v>1</v>
      </c>
      <c r="B12" s="15">
        <f t="shared" si="1"/>
        <v>44115</v>
      </c>
      <c r="C12" s="19">
        <f>IF('8-14'!F39=0,"",'8-14'!F39)</f>
        <v>0.24549650141432186</v>
      </c>
      <c r="D12" s="23">
        <f>IF(C12="","",'8-14'!G39)</f>
        <v>45602</v>
      </c>
    </row>
    <row r="13" spans="1:5" ht="15" customHeight="1">
      <c r="A13" s="7">
        <f t="shared" si="0"/>
        <v>2</v>
      </c>
      <c r="B13" s="15">
        <f t="shared" si="1"/>
        <v>44116</v>
      </c>
      <c r="C13" s="19">
        <f>IF('8-14'!F49=0,"",'8-14'!F49)</f>
        <v>0.24966502903081733</v>
      </c>
      <c r="D13" s="23">
        <f>IF(C13="","",'8-14'!G49)</f>
        <v>44149</v>
      </c>
    </row>
    <row r="14" spans="1:5" ht="15" customHeight="1">
      <c r="A14" s="7">
        <f t="shared" si="0"/>
        <v>3</v>
      </c>
      <c r="B14" s="15">
        <f t="shared" si="1"/>
        <v>44117</v>
      </c>
      <c r="C14" s="19">
        <f>IF('8-14'!F59=0,"",'8-14'!F59)</f>
        <v>0.2396903379484889</v>
      </c>
      <c r="D14" s="23">
        <f>IF(C14="","",'8-14'!G59)</f>
        <v>33017</v>
      </c>
    </row>
    <row r="15" spans="1:5" ht="15" customHeight="1">
      <c r="A15" s="7">
        <f t="shared" si="0"/>
        <v>4</v>
      </c>
      <c r="B15" s="15">
        <f t="shared" si="1"/>
        <v>44118</v>
      </c>
      <c r="C15" s="19">
        <f>IF('8-14'!F69=0,"",'8-14'!F69)</f>
        <v>0.25234479678427868</v>
      </c>
      <c r="D15" s="23">
        <f>IF(C15="","",'8-14'!G69)</f>
        <v>26937</v>
      </c>
    </row>
    <row r="16" spans="1:5" ht="15" customHeight="1">
      <c r="A16" s="7">
        <f t="shared" si="0"/>
        <v>5</v>
      </c>
      <c r="B16" s="15">
        <f t="shared" si="1"/>
        <v>44119</v>
      </c>
      <c r="C16" s="19">
        <f>IF('15-21'!F9=0,"",'15-21'!F9)</f>
        <v>0.24624088134583891</v>
      </c>
      <c r="D16" s="23">
        <f>IF(C16="","",'15-21'!G9)</f>
        <v>35513</v>
      </c>
    </row>
    <row r="17" spans="1:4" ht="15" customHeight="1">
      <c r="A17" s="7">
        <f t="shared" si="0"/>
        <v>6</v>
      </c>
      <c r="B17" s="15">
        <f t="shared" si="1"/>
        <v>44120</v>
      </c>
      <c r="C17" s="19">
        <f>IF('15-21'!F19=0,"",'15-21'!F19)</f>
        <v>0.28911716540122079</v>
      </c>
      <c r="D17" s="23">
        <f>IF(C17="","",'15-21'!G19)</f>
        <v>45299</v>
      </c>
    </row>
    <row r="18" spans="1:4" ht="15" customHeight="1">
      <c r="A18" s="7">
        <f t="shared" si="0"/>
        <v>7</v>
      </c>
      <c r="B18" s="15">
        <f t="shared" si="1"/>
        <v>44121</v>
      </c>
      <c r="C18" s="19">
        <f>IF('15-21'!F29=0,"",'15-21'!F29)</f>
        <v>0.28122673812714011</v>
      </c>
      <c r="D18" s="23">
        <f>IF(C18="","",'15-21'!G29)</f>
        <v>28551</v>
      </c>
    </row>
    <row r="19" spans="1:4" ht="15" customHeight="1">
      <c r="A19" s="7">
        <f t="shared" si="0"/>
        <v>1</v>
      </c>
      <c r="B19" s="15">
        <f t="shared" si="1"/>
        <v>44122</v>
      </c>
      <c r="C19" s="19">
        <f>IF('15-21'!F39=0,"",'15-21'!F39)</f>
        <v>0.21959207979752865</v>
      </c>
      <c r="D19" s="23">
        <f>IF(C19="","",'15-21'!G39)</f>
        <v>46406</v>
      </c>
    </row>
    <row r="20" spans="1:4" ht="15" customHeight="1">
      <c r="A20" s="7">
        <f t="shared" si="0"/>
        <v>2</v>
      </c>
      <c r="B20" s="15">
        <f t="shared" si="1"/>
        <v>44123</v>
      </c>
      <c r="C20" s="19">
        <f>IF('15-21'!F49=0,"",'15-21'!F49)</f>
        <v>0.22420723537293435</v>
      </c>
      <c r="D20" s="23">
        <f>IF(C20="","",'15-21'!G49)</f>
        <v>38113</v>
      </c>
    </row>
    <row r="21" spans="1:4" ht="15" customHeight="1">
      <c r="A21" s="7">
        <f t="shared" si="0"/>
        <v>3</v>
      </c>
      <c r="B21" s="15">
        <f t="shared" si="1"/>
        <v>44124</v>
      </c>
      <c r="C21" s="19">
        <f>IF('15-21'!F59=0,"",'15-21'!F59)</f>
        <v>0.23507518237308322</v>
      </c>
      <c r="D21" s="23">
        <f>IF(C21="","",'15-21'!G59)</f>
        <v>27879</v>
      </c>
    </row>
    <row r="22" spans="1:4" ht="15" customHeight="1">
      <c r="A22" s="7">
        <f t="shared" si="0"/>
        <v>4</v>
      </c>
      <c r="B22" s="15">
        <f t="shared" si="1"/>
        <v>44125</v>
      </c>
      <c r="C22" s="19">
        <f>IF('15-21'!F69=0,"",'15-21'!F69)</f>
        <v>0.25234479678427868</v>
      </c>
      <c r="D22" s="23">
        <f>IF(C22="","",'15-21'!G69)</f>
        <v>30286</v>
      </c>
    </row>
    <row r="23" spans="1:4" ht="15" customHeight="1">
      <c r="A23" s="7">
        <f t="shared" si="0"/>
        <v>5</v>
      </c>
      <c r="B23" s="15">
        <f t="shared" si="1"/>
        <v>44126</v>
      </c>
      <c r="C23" s="19">
        <f>IF('22-28'!F9=0,"",'22-28'!F9)</f>
        <v>0.24058359386630937</v>
      </c>
      <c r="D23" s="23">
        <f>IF(C23="","",'22-28'!G9)</f>
        <v>35035</v>
      </c>
    </row>
    <row r="24" spans="1:4" ht="15" customHeight="1">
      <c r="A24" s="7">
        <f t="shared" si="0"/>
        <v>6</v>
      </c>
      <c r="B24" s="15">
        <f t="shared" si="1"/>
        <v>44127</v>
      </c>
      <c r="C24" s="19">
        <f>IF('22-28'!F19=0,"",'22-28'!F19)</f>
        <v>0.25323805270209915</v>
      </c>
      <c r="D24" s="23">
        <f>IF(C24="","",'22-28'!G19)</f>
        <v>39976</v>
      </c>
    </row>
    <row r="25" spans="1:4" ht="15" customHeight="1">
      <c r="A25" s="7">
        <f t="shared" si="0"/>
        <v>7</v>
      </c>
      <c r="B25" s="15">
        <f t="shared" si="1"/>
        <v>44128</v>
      </c>
      <c r="C25" s="19">
        <f>IF('22-28'!F29=0,"",'22-28'!F29)</f>
        <v>0.2800357302367128</v>
      </c>
      <c r="D25" s="23">
        <f>IF(C25="","",'22-28'!G29)</f>
        <v>30660</v>
      </c>
    </row>
    <row r="26" spans="1:4" ht="15" customHeight="1">
      <c r="A26" s="7">
        <f t="shared" si="0"/>
        <v>1</v>
      </c>
      <c r="B26" s="15">
        <f t="shared" si="1"/>
        <v>44129</v>
      </c>
      <c r="C26" s="19">
        <f>IF('22-28'!F39=0,"",'22-28'!F39)</f>
        <v>0.24370998957868095</v>
      </c>
      <c r="D26" s="23">
        <f>IF(C26="","",'22-28'!G39)</f>
        <v>44811</v>
      </c>
    </row>
    <row r="27" spans="1:4" ht="15" customHeight="1">
      <c r="A27" s="7">
        <f t="shared" si="0"/>
        <v>2</v>
      </c>
      <c r="B27" s="15">
        <f t="shared" si="1"/>
        <v>44130</v>
      </c>
      <c r="C27" s="19">
        <f>IF('22-28'!F49=0,"",'22-28'!F49)</f>
        <v>0.22614262319487866</v>
      </c>
      <c r="D27" s="23">
        <f>IF(C27="","",'22-28'!G49)</f>
        <v>39532</v>
      </c>
    </row>
    <row r="28" spans="1:4" ht="15" customHeight="1">
      <c r="A28" s="7">
        <f t="shared" si="0"/>
        <v>3</v>
      </c>
      <c r="B28" s="15">
        <f t="shared" si="1"/>
        <v>44131</v>
      </c>
      <c r="C28" s="19">
        <f>IF('22-28'!F59=0,"",'22-28'!F59)</f>
        <v>0.21185052850975139</v>
      </c>
      <c r="D28" s="23">
        <f>IF(C28="","",'22-28'!G59)</f>
        <v>35269</v>
      </c>
    </row>
    <row r="29" spans="1:4" ht="15" customHeight="1">
      <c r="A29" s="7">
        <f t="shared" si="0"/>
        <v>4</v>
      </c>
      <c r="B29" s="15">
        <f t="shared" si="1"/>
        <v>44132</v>
      </c>
      <c r="C29" s="19">
        <f>IF('22-28'!F69=0,"",'22-28'!F69)</f>
        <v>0.21929432782492184</v>
      </c>
      <c r="D29" s="23">
        <f>IF(C29="","",'22-28'!G69)</f>
        <v>28904</v>
      </c>
    </row>
    <row r="30" spans="1:4" ht="15" customHeight="1">
      <c r="A30" s="24">
        <f>IF(B30="","",WEEKDAY((B30)))</f>
        <v>5</v>
      </c>
      <c r="B30" s="15">
        <f>IF('29 to end of the month'!B1="","",B29+1)</f>
        <v>44133</v>
      </c>
      <c r="C30" s="19">
        <f>IF('29 to end of the month'!F9=0,"",'29 to end of the month'!F9)</f>
        <v>0.22629149918118208</v>
      </c>
      <c r="D30" s="23">
        <f>IF(C30="","",'29 to end of the month'!G9)</f>
        <v>31027</v>
      </c>
    </row>
    <row r="31" spans="1:4" ht="15" customHeight="1">
      <c r="A31" s="24">
        <f>IF(B31="","",WEEKDAY((B31)))</f>
        <v>6</v>
      </c>
      <c r="B31" s="15">
        <f>IF('29 to end of the month'!B11="","",B30+1)</f>
        <v>44134</v>
      </c>
      <c r="C31" s="19">
        <f>IF('29 to end of the month'!F19=0,"",'29 to end of the month'!F19)</f>
        <v>0.22778025904421617</v>
      </c>
      <c r="D31" s="23">
        <f>IF(C31="","",'29 to end of the month'!G19)</f>
        <v>47698</v>
      </c>
    </row>
    <row r="32" spans="1:4" ht="15" customHeight="1">
      <c r="A32" s="24">
        <f>IF(B32="","",WEEKDAY((B32)))</f>
        <v>7</v>
      </c>
      <c r="B32" s="15">
        <f>IF('29 to end of the month'!B21="","",B31+1)</f>
        <v>44135</v>
      </c>
      <c r="C32" s="19">
        <f>IF('29 to end of the month'!F29=0,"",'29 to end of the month'!F29)</f>
        <v>0.2297156468661605</v>
      </c>
      <c r="D32" s="23">
        <f>IF(C32="","",'29 to end of the month'!G29)</f>
        <v>25295</v>
      </c>
    </row>
    <row r="33" spans="1:256">
      <c r="A33" s="17"/>
      <c r="B33" s="17"/>
      <c r="C33" s="17"/>
      <c r="D33" s="18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</row>
    <row r="34" spans="1:256">
      <c r="A34" s="12"/>
      <c r="B34" s="12" t="s">
        <v>15</v>
      </c>
      <c r="C34" s="12">
        <f>AVERAGE(C2:C33)</f>
        <v>0.23976717716722618</v>
      </c>
      <c r="D34" s="22">
        <f>AVERAGE((D2:D32))</f>
        <v>34950.93548387097</v>
      </c>
    </row>
    <row r="35" spans="1:256">
      <c r="A35" s="14"/>
      <c r="B35" s="14"/>
      <c r="C35" s="5"/>
      <c r="D35" s="6"/>
    </row>
    <row r="36" spans="1:256">
      <c r="A36" s="14"/>
      <c r="B36" s="14"/>
      <c r="C36" s="5"/>
      <c r="D36" s="6"/>
    </row>
    <row r="37" spans="1:256">
      <c r="A37" s="14"/>
      <c r="B37" s="14"/>
      <c r="C37" s="5"/>
      <c r="D37" s="6"/>
    </row>
    <row r="38" spans="1:256">
      <c r="A38" s="14"/>
      <c r="B38" s="14"/>
      <c r="C38" s="5"/>
      <c r="D38" s="6"/>
    </row>
    <row r="39" spans="1:256">
      <c r="A39" s="14"/>
      <c r="B39" s="14"/>
      <c r="C39" s="5"/>
      <c r="D39" s="6"/>
    </row>
    <row r="40" spans="1:256">
      <c r="A40" s="14"/>
      <c r="B40" s="14"/>
      <c r="C40" s="5"/>
      <c r="D40" s="6"/>
    </row>
    <row r="41" spans="1:256">
      <c r="A41" s="14"/>
      <c r="B41" s="14"/>
      <c r="C41" s="5"/>
      <c r="D41" s="6"/>
    </row>
    <row r="42" spans="1:256">
      <c r="A42" s="14"/>
      <c r="B42" s="14"/>
      <c r="C42" s="5"/>
      <c r="D42" s="6"/>
    </row>
    <row r="43" spans="1:256">
      <c r="A43" s="14"/>
      <c r="B43" s="14"/>
      <c r="C43" s="5"/>
      <c r="D43" s="6"/>
    </row>
    <row r="44" spans="1:256">
      <c r="A44" s="14"/>
      <c r="B44" s="14"/>
      <c r="C44" s="5"/>
      <c r="D44" s="6"/>
    </row>
    <row r="45" spans="1:256">
      <c r="A45" s="14"/>
      <c r="B45" s="14"/>
      <c r="C45" s="5"/>
      <c r="D45" s="6"/>
    </row>
    <row r="46" spans="1:256">
      <c r="A46" s="14"/>
      <c r="B46" s="14"/>
      <c r="C46" s="5"/>
      <c r="D46" s="6"/>
    </row>
    <row r="47" spans="1:256">
      <c r="A47" s="14"/>
      <c r="B47" s="14"/>
      <c r="C47" s="5"/>
      <c r="D47" s="6"/>
    </row>
    <row r="48" spans="1:256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heet="1" objects="1" scenarios="1" selectLockedCells="1"/>
  <phoneticPr fontId="0" type="noConversion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75314-304C-4521-90C4-5742673A5737}"/>
</file>

<file path=customXml/itemProps2.xml><?xml version="1.0" encoding="utf-8"?>
<ds:datastoreItem xmlns:ds="http://schemas.openxmlformats.org/officeDocument/2006/customXml" ds:itemID="{7774023F-CD31-4A50-AFE6-BAB09A155AF0}"/>
</file>

<file path=customXml/itemProps3.xml><?xml version="1.0" encoding="utf-8"?>
<ds:datastoreItem xmlns:ds="http://schemas.openxmlformats.org/officeDocument/2006/customXml" ds:itemID="{C37B7659-C798-4E0D-AD25-60FE81D9DF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2020-11-01T12:38:30Z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325400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