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5" windowWidth="19410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B1" i="19"/>
  <c r="B11" s="1"/>
  <c r="B21" s="1"/>
  <c r="B2" i="20"/>
  <c r="A2" s="1"/>
  <c r="C31"/>
  <c r="D30"/>
  <c r="D26"/>
  <c r="D23"/>
  <c r="D19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D32" s="1"/>
  <c r="C29" i="19"/>
  <c r="F27"/>
  <c r="D27"/>
  <c r="F26"/>
  <c r="D26"/>
  <c r="F25"/>
  <c r="D25"/>
  <c r="F24"/>
  <c r="D24"/>
  <c r="F23"/>
  <c r="D23"/>
  <c r="F22"/>
  <c r="D22"/>
  <c r="G19"/>
  <c r="E19"/>
  <c r="F19" s="1"/>
  <c r="C19"/>
  <c r="F17"/>
  <c r="D17"/>
  <c r="F16"/>
  <c r="D16"/>
  <c r="F15"/>
  <c r="D15"/>
  <c r="F14"/>
  <c r="D14"/>
  <c r="F13"/>
  <c r="D13"/>
  <c r="F12"/>
  <c r="D12"/>
  <c r="G9"/>
  <c r="E9"/>
  <c r="F9" s="1"/>
  <c r="C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8" i="20" s="1"/>
  <c r="C59" i="18"/>
  <c r="F57"/>
  <c r="D57"/>
  <c r="F56"/>
  <c r="D56"/>
  <c r="F55"/>
  <c r="D55"/>
  <c r="F54"/>
  <c r="D54"/>
  <c r="F53"/>
  <c r="D53"/>
  <c r="F52"/>
  <c r="D52"/>
  <c r="G49"/>
  <c r="E49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G9"/>
  <c r="F9"/>
  <c r="E9"/>
  <c r="D9"/>
  <c r="C9"/>
  <c r="F7"/>
  <c r="D7"/>
  <c r="F6"/>
  <c r="D6"/>
  <c r="F5"/>
  <c r="D5"/>
  <c r="F4"/>
  <c r="D4"/>
  <c r="F3"/>
  <c r="D3"/>
  <c r="F2"/>
  <c r="D2"/>
  <c r="G69" i="17"/>
  <c r="E69"/>
  <c r="F69" s="1"/>
  <c r="C22" i="20" s="1"/>
  <c r="C69" i="17"/>
  <c r="F67"/>
  <c r="D67"/>
  <c r="F66"/>
  <c r="D66"/>
  <c r="F65"/>
  <c r="D65"/>
  <c r="F64"/>
  <c r="D64"/>
  <c r="F63"/>
  <c r="D63"/>
  <c r="F62"/>
  <c r="D62"/>
  <c r="G59"/>
  <c r="E59"/>
  <c r="F59" s="1"/>
  <c r="C21" i="20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D17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D13" s="1"/>
  <c r="C49" i="16"/>
  <c r="F47"/>
  <c r="D47"/>
  <c r="F46"/>
  <c r="D46"/>
  <c r="F45"/>
  <c r="D45"/>
  <c r="F44"/>
  <c r="D44"/>
  <c r="F43"/>
  <c r="D43"/>
  <c r="F42"/>
  <c r="D42"/>
  <c r="G39"/>
  <c r="E39"/>
  <c r="F39" s="1"/>
  <c r="D12" i="20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1" i="20" l="1"/>
  <c r="D19" i="19"/>
  <c r="D28" i="20"/>
  <c r="D59" i="18"/>
  <c r="F49"/>
  <c r="C27" i="20" s="1"/>
  <c r="D27" s="1"/>
  <c r="D24"/>
  <c r="D21"/>
  <c r="D20"/>
  <c r="D22"/>
  <c r="D69" i="17"/>
  <c r="D59"/>
  <c r="D15" i="20"/>
  <c r="D14"/>
  <c r="F9" i="17"/>
  <c r="D16" i="20" s="1"/>
  <c r="B3"/>
  <c r="B4" s="1"/>
  <c r="A4" s="1"/>
  <c r="D39" i="17"/>
  <c r="D49"/>
  <c r="F29"/>
  <c r="C18" i="20" s="1"/>
  <c r="D18" s="1"/>
  <c r="D19" i="17"/>
  <c r="D69" i="16"/>
  <c r="D59"/>
  <c r="D19"/>
  <c r="F9"/>
  <c r="D9" i="20" s="1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D5" i="20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D3" i="20" s="1"/>
  <c r="D29" i="4"/>
  <c r="F59"/>
  <c r="C7" i="20" s="1"/>
  <c r="D7" s="1"/>
  <c r="D49" i="4"/>
  <c r="D69"/>
  <c r="B5" i="20" l="1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D2" i="20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<sst xmlns="http://schemas.openxmlformats.org/spreadsheetml/2006/main" count="460" uniqueCount="16">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</sst>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6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  <xf numFmtId="9" fontId="5" fillId="0" borderId="0" xfId="0" quotePrefix="1" applyNumberFormat="1" applyFont="1" applyProtection="1"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workbookViewId="0">
      <selection activeCell="H2" sqref="H2:H4"/>
    </sheetView>
  </sheetViews>
  <sheetFormatPr defaultColWidth="9.140625"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6</v>
      </c>
      <c r="B1" s="1">
        <v>44197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17736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1268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19004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7</v>
      </c>
      <c r="B11" s="15">
        <f>B1+1</f>
        <v>44198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1219</v>
      </c>
      <c r="E12" s="3"/>
      <c r="F12" s="10">
        <f>E12/C12</f>
        <v>0</v>
      </c>
      <c r="G12" s="32" t="s">
        <v>5</v>
      </c>
      <c r="H12" s="27">
        <v>39054</v>
      </c>
    </row>
    <row r="13" spans="1:8">
      <c r="A13" s="29" t="s">
        <v>10</v>
      </c>
      <c r="B13" s="29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1192</v>
      </c>
      <c r="E14" s="3"/>
      <c r="F14" s="10">
        <f t="shared" si="3"/>
        <v>0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1430</v>
      </c>
      <c r="E15" s="3"/>
      <c r="F15" s="10">
        <f t="shared" si="3"/>
        <v>0</v>
      </c>
      <c r="G15" s="32" t="s">
        <v>6</v>
      </c>
      <c r="H15" s="27">
        <v>5861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33">
        <f>SUM(H12:H17)</f>
        <v>44915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1</v>
      </c>
      <c r="B21" s="15">
        <f>B11+1</f>
        <v>44199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993</v>
      </c>
      <c r="E22" s="3">
        <v>226</v>
      </c>
      <c r="F22" s="10">
        <f>E22/C22</f>
        <v>0.18539786710418377</v>
      </c>
      <c r="G22" s="32" t="s">
        <v>5</v>
      </c>
      <c r="H22" s="27">
        <v>47587</v>
      </c>
    </row>
    <row r="23" spans="1:8">
      <c r="A23" s="29" t="s">
        <v>10</v>
      </c>
      <c r="B23" s="29"/>
      <c r="C23" s="16">
        <v>324</v>
      </c>
      <c r="D23" s="9">
        <f>C23-E23</f>
        <v>299</v>
      </c>
      <c r="E23" s="3">
        <v>25</v>
      </c>
      <c r="F23" s="10">
        <f t="shared" ref="F23:F27" si="6">E23/C23</f>
        <v>7.716049382716049E-2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833</v>
      </c>
      <c r="E24" s="3">
        <v>359</v>
      </c>
      <c r="F24" s="10">
        <f t="shared" si="6"/>
        <v>0.3011744966442953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1142</v>
      </c>
      <c r="E25" s="3">
        <v>288</v>
      </c>
      <c r="F25" s="10">
        <f t="shared" si="6"/>
        <v>0.20139860139860141</v>
      </c>
      <c r="G25" s="32" t="s">
        <v>6</v>
      </c>
      <c r="H25" s="27">
        <v>5038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273</v>
      </c>
      <c r="E26" s="3">
        <v>79</v>
      </c>
      <c r="F26" s="10">
        <f t="shared" si="6"/>
        <v>0.22443181818181818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5740</v>
      </c>
      <c r="E29" s="11">
        <f t="shared" ref="E29" si="8">SUM(E22:E28)</f>
        <v>977</v>
      </c>
      <c r="F29" s="12">
        <f>E29/C29</f>
        <v>0.14545183861843083</v>
      </c>
      <c r="G29" s="33">
        <f>SUM(H22:H27)</f>
        <v>52625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2</v>
      </c>
      <c r="B31" s="15">
        <f>B21+1</f>
        <v>44200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33654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4581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38235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3</v>
      </c>
      <c r="B41" s="15">
        <f>B31+1</f>
        <v>44201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1016</v>
      </c>
      <c r="E42" s="3">
        <v>203</v>
      </c>
      <c r="F42" s="10">
        <f>E42/C42</f>
        <v>0.16652994257588188</v>
      </c>
      <c r="G42" s="32" t="s">
        <v>5</v>
      </c>
      <c r="H42" s="27">
        <v>21578</v>
      </c>
    </row>
    <row r="43" spans="1:8">
      <c r="A43" s="29" t="s">
        <v>10</v>
      </c>
      <c r="B43" s="29"/>
      <c r="C43" s="16">
        <v>324</v>
      </c>
      <c r="D43" s="9">
        <f>C43-E43</f>
        <v>291</v>
      </c>
      <c r="E43" s="3">
        <v>33</v>
      </c>
      <c r="F43" s="10">
        <f t="shared" ref="F43:F47" si="12">E43/C43</f>
        <v>0.10185185185185185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914</v>
      </c>
      <c r="E44" s="3">
        <v>278</v>
      </c>
      <c r="F44" s="10">
        <f t="shared" si="12"/>
        <v>0.23322147651006711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1063</v>
      </c>
      <c r="E45" s="3">
        <v>367</v>
      </c>
      <c r="F45" s="10">
        <f t="shared" si="12"/>
        <v>0.25664335664335663</v>
      </c>
      <c r="G45" s="32" t="s">
        <v>6</v>
      </c>
      <c r="H45" s="27">
        <v>2091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240</v>
      </c>
      <c r="E46" s="3">
        <v>112</v>
      </c>
      <c r="F46" s="10">
        <f t="shared" si="12"/>
        <v>0.31818181818181818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5724</v>
      </c>
      <c r="E49" s="11">
        <f t="shared" ref="E49" si="14">SUM(E42:E48)</f>
        <v>993</v>
      </c>
      <c r="F49" s="12">
        <f>E49/C49</f>
        <v>0.1478338543992854</v>
      </c>
      <c r="G49" s="33">
        <f>SUM(H42:H47)</f>
        <v>23669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4</v>
      </c>
      <c r="B51" s="15">
        <f>B41+1</f>
        <v>44202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1015</v>
      </c>
      <c r="E52" s="3">
        <v>204</v>
      </c>
      <c r="F52" s="10">
        <f>E52/C52</f>
        <v>0.16735028712059064</v>
      </c>
      <c r="G52" s="32" t="s">
        <v>5</v>
      </c>
      <c r="H52" s="27">
        <v>15782</v>
      </c>
    </row>
    <row r="53" spans="1:8">
      <c r="A53" s="29" t="s">
        <v>10</v>
      </c>
      <c r="B53" s="29"/>
      <c r="C53" s="16">
        <v>324</v>
      </c>
      <c r="D53" s="9">
        <f>C53-E53</f>
        <v>291</v>
      </c>
      <c r="E53" s="3">
        <v>33</v>
      </c>
      <c r="F53" s="10">
        <f t="shared" ref="F53:F57" si="15">E53/C53</f>
        <v>0.10185185185185185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894</v>
      </c>
      <c r="E54" s="3">
        <v>298</v>
      </c>
      <c r="F54" s="10">
        <f t="shared" si="15"/>
        <v>0.25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1053</v>
      </c>
      <c r="E55" s="3">
        <v>377</v>
      </c>
      <c r="F55" s="10">
        <f t="shared" si="15"/>
        <v>0.26363636363636361</v>
      </c>
      <c r="G55" s="32" t="s">
        <v>6</v>
      </c>
      <c r="H55" s="27">
        <v>2065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233</v>
      </c>
      <c r="E56" s="3">
        <v>119</v>
      </c>
      <c r="F56" s="10">
        <f t="shared" si="15"/>
        <v>0.33806818181818182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5686</v>
      </c>
      <c r="E59" s="11">
        <f t="shared" ref="E59" si="17">SUM(E52:E58)</f>
        <v>1031</v>
      </c>
      <c r="F59" s="12">
        <f>E59/C59</f>
        <v>0.15349114187881494</v>
      </c>
      <c r="G59" s="33">
        <f>SUM(H52:H57)</f>
        <v>17847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5</v>
      </c>
      <c r="B61" s="15">
        <f>B51+1</f>
        <v>44203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1022</v>
      </c>
      <c r="E62" s="3">
        <v>197</v>
      </c>
      <c r="F62" s="10">
        <f>E62/C62</f>
        <v>0.16160787530762921</v>
      </c>
      <c r="G62" s="32" t="s">
        <v>5</v>
      </c>
      <c r="H62" s="27">
        <v>18109</v>
      </c>
    </row>
    <row r="63" spans="1:8">
      <c r="A63" s="29" t="s">
        <v>10</v>
      </c>
      <c r="B63" s="29"/>
      <c r="C63" s="16">
        <v>324</v>
      </c>
      <c r="D63" s="9">
        <f>C63-E63</f>
        <v>226</v>
      </c>
      <c r="E63" s="3">
        <v>98</v>
      </c>
      <c r="F63" s="10">
        <f t="shared" ref="F63:F67" si="18">E63/C63</f>
        <v>0.30246913580246915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886</v>
      </c>
      <c r="E64" s="3">
        <v>306</v>
      </c>
      <c r="F64" s="10">
        <f t="shared" si="18"/>
        <v>0.25671140939597314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1084</v>
      </c>
      <c r="E65" s="3">
        <v>346</v>
      </c>
      <c r="F65" s="10">
        <f t="shared" si="18"/>
        <v>0.24195804195804196</v>
      </c>
      <c r="G65" s="32" t="s">
        <v>6</v>
      </c>
      <c r="H65" s="27">
        <v>1586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243</v>
      </c>
      <c r="E66" s="3">
        <v>109</v>
      </c>
      <c r="F66" s="10">
        <f t="shared" si="18"/>
        <v>0.30965909090909088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5661</v>
      </c>
      <c r="E69" s="11">
        <f t="shared" ref="E69" si="20">SUM(E62:E68)</f>
        <v>1056</v>
      </c>
      <c r="F69" s="12">
        <f>E69/C69</f>
        <v>0.15721304153640017</v>
      </c>
      <c r="G69" s="33">
        <f>SUM(H62:H67)</f>
        <v>19695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5" workbookViewId="0">
      <selection activeCell="E2" sqref="E2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6</v>
      </c>
      <c r="B1" s="1">
        <f>'1-7'!B61+1</f>
        <v>44204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26562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1752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28314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7</v>
      </c>
      <c r="B11" s="15">
        <f>B1+1</f>
        <v>44205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1049</v>
      </c>
      <c r="E12" s="3">
        <v>170</v>
      </c>
      <c r="F12" s="10">
        <f>E12/C12</f>
        <v>0.13945857260049221</v>
      </c>
      <c r="G12" s="32" t="s">
        <v>5</v>
      </c>
      <c r="H12" s="27">
        <v>16850</v>
      </c>
    </row>
    <row r="13" spans="1:8">
      <c r="A13" s="29" t="s">
        <v>10</v>
      </c>
      <c r="B13" s="29"/>
      <c r="C13" s="16">
        <v>324</v>
      </c>
      <c r="D13" s="9">
        <f>C13-E13</f>
        <v>301</v>
      </c>
      <c r="E13" s="3">
        <v>23</v>
      </c>
      <c r="F13" s="10">
        <f t="shared" ref="F13:F17" si="3">E13/C13</f>
        <v>7.098765432098765E-2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912</v>
      </c>
      <c r="E14" s="3">
        <v>280</v>
      </c>
      <c r="F14" s="10">
        <f t="shared" si="3"/>
        <v>0.2348993288590604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1105</v>
      </c>
      <c r="E15" s="3">
        <v>325</v>
      </c>
      <c r="F15" s="10">
        <f t="shared" si="3"/>
        <v>0.22727272727272727</v>
      </c>
      <c r="G15" s="32" t="s">
        <v>6</v>
      </c>
      <c r="H15" s="27">
        <v>1226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254</v>
      </c>
      <c r="E16" s="3">
        <v>98</v>
      </c>
      <c r="F16" s="10">
        <f t="shared" si="3"/>
        <v>0.27840909090909088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5821</v>
      </c>
      <c r="E19" s="11">
        <f t="shared" ref="E19" si="5">SUM(E12:E18)</f>
        <v>896</v>
      </c>
      <c r="F19" s="12">
        <f>E19/C19</f>
        <v>0.13339288372785471</v>
      </c>
      <c r="G19" s="33">
        <f>SUM(H12:H17)</f>
        <v>18076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1</v>
      </c>
      <c r="B21" s="15">
        <f>B11+1</f>
        <v>44206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984</v>
      </c>
      <c r="E22" s="3">
        <v>235</v>
      </c>
      <c r="F22" s="10">
        <f>E22/C22</f>
        <v>0.19278096800656275</v>
      </c>
      <c r="G22" s="32" t="s">
        <v>5</v>
      </c>
      <c r="H22" s="27">
        <v>21231</v>
      </c>
    </row>
    <row r="23" spans="1:8">
      <c r="A23" s="29" t="s">
        <v>10</v>
      </c>
      <c r="B23" s="29"/>
      <c r="C23" s="16">
        <v>324</v>
      </c>
      <c r="D23" s="9">
        <f>C23-E23</f>
        <v>234</v>
      </c>
      <c r="E23" s="3">
        <v>90</v>
      </c>
      <c r="F23" s="10">
        <f t="shared" ref="F23:F27" si="6">E23/C23</f>
        <v>0.27777777777777779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909</v>
      </c>
      <c r="E24" s="3">
        <v>283</v>
      </c>
      <c r="F24" s="10">
        <f t="shared" si="6"/>
        <v>0.23741610738255034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1252</v>
      </c>
      <c r="E25" s="3">
        <v>178</v>
      </c>
      <c r="F25" s="10">
        <f t="shared" si="6"/>
        <v>0.12447552447552447</v>
      </c>
      <c r="G25" s="32" t="s">
        <v>6</v>
      </c>
      <c r="H25" s="27">
        <v>3321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329</v>
      </c>
      <c r="E26" s="3">
        <v>23</v>
      </c>
      <c r="F26" s="10">
        <f t="shared" si="6"/>
        <v>6.5340909090909088E-2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5908</v>
      </c>
      <c r="E29" s="11">
        <f t="shared" ref="E29" si="8">SUM(E22:E28)</f>
        <v>809</v>
      </c>
      <c r="F29" s="12">
        <f>E29/C29</f>
        <v>0.12044067291945809</v>
      </c>
      <c r="G29" s="33">
        <f>SUM(H22:H27)</f>
        <v>24552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2</v>
      </c>
      <c r="B31" s="15">
        <f>B21+1</f>
        <v>44207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17614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2024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19638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3</v>
      </c>
      <c r="B41" s="15">
        <f>B31+1</f>
        <v>44208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1058</v>
      </c>
      <c r="E42" s="3">
        <v>161</v>
      </c>
      <c r="F42" s="10">
        <f>E42/C42</f>
        <v>0.13207547169811321</v>
      </c>
      <c r="G42" s="32" t="s">
        <v>5</v>
      </c>
      <c r="H42" s="27">
        <v>11746</v>
      </c>
    </row>
    <row r="43" spans="1:8">
      <c r="A43" s="29" t="s">
        <v>10</v>
      </c>
      <c r="B43" s="29"/>
      <c r="C43" s="16">
        <v>324</v>
      </c>
      <c r="D43" s="9">
        <f>C43-E43</f>
        <v>286</v>
      </c>
      <c r="E43" s="3">
        <v>38</v>
      </c>
      <c r="F43" s="10">
        <f t="shared" ref="F43:F47" si="12">E43/C43</f>
        <v>0.11728395061728394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920</v>
      </c>
      <c r="E44" s="3">
        <v>272</v>
      </c>
      <c r="F44" s="10">
        <f t="shared" si="12"/>
        <v>0.22818791946308725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1076</v>
      </c>
      <c r="E45" s="3">
        <v>354</v>
      </c>
      <c r="F45" s="10">
        <f t="shared" si="12"/>
        <v>0.24755244755244754</v>
      </c>
      <c r="G45" s="32" t="s">
        <v>6</v>
      </c>
      <c r="H45" s="27">
        <v>1669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231</v>
      </c>
      <c r="E46" s="3">
        <v>121</v>
      </c>
      <c r="F46" s="10">
        <f t="shared" si="12"/>
        <v>0.34375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5771</v>
      </c>
      <c r="E49" s="11">
        <f t="shared" ref="E49" si="14">SUM(E42:E48)</f>
        <v>946</v>
      </c>
      <c r="F49" s="12">
        <f>E49/C49</f>
        <v>0.14083668304302516</v>
      </c>
      <c r="G49" s="33">
        <f>SUM(H42:H47)</f>
        <v>13415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4</v>
      </c>
      <c r="B51" s="15">
        <f>B41+1</f>
        <v>44209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1044</v>
      </c>
      <c r="E52" s="3">
        <v>175</v>
      </c>
      <c r="F52" s="10">
        <f>E52/C52</f>
        <v>0.14356029532403611</v>
      </c>
      <c r="G52" s="32" t="s">
        <v>5</v>
      </c>
      <c r="H52" s="27">
        <v>14158</v>
      </c>
    </row>
    <row r="53" spans="1:8">
      <c r="A53" s="29" t="s">
        <v>10</v>
      </c>
      <c r="B53" s="29"/>
      <c r="C53" s="16">
        <v>324</v>
      </c>
      <c r="D53" s="9">
        <f>C53-E53</f>
        <v>282</v>
      </c>
      <c r="E53" s="3">
        <v>42</v>
      </c>
      <c r="F53" s="10">
        <f t="shared" ref="F53:F57" si="15">E53/C53</f>
        <v>0.12962962962962962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876</v>
      </c>
      <c r="E54" s="3">
        <v>316</v>
      </c>
      <c r="F54" s="10">
        <f t="shared" si="15"/>
        <v>0.2651006711409396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1048</v>
      </c>
      <c r="E55" s="3">
        <v>382</v>
      </c>
      <c r="F55" s="10">
        <f t="shared" si="15"/>
        <v>0.26713286713286716</v>
      </c>
      <c r="G55" s="32" t="s">
        <v>6</v>
      </c>
      <c r="H55" s="27">
        <v>1394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231</v>
      </c>
      <c r="E56" s="3">
        <v>121</v>
      </c>
      <c r="F56" s="10">
        <f t="shared" si="15"/>
        <v>0.34375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5681</v>
      </c>
      <c r="E59" s="11">
        <f t="shared" ref="E59" si="17">SUM(E52:E58)</f>
        <v>1036</v>
      </c>
      <c r="F59" s="12">
        <f>E59/C59</f>
        <v>0.15423552181033198</v>
      </c>
      <c r="G59" s="33">
        <f>SUM(H52:H57)</f>
        <v>15552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5</v>
      </c>
      <c r="B61" s="15">
        <f>B51+1</f>
        <v>44210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1059</v>
      </c>
      <c r="E62" s="3">
        <v>160</v>
      </c>
      <c r="F62" s="10">
        <f>E62/C62</f>
        <v>0.13125512715340443</v>
      </c>
      <c r="G62" s="32" t="s">
        <v>5</v>
      </c>
      <c r="H62" s="27">
        <v>20207</v>
      </c>
    </row>
    <row r="63" spans="1:8">
      <c r="A63" s="29" t="s">
        <v>10</v>
      </c>
      <c r="B63" s="29"/>
      <c r="C63" s="16">
        <v>324</v>
      </c>
      <c r="D63" s="9">
        <f>C63-E63</f>
        <v>289</v>
      </c>
      <c r="E63" s="3">
        <v>35</v>
      </c>
      <c r="F63" s="10">
        <f t="shared" ref="F63:F67" si="18">E63/C63</f>
        <v>0.10802469135802469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902</v>
      </c>
      <c r="E64" s="3">
        <v>290</v>
      </c>
      <c r="F64" s="10">
        <f t="shared" si="18"/>
        <v>0.24328859060402686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1095</v>
      </c>
      <c r="E65" s="3">
        <v>335</v>
      </c>
      <c r="F65" s="10">
        <f t="shared" si="18"/>
        <v>0.23426573426573427</v>
      </c>
      <c r="G65" s="32" t="s">
        <v>6</v>
      </c>
      <c r="H65" s="27">
        <v>1064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247</v>
      </c>
      <c r="E66" s="3">
        <v>105</v>
      </c>
      <c r="F66" s="10">
        <f t="shared" si="18"/>
        <v>0.29829545454545453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5792</v>
      </c>
      <c r="E69" s="11">
        <f t="shared" ref="E69" si="20">SUM(E62:E68)</f>
        <v>925</v>
      </c>
      <c r="F69" s="12">
        <f>E69/C69</f>
        <v>0.13771028733065357</v>
      </c>
      <c r="G69" s="33">
        <f>SUM(H62:H67)</f>
        <v>21271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60" sqref="H60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6</v>
      </c>
      <c r="B1" s="1">
        <f>'8-14'!B61+1</f>
        <v>44211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28708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1717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30425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7</v>
      </c>
      <c r="B11" s="15">
        <f>B1+1</f>
        <v>44212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949</v>
      </c>
      <c r="E12" s="3">
        <v>270</v>
      </c>
      <c r="F12" s="10">
        <f>E12/C12</f>
        <v>0.22149302707136997</v>
      </c>
      <c r="G12" s="32" t="s">
        <v>5</v>
      </c>
      <c r="H12" s="27">
        <v>13671</v>
      </c>
    </row>
    <row r="13" spans="1:8">
      <c r="A13" s="29" t="s">
        <v>10</v>
      </c>
      <c r="B13" s="29"/>
      <c r="C13" s="16">
        <v>324</v>
      </c>
      <c r="D13" s="9">
        <f>C13-E13</f>
        <v>294</v>
      </c>
      <c r="E13" s="3">
        <v>30</v>
      </c>
      <c r="F13" s="10">
        <f t="shared" ref="F13:F17" si="3">E13/C13</f>
        <v>9.2592592592592587E-2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807</v>
      </c>
      <c r="E14" s="3">
        <v>385</v>
      </c>
      <c r="F14" s="10">
        <f t="shared" si="3"/>
        <v>0.32298657718120805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1032</v>
      </c>
      <c r="E15" s="3">
        <v>398</v>
      </c>
      <c r="F15" s="10">
        <f t="shared" si="3"/>
        <v>0.27832167832167831</v>
      </c>
      <c r="G15" s="32" t="s">
        <v>6</v>
      </c>
      <c r="H15" s="27">
        <v>1409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208</v>
      </c>
      <c r="E16" s="3">
        <v>144</v>
      </c>
      <c r="F16" s="10">
        <f t="shared" si="3"/>
        <v>0.40909090909090912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5490</v>
      </c>
      <c r="E19" s="11">
        <f t="shared" ref="E19" si="5">SUM(E12:E18)</f>
        <v>1227</v>
      </c>
      <c r="F19" s="12">
        <f>E19/C19</f>
        <v>0.18267083519428315</v>
      </c>
      <c r="G19" s="33">
        <f>SUM(H12:H17)</f>
        <v>15080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1</v>
      </c>
      <c r="B21" s="15">
        <f>B11+1</f>
        <v>44213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1023</v>
      </c>
      <c r="E22" s="3">
        <v>196</v>
      </c>
      <c r="F22" s="10">
        <f>E22/C22</f>
        <v>0.16078753076292043</v>
      </c>
      <c r="G22" s="32" t="s">
        <v>5</v>
      </c>
      <c r="H22" s="27">
        <v>19749</v>
      </c>
    </row>
    <row r="23" spans="1:8">
      <c r="A23" s="29" t="s">
        <v>10</v>
      </c>
      <c r="B23" s="29"/>
      <c r="C23" s="16">
        <v>324</v>
      </c>
      <c r="D23" s="9">
        <f>C23-E23</f>
        <v>292</v>
      </c>
      <c r="E23" s="3">
        <v>32</v>
      </c>
      <c r="F23" s="10">
        <f t="shared" ref="F23:F27" si="6">E23/C23</f>
        <v>9.8765432098765427E-2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824</v>
      </c>
      <c r="E24" s="3">
        <v>368</v>
      </c>
      <c r="F24" s="10">
        <f t="shared" si="6"/>
        <v>0.3087248322147651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1095</v>
      </c>
      <c r="E25" s="3">
        <v>335</v>
      </c>
      <c r="F25" s="10">
        <f t="shared" si="6"/>
        <v>0.23426573426573427</v>
      </c>
      <c r="G25" s="32" t="s">
        <v>6</v>
      </c>
      <c r="H25" s="27">
        <v>3398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226</v>
      </c>
      <c r="E26" s="3">
        <v>126</v>
      </c>
      <c r="F26" s="10">
        <f t="shared" si="6"/>
        <v>0.35795454545454547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5660</v>
      </c>
      <c r="E29" s="11">
        <f t="shared" ref="E29" si="8">SUM(E22:E28)</f>
        <v>1057</v>
      </c>
      <c r="F29" s="12">
        <f>E29/C29</f>
        <v>0.15736191752270359</v>
      </c>
      <c r="G29" s="33">
        <f>SUM(H22:H27)</f>
        <v>23147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2</v>
      </c>
      <c r="B31" s="15">
        <f>B21+1</f>
        <v>44214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28202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2975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31177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3</v>
      </c>
      <c r="B41" s="15">
        <f>B31+1</f>
        <v>44215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1030</v>
      </c>
      <c r="E42" s="3">
        <v>189</v>
      </c>
      <c r="F42" s="10">
        <f>E42/C42</f>
        <v>0.15504511894995898</v>
      </c>
      <c r="G42" s="32" t="s">
        <v>5</v>
      </c>
      <c r="H42" s="27">
        <v>14952</v>
      </c>
    </row>
    <row r="43" spans="1:8">
      <c r="A43" s="29" t="s">
        <v>10</v>
      </c>
      <c r="B43" s="29"/>
      <c r="C43" s="16">
        <v>324</v>
      </c>
      <c r="D43" s="9">
        <f>C43-E43</f>
        <v>279</v>
      </c>
      <c r="E43" s="3">
        <v>45</v>
      </c>
      <c r="F43" s="10">
        <f t="shared" ref="F43:F47" si="12">E43/C43</f>
        <v>0.1388888888888889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847</v>
      </c>
      <c r="E44" s="3">
        <v>345</v>
      </c>
      <c r="F44" s="10">
        <f t="shared" si="12"/>
        <v>0.28942953020134227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1081</v>
      </c>
      <c r="E45" s="3">
        <v>349</v>
      </c>
      <c r="F45" s="10">
        <f t="shared" si="12"/>
        <v>0.24405594405594405</v>
      </c>
      <c r="G45" s="32" t="s">
        <v>6</v>
      </c>
      <c r="H45" s="27">
        <v>1758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225</v>
      </c>
      <c r="E46" s="3">
        <v>127</v>
      </c>
      <c r="F46" s="10">
        <f t="shared" si="12"/>
        <v>0.36079545454545453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5662</v>
      </c>
      <c r="E49" s="11">
        <f t="shared" ref="E49" si="14">SUM(E42:E48)</f>
        <v>1055</v>
      </c>
      <c r="F49" s="12">
        <f>E49/C49</f>
        <v>0.15706416555009678</v>
      </c>
      <c r="G49" s="33">
        <f>SUM(H42:H47)</f>
        <v>16710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4</v>
      </c>
      <c r="B51" s="15">
        <f>B41+1</f>
        <v>44216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1039</v>
      </c>
      <c r="E52" s="3">
        <v>180</v>
      </c>
      <c r="F52" s="10">
        <f>E52/C52</f>
        <v>0.14766201804757997</v>
      </c>
      <c r="G52" s="32" t="s">
        <v>5</v>
      </c>
      <c r="H52" s="27">
        <v>14585</v>
      </c>
    </row>
    <row r="53" spans="1:8">
      <c r="A53" s="29" t="s">
        <v>10</v>
      </c>
      <c r="B53" s="29"/>
      <c r="C53" s="16">
        <v>324</v>
      </c>
      <c r="D53" s="9">
        <f>C53-E53</f>
        <v>282</v>
      </c>
      <c r="E53" s="3">
        <v>42</v>
      </c>
      <c r="F53" s="10">
        <f t="shared" ref="F53:F57" si="15">E53/C53</f>
        <v>0.12962962962962962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884</v>
      </c>
      <c r="E54" s="3">
        <v>308</v>
      </c>
      <c r="F54" s="10">
        <f t="shared" si="15"/>
        <v>0.25838926174496646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1080</v>
      </c>
      <c r="E55" s="3">
        <v>350</v>
      </c>
      <c r="F55" s="10">
        <f t="shared" si="15"/>
        <v>0.24475524475524477</v>
      </c>
      <c r="G55" s="32" t="s">
        <v>6</v>
      </c>
      <c r="H55" s="27">
        <v>599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223</v>
      </c>
      <c r="E56" s="3">
        <v>129</v>
      </c>
      <c r="F56" s="10">
        <f t="shared" si="15"/>
        <v>0.36647727272727271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5708</v>
      </c>
      <c r="E59" s="11">
        <f t="shared" ref="E59" si="17">SUM(E52:E58)</f>
        <v>1009</v>
      </c>
      <c r="F59" s="12">
        <f>E59/C59</f>
        <v>0.15021587018013993</v>
      </c>
      <c r="G59" s="33">
        <f>SUM(H52:H57)</f>
        <v>15184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5</v>
      </c>
      <c r="B61" s="15">
        <f>B51+1</f>
        <v>44217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1027</v>
      </c>
      <c r="E62" s="3">
        <v>192</v>
      </c>
      <c r="F62" s="10">
        <f>E62/C62</f>
        <v>0.15750615258408532</v>
      </c>
      <c r="G62" s="32" t="s">
        <v>5</v>
      </c>
      <c r="H62" s="27">
        <v>19838</v>
      </c>
    </row>
    <row r="63" spans="1:8">
      <c r="A63" s="29" t="s">
        <v>10</v>
      </c>
      <c r="B63" s="29"/>
      <c r="C63" s="16">
        <v>324</v>
      </c>
      <c r="D63" s="9">
        <f>C63-E63</f>
        <v>284</v>
      </c>
      <c r="E63" s="3">
        <v>40</v>
      </c>
      <c r="F63" s="10">
        <f t="shared" ref="F63:F67" si="18">E63/C63</f>
        <v>0.12345679012345678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862</v>
      </c>
      <c r="E64" s="3">
        <v>330</v>
      </c>
      <c r="F64" s="10">
        <f t="shared" si="18"/>
        <v>0.27684563758389263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1089</v>
      </c>
      <c r="E65" s="3">
        <v>341</v>
      </c>
      <c r="F65" s="10">
        <f t="shared" si="18"/>
        <v>0.23846153846153847</v>
      </c>
      <c r="G65" s="32" t="s">
        <v>6</v>
      </c>
      <c r="H65" s="27">
        <v>1325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225</v>
      </c>
      <c r="E66" s="3">
        <v>127</v>
      </c>
      <c r="F66" s="10">
        <f t="shared" si="18"/>
        <v>0.36079545454545453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5687</v>
      </c>
      <c r="E69" s="11">
        <f t="shared" ref="E69" si="20">SUM(E62:E68)</f>
        <v>1030</v>
      </c>
      <c r="F69" s="12">
        <f>E69/C69</f>
        <v>0.15334226589251154</v>
      </c>
      <c r="G69" s="33">
        <f>SUM(H62:H67)</f>
        <v>21163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H65" sqref="H65:H68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6</v>
      </c>
      <c r="B1" s="1">
        <f>'15-21'!B61+1</f>
        <v>44218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29656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1384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31040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7</v>
      </c>
      <c r="B11" s="15">
        <f>B1+1</f>
        <v>44219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979</v>
      </c>
      <c r="E12" s="3">
        <v>240</v>
      </c>
      <c r="F12" s="10">
        <f>E12/C12</f>
        <v>0.19688269073010664</v>
      </c>
      <c r="G12" s="32" t="s">
        <v>5</v>
      </c>
      <c r="H12" s="27">
        <v>13397</v>
      </c>
    </row>
    <row r="13" spans="1:8">
      <c r="A13" s="29" t="s">
        <v>10</v>
      </c>
      <c r="B13" s="29"/>
      <c r="C13" s="16">
        <v>324</v>
      </c>
      <c r="D13" s="9">
        <f>C13-E13</f>
        <v>285</v>
      </c>
      <c r="E13" s="3">
        <v>39</v>
      </c>
      <c r="F13" s="10">
        <f t="shared" ref="F13:F17" si="3">E13/C13</f>
        <v>0.12037037037037036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812</v>
      </c>
      <c r="E14" s="3">
        <v>380</v>
      </c>
      <c r="F14" s="10">
        <f t="shared" si="3"/>
        <v>0.31879194630872482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1021</v>
      </c>
      <c r="E15" s="3">
        <v>409</v>
      </c>
      <c r="F15" s="10">
        <f t="shared" si="3"/>
        <v>0.28601398601398603</v>
      </c>
      <c r="G15" s="32" t="s">
        <v>6</v>
      </c>
      <c r="H15" s="27">
        <v>1112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208</v>
      </c>
      <c r="E16" s="3">
        <v>144</v>
      </c>
      <c r="F16" s="10">
        <f t="shared" si="3"/>
        <v>0.40909090909090912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5505</v>
      </c>
      <c r="E19" s="11">
        <f t="shared" ref="E19" si="5">SUM(E12:E18)</f>
        <v>1212</v>
      </c>
      <c r="F19" s="12">
        <f>E19/C19</f>
        <v>0.18043769539973203</v>
      </c>
      <c r="G19" s="33">
        <f>SUM(H12:H17)</f>
        <v>14509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1</v>
      </c>
      <c r="B21" s="15">
        <f>B11+1</f>
        <v>44220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1027</v>
      </c>
      <c r="E22" s="3">
        <v>192</v>
      </c>
      <c r="F22" s="10">
        <f>E22/C22</f>
        <v>0.15750615258408532</v>
      </c>
      <c r="G22" s="32" t="s">
        <v>5</v>
      </c>
      <c r="H22" s="27">
        <v>25278</v>
      </c>
    </row>
    <row r="23" spans="1:8">
      <c r="A23" s="29" t="s">
        <v>10</v>
      </c>
      <c r="B23" s="29"/>
      <c r="C23" s="16">
        <v>324</v>
      </c>
      <c r="D23" s="9">
        <f>C23-E23</f>
        <v>301</v>
      </c>
      <c r="E23" s="3">
        <v>23</v>
      </c>
      <c r="F23" s="10">
        <f t="shared" ref="F23:F27" si="6">E23/C23</f>
        <v>7.098765432098765E-2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871</v>
      </c>
      <c r="E24" s="3">
        <v>321</v>
      </c>
      <c r="F24" s="10">
        <f t="shared" si="6"/>
        <v>0.26929530201342283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1149</v>
      </c>
      <c r="E25" s="3">
        <v>281</v>
      </c>
      <c r="F25" s="10">
        <f t="shared" si="6"/>
        <v>0.19650349650349649</v>
      </c>
      <c r="G25" s="32" t="s">
        <v>6</v>
      </c>
      <c r="H25" s="27">
        <v>2904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240</v>
      </c>
      <c r="E26" s="3">
        <v>112</v>
      </c>
      <c r="F26" s="10">
        <f t="shared" si="6"/>
        <v>0.31818181818181818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5788</v>
      </c>
      <c r="E29" s="11">
        <f t="shared" ref="E29" si="8">SUM(E22:E28)</f>
        <v>929</v>
      </c>
      <c r="F29" s="12">
        <f>E29/C29</f>
        <v>0.1383057912758672</v>
      </c>
      <c r="G29" s="33">
        <f>SUM(H22:H27)</f>
        <v>28182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2</v>
      </c>
      <c r="B31" s="15">
        <f>B21+1</f>
        <v>44221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25988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2615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28603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3</v>
      </c>
      <c r="B41" s="15">
        <f>B31+1</f>
        <v>44222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1011</v>
      </c>
      <c r="E42" s="3">
        <v>208</v>
      </c>
      <c r="F42" s="10">
        <f>E42/C42</f>
        <v>0.17063166529942575</v>
      </c>
      <c r="G42" s="32" t="s">
        <v>5</v>
      </c>
      <c r="H42" s="27">
        <v>11822</v>
      </c>
    </row>
    <row r="43" spans="1:8">
      <c r="A43" s="29" t="s">
        <v>10</v>
      </c>
      <c r="B43" s="29"/>
      <c r="C43" s="16">
        <v>324</v>
      </c>
      <c r="D43" s="9">
        <f>C43-E43</f>
        <v>287</v>
      </c>
      <c r="E43" s="3">
        <v>37</v>
      </c>
      <c r="F43" s="10">
        <f t="shared" ref="F43:F47" si="12">E43/C43</f>
        <v>0.11419753086419752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883</v>
      </c>
      <c r="E44" s="3">
        <v>309</v>
      </c>
      <c r="F44" s="10">
        <f t="shared" si="12"/>
        <v>0.25922818791946306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1070</v>
      </c>
      <c r="E45" s="3">
        <v>360</v>
      </c>
      <c r="F45" s="10">
        <f t="shared" si="12"/>
        <v>0.25174825174825177</v>
      </c>
      <c r="G45" s="32" t="s">
        <v>6</v>
      </c>
      <c r="H45" s="27">
        <v>1674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205</v>
      </c>
      <c r="E46" s="3">
        <v>147</v>
      </c>
      <c r="F46" s="10">
        <f t="shared" si="12"/>
        <v>0.41761363636363635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5656</v>
      </c>
      <c r="E49" s="11">
        <f t="shared" ref="E49" si="14">SUM(E42:E48)</f>
        <v>1061</v>
      </c>
      <c r="F49" s="12">
        <f>E49/C49</f>
        <v>0.15795742146791722</v>
      </c>
      <c r="G49" s="33">
        <f>SUM(H42:H47)</f>
        <v>13496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4</v>
      </c>
      <c r="B51" s="15">
        <f>B41+1</f>
        <v>44223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1029</v>
      </c>
      <c r="E52" s="3">
        <v>190</v>
      </c>
      <c r="F52" s="10">
        <f>E52/C52</f>
        <v>0.15586546349466776</v>
      </c>
      <c r="G52" s="32" t="s">
        <v>5</v>
      </c>
      <c r="H52" s="27">
        <v>15212</v>
      </c>
    </row>
    <row r="53" spans="1:8">
      <c r="A53" s="29" t="s">
        <v>10</v>
      </c>
      <c r="B53" s="29"/>
      <c r="C53" s="16">
        <v>324</v>
      </c>
      <c r="D53" s="9">
        <f>C53-E53</f>
        <v>277</v>
      </c>
      <c r="E53" s="3">
        <v>47</v>
      </c>
      <c r="F53" s="10">
        <f t="shared" ref="F53:F57" si="15">E53/C53</f>
        <v>0.14506172839506173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899</v>
      </c>
      <c r="E54" s="3">
        <v>293</v>
      </c>
      <c r="F54" s="10">
        <f t="shared" si="15"/>
        <v>0.24580536912751677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1029</v>
      </c>
      <c r="E55" s="3">
        <v>401</v>
      </c>
      <c r="F55" s="10">
        <f t="shared" si="15"/>
        <v>0.28041958041958043</v>
      </c>
      <c r="G55" s="32" t="s">
        <v>6</v>
      </c>
      <c r="H55" s="27">
        <v>1224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209</v>
      </c>
      <c r="E56" s="3">
        <v>143</v>
      </c>
      <c r="F56" s="10">
        <f t="shared" si="15"/>
        <v>0.40625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5643</v>
      </c>
      <c r="E59" s="11">
        <f t="shared" ref="E59" si="17">SUM(E52:E58)</f>
        <v>1074</v>
      </c>
      <c r="F59" s="12">
        <f>E59/C59</f>
        <v>0.15989280928986155</v>
      </c>
      <c r="G59" s="33">
        <f>SUM(H52:H57)</f>
        <v>16436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5</v>
      </c>
      <c r="B61" s="15">
        <f>B51+1</f>
        <v>44224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979</v>
      </c>
      <c r="E62" s="3">
        <v>240</v>
      </c>
      <c r="F62" s="10">
        <f>E62/C62</f>
        <v>0.19688269073010664</v>
      </c>
      <c r="G62" s="32" t="s">
        <v>5</v>
      </c>
      <c r="H62" s="27">
        <v>22551</v>
      </c>
    </row>
    <row r="63" spans="1:8">
      <c r="A63" s="29" t="s">
        <v>10</v>
      </c>
      <c r="B63" s="29"/>
      <c r="C63" s="16">
        <v>324</v>
      </c>
      <c r="D63" s="9">
        <f>C63-E63</f>
        <v>285</v>
      </c>
      <c r="E63" s="3">
        <v>39</v>
      </c>
      <c r="F63" s="10">
        <f t="shared" ref="F63:F67" si="18">E63/C63</f>
        <v>0.12037037037037036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812</v>
      </c>
      <c r="E64" s="3">
        <v>380</v>
      </c>
      <c r="F64" s="10">
        <f t="shared" si="18"/>
        <v>0.31879194630872482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1021</v>
      </c>
      <c r="E65" s="3">
        <v>409</v>
      </c>
      <c r="F65" s="10">
        <f t="shared" si="18"/>
        <v>0.28601398601398603</v>
      </c>
      <c r="G65" s="32" t="s">
        <v>6</v>
      </c>
      <c r="H65" s="27">
        <v>1130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208</v>
      </c>
      <c r="E66" s="3">
        <v>144</v>
      </c>
      <c r="F66" s="10">
        <f t="shared" si="18"/>
        <v>0.40909090909090912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5505</v>
      </c>
      <c r="E69" s="11">
        <f t="shared" ref="E69" si="20">SUM(E62:E68)</f>
        <v>1212</v>
      </c>
      <c r="F69" s="12">
        <f>E69/C69</f>
        <v>0.18043769539973203</v>
      </c>
      <c r="G69" s="33">
        <f>SUM(H62:H67)</f>
        <v>23681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H15" sqref="H15:H18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6</v>
      </c>
      <c r="B1" s="1">
        <f>'1-7'!B1+28</f>
        <v>44225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29827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1972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31799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7</v>
      </c>
      <c r="B11" s="15">
        <f>IF(B1="","",B1+1)</f>
        <v>44226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943</v>
      </c>
      <c r="E12" s="3">
        <v>276</v>
      </c>
      <c r="F12" s="10">
        <f>E12/C12</f>
        <v>0.22641509433962265</v>
      </c>
      <c r="G12" s="32" t="s">
        <v>5</v>
      </c>
      <c r="H12" s="27">
        <v>15556</v>
      </c>
    </row>
    <row r="13" spans="1:8">
      <c r="A13" s="29" t="s">
        <v>10</v>
      </c>
      <c r="B13" s="29"/>
      <c r="C13" s="16">
        <v>324</v>
      </c>
      <c r="D13" s="9">
        <f>C13-E13</f>
        <v>295</v>
      </c>
      <c r="E13" s="3">
        <v>29</v>
      </c>
      <c r="F13" s="10">
        <f t="shared" ref="F13:F17" si="3">E13/C13</f>
        <v>8.9506172839506168E-2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800</v>
      </c>
      <c r="E14" s="3">
        <v>392</v>
      </c>
      <c r="F14" s="10">
        <f t="shared" si="3"/>
        <v>0.32885906040268459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1035</v>
      </c>
      <c r="E15" s="3">
        <v>395</v>
      </c>
      <c r="F15" s="10">
        <f t="shared" si="3"/>
        <v>0.2762237762237762</v>
      </c>
      <c r="G15" s="32" t="s">
        <v>6</v>
      </c>
      <c r="H15" s="27">
        <v>1615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201</v>
      </c>
      <c r="E16" s="3">
        <v>151</v>
      </c>
      <c r="F16" s="10">
        <f t="shared" si="3"/>
        <v>0.42897727272727271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5474</v>
      </c>
      <c r="E19" s="11">
        <f t="shared" ref="E19" si="5">SUM(E12:E18)</f>
        <v>1243</v>
      </c>
      <c r="F19" s="12">
        <f>E19/C19</f>
        <v>0.18505285097513771</v>
      </c>
      <c r="G19" s="33">
        <f>SUM(H12:H17)</f>
        <v>17171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1</v>
      </c>
      <c r="B21" s="15">
        <f>IF(B11="","",B11+1)</f>
        <v>44227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1002</v>
      </c>
      <c r="E22" s="3">
        <v>217</v>
      </c>
      <c r="F22" s="10">
        <f>E22/C22</f>
        <v>0.17801476620180476</v>
      </c>
      <c r="G22" s="32" t="s">
        <v>5</v>
      </c>
      <c r="H22" s="27">
        <v>29845</v>
      </c>
    </row>
    <row r="23" spans="1:8">
      <c r="A23" s="29" t="s">
        <v>10</v>
      </c>
      <c r="B23" s="29"/>
      <c r="C23" s="16">
        <v>324</v>
      </c>
      <c r="D23" s="9">
        <f>C23-E23</f>
        <v>294</v>
      </c>
      <c r="E23" s="3">
        <v>30</v>
      </c>
      <c r="F23" s="10">
        <f t="shared" ref="F23:F27" si="6">E23/C23</f>
        <v>9.2592592592592587E-2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893</v>
      </c>
      <c r="E24" s="3">
        <v>299</v>
      </c>
      <c r="F24" s="10">
        <f t="shared" si="6"/>
        <v>0.25083892617449666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1152</v>
      </c>
      <c r="E25" s="3">
        <v>278</v>
      </c>
      <c r="F25" s="10">
        <f t="shared" si="6"/>
        <v>0.19440559440559441</v>
      </c>
      <c r="G25" s="32" t="s">
        <v>6</v>
      </c>
      <c r="H25" s="27">
        <v>4656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265</v>
      </c>
      <c r="E26" s="3">
        <v>87</v>
      </c>
      <c r="F26" s="10">
        <f t="shared" si="6"/>
        <v>0.24715909090909091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5806</v>
      </c>
      <c r="E29" s="11">
        <f t="shared" ref="E29" si="8">SUM(E22:E28)</f>
        <v>911</v>
      </c>
      <c r="F29" s="12">
        <f>E29/C29</f>
        <v>0.13562602352240583</v>
      </c>
      <c r="G29" s="33">
        <f>SUM(H22:H27)</f>
        <v>34501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2</v>
      </c>
      <c r="B31" s="15">
        <f>B21+1</f>
        <v>44228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3</v>
      </c>
      <c r="B41" s="15">
        <f>B31+1</f>
        <v>44229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4</v>
      </c>
      <c r="B51" s="15">
        <f>B41+1</f>
        <v>44230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5</v>
      </c>
      <c r="B61" s="15">
        <f>B51+1</f>
        <v>44231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abSelected="1" workbookViewId="0">
      <selection activeCell="D34" sqref="D34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6</v>
      </c>
      <c r="B2" s="1">
        <f>'1-7'!B1</f>
        <v>44197</v>
      </c>
      <c r="C2" s="35">
        <v>0</v>
      </c>
      <c r="D2" s="22">
        <f>IF(C2="","",'1-7'!G9)</f>
        <v>19004</v>
      </c>
    </row>
    <row r="3" spans="1:5">
      <c r="A3" s="7">
        <f t="shared" si="0"/>
        <v>7</v>
      </c>
      <c r="B3" s="15">
        <f t="shared" ref="B3:B29" si="1">B2+1</f>
        <v>44198</v>
      </c>
      <c r="C3" s="35">
        <v>0</v>
      </c>
      <c r="D3" s="25">
        <f>IF(C3="","",'1-7'!G19)</f>
        <v>44915</v>
      </c>
      <c r="E3" s="25"/>
    </row>
    <row r="4" spans="1:5">
      <c r="A4" s="7">
        <f t="shared" si="0"/>
        <v>1</v>
      </c>
      <c r="B4" s="15">
        <f t="shared" si="1"/>
        <v>44199</v>
      </c>
      <c r="C4" s="21">
        <f>IF('1-7'!F29=0,"",'1-7'!F29)</f>
        <v>0.14545183861843083</v>
      </c>
      <c r="D4" s="25">
        <f>IF(C4="","",'1-7'!G29)</f>
        <v>52625</v>
      </c>
    </row>
    <row r="5" spans="1:5">
      <c r="A5" s="7">
        <f t="shared" si="0"/>
        <v>2</v>
      </c>
      <c r="B5" s="15">
        <f t="shared" si="1"/>
        <v>44200</v>
      </c>
      <c r="C5" s="35">
        <v>0</v>
      </c>
      <c r="D5" s="25">
        <f>IF(C5="","",'1-7'!G39)</f>
        <v>38235</v>
      </c>
    </row>
    <row r="6" spans="1:5">
      <c r="A6" s="7">
        <f t="shared" si="0"/>
        <v>3</v>
      </c>
      <c r="B6" s="15">
        <f t="shared" si="1"/>
        <v>44201</v>
      </c>
      <c r="C6" s="21">
        <f>IF('1-7'!F49=0,"",'1-7'!F49)</f>
        <v>0.1478338543992854</v>
      </c>
      <c r="D6" s="25">
        <f>IF(C6="","",'1-7'!G49)</f>
        <v>23669</v>
      </c>
    </row>
    <row r="7" spans="1:5">
      <c r="A7" s="7">
        <f t="shared" si="0"/>
        <v>4</v>
      </c>
      <c r="B7" s="15">
        <f t="shared" si="1"/>
        <v>44202</v>
      </c>
      <c r="C7" s="21">
        <f>IF('1-7'!F59=0,"",'1-7'!F59)</f>
        <v>0.15349114187881494</v>
      </c>
      <c r="D7" s="25">
        <f>IF(C7="","",'1-7'!G59)</f>
        <v>17847</v>
      </c>
    </row>
    <row r="8" spans="1:5">
      <c r="A8" s="7">
        <f t="shared" si="0"/>
        <v>5</v>
      </c>
      <c r="B8" s="15">
        <f t="shared" si="1"/>
        <v>44203</v>
      </c>
      <c r="C8" s="21">
        <f>IF('1-7'!F69=0,"",'1-7'!F69)</f>
        <v>0.15721304153640017</v>
      </c>
      <c r="D8" s="25">
        <f>IF(C8="","",'1-7'!G69)</f>
        <v>19695</v>
      </c>
    </row>
    <row r="9" spans="1:5" ht="15" customHeight="1">
      <c r="A9" s="7">
        <f t="shared" si="0"/>
        <v>6</v>
      </c>
      <c r="B9" s="15">
        <f t="shared" si="1"/>
        <v>44204</v>
      </c>
      <c r="C9" s="35">
        <v>0</v>
      </c>
      <c r="D9" s="25">
        <f>IF(C9="","",'8-14'!G9)</f>
        <v>28314</v>
      </c>
    </row>
    <row r="10" spans="1:5" ht="15" customHeight="1">
      <c r="A10" s="7">
        <f t="shared" si="0"/>
        <v>7</v>
      </c>
      <c r="B10" s="15">
        <f t="shared" si="1"/>
        <v>44205</v>
      </c>
      <c r="C10" s="21">
        <f>IF('8-14'!F19=0,"",'8-14'!F19)</f>
        <v>0.13339288372785471</v>
      </c>
      <c r="D10" s="25">
        <f>IF(C10="","",'8-14'!G19)</f>
        <v>18076</v>
      </c>
    </row>
    <row r="11" spans="1:5" ht="15" customHeight="1">
      <c r="A11" s="7">
        <f t="shared" si="0"/>
        <v>1</v>
      </c>
      <c r="B11" s="15">
        <f>B10+1</f>
        <v>44206</v>
      </c>
      <c r="C11" s="21">
        <f>IF('8-14'!F29=0,"",'8-14'!F29)</f>
        <v>0.12044067291945809</v>
      </c>
      <c r="D11" s="25">
        <f>IF(C11="","",'8-14'!G29)</f>
        <v>24552</v>
      </c>
    </row>
    <row r="12" spans="1:5" ht="15" customHeight="1">
      <c r="A12" s="7">
        <f t="shared" si="0"/>
        <v>2</v>
      </c>
      <c r="B12" s="15">
        <f t="shared" si="1"/>
        <v>44207</v>
      </c>
      <c r="C12" s="35">
        <v>0</v>
      </c>
      <c r="D12" s="25">
        <f>IF(C12="","",'8-14'!G39)</f>
        <v>19638</v>
      </c>
    </row>
    <row r="13" spans="1:5" ht="15" customHeight="1">
      <c r="A13" s="7">
        <f t="shared" si="0"/>
        <v>3</v>
      </c>
      <c r="B13" s="15">
        <f t="shared" si="1"/>
        <v>44208</v>
      </c>
      <c r="C13" s="21">
        <f>IF('8-14'!F49=0,"",'8-14'!F49)</f>
        <v>0.14083668304302516</v>
      </c>
      <c r="D13" s="25">
        <f>IF(C13="","",'8-14'!G49)</f>
        <v>13415</v>
      </c>
    </row>
    <row r="14" spans="1:5" ht="15" customHeight="1">
      <c r="A14" s="7">
        <f t="shared" si="0"/>
        <v>4</v>
      </c>
      <c r="B14" s="15">
        <f t="shared" si="1"/>
        <v>44209</v>
      </c>
      <c r="C14" s="21">
        <f>IF('8-14'!F59=0,"",'8-14'!F59)</f>
        <v>0.15423552181033198</v>
      </c>
      <c r="D14" s="25">
        <f>IF(C14="","",'8-14'!G59)</f>
        <v>15552</v>
      </c>
    </row>
    <row r="15" spans="1:5" ht="15" customHeight="1">
      <c r="A15" s="7">
        <f t="shared" si="0"/>
        <v>5</v>
      </c>
      <c r="B15" s="15">
        <f t="shared" si="1"/>
        <v>44210</v>
      </c>
      <c r="C15" s="21">
        <f>IF('8-14'!F69=0,"",'8-14'!F69)</f>
        <v>0.13771028733065357</v>
      </c>
      <c r="D15" s="25">
        <f>IF(C15="","",'8-14'!G69)</f>
        <v>21271</v>
      </c>
    </row>
    <row r="16" spans="1:5" ht="15" customHeight="1">
      <c r="A16" s="7">
        <f t="shared" si="0"/>
        <v>6</v>
      </c>
      <c r="B16" s="15">
        <f t="shared" si="1"/>
        <v>44211</v>
      </c>
      <c r="C16" s="35">
        <v>0</v>
      </c>
      <c r="D16" s="25">
        <f>IF(C16="","",'15-21'!G9)</f>
        <v>30425</v>
      </c>
    </row>
    <row r="17" spans="1:4" ht="15" customHeight="1">
      <c r="A17" s="7">
        <f t="shared" si="0"/>
        <v>7</v>
      </c>
      <c r="B17" s="15">
        <f t="shared" si="1"/>
        <v>44212</v>
      </c>
      <c r="C17" s="21">
        <f>IF('15-21'!F19=0,"",'15-21'!F19)</f>
        <v>0.18267083519428315</v>
      </c>
      <c r="D17" s="25">
        <f>IF(C17="","",'15-21'!G19)</f>
        <v>15080</v>
      </c>
    </row>
    <row r="18" spans="1:4" ht="15" customHeight="1">
      <c r="A18" s="7">
        <f t="shared" si="0"/>
        <v>1</v>
      </c>
      <c r="B18" s="15">
        <f t="shared" si="1"/>
        <v>44213</v>
      </c>
      <c r="C18" s="21">
        <f>IF('15-21'!F29=0,"",'15-21'!F29)</f>
        <v>0.15736191752270359</v>
      </c>
      <c r="D18" s="25">
        <f>IF(C18="","",'15-21'!G29)</f>
        <v>23147</v>
      </c>
    </row>
    <row r="19" spans="1:4" ht="15" customHeight="1">
      <c r="A19" s="7">
        <f t="shared" si="0"/>
        <v>2</v>
      </c>
      <c r="B19" s="15">
        <f t="shared" si="1"/>
        <v>44214</v>
      </c>
      <c r="C19" s="35">
        <v>0</v>
      </c>
      <c r="D19" s="25">
        <f>IF(C19="","",'15-21'!G39)</f>
        <v>31177</v>
      </c>
    </row>
    <row r="20" spans="1:4" ht="15" customHeight="1">
      <c r="A20" s="7">
        <f t="shared" si="0"/>
        <v>3</v>
      </c>
      <c r="B20" s="15">
        <f t="shared" si="1"/>
        <v>44215</v>
      </c>
      <c r="C20" s="21">
        <f>IF('15-21'!F49=0,"",'15-21'!F49)</f>
        <v>0.15706416555009678</v>
      </c>
      <c r="D20" s="25">
        <f>IF(C20="","",'15-21'!G49)</f>
        <v>16710</v>
      </c>
    </row>
    <row r="21" spans="1:4" ht="15" customHeight="1">
      <c r="A21" s="7">
        <f t="shared" si="0"/>
        <v>4</v>
      </c>
      <c r="B21" s="15">
        <f t="shared" si="1"/>
        <v>44216</v>
      </c>
      <c r="C21" s="21">
        <f>IF('15-21'!F59=0,"",'15-21'!F59)</f>
        <v>0.15021587018013993</v>
      </c>
      <c r="D21" s="25">
        <f>IF(C21="","",'15-21'!G59)</f>
        <v>15184</v>
      </c>
    </row>
    <row r="22" spans="1:4" ht="15" customHeight="1">
      <c r="A22" s="7">
        <f t="shared" si="0"/>
        <v>5</v>
      </c>
      <c r="B22" s="15">
        <f t="shared" si="1"/>
        <v>44217</v>
      </c>
      <c r="C22" s="21">
        <f>IF('15-21'!F69=0,"",'15-21'!F69)</f>
        <v>0.15334226589251154</v>
      </c>
      <c r="D22" s="25">
        <f>IF(C22="","",'15-21'!G69)</f>
        <v>21163</v>
      </c>
    </row>
    <row r="23" spans="1:4" ht="15" customHeight="1">
      <c r="A23" s="7">
        <f t="shared" si="0"/>
        <v>6</v>
      </c>
      <c r="B23" s="15">
        <f t="shared" si="1"/>
        <v>44218</v>
      </c>
      <c r="C23" s="35">
        <v>0</v>
      </c>
      <c r="D23" s="25">
        <f>IF(C23="","",'22-28'!G9)</f>
        <v>31040</v>
      </c>
    </row>
    <row r="24" spans="1:4" ht="15" customHeight="1">
      <c r="A24" s="7">
        <f t="shared" si="0"/>
        <v>7</v>
      </c>
      <c r="B24" s="15">
        <f t="shared" si="1"/>
        <v>44219</v>
      </c>
      <c r="C24" s="21">
        <f>IF('22-28'!F19=0,"",'22-28'!F19)</f>
        <v>0.18043769539973203</v>
      </c>
      <c r="D24" s="25">
        <f>IF(C24="","",'22-28'!G19)</f>
        <v>14509</v>
      </c>
    </row>
    <row r="25" spans="1:4" ht="15" customHeight="1">
      <c r="A25" s="7">
        <f t="shared" si="0"/>
        <v>1</v>
      </c>
      <c r="B25" s="15">
        <f t="shared" si="1"/>
        <v>44220</v>
      </c>
      <c r="C25" s="21">
        <f>IF('22-28'!F29=0,"",'22-28'!F29)</f>
        <v>0.1383057912758672</v>
      </c>
      <c r="D25" s="25">
        <f>IF(C25="","",'22-28'!G29)</f>
        <v>28182</v>
      </c>
    </row>
    <row r="26" spans="1:4" ht="15" customHeight="1">
      <c r="A26" s="7">
        <f t="shared" si="0"/>
        <v>2</v>
      </c>
      <c r="B26" s="15">
        <f t="shared" si="1"/>
        <v>44221</v>
      </c>
      <c r="C26" s="35">
        <v>0</v>
      </c>
      <c r="D26" s="25">
        <f>IF(C26="","",'22-28'!G39)</f>
        <v>28603</v>
      </c>
    </row>
    <row r="27" spans="1:4" ht="15" customHeight="1">
      <c r="A27" s="7">
        <f t="shared" si="0"/>
        <v>3</v>
      </c>
      <c r="B27" s="15">
        <f t="shared" si="1"/>
        <v>44222</v>
      </c>
      <c r="C27" s="21">
        <f>IF('22-28'!F49=0,"",'22-28'!F49)</f>
        <v>0.15795742146791722</v>
      </c>
      <c r="D27" s="25">
        <f>IF(C27="","",'22-28'!G49)</f>
        <v>13496</v>
      </c>
    </row>
    <row r="28" spans="1:4" ht="15" customHeight="1">
      <c r="A28" s="7">
        <f t="shared" si="0"/>
        <v>4</v>
      </c>
      <c r="B28" s="15">
        <f t="shared" si="1"/>
        <v>44223</v>
      </c>
      <c r="C28" s="21">
        <f>IF('22-28'!F59=0,"",'22-28'!F59)</f>
        <v>0.15989280928986155</v>
      </c>
      <c r="D28" s="25">
        <f>IF(C28="","",'22-28'!G59)</f>
        <v>16436</v>
      </c>
    </row>
    <row r="29" spans="1:4" ht="15" customHeight="1">
      <c r="A29" s="7">
        <f t="shared" si="0"/>
        <v>5</v>
      </c>
      <c r="B29" s="15">
        <f t="shared" si="1"/>
        <v>44224</v>
      </c>
      <c r="C29" s="21">
        <f>IF('22-28'!F69=0,"",'22-28'!F69)</f>
        <v>0.18043769539973203</v>
      </c>
      <c r="D29" s="25">
        <f>IF(C29="","",'22-28'!G69)</f>
        <v>23681</v>
      </c>
    </row>
    <row r="30" spans="1:4" ht="15" customHeight="1">
      <c r="A30" s="26">
        <f>IF(B30="","",WEEKDAY((B30)))</f>
        <v>6</v>
      </c>
      <c r="B30" s="15">
        <f>IF('29 to end of the month'!B1="","",B29+1)</f>
        <v>44225</v>
      </c>
      <c r="C30" s="35">
        <v>0</v>
      </c>
      <c r="D30" s="25">
        <f>IF(C30="","",'29 to end of the month'!G9)</f>
        <v>31799</v>
      </c>
    </row>
    <row r="31" spans="1:4" ht="15" customHeight="1">
      <c r="A31" s="26">
        <f>IF(B31="","",WEEKDAY((B31)))</f>
        <v>7</v>
      </c>
      <c r="B31" s="15">
        <f>IF('29 to end of the month'!B11="","",B30+1)</f>
        <v>44226</v>
      </c>
      <c r="C31" s="21">
        <f>IF('29 to end of the month'!F19=0,"",'29 to end of the month'!F19)</f>
        <v>0.18505285097513771</v>
      </c>
      <c r="D31" s="25">
        <f>IF(C31="","",'29 to end of the month'!G19)</f>
        <v>17171</v>
      </c>
    </row>
    <row r="32" spans="1:4" ht="15" customHeight="1">
      <c r="A32" s="26">
        <f>IF(B32="","",WEEKDAY((B32)))</f>
        <v>1</v>
      </c>
      <c r="B32" s="15">
        <f>IF('29 to end of the month'!B21="","",B31+1)</f>
        <v>44227</v>
      </c>
      <c r="C32" s="21">
        <f>IF('29 to end of the month'!F29=0,"",'29 to end of the month'!F29)</f>
        <v>0.13562602352240583</v>
      </c>
      <c r="D32" s="25">
        <f>IF(C32="","",'29 to end of the month'!G29)</f>
        <v>34501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0.10416036344950463</v>
      </c>
      <c r="D34" s="24">
        <f>AVERAGE((D2:D32))</f>
        <v>24164.903225806451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C112C7-C2EE-4889-B201-4144025257BF}"/>
</file>

<file path=customXml/itemProps2.xml><?xml version="1.0" encoding="utf-8"?>
<ds:datastoreItem xmlns:ds="http://schemas.openxmlformats.org/officeDocument/2006/customXml" ds:itemID="{C7473FC3-B80D-4C7E-BBA0-986558C6CD4F}"/>
</file>

<file path=customXml/itemProps3.xml><?xml version="1.0" encoding="utf-8"?>
<ds:datastoreItem xmlns:ds="http://schemas.openxmlformats.org/officeDocument/2006/customXml" ds:itemID="{BC46E139-F51F-48B3-BB32-7DC586E7BA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Windows User</cp:lastModifiedBy>
  <cp:lastPrinted>2020-06-29T21:10:14Z</cp:lastPrinted>
  <dcterms:created xsi:type="dcterms:W3CDTF">2014-12-09T16:30:03Z</dcterms:created>
  <dcterms:modified xsi:type="dcterms:W3CDTF">2021-02-02T02:28:12Z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385900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