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ERVER\USB_Storage\Daily ONT Space Counts\"/>
    </mc:Choice>
  </mc:AlternateContent>
  <xr:revisionPtr revIDLastSave="0" documentId="13_ncr:1_{485B20DB-28FD-4AE8-9C1F-E258F4E56A3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9" l="1"/>
  <c r="B11" i="19" s="1"/>
  <c r="B21" i="19" s="1"/>
  <c r="B2" i="20"/>
  <c r="A2" i="20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F49" i="16" s="1"/>
  <c r="C13" i="20" s="1"/>
  <c r="D13" i="20" s="1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D9" i="16" s="1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59" i="18" l="1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<sst xmlns="http://schemas.openxmlformats.org/spreadsheetml/2006/main" count="460" uniqueCount="16">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</sst>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topLeftCell="A4" workbookViewId="0">
      <selection activeCell="N26" sqref="N26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v>44378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869</v>
      </c>
      <c r="E2" s="3">
        <v>350</v>
      </c>
      <c r="F2" s="10">
        <f>E2/C2</f>
        <v>0.28712059064807222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270</v>
      </c>
      <c r="E3" s="3">
        <v>54</v>
      </c>
      <c r="F3" s="10">
        <f t="shared" ref="F3:F7" si="0">E3/C3</f>
        <v>0.16666666666666666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269</v>
      </c>
      <c r="E4" s="3">
        <v>923</v>
      </c>
      <c r="F4" s="10">
        <f t="shared" si="0"/>
        <v>0.77432885906040272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344</v>
      </c>
      <c r="E5" s="3">
        <v>1086</v>
      </c>
      <c r="F5" s="10">
        <f t="shared" si="0"/>
        <v>0.75944055944055944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295</v>
      </c>
      <c r="E6" s="3">
        <v>57</v>
      </c>
      <c r="F6" s="10">
        <f t="shared" si="0"/>
        <v>0.16193181818181818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1392</v>
      </c>
      <c r="E7" s="3">
        <v>808</v>
      </c>
      <c r="F7" s="10">
        <f t="shared" si="0"/>
        <v>0.36727272727272725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3439</v>
      </c>
      <c r="E9" s="11">
        <f t="shared" ref="E9" si="2">SUM(E2:E8)</f>
        <v>3278</v>
      </c>
      <c r="F9" s="12">
        <f>E9/C9</f>
        <v>0.48801548310257553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B1+1</f>
        <v>44379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791</v>
      </c>
      <c r="E12" s="3">
        <v>428</v>
      </c>
      <c r="F12" s="10">
        <f>E12/C12</f>
        <v>0.35110746513535684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262</v>
      </c>
      <c r="E13" s="3">
        <v>62</v>
      </c>
      <c r="F13" s="10">
        <f t="shared" ref="F13:F17" si="3">E13/C13</f>
        <v>0.19135802469135801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384</v>
      </c>
      <c r="E14" s="3">
        <v>808</v>
      </c>
      <c r="F14" s="10">
        <f t="shared" si="3"/>
        <v>0.67785234899328861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479</v>
      </c>
      <c r="E15" s="3">
        <v>951</v>
      </c>
      <c r="F15" s="10">
        <f t="shared" si="3"/>
        <v>0.66503496503496506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212</v>
      </c>
      <c r="E16" s="3">
        <v>140</v>
      </c>
      <c r="F16" s="10">
        <f t="shared" si="3"/>
        <v>0.39772727272727271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1271</v>
      </c>
      <c r="E17" s="3">
        <v>929</v>
      </c>
      <c r="F17" s="10">
        <f t="shared" si="3"/>
        <v>0.4222727272727273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3399</v>
      </c>
      <c r="E19" s="11">
        <f t="shared" ref="E19" si="5">SUM(E12:E18)</f>
        <v>3318</v>
      </c>
      <c r="F19" s="12">
        <f>E19/C19</f>
        <v>0.49397052255471191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B11+1</f>
        <v>44380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637</v>
      </c>
      <c r="E22" s="3">
        <v>582</v>
      </c>
      <c r="F22" s="10">
        <f>E22/C22</f>
        <v>0.4774405250205086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238</v>
      </c>
      <c r="E23" s="3">
        <v>86</v>
      </c>
      <c r="F23" s="10">
        <f t="shared" ref="F23:F27" si="6">E23/C23</f>
        <v>0.26543209876543211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370</v>
      </c>
      <c r="E24" s="3">
        <v>822</v>
      </c>
      <c r="F24" s="10">
        <f t="shared" si="6"/>
        <v>0.68959731543624159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463</v>
      </c>
      <c r="E25" s="3">
        <v>967</v>
      </c>
      <c r="F25" s="10">
        <f t="shared" si="6"/>
        <v>0.67622377622377627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141</v>
      </c>
      <c r="E26" s="3">
        <v>211</v>
      </c>
      <c r="F26" s="10">
        <f t="shared" si="6"/>
        <v>0.59943181818181823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1109</v>
      </c>
      <c r="E27" s="3">
        <v>1091</v>
      </c>
      <c r="F27" s="10">
        <f t="shared" si="6"/>
        <v>0.49590909090909091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2958</v>
      </c>
      <c r="E29" s="11">
        <f t="shared" ref="E29" si="8">SUM(E22:E28)</f>
        <v>3759</v>
      </c>
      <c r="F29" s="12">
        <f>E29/C29</f>
        <v>0.55962483251451545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1</v>
      </c>
      <c r="B31" s="15">
        <f>B21+1</f>
        <v>44381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615</v>
      </c>
      <c r="E32" s="3">
        <v>604</v>
      </c>
      <c r="F32" s="10">
        <f>E32/C32</f>
        <v>0.49548810500410173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247</v>
      </c>
      <c r="E33" s="3">
        <v>77</v>
      </c>
      <c r="F33" s="10">
        <f t="shared" ref="F33:F37" si="9">E33/C33</f>
        <v>0.23765432098765432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511</v>
      </c>
      <c r="E34" s="3">
        <v>681</v>
      </c>
      <c r="F34" s="10">
        <f t="shared" si="9"/>
        <v>0.57130872483221473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629</v>
      </c>
      <c r="E35" s="3">
        <v>801</v>
      </c>
      <c r="F35" s="10">
        <f t="shared" si="9"/>
        <v>0.56013986013986017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45</v>
      </c>
      <c r="E36" s="3">
        <v>307</v>
      </c>
      <c r="F36" s="10">
        <f t="shared" si="9"/>
        <v>0.87215909090909094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853</v>
      </c>
      <c r="E37" s="3">
        <v>1347</v>
      </c>
      <c r="F37" s="10">
        <f t="shared" si="9"/>
        <v>0.6122727272727273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2900</v>
      </c>
      <c r="E39" s="11">
        <f t="shared" ref="E39" si="11">SUM(E32:E38)</f>
        <v>3817</v>
      </c>
      <c r="F39" s="12">
        <f>E39/C39</f>
        <v>0.56825963972011317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2</v>
      </c>
      <c r="B41" s="15">
        <f>B31+1</f>
        <v>44382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789</v>
      </c>
      <c r="E42" s="3">
        <v>430</v>
      </c>
      <c r="F42" s="10">
        <f>E42/C42</f>
        <v>0.3527481542247744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26</v>
      </c>
      <c r="E43" s="3">
        <v>298</v>
      </c>
      <c r="F43" s="10">
        <f t="shared" ref="F43:F47" si="12">E43/C43</f>
        <v>0.91975308641975306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428</v>
      </c>
      <c r="E44" s="3">
        <v>764</v>
      </c>
      <c r="F44" s="10">
        <f t="shared" si="12"/>
        <v>0.64093959731543626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531</v>
      </c>
      <c r="E45" s="3">
        <v>899</v>
      </c>
      <c r="F45" s="10">
        <f t="shared" si="12"/>
        <v>0.62867132867132869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54</v>
      </c>
      <c r="E46" s="3">
        <v>298</v>
      </c>
      <c r="F46" s="10">
        <f t="shared" si="12"/>
        <v>0.84659090909090906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1195</v>
      </c>
      <c r="E47" s="3">
        <v>1005</v>
      </c>
      <c r="F47" s="10">
        <f t="shared" si="12"/>
        <v>0.45681818181818185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3023</v>
      </c>
      <c r="E49" s="11">
        <f t="shared" ref="E49" si="14">SUM(E42:E48)</f>
        <v>3694</v>
      </c>
      <c r="F49" s="12">
        <f>E49/C49</f>
        <v>0.54994789340479378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3</v>
      </c>
      <c r="B51" s="15">
        <f>B41+1</f>
        <v>44383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822</v>
      </c>
      <c r="E52" s="3">
        <v>397</v>
      </c>
      <c r="F52" s="10">
        <f>E52/C52</f>
        <v>0.32567678424938473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268</v>
      </c>
      <c r="E53" s="3">
        <v>56</v>
      </c>
      <c r="F53" s="10">
        <f t="shared" ref="F53:F57" si="15">E53/C53</f>
        <v>0.1728395061728395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498</v>
      </c>
      <c r="E54" s="3">
        <v>694</v>
      </c>
      <c r="F54" s="10">
        <f t="shared" si="15"/>
        <v>0.58221476510067116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720</v>
      </c>
      <c r="E55" s="3">
        <v>710</v>
      </c>
      <c r="F55" s="10">
        <f t="shared" si="15"/>
        <v>0.49650349650349651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205</v>
      </c>
      <c r="E56" s="3">
        <v>147</v>
      </c>
      <c r="F56" s="10">
        <f t="shared" si="15"/>
        <v>0.41761363636363635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1292</v>
      </c>
      <c r="E57" s="3">
        <v>908</v>
      </c>
      <c r="F57" s="10">
        <f t="shared" si="15"/>
        <v>0.41272727272727272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3805</v>
      </c>
      <c r="E59" s="11">
        <f t="shared" ref="E59" si="17">SUM(E52:E58)</f>
        <v>2912</v>
      </c>
      <c r="F59" s="12">
        <f>E59/C59</f>
        <v>0.43352687211552776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4</v>
      </c>
      <c r="B61" s="15">
        <f>B51+1</f>
        <v>44384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843</v>
      </c>
      <c r="E62" s="3">
        <v>376</v>
      </c>
      <c r="F62" s="10">
        <f>E62/C62</f>
        <v>0.30844954881050041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261</v>
      </c>
      <c r="E63" s="3">
        <v>63</v>
      </c>
      <c r="F63" s="10">
        <f t="shared" ref="F63:F67" si="18">E63/C63</f>
        <v>0.19444444444444445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516</v>
      </c>
      <c r="E64" s="3">
        <v>676</v>
      </c>
      <c r="F64" s="10">
        <f t="shared" si="18"/>
        <v>0.56711409395973156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635</v>
      </c>
      <c r="E65" s="3">
        <v>795</v>
      </c>
      <c r="F65" s="10">
        <f t="shared" si="18"/>
        <v>0.55594405594405594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144</v>
      </c>
      <c r="E66" s="3">
        <v>208</v>
      </c>
      <c r="F66" s="10">
        <f t="shared" si="18"/>
        <v>0.59090909090909094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1286</v>
      </c>
      <c r="E67" s="3">
        <v>914</v>
      </c>
      <c r="F67" s="10">
        <f t="shared" si="18"/>
        <v>0.41545454545454547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3685</v>
      </c>
      <c r="E69" s="11">
        <f t="shared" ref="E69" si="20">SUM(E62:E68)</f>
        <v>3032</v>
      </c>
      <c r="F69" s="12">
        <f>E69/C69</f>
        <v>0.4513919904719369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topLeftCell="A4" workbookViewId="0">
      <selection activeCell="L26" sqref="L26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f>'1-7'!B61+1</f>
        <v>44385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696</v>
      </c>
      <c r="E2" s="3">
        <v>523</v>
      </c>
      <c r="F2" s="10">
        <f>E2/C2</f>
        <v>0.42904019688269074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243</v>
      </c>
      <c r="E3" s="3">
        <v>81</v>
      </c>
      <c r="F3" s="10">
        <f t="shared" ref="F3:F7" si="0">E3/C3</f>
        <v>0.25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541</v>
      </c>
      <c r="E4" s="3">
        <v>651</v>
      </c>
      <c r="F4" s="10">
        <f t="shared" si="0"/>
        <v>0.54614093959731547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664</v>
      </c>
      <c r="E5" s="3">
        <v>766</v>
      </c>
      <c r="F5" s="10">
        <f t="shared" si="0"/>
        <v>0.53566433566433569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72</v>
      </c>
      <c r="E6" s="3">
        <v>280</v>
      </c>
      <c r="F6" s="10">
        <f t="shared" si="0"/>
        <v>0.79545454545454541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694</v>
      </c>
      <c r="E7" s="3">
        <v>1506</v>
      </c>
      <c r="F7" s="10">
        <f t="shared" si="0"/>
        <v>0.68454545454545457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2910</v>
      </c>
      <c r="E9" s="11">
        <f t="shared" ref="E9" si="2">SUM(E2:E8)</f>
        <v>3807</v>
      </c>
      <c r="F9" s="12">
        <f>E9/C9</f>
        <v>0.56677087985707908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B1+1</f>
        <v>44386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719</v>
      </c>
      <c r="E12" s="3">
        <v>500</v>
      </c>
      <c r="F12" s="10">
        <f>E12/C12</f>
        <v>0.41017227235438886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233</v>
      </c>
      <c r="E13" s="3">
        <v>91</v>
      </c>
      <c r="F13" s="10">
        <f t="shared" ref="F13:F17" si="3">E13/C13</f>
        <v>0.28086419753086422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466</v>
      </c>
      <c r="E14" s="3">
        <v>726</v>
      </c>
      <c r="F14" s="10">
        <f t="shared" si="3"/>
        <v>0.60906040268456374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576</v>
      </c>
      <c r="E15" s="3">
        <v>854</v>
      </c>
      <c r="F15" s="10">
        <f t="shared" si="3"/>
        <v>0.59720279720279723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132</v>
      </c>
      <c r="E16" s="3">
        <v>220</v>
      </c>
      <c r="F16" s="10">
        <f t="shared" si="3"/>
        <v>0.625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1069</v>
      </c>
      <c r="E17" s="3">
        <v>1131</v>
      </c>
      <c r="F17" s="10">
        <f t="shared" si="3"/>
        <v>0.51409090909090904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3195</v>
      </c>
      <c r="E19" s="11">
        <f t="shared" ref="E19" si="5">SUM(E12:E18)</f>
        <v>3522</v>
      </c>
      <c r="F19" s="12">
        <f>E19/C19</f>
        <v>0.52434122376060743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B11+1</f>
        <v>44387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606</v>
      </c>
      <c r="E22" s="3">
        <v>613</v>
      </c>
      <c r="F22" s="10">
        <f>E22/C22</f>
        <v>0.50287120590648071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238</v>
      </c>
      <c r="E23" s="3">
        <v>86</v>
      </c>
      <c r="F23" s="10">
        <f t="shared" ref="F23:F27" si="6">E23/C23</f>
        <v>0.26543209876543211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462</v>
      </c>
      <c r="E24" s="3">
        <v>730</v>
      </c>
      <c r="F24" s="10">
        <f t="shared" si="6"/>
        <v>0.61241610738255037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616</v>
      </c>
      <c r="E25" s="3">
        <v>814</v>
      </c>
      <c r="F25" s="10">
        <f t="shared" si="6"/>
        <v>0.56923076923076921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121</v>
      </c>
      <c r="E26" s="3">
        <v>231</v>
      </c>
      <c r="F26" s="10">
        <f t="shared" si="6"/>
        <v>0.65625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1046</v>
      </c>
      <c r="E27" s="3">
        <v>1154</v>
      </c>
      <c r="F27" s="10">
        <f t="shared" si="6"/>
        <v>0.52454545454545454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3089</v>
      </c>
      <c r="E29" s="11">
        <f t="shared" ref="E29" si="8">SUM(E22:E28)</f>
        <v>3628</v>
      </c>
      <c r="F29" s="12">
        <f>E29/C29</f>
        <v>0.54012207830876879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1</v>
      </c>
      <c r="B31" s="15">
        <f>B21+1</f>
        <v>44388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599</v>
      </c>
      <c r="E32" s="3">
        <v>620</v>
      </c>
      <c r="F32" s="10">
        <f>E32/C32</f>
        <v>0.50861361771944213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240</v>
      </c>
      <c r="E33" s="3">
        <v>84</v>
      </c>
      <c r="F33" s="10">
        <f t="shared" ref="F33:F37" si="9">E33/C33</f>
        <v>0.25925925925925924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352</v>
      </c>
      <c r="E34" s="3">
        <v>840</v>
      </c>
      <c r="F34" s="10">
        <f t="shared" si="9"/>
        <v>0.70469798657718119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750</v>
      </c>
      <c r="E35" s="3">
        <v>680</v>
      </c>
      <c r="F35" s="10">
        <f t="shared" si="9"/>
        <v>0.47552447552447552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61</v>
      </c>
      <c r="E36" s="3">
        <v>291</v>
      </c>
      <c r="F36" s="10">
        <f t="shared" si="9"/>
        <v>0.82670454545454541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1152</v>
      </c>
      <c r="E37" s="3">
        <v>1048</v>
      </c>
      <c r="F37" s="10">
        <f t="shared" si="9"/>
        <v>0.47636363636363638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3154</v>
      </c>
      <c r="E39" s="11">
        <f t="shared" ref="E39" si="11">SUM(E32:E38)</f>
        <v>3563</v>
      </c>
      <c r="F39" s="12">
        <f>E39/C39</f>
        <v>0.53044513919904723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2</v>
      </c>
      <c r="B41" s="15">
        <f>B31+1</f>
        <v>44389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693</v>
      </c>
      <c r="E42" s="3">
        <v>526</v>
      </c>
      <c r="F42" s="10">
        <f>E42/C42</f>
        <v>0.43150123051681705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263</v>
      </c>
      <c r="E43" s="3">
        <v>61</v>
      </c>
      <c r="F43" s="10">
        <f t="shared" ref="F43:F47" si="12">E43/C43</f>
        <v>0.18827160493827161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294</v>
      </c>
      <c r="E44" s="3">
        <v>898</v>
      </c>
      <c r="F44" s="10">
        <f t="shared" si="12"/>
        <v>0.75335570469798663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443</v>
      </c>
      <c r="E45" s="3">
        <v>987</v>
      </c>
      <c r="F45" s="10">
        <f t="shared" si="12"/>
        <v>0.69020979020979023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91</v>
      </c>
      <c r="E46" s="3">
        <v>261</v>
      </c>
      <c r="F46" s="10">
        <f t="shared" si="12"/>
        <v>0.74147727272727271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1266</v>
      </c>
      <c r="E47" s="3">
        <v>934</v>
      </c>
      <c r="F47" s="10">
        <f t="shared" si="12"/>
        <v>0.42454545454545456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3050</v>
      </c>
      <c r="E49" s="11">
        <f t="shared" ref="E49" si="14">SUM(E42:E48)</f>
        <v>3667</v>
      </c>
      <c r="F49" s="12">
        <f>E49/C49</f>
        <v>0.54592824177460175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3</v>
      </c>
      <c r="B51" s="15">
        <f>B41+1</f>
        <v>44390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658</v>
      </c>
      <c r="E52" s="3">
        <v>561</v>
      </c>
      <c r="F52" s="10">
        <f>E52/C52</f>
        <v>0.46021328958162427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214</v>
      </c>
      <c r="E53" s="3">
        <v>110</v>
      </c>
      <c r="F53" s="10">
        <f t="shared" ref="F53:F57" si="15">E53/C53</f>
        <v>0.33950617283950618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548</v>
      </c>
      <c r="E54" s="3">
        <v>644</v>
      </c>
      <c r="F54" s="10">
        <f t="shared" si="15"/>
        <v>0.54026845637583898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672</v>
      </c>
      <c r="E55" s="3">
        <v>758</v>
      </c>
      <c r="F55" s="10">
        <f t="shared" si="15"/>
        <v>0.53006993006993008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83</v>
      </c>
      <c r="E56" s="3">
        <v>269</v>
      </c>
      <c r="F56" s="10">
        <f t="shared" si="15"/>
        <v>0.76420454545454541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1146</v>
      </c>
      <c r="E57" s="3">
        <v>1054</v>
      </c>
      <c r="F57" s="10">
        <f t="shared" si="15"/>
        <v>0.47909090909090907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3321</v>
      </c>
      <c r="E59" s="11">
        <f t="shared" ref="E59" si="17">SUM(E52:E58)</f>
        <v>3396</v>
      </c>
      <c r="F59" s="12">
        <f>E59/C59</f>
        <v>0.50558284948637788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4</v>
      </c>
      <c r="B61" s="15">
        <f>B51+1</f>
        <v>44391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649</v>
      </c>
      <c r="E62" s="3">
        <v>570</v>
      </c>
      <c r="F62" s="10">
        <f>E62/C62</f>
        <v>0.46759639048400325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194</v>
      </c>
      <c r="E63" s="3">
        <v>130</v>
      </c>
      <c r="F63" s="10">
        <f t="shared" ref="F63:F67" si="18">E63/C63</f>
        <v>0.40123456790123457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444</v>
      </c>
      <c r="E64" s="3">
        <v>748</v>
      </c>
      <c r="F64" s="10">
        <f t="shared" si="18"/>
        <v>0.62751677852348997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545</v>
      </c>
      <c r="E65" s="3">
        <v>885</v>
      </c>
      <c r="F65" s="10">
        <f t="shared" si="18"/>
        <v>0.61888111888111885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84</v>
      </c>
      <c r="E66" s="3">
        <v>268</v>
      </c>
      <c r="F66" s="10">
        <f t="shared" si="18"/>
        <v>0.76136363636363635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1084</v>
      </c>
      <c r="E67" s="3">
        <v>1116</v>
      </c>
      <c r="F67" s="10">
        <f t="shared" si="18"/>
        <v>0.50727272727272732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3000</v>
      </c>
      <c r="E69" s="11">
        <f t="shared" ref="E69" si="20">SUM(E62:E68)</f>
        <v>3717</v>
      </c>
      <c r="F69" s="12">
        <f>E69/C69</f>
        <v>0.55337204108977223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topLeftCell="A40" workbookViewId="0">
      <selection activeCell="E53" sqref="E53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f>'8-14'!B61+1</f>
        <v>44392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625</v>
      </c>
      <c r="E2" s="3">
        <v>594</v>
      </c>
      <c r="F2" s="10">
        <f>E2/C2</f>
        <v>0.48728465955701394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254</v>
      </c>
      <c r="E3" s="3">
        <v>70</v>
      </c>
      <c r="F3" s="10">
        <f t="shared" ref="F3:F7" si="0">E3/C3</f>
        <v>0.21604938271604937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483</v>
      </c>
      <c r="E4" s="3">
        <v>709</v>
      </c>
      <c r="F4" s="10">
        <f t="shared" si="0"/>
        <v>0.59479865771812079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596</v>
      </c>
      <c r="E5" s="3">
        <v>834</v>
      </c>
      <c r="F5" s="10">
        <f t="shared" si="0"/>
        <v>0.58321678321678316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77</v>
      </c>
      <c r="E6" s="3">
        <v>275</v>
      </c>
      <c r="F6" s="10">
        <f t="shared" si="0"/>
        <v>0.78125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1011</v>
      </c>
      <c r="E7" s="3">
        <v>1189</v>
      </c>
      <c r="F7" s="10">
        <f t="shared" si="0"/>
        <v>0.54045454545454541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3046</v>
      </c>
      <c r="E9" s="11">
        <f t="shared" ref="E9" si="2">SUM(E2:E8)</f>
        <v>3671</v>
      </c>
      <c r="F9" s="12">
        <f>E9/C9</f>
        <v>0.54652374571981543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B1+1</f>
        <v>44393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596</v>
      </c>
      <c r="E12" s="3">
        <v>623</v>
      </c>
      <c r="F12" s="10">
        <f>E12/C12</f>
        <v>0.51107465135356855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246</v>
      </c>
      <c r="E13" s="3">
        <v>78</v>
      </c>
      <c r="F13" s="10">
        <f t="shared" ref="F13:F17" si="3">E13/C13</f>
        <v>0.24074074074074073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537</v>
      </c>
      <c r="E14" s="3">
        <v>655</v>
      </c>
      <c r="F14" s="10">
        <f t="shared" si="3"/>
        <v>0.54949664429530198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660</v>
      </c>
      <c r="E15" s="3">
        <v>770</v>
      </c>
      <c r="F15" s="10">
        <f t="shared" si="3"/>
        <v>0.53846153846153844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39</v>
      </c>
      <c r="E16" s="3">
        <v>313</v>
      </c>
      <c r="F16" s="10">
        <f t="shared" si="3"/>
        <v>0.88920454545454541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955</v>
      </c>
      <c r="E17" s="3">
        <v>1245</v>
      </c>
      <c r="F17" s="10">
        <f t="shared" si="3"/>
        <v>0.56590909090909092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3033</v>
      </c>
      <c r="E19" s="11">
        <f t="shared" ref="E19" si="5">SUM(E12:E18)</f>
        <v>3684</v>
      </c>
      <c r="F19" s="12">
        <f>E19/C19</f>
        <v>0.54845913354175968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B11+1</f>
        <v>44394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485</v>
      </c>
      <c r="E22" s="3">
        <v>734</v>
      </c>
      <c r="F22" s="10">
        <f>E22/C22</f>
        <v>0.60213289581624285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240</v>
      </c>
      <c r="E23" s="3">
        <v>84</v>
      </c>
      <c r="F23" s="10">
        <f t="shared" ref="F23:F27" si="6">E23/C23</f>
        <v>0.25925925925925924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620</v>
      </c>
      <c r="E24" s="3">
        <v>572</v>
      </c>
      <c r="F24" s="10">
        <f t="shared" si="6"/>
        <v>0.47986577181208051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757</v>
      </c>
      <c r="E25" s="3">
        <v>673</v>
      </c>
      <c r="F25" s="10">
        <f t="shared" si="6"/>
        <v>0.4706293706293706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57</v>
      </c>
      <c r="E26" s="3">
        <v>295</v>
      </c>
      <c r="F26" s="10">
        <f t="shared" si="6"/>
        <v>0.83806818181818177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912</v>
      </c>
      <c r="E27" s="3">
        <v>1288</v>
      </c>
      <c r="F27" s="10">
        <f t="shared" si="6"/>
        <v>0.58545454545454545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3071</v>
      </c>
      <c r="E29" s="11">
        <f t="shared" ref="E29" si="8">SUM(E22:E28)</f>
        <v>3646</v>
      </c>
      <c r="F29" s="12">
        <f>E29/C29</f>
        <v>0.54280184606223014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1</v>
      </c>
      <c r="B31" s="15">
        <f>B21+1</f>
        <v>44395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466</v>
      </c>
      <c r="E32" s="3">
        <v>753</v>
      </c>
      <c r="F32" s="10">
        <f>E32/C32</f>
        <v>0.61771944216570962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235</v>
      </c>
      <c r="E33" s="3">
        <v>89</v>
      </c>
      <c r="F33" s="10">
        <f t="shared" ref="F33:F37" si="9">E33/C33</f>
        <v>0.27469135802469136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682</v>
      </c>
      <c r="E34" s="3">
        <v>510</v>
      </c>
      <c r="F34" s="10">
        <f t="shared" si="9"/>
        <v>0.42785234899328861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830</v>
      </c>
      <c r="E35" s="3">
        <v>600</v>
      </c>
      <c r="F35" s="10">
        <f t="shared" si="9"/>
        <v>0.41958041958041958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42</v>
      </c>
      <c r="E36" s="3">
        <v>310</v>
      </c>
      <c r="F36" s="10">
        <f t="shared" si="9"/>
        <v>0.88068181818181823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986</v>
      </c>
      <c r="E37" s="3">
        <v>1214</v>
      </c>
      <c r="F37" s="10">
        <f t="shared" si="9"/>
        <v>0.55181818181818176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3241</v>
      </c>
      <c r="E39" s="11">
        <f t="shared" ref="E39" si="11">SUM(E32:E38)</f>
        <v>3476</v>
      </c>
      <c r="F39" s="12">
        <f>E39/C39</f>
        <v>0.51749292839065064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2</v>
      </c>
      <c r="B41" s="15">
        <f>B31+1</f>
        <v>44396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653</v>
      </c>
      <c r="E42" s="3">
        <v>566</v>
      </c>
      <c r="F42" s="10">
        <f>E42/C42</f>
        <v>0.4643150123051682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227</v>
      </c>
      <c r="E43" s="3">
        <v>97</v>
      </c>
      <c r="F43" s="10">
        <f t="shared" ref="F43:F47" si="12">E43/C43</f>
        <v>0.29938271604938271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786</v>
      </c>
      <c r="E44" s="3">
        <v>406</v>
      </c>
      <c r="F44" s="10">
        <f t="shared" si="12"/>
        <v>0.34060402684563756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952</v>
      </c>
      <c r="E45" s="3">
        <v>478</v>
      </c>
      <c r="F45" s="10">
        <f t="shared" si="12"/>
        <v>0.33426573426573425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68</v>
      </c>
      <c r="E46" s="3">
        <v>284</v>
      </c>
      <c r="F46" s="10">
        <f t="shared" si="12"/>
        <v>0.80681818181818177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1222</v>
      </c>
      <c r="E47" s="3">
        <v>978</v>
      </c>
      <c r="F47" s="10">
        <f t="shared" si="12"/>
        <v>0.44454545454545452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3908</v>
      </c>
      <c r="E49" s="11">
        <f t="shared" ref="E49" si="14">SUM(E42:E48)</f>
        <v>2809</v>
      </c>
      <c r="F49" s="12">
        <f>E49/C49</f>
        <v>0.41819264552627661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3</v>
      </c>
      <c r="B51" s="15">
        <f>B41+1</f>
        <v>44397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643</v>
      </c>
      <c r="E52" s="3">
        <v>576</v>
      </c>
      <c r="F52" s="10">
        <f>E52/C52</f>
        <v>0.47251845775225593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223</v>
      </c>
      <c r="E53" s="3">
        <v>101</v>
      </c>
      <c r="F53" s="10">
        <f t="shared" ref="F53:F57" si="15">E53/C53</f>
        <v>0.31172839506172839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670</v>
      </c>
      <c r="E54" s="3">
        <v>522</v>
      </c>
      <c r="F54" s="10">
        <f t="shared" si="15"/>
        <v>0.43791946308724833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816</v>
      </c>
      <c r="E55" s="3">
        <v>614</v>
      </c>
      <c r="F55" s="10">
        <f t="shared" si="15"/>
        <v>0.42937062937062936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69</v>
      </c>
      <c r="E56" s="3">
        <v>283</v>
      </c>
      <c r="F56" s="10">
        <f t="shared" si="15"/>
        <v>0.80397727272727271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1264</v>
      </c>
      <c r="E57" s="3">
        <v>936</v>
      </c>
      <c r="F57" s="10">
        <f t="shared" si="15"/>
        <v>0.42545454545454547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3685</v>
      </c>
      <c r="E59" s="11">
        <f t="shared" ref="E59" si="17">SUM(E52:E58)</f>
        <v>3032</v>
      </c>
      <c r="F59" s="12">
        <f>E59/C59</f>
        <v>0.4513919904719369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4</v>
      </c>
      <c r="B61" s="15">
        <f>B51+1</f>
        <v>44398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648</v>
      </c>
      <c r="E62" s="3">
        <v>571</v>
      </c>
      <c r="F62" s="10">
        <f>E62/C62</f>
        <v>0.46841673502871206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209</v>
      </c>
      <c r="E63" s="3">
        <v>115</v>
      </c>
      <c r="F63" s="10">
        <f t="shared" ref="F63:F67" si="18">E63/C63</f>
        <v>0.35493827160493829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600</v>
      </c>
      <c r="E64" s="3">
        <v>592</v>
      </c>
      <c r="F64" s="10">
        <f t="shared" si="18"/>
        <v>0.49664429530201343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734</v>
      </c>
      <c r="E65" s="3">
        <v>696</v>
      </c>
      <c r="F65" s="10">
        <f t="shared" si="18"/>
        <v>0.48671328671328673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42</v>
      </c>
      <c r="E66" s="3">
        <v>310</v>
      </c>
      <c r="F66" s="10">
        <f t="shared" si="18"/>
        <v>0.88068181818181823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1080</v>
      </c>
      <c r="E67" s="3">
        <v>1120</v>
      </c>
      <c r="F67" s="10">
        <f t="shared" si="18"/>
        <v>0.50909090909090904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3313</v>
      </c>
      <c r="E69" s="11">
        <f t="shared" ref="E69" si="20">SUM(E62:E68)</f>
        <v>3404</v>
      </c>
      <c r="F69" s="12">
        <f>E69/C69</f>
        <v>0.50677385737680514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tabSelected="1" topLeftCell="A16" workbookViewId="0">
      <selection activeCell="E36" sqref="E36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f>'15-21'!B61+1</f>
        <v>44399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601</v>
      </c>
      <c r="E2" s="3">
        <v>618</v>
      </c>
      <c r="F2" s="10">
        <f>E2/C2</f>
        <v>0.50697292863002463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189</v>
      </c>
      <c r="E3" s="3">
        <v>135</v>
      </c>
      <c r="F3" s="10">
        <f t="shared" ref="F3:F7" si="0">E3/C3</f>
        <v>0.41666666666666669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602</v>
      </c>
      <c r="E4" s="3">
        <v>590</v>
      </c>
      <c r="F4" s="10">
        <f t="shared" si="0"/>
        <v>0.49496644295302011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736</v>
      </c>
      <c r="E5" s="3">
        <v>694</v>
      </c>
      <c r="F5" s="10">
        <f t="shared" si="0"/>
        <v>0.4853146853146853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67</v>
      </c>
      <c r="E6" s="3">
        <v>285</v>
      </c>
      <c r="F6" s="10">
        <f t="shared" si="0"/>
        <v>0.80965909090909094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1011</v>
      </c>
      <c r="E7" s="3">
        <v>1189</v>
      </c>
      <c r="F7" s="10">
        <f t="shared" si="0"/>
        <v>0.54045454545454541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3206</v>
      </c>
      <c r="E9" s="11">
        <f t="shared" ref="E9" si="2">SUM(E2:E8)</f>
        <v>3511</v>
      </c>
      <c r="F9" s="12">
        <f>E9/C9</f>
        <v>0.52270358791126992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B1+1</f>
        <v>44400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524</v>
      </c>
      <c r="E12" s="3">
        <v>695</v>
      </c>
      <c r="F12" s="10">
        <f>E12/C12</f>
        <v>0.57013945857260051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200</v>
      </c>
      <c r="E13" s="3">
        <v>124</v>
      </c>
      <c r="F13" s="10">
        <f t="shared" ref="F13:F17" si="3">E13/C13</f>
        <v>0.38271604938271603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650</v>
      </c>
      <c r="E14" s="3">
        <v>542</v>
      </c>
      <c r="F14" s="10">
        <f t="shared" si="3"/>
        <v>0.45469798657718119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792</v>
      </c>
      <c r="E15" s="3">
        <v>638</v>
      </c>
      <c r="F15" s="10">
        <f t="shared" si="3"/>
        <v>0.44615384615384618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66</v>
      </c>
      <c r="E16" s="3">
        <v>286</v>
      </c>
      <c r="F16" s="10">
        <f t="shared" si="3"/>
        <v>0.8125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958</v>
      </c>
      <c r="E17" s="3">
        <v>1242</v>
      </c>
      <c r="F17" s="10">
        <f t="shared" si="3"/>
        <v>0.56454545454545457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3190</v>
      </c>
      <c r="E19" s="11">
        <f t="shared" ref="E19" si="5">SUM(E12:E18)</f>
        <v>3527</v>
      </c>
      <c r="F19" s="12">
        <f>E19/C19</f>
        <v>0.52508560369212443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B11+1</f>
        <v>44401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429</v>
      </c>
      <c r="E22" s="3">
        <v>790</v>
      </c>
      <c r="F22" s="10">
        <f>E22/C22</f>
        <v>0.64807219031993435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206</v>
      </c>
      <c r="E23" s="3">
        <v>118</v>
      </c>
      <c r="F23" s="10">
        <f t="shared" ref="F23:F27" si="6">E23/C23</f>
        <v>0.36419753086419754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760</v>
      </c>
      <c r="E24" s="3">
        <v>432</v>
      </c>
      <c r="F24" s="10">
        <f t="shared" si="6"/>
        <v>0.36241610738255031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922</v>
      </c>
      <c r="E25" s="3">
        <v>508</v>
      </c>
      <c r="F25" s="10">
        <f t="shared" si="6"/>
        <v>0.35524475524475524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60</v>
      </c>
      <c r="E26" s="3">
        <v>292</v>
      </c>
      <c r="F26" s="10">
        <f t="shared" si="6"/>
        <v>0.82954545454545459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901</v>
      </c>
      <c r="E27" s="3">
        <v>1299</v>
      </c>
      <c r="F27" s="10">
        <f t="shared" si="6"/>
        <v>0.59045454545454545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3278</v>
      </c>
      <c r="E29" s="11">
        <f t="shared" ref="E29" si="8">SUM(E22:E28)</f>
        <v>3439</v>
      </c>
      <c r="F29" s="12">
        <f>E29/C29</f>
        <v>0.51198451689742441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1</v>
      </c>
      <c r="B31" s="15">
        <f>B21+1</f>
        <v>44402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407</v>
      </c>
      <c r="E32" s="3">
        <v>812</v>
      </c>
      <c r="F32" s="10">
        <f>E32/C32</f>
        <v>0.66611977030352754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218</v>
      </c>
      <c r="E33" s="3">
        <v>106</v>
      </c>
      <c r="F33" s="10">
        <f t="shared" ref="F33:F37" si="9">E33/C33</f>
        <v>0.3271604938271605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824</v>
      </c>
      <c r="E34" s="3">
        <v>368</v>
      </c>
      <c r="F34" s="10">
        <f t="shared" si="9"/>
        <v>0.3087248322147651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997</v>
      </c>
      <c r="E35" s="3">
        <v>433</v>
      </c>
      <c r="F35" s="10">
        <f t="shared" si="9"/>
        <v>0.30279720279720279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49</v>
      </c>
      <c r="E36" s="3">
        <v>303</v>
      </c>
      <c r="F36" s="10">
        <f t="shared" si="9"/>
        <v>0.86079545454545459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1040</v>
      </c>
      <c r="E37" s="3">
        <v>1160</v>
      </c>
      <c r="F37" s="10">
        <f t="shared" si="9"/>
        <v>0.52727272727272723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3535</v>
      </c>
      <c r="E39" s="11">
        <f t="shared" ref="E39" si="11">SUM(E32:E38)</f>
        <v>3182</v>
      </c>
      <c r="F39" s="12">
        <f>E39/C39</f>
        <v>0.47372338841744827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2</v>
      </c>
      <c r="B41" s="15">
        <f>B31+1</f>
        <v>44403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547</v>
      </c>
      <c r="E42" s="3">
        <v>672</v>
      </c>
      <c r="F42" s="10">
        <f>E42/C42</f>
        <v>0.55127153404429863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210</v>
      </c>
      <c r="E43" s="3">
        <v>114</v>
      </c>
      <c r="F43" s="10">
        <f t="shared" ref="F43:F47" si="12">E43/C43</f>
        <v>0.35185185185185186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931</v>
      </c>
      <c r="E44" s="3">
        <v>261</v>
      </c>
      <c r="F44" s="10">
        <f t="shared" si="12"/>
        <v>0.21895973154362416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1123</v>
      </c>
      <c r="E45" s="3">
        <v>307</v>
      </c>
      <c r="F45" s="10">
        <f t="shared" si="12"/>
        <v>0.21468531468531468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0</v>
      </c>
      <c r="E46" s="3">
        <v>352</v>
      </c>
      <c r="F46" s="10">
        <f t="shared" si="12"/>
        <v>1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1176</v>
      </c>
      <c r="E47" s="3">
        <v>1024</v>
      </c>
      <c r="F47" s="10">
        <f t="shared" si="12"/>
        <v>0.46545454545454545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3987</v>
      </c>
      <c r="E49" s="11">
        <f t="shared" ref="E49" si="14">SUM(E42:E48)</f>
        <v>2730</v>
      </c>
      <c r="F49" s="12">
        <f>E49/C49</f>
        <v>0.40643144260830727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3</v>
      </c>
      <c r="B51" s="15">
        <f>B41+1</f>
        <v>44404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561</v>
      </c>
      <c r="E52" s="3">
        <v>658</v>
      </c>
      <c r="F52" s="10">
        <f>E52/C52</f>
        <v>0.53978671041837567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196</v>
      </c>
      <c r="E53" s="3">
        <v>128</v>
      </c>
      <c r="F53" s="10">
        <f t="shared" ref="F53:F57" si="15">E53/C53</f>
        <v>0.39506172839506171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913</v>
      </c>
      <c r="E54" s="3">
        <v>279</v>
      </c>
      <c r="F54" s="10">
        <f t="shared" si="15"/>
        <v>0.23406040268456377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1102</v>
      </c>
      <c r="E55" s="3">
        <v>328</v>
      </c>
      <c r="F55" s="10">
        <f t="shared" si="15"/>
        <v>0.22937062937062938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0</v>
      </c>
      <c r="E56" s="3">
        <v>352</v>
      </c>
      <c r="F56" s="10">
        <f t="shared" si="15"/>
        <v>1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1273</v>
      </c>
      <c r="E57" s="3">
        <v>927</v>
      </c>
      <c r="F57" s="10">
        <f t="shared" si="15"/>
        <v>0.42136363636363638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4045</v>
      </c>
      <c r="E59" s="11">
        <f t="shared" ref="E59" si="17">SUM(E52:E58)</f>
        <v>2672</v>
      </c>
      <c r="F59" s="12">
        <f>E59/C59</f>
        <v>0.39779663540270954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4</v>
      </c>
      <c r="B61" s="15">
        <f>B51+1</f>
        <v>44405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589</v>
      </c>
      <c r="E62" s="3">
        <v>630</v>
      </c>
      <c r="F62" s="10">
        <f>E62/C62</f>
        <v>0.51681706316652998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170</v>
      </c>
      <c r="E63" s="3">
        <v>154</v>
      </c>
      <c r="F63" s="10">
        <f t="shared" ref="F63:F67" si="18">E63/C63</f>
        <v>0.47530864197530864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862</v>
      </c>
      <c r="E64" s="3">
        <v>330</v>
      </c>
      <c r="F64" s="10">
        <f t="shared" si="18"/>
        <v>0.27684563758389263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1042</v>
      </c>
      <c r="E65" s="3">
        <v>388</v>
      </c>
      <c r="F65" s="10">
        <f t="shared" si="18"/>
        <v>0.27132867132867133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0</v>
      </c>
      <c r="E66" s="3">
        <v>352</v>
      </c>
      <c r="F66" s="10">
        <f t="shared" si="18"/>
        <v>1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1146</v>
      </c>
      <c r="E67" s="3">
        <v>1054</v>
      </c>
      <c r="F67" s="10">
        <f t="shared" si="18"/>
        <v>0.47909090909090907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3809</v>
      </c>
      <c r="E69" s="11">
        <f t="shared" ref="E69" si="20">SUM(E62:E68)</f>
        <v>2908</v>
      </c>
      <c r="F69" s="12">
        <f>E69/C69</f>
        <v>0.43293136817031413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16" sqref="E16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5</v>
      </c>
      <c r="B1" s="1">
        <f>'1-7'!B1+28</f>
        <v>44406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559</v>
      </c>
      <c r="E2" s="3">
        <v>660</v>
      </c>
      <c r="F2" s="10">
        <f>E2/C2</f>
        <v>0.54142739950779328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189</v>
      </c>
      <c r="E3" s="3">
        <v>135</v>
      </c>
      <c r="F3" s="10">
        <f t="shared" ref="F3:F7" si="0">E3/C3</f>
        <v>0.41666666666666669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868</v>
      </c>
      <c r="E4" s="3">
        <v>324</v>
      </c>
      <c r="F4" s="10">
        <f t="shared" si="0"/>
        <v>0.27181208053691275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1049</v>
      </c>
      <c r="E5" s="3">
        <v>381</v>
      </c>
      <c r="F5" s="10">
        <f t="shared" si="0"/>
        <v>0.26643356643356642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0</v>
      </c>
      <c r="E6" s="3">
        <v>352</v>
      </c>
      <c r="F6" s="10">
        <f t="shared" si="0"/>
        <v>1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1025</v>
      </c>
      <c r="E7" s="3">
        <v>1175</v>
      </c>
      <c r="F7" s="10">
        <f t="shared" si="0"/>
        <v>0.53409090909090906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3690</v>
      </c>
      <c r="E9" s="11">
        <f t="shared" ref="E9" si="2">SUM(E2:E8)</f>
        <v>3027</v>
      </c>
      <c r="F9" s="12">
        <f>E9/C9</f>
        <v>0.45064761054041985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6</v>
      </c>
      <c r="B11" s="15">
        <f>IF(B1="","",B1+1)</f>
        <v>44407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550</v>
      </c>
      <c r="E12" s="3">
        <v>669</v>
      </c>
      <c r="F12" s="10">
        <f>E12/C12</f>
        <v>0.54881050041017232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202</v>
      </c>
      <c r="E13" s="3">
        <v>122</v>
      </c>
      <c r="F13" s="10">
        <f t="shared" ref="F13:F17" si="3">E13/C13</f>
        <v>0.37654320987654322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938</v>
      </c>
      <c r="E14" s="3">
        <v>254</v>
      </c>
      <c r="F14" s="10">
        <f t="shared" si="3"/>
        <v>0.21308724832214765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1131</v>
      </c>
      <c r="E15" s="3">
        <v>299</v>
      </c>
      <c r="F15" s="10">
        <f t="shared" si="3"/>
        <v>0.20909090909090908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101</v>
      </c>
      <c r="E16" s="3">
        <v>251</v>
      </c>
      <c r="F16" s="10">
        <f t="shared" si="3"/>
        <v>0.71306818181818177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1007</v>
      </c>
      <c r="E17" s="3">
        <v>1193</v>
      </c>
      <c r="F17" s="10">
        <f t="shared" si="3"/>
        <v>0.54227272727272724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3929</v>
      </c>
      <c r="E19" s="11">
        <f t="shared" ref="E19" si="5">SUM(E12:E18)</f>
        <v>2788</v>
      </c>
      <c r="F19" s="12">
        <f>E19/C19</f>
        <v>0.415066249813905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7</v>
      </c>
      <c r="B21" s="15">
        <f>IF(B11="","",B11+1)</f>
        <v>44408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440</v>
      </c>
      <c r="E22" s="3">
        <v>779</v>
      </c>
      <c r="F22" s="10">
        <f>E22/C22</f>
        <v>0.63904840032813781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206</v>
      </c>
      <c r="E23" s="3">
        <v>118</v>
      </c>
      <c r="F23" s="10">
        <f t="shared" ref="F23:F27" si="6">E23/C23</f>
        <v>0.36419753086419754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478</v>
      </c>
      <c r="E24" s="3">
        <v>714</v>
      </c>
      <c r="F24" s="10">
        <f t="shared" si="6"/>
        <v>0.59899328859060408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590</v>
      </c>
      <c r="E25" s="3">
        <v>840</v>
      </c>
      <c r="F25" s="10">
        <f t="shared" si="6"/>
        <v>0.58741258741258739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24</v>
      </c>
      <c r="E26" s="3">
        <v>328</v>
      </c>
      <c r="F26" s="10">
        <f t="shared" si="6"/>
        <v>0.93181818181818177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922</v>
      </c>
      <c r="E27" s="3">
        <v>1278</v>
      </c>
      <c r="F27" s="10">
        <f t="shared" si="6"/>
        <v>0.58090909090909093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2660</v>
      </c>
      <c r="E29" s="11">
        <f t="shared" ref="E29" si="8">SUM(E22:E28)</f>
        <v>4057</v>
      </c>
      <c r="F29" s="12">
        <f>E29/C29</f>
        <v>0.60398987643293134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1</v>
      </c>
      <c r="B31" s="15">
        <f>B21+1</f>
        <v>44409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 x14ac:dyDescent="0.25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 x14ac:dyDescent="0.25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 x14ac:dyDescent="0.25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 x14ac:dyDescent="0.25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 x14ac:dyDescent="0.25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 x14ac:dyDescent="0.25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 x14ac:dyDescent="0.25">
      <c r="A38" s="30"/>
      <c r="B38" s="30"/>
      <c r="C38" s="16"/>
      <c r="D38" s="9"/>
      <c r="E38" s="3"/>
      <c r="F38" s="10"/>
      <c r="G38" s="34"/>
      <c r="H38" s="28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2</v>
      </c>
      <c r="B41" s="15">
        <f>B31+1</f>
        <v>44410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 x14ac:dyDescent="0.25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 x14ac:dyDescent="0.25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 x14ac:dyDescent="0.25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 x14ac:dyDescent="0.25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 x14ac:dyDescent="0.25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 x14ac:dyDescent="0.25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 x14ac:dyDescent="0.25">
      <c r="A48" s="30"/>
      <c r="B48" s="30"/>
      <c r="C48" s="16"/>
      <c r="D48" s="9"/>
      <c r="E48" s="3"/>
      <c r="F48" s="10"/>
      <c r="G48" s="34"/>
      <c r="H48" s="28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3</v>
      </c>
      <c r="B51" s="15">
        <f>B41+1</f>
        <v>44411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 x14ac:dyDescent="0.25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 x14ac:dyDescent="0.25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 x14ac:dyDescent="0.25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 x14ac:dyDescent="0.25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 x14ac:dyDescent="0.25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 x14ac:dyDescent="0.25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 x14ac:dyDescent="0.25">
      <c r="A58" s="30"/>
      <c r="B58" s="30"/>
      <c r="C58" s="16"/>
      <c r="D58" s="9"/>
      <c r="E58" s="3"/>
      <c r="F58" s="10"/>
      <c r="G58" s="34"/>
      <c r="H58" s="28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4</v>
      </c>
      <c r="B61" s="15">
        <f>B51+1</f>
        <v>44412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 x14ac:dyDescent="0.25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 x14ac:dyDescent="0.25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 x14ac:dyDescent="0.25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 x14ac:dyDescent="0.25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 x14ac:dyDescent="0.25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 x14ac:dyDescent="0.25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 x14ac:dyDescent="0.25">
      <c r="A68" s="30"/>
      <c r="B68" s="30"/>
      <c r="C68" s="16"/>
      <c r="D68" s="9"/>
      <c r="E68" s="3"/>
      <c r="F68" s="10"/>
      <c r="G68" s="34"/>
      <c r="H68" s="28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workbookViewId="0">
      <selection activeCell="B2" sqref="B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5</v>
      </c>
      <c r="B2" s="1">
        <f>'1-7'!B1</f>
        <v>44378</v>
      </c>
      <c r="C2" s="21">
        <f>IF('1-7'!F9=0,"",'1-7'!F9)</f>
        <v>0.48801548310257553</v>
      </c>
      <c r="D2" s="22">
        <f>IF(C2="","",'1-7'!G9)</f>
        <v>0</v>
      </c>
    </row>
    <row r="3" spans="1:5" x14ac:dyDescent="0.25">
      <c r="A3" s="7">
        <f t="shared" si="0"/>
        <v>6</v>
      </c>
      <c r="B3" s="15">
        <f t="shared" ref="B3:B29" si="1">B2+1</f>
        <v>44379</v>
      </c>
      <c r="C3" s="21">
        <f>IF('1-7'!F19=0,"",'1-7'!F19)</f>
        <v>0.49397052255471191</v>
      </c>
      <c r="D3" s="25">
        <f>IF(C3="","",'1-7'!G19)</f>
        <v>0</v>
      </c>
      <c r="E3" s="25"/>
    </row>
    <row r="4" spans="1:5" x14ac:dyDescent="0.25">
      <c r="A4" s="7">
        <f t="shared" si="0"/>
        <v>7</v>
      </c>
      <c r="B4" s="15">
        <f t="shared" si="1"/>
        <v>44380</v>
      </c>
      <c r="C4" s="21">
        <f>IF('1-7'!F29=0,"",'1-7'!F29)</f>
        <v>0.55962483251451545</v>
      </c>
      <c r="D4" s="25">
        <f>IF(C4="","",'1-7'!G29)</f>
        <v>0</v>
      </c>
    </row>
    <row r="5" spans="1:5" x14ac:dyDescent="0.25">
      <c r="A5" s="7">
        <f t="shared" si="0"/>
        <v>1</v>
      </c>
      <c r="B5" s="15">
        <f t="shared" si="1"/>
        <v>44381</v>
      </c>
      <c r="C5" s="21">
        <f>IF('1-7'!F39=0,"",'1-7'!F39)</f>
        <v>0.56825963972011317</v>
      </c>
      <c r="D5" s="25">
        <f>IF(C5="","",'1-7'!G39)</f>
        <v>0</v>
      </c>
    </row>
    <row r="6" spans="1:5" x14ac:dyDescent="0.25">
      <c r="A6" s="7">
        <f t="shared" si="0"/>
        <v>2</v>
      </c>
      <c r="B6" s="15">
        <f t="shared" si="1"/>
        <v>44382</v>
      </c>
      <c r="C6" s="21">
        <f>IF('1-7'!F49=0,"",'1-7'!F49)</f>
        <v>0.54994789340479378</v>
      </c>
      <c r="D6" s="25">
        <f>IF(C6="","",'1-7'!G49)</f>
        <v>0</v>
      </c>
    </row>
    <row r="7" spans="1:5" x14ac:dyDescent="0.25">
      <c r="A7" s="7">
        <f t="shared" si="0"/>
        <v>3</v>
      </c>
      <c r="B7" s="15">
        <f t="shared" si="1"/>
        <v>44383</v>
      </c>
      <c r="C7" s="21">
        <f>IF('1-7'!F59=0,"",'1-7'!F59)</f>
        <v>0.43352687211552776</v>
      </c>
      <c r="D7" s="25">
        <f>IF(C7="","",'1-7'!G59)</f>
        <v>0</v>
      </c>
    </row>
    <row r="8" spans="1:5" x14ac:dyDescent="0.25">
      <c r="A8" s="7">
        <f t="shared" si="0"/>
        <v>4</v>
      </c>
      <c r="B8" s="15">
        <f t="shared" si="1"/>
        <v>44384</v>
      </c>
      <c r="C8" s="21">
        <f>IF('1-7'!F69=0,"",'1-7'!F69)</f>
        <v>0.4513919904719369</v>
      </c>
      <c r="D8" s="25">
        <f>IF(C8="","",'1-7'!G69)</f>
        <v>0</v>
      </c>
    </row>
    <row r="9" spans="1:5" ht="15" customHeight="1" x14ac:dyDescent="0.25">
      <c r="A9" s="7">
        <f t="shared" si="0"/>
        <v>5</v>
      </c>
      <c r="B9" s="15">
        <f t="shared" si="1"/>
        <v>44385</v>
      </c>
      <c r="C9" s="21">
        <f>IF('8-14'!F9=0,"",'8-14'!F9)</f>
        <v>0.56677087985707908</v>
      </c>
      <c r="D9" s="25">
        <f>IF(C9="","",'8-14'!G9)</f>
        <v>0</v>
      </c>
    </row>
    <row r="10" spans="1:5" ht="15" customHeight="1" x14ac:dyDescent="0.25">
      <c r="A10" s="7">
        <f t="shared" si="0"/>
        <v>6</v>
      </c>
      <c r="B10" s="15">
        <f t="shared" si="1"/>
        <v>44386</v>
      </c>
      <c r="C10" s="21">
        <f>IF('8-14'!F19=0,"",'8-14'!F19)</f>
        <v>0.52434122376060743</v>
      </c>
      <c r="D10" s="25">
        <f>IF(C10="","",'8-14'!G19)</f>
        <v>0</v>
      </c>
    </row>
    <row r="11" spans="1:5" ht="15" customHeight="1" x14ac:dyDescent="0.25">
      <c r="A11" s="7">
        <f t="shared" si="0"/>
        <v>7</v>
      </c>
      <c r="B11" s="15">
        <f>B10+1</f>
        <v>44387</v>
      </c>
      <c r="C11" s="21">
        <f>IF('8-14'!F29=0,"",'8-14'!F29)</f>
        <v>0.54012207830876879</v>
      </c>
      <c r="D11" s="25">
        <f>IF(C11="","",'8-14'!G29)</f>
        <v>0</v>
      </c>
    </row>
    <row r="12" spans="1:5" ht="15" customHeight="1" x14ac:dyDescent="0.25">
      <c r="A12" s="7">
        <f t="shared" si="0"/>
        <v>1</v>
      </c>
      <c r="B12" s="15">
        <f t="shared" si="1"/>
        <v>44388</v>
      </c>
      <c r="C12" s="21">
        <f>IF('8-14'!F39=0,"",'8-14'!F39)</f>
        <v>0.53044513919904723</v>
      </c>
      <c r="D12" s="25">
        <f>IF(C12="","",'8-14'!G39)</f>
        <v>0</v>
      </c>
    </row>
    <row r="13" spans="1:5" ht="15" customHeight="1" x14ac:dyDescent="0.25">
      <c r="A13" s="7">
        <f t="shared" si="0"/>
        <v>2</v>
      </c>
      <c r="B13" s="15">
        <f t="shared" si="1"/>
        <v>44389</v>
      </c>
      <c r="C13" s="21">
        <f>IF('8-14'!F49=0,"",'8-14'!F49)</f>
        <v>0.54592824177460175</v>
      </c>
      <c r="D13" s="25">
        <f>IF(C13="","",'8-14'!G49)</f>
        <v>0</v>
      </c>
    </row>
    <row r="14" spans="1:5" ht="15" customHeight="1" x14ac:dyDescent="0.25">
      <c r="A14" s="7">
        <f t="shared" si="0"/>
        <v>3</v>
      </c>
      <c r="B14" s="15">
        <f t="shared" si="1"/>
        <v>44390</v>
      </c>
      <c r="C14" s="21">
        <f>IF('8-14'!F59=0,"",'8-14'!F59)</f>
        <v>0.50558284948637788</v>
      </c>
      <c r="D14" s="25">
        <f>IF(C14="","",'8-14'!G59)</f>
        <v>0</v>
      </c>
    </row>
    <row r="15" spans="1:5" ht="15" customHeight="1" x14ac:dyDescent="0.25">
      <c r="A15" s="7">
        <f t="shared" si="0"/>
        <v>4</v>
      </c>
      <c r="B15" s="15">
        <f t="shared" si="1"/>
        <v>44391</v>
      </c>
      <c r="C15" s="21">
        <f>IF('8-14'!F69=0,"",'8-14'!F69)</f>
        <v>0.55337204108977223</v>
      </c>
      <c r="D15" s="25">
        <f>IF(C15="","",'8-14'!G69)</f>
        <v>0</v>
      </c>
    </row>
    <row r="16" spans="1:5" ht="15" customHeight="1" x14ac:dyDescent="0.25">
      <c r="A16" s="7">
        <f t="shared" si="0"/>
        <v>5</v>
      </c>
      <c r="B16" s="15">
        <f t="shared" si="1"/>
        <v>44392</v>
      </c>
      <c r="C16" s="21">
        <f>IF('15-21'!F9=0,"",'15-21'!F9)</f>
        <v>0.54652374571981543</v>
      </c>
      <c r="D16" s="25">
        <f>IF(C16="","",'15-21'!G9)</f>
        <v>0</v>
      </c>
    </row>
    <row r="17" spans="1:4" ht="15" customHeight="1" x14ac:dyDescent="0.25">
      <c r="A17" s="7">
        <f t="shared" si="0"/>
        <v>6</v>
      </c>
      <c r="B17" s="15">
        <f t="shared" si="1"/>
        <v>44393</v>
      </c>
      <c r="C17" s="21">
        <f>IF('15-21'!F19=0,"",'15-21'!F19)</f>
        <v>0.54845913354175968</v>
      </c>
      <c r="D17" s="25">
        <f>IF(C17="","",'15-21'!G19)</f>
        <v>0</v>
      </c>
    </row>
    <row r="18" spans="1:4" ht="15" customHeight="1" x14ac:dyDescent="0.25">
      <c r="A18" s="7">
        <f t="shared" si="0"/>
        <v>7</v>
      </c>
      <c r="B18" s="15">
        <f t="shared" si="1"/>
        <v>44394</v>
      </c>
      <c r="C18" s="21">
        <f>IF('15-21'!F29=0,"",'15-21'!F29)</f>
        <v>0.54280184606223014</v>
      </c>
      <c r="D18" s="25">
        <f>IF(C18="","",'15-21'!G29)</f>
        <v>0</v>
      </c>
    </row>
    <row r="19" spans="1:4" ht="15" customHeight="1" x14ac:dyDescent="0.25">
      <c r="A19" s="7">
        <f t="shared" si="0"/>
        <v>1</v>
      </c>
      <c r="B19" s="15">
        <f t="shared" si="1"/>
        <v>44395</v>
      </c>
      <c r="C19" s="21">
        <f>IF('15-21'!F39=0,"",'15-21'!F39)</f>
        <v>0.51749292839065064</v>
      </c>
      <c r="D19" s="25">
        <f>IF(C19="","",'15-21'!G39)</f>
        <v>0</v>
      </c>
    </row>
    <row r="20" spans="1:4" ht="15" customHeight="1" x14ac:dyDescent="0.25">
      <c r="A20" s="7">
        <f t="shared" si="0"/>
        <v>2</v>
      </c>
      <c r="B20" s="15">
        <f t="shared" si="1"/>
        <v>44396</v>
      </c>
      <c r="C20" s="21">
        <f>IF('15-21'!F49=0,"",'15-21'!F49)</f>
        <v>0.41819264552627661</v>
      </c>
      <c r="D20" s="25">
        <f>IF(C20="","",'15-21'!G49)</f>
        <v>0</v>
      </c>
    </row>
    <row r="21" spans="1:4" ht="15" customHeight="1" x14ac:dyDescent="0.25">
      <c r="A21" s="7">
        <f t="shared" si="0"/>
        <v>3</v>
      </c>
      <c r="B21" s="15">
        <f t="shared" si="1"/>
        <v>44397</v>
      </c>
      <c r="C21" s="21">
        <f>IF('15-21'!F59=0,"",'15-21'!F59)</f>
        <v>0.4513919904719369</v>
      </c>
      <c r="D21" s="25">
        <f>IF(C21="","",'15-21'!G59)</f>
        <v>0</v>
      </c>
    </row>
    <row r="22" spans="1:4" ht="15" customHeight="1" x14ac:dyDescent="0.25">
      <c r="A22" s="7">
        <f t="shared" si="0"/>
        <v>4</v>
      </c>
      <c r="B22" s="15">
        <f t="shared" si="1"/>
        <v>44398</v>
      </c>
      <c r="C22" s="21">
        <f>IF('15-21'!F69=0,"",'15-21'!F69)</f>
        <v>0.50677385737680514</v>
      </c>
      <c r="D22" s="25">
        <f>IF(C22="","",'15-21'!G69)</f>
        <v>0</v>
      </c>
    </row>
    <row r="23" spans="1:4" ht="15" customHeight="1" x14ac:dyDescent="0.25">
      <c r="A23" s="7">
        <f t="shared" si="0"/>
        <v>5</v>
      </c>
      <c r="B23" s="15">
        <f t="shared" si="1"/>
        <v>44399</v>
      </c>
      <c r="C23" s="21">
        <f>IF('22-28'!F9=0,"",'22-28'!F9)</f>
        <v>0.52270358791126992</v>
      </c>
      <c r="D23" s="25">
        <f>IF(C23="","",'22-28'!G9)</f>
        <v>0</v>
      </c>
    </row>
    <row r="24" spans="1:4" ht="15" customHeight="1" x14ac:dyDescent="0.25">
      <c r="A24" s="7">
        <f t="shared" si="0"/>
        <v>6</v>
      </c>
      <c r="B24" s="15">
        <f t="shared" si="1"/>
        <v>44400</v>
      </c>
      <c r="C24" s="21">
        <f>IF('22-28'!F19=0,"",'22-28'!F19)</f>
        <v>0.52508560369212443</v>
      </c>
      <c r="D24" s="25">
        <f>IF(C24="","",'22-28'!G19)</f>
        <v>0</v>
      </c>
    </row>
    <row r="25" spans="1:4" ht="15" customHeight="1" x14ac:dyDescent="0.25">
      <c r="A25" s="7">
        <f t="shared" si="0"/>
        <v>7</v>
      </c>
      <c r="B25" s="15">
        <f t="shared" si="1"/>
        <v>44401</v>
      </c>
      <c r="C25" s="21">
        <f>IF('22-28'!F29=0,"",'22-28'!F29)</f>
        <v>0.51198451689742441</v>
      </c>
      <c r="D25" s="25">
        <f>IF(C25="","",'22-28'!G29)</f>
        <v>0</v>
      </c>
    </row>
    <row r="26" spans="1:4" ht="15" customHeight="1" x14ac:dyDescent="0.25">
      <c r="A26" s="7">
        <f t="shared" si="0"/>
        <v>1</v>
      </c>
      <c r="B26" s="15">
        <f t="shared" si="1"/>
        <v>44402</v>
      </c>
      <c r="C26" s="21">
        <f>IF('22-28'!F39=0,"",'22-28'!F39)</f>
        <v>0.47372338841744827</v>
      </c>
      <c r="D26" s="25">
        <f>IF(C26="","",'22-28'!G39)</f>
        <v>0</v>
      </c>
    </row>
    <row r="27" spans="1:4" ht="15" customHeight="1" x14ac:dyDescent="0.25">
      <c r="A27" s="7">
        <f t="shared" si="0"/>
        <v>2</v>
      </c>
      <c r="B27" s="15">
        <f t="shared" si="1"/>
        <v>44403</v>
      </c>
      <c r="C27" s="21">
        <f>IF('22-28'!F49=0,"",'22-28'!F49)</f>
        <v>0.40643144260830727</v>
      </c>
      <c r="D27" s="25">
        <f>IF(C27="","",'22-28'!G49)</f>
        <v>0</v>
      </c>
    </row>
    <row r="28" spans="1:4" ht="15" customHeight="1" x14ac:dyDescent="0.25">
      <c r="A28" s="7">
        <f t="shared" si="0"/>
        <v>3</v>
      </c>
      <c r="B28" s="15">
        <f t="shared" si="1"/>
        <v>44404</v>
      </c>
      <c r="C28" s="21">
        <f>IF('22-28'!F59=0,"",'22-28'!F59)</f>
        <v>0.39779663540270954</v>
      </c>
      <c r="D28" s="25">
        <f>IF(C28="","",'22-28'!G59)</f>
        <v>0</v>
      </c>
    </row>
    <row r="29" spans="1:4" ht="15" customHeight="1" x14ac:dyDescent="0.25">
      <c r="A29" s="7">
        <f t="shared" si="0"/>
        <v>4</v>
      </c>
      <c r="B29" s="15">
        <f t="shared" si="1"/>
        <v>44405</v>
      </c>
      <c r="C29" s="21">
        <f>IF('22-28'!F69=0,"",'22-28'!F69)</f>
        <v>0.43293136817031413</v>
      </c>
      <c r="D29" s="25">
        <f>IF(C29="","",'22-28'!G69)</f>
        <v>0</v>
      </c>
    </row>
    <row r="30" spans="1:4" ht="15" customHeight="1" x14ac:dyDescent="0.25">
      <c r="A30" s="26">
        <f>IF(B30="","",WEEKDAY((B30)))</f>
        <v>5</v>
      </c>
      <c r="B30" s="15">
        <f>IF('29 to end of the month'!B1="","",B29+1)</f>
        <v>44406</v>
      </c>
      <c r="C30" s="21">
        <f>IF('29 to end of the month'!F9=0,"",'29 to end of the month'!F9)</f>
        <v>0.45064761054041985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6</v>
      </c>
      <c r="B31" s="15">
        <f>IF('29 to end of the month'!B11="","",B30+1)</f>
        <v>44407</v>
      </c>
      <c r="C31" s="21">
        <f>IF('29 to end of the month'!F19=0,"",'29 to end of the month'!F19)</f>
        <v>0.415066249813905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7</v>
      </c>
      <c r="B32" s="15">
        <f>IF('29 to end of the month'!B21="","",B31+1)</f>
        <v>44408</v>
      </c>
      <c r="C32" s="21">
        <f>IF('29 to end of the month'!F29=0,"",'29 to end of the month'!F29)</f>
        <v>0.60398987643293134</v>
      </c>
      <c r="D32" s="25">
        <f>IF(C32="","",'29 to end of the month'!G29)</f>
        <v>0</v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0.50268697143021801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horizontalDpi="0" verticalDpi="0" r:id="rId1"/>
  <headerFooter>
    <oddHeader>&amp;C&amp;16Ontario Daily Lot Counts
April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4399F9-661C-42DB-93EC-9645ECFE3C26}"/>
</file>

<file path=customXml/itemProps2.xml><?xml version="1.0" encoding="utf-8"?>
<ds:datastoreItem xmlns:ds="http://schemas.openxmlformats.org/officeDocument/2006/customXml" ds:itemID="{C69B42DB-174D-43D1-A31E-353FE322ECC8}"/>
</file>

<file path=customXml/itemProps3.xml><?xml version="1.0" encoding="utf-8"?>
<ds:datastoreItem xmlns:ds="http://schemas.openxmlformats.org/officeDocument/2006/customXml" ds:itemID="{12FE35A2-32AC-491D-BE53-0D0AD6AB38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JBenton</cp:lastModifiedBy>
  <cp:lastPrinted>2021-03-17T05:01:50Z</cp:lastPrinted>
  <dcterms:created xsi:type="dcterms:W3CDTF">2014-12-09T16:30:03Z</dcterms:created>
  <dcterms:modified xsi:type="dcterms:W3CDTF">2021-08-13T19:58:31Z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379500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