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48" yWindow="240" windowWidth="13332" windowHeight="6492" activeTab="4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D54" i="16"/>
  <c r="E19"/>
  <c r="D4"/>
  <c r="B21" i="19"/>
  <c r="B1"/>
  <c r="B11" s="1"/>
  <c r="B2" i="20"/>
  <c r="A2" s="1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C29" i="19"/>
  <c r="F27"/>
  <c r="D27"/>
  <c r="F26"/>
  <c r="D26"/>
  <c r="F25"/>
  <c r="D25"/>
  <c r="F24"/>
  <c r="D24"/>
  <c r="F23"/>
  <c r="D23"/>
  <c r="F22"/>
  <c r="D22"/>
  <c r="G19"/>
  <c r="E19"/>
  <c r="F19" s="1"/>
  <c r="C31" i="20" s="1"/>
  <c r="C19" i="19"/>
  <c r="F17"/>
  <c r="D17"/>
  <c r="F16"/>
  <c r="D16"/>
  <c r="F15"/>
  <c r="D15"/>
  <c r="F14"/>
  <c r="D14"/>
  <c r="F13"/>
  <c r="D13"/>
  <c r="F12"/>
  <c r="D12"/>
  <c r="G9"/>
  <c r="E9"/>
  <c r="F9" s="1"/>
  <c r="C30" i="20" s="1"/>
  <c r="C9" i="1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8" i="20" s="1"/>
  <c r="D28" s="1"/>
  <c r="C59" i="18"/>
  <c r="F57"/>
  <c r="D57"/>
  <c r="F56"/>
  <c r="D56"/>
  <c r="F55"/>
  <c r="D55"/>
  <c r="F54"/>
  <c r="D54"/>
  <c r="F53"/>
  <c r="D53"/>
  <c r="F52"/>
  <c r="D52"/>
  <c r="G49"/>
  <c r="F49"/>
  <c r="C27" i="20" s="1"/>
  <c r="D27" s="1"/>
  <c r="E49" i="18"/>
  <c r="D49"/>
  <c r="C49"/>
  <c r="F47"/>
  <c r="D47"/>
  <c r="F46"/>
  <c r="D46"/>
  <c r="F45"/>
  <c r="D45"/>
  <c r="F44"/>
  <c r="D44"/>
  <c r="F43"/>
  <c r="D43"/>
  <c r="F42"/>
  <c r="D42"/>
  <c r="G39"/>
  <c r="E39"/>
  <c r="F39" s="1"/>
  <c r="C26" i="20" s="1"/>
  <c r="C39" i="18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D24" s="1"/>
  <c r="C19" i="18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1" i="20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D14" s="1"/>
  <c r="C59" i="16"/>
  <c r="F57"/>
  <c r="D57"/>
  <c r="F56"/>
  <c r="D56"/>
  <c r="F55"/>
  <c r="D55"/>
  <c r="F54"/>
  <c r="F53"/>
  <c r="D53"/>
  <c r="F52"/>
  <c r="D52"/>
  <c r="G49"/>
  <c r="E49"/>
  <c r="F49" s="1"/>
  <c r="C13" i="20" s="1"/>
  <c r="D13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D12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C19"/>
  <c r="F17"/>
  <c r="D17"/>
  <c r="F16"/>
  <c r="D16"/>
  <c r="F15"/>
  <c r="D15"/>
  <c r="D14"/>
  <c r="F13"/>
  <c r="D13"/>
  <c r="F12"/>
  <c r="D12"/>
  <c r="G9"/>
  <c r="C9"/>
  <c r="F7"/>
  <c r="D7"/>
  <c r="F6"/>
  <c r="D6"/>
  <c r="F5"/>
  <c r="D5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2" i="20" l="1"/>
  <c r="D31"/>
  <c r="D26"/>
  <c r="D30"/>
  <c r="D59" i="18"/>
  <c r="D19" i="19"/>
  <c r="D21" i="20"/>
  <c r="F9" i="18"/>
  <c r="C23" i="20" s="1"/>
  <c r="D23" s="1"/>
  <c r="F69" i="17"/>
  <c r="C22" i="20" s="1"/>
  <c r="D22" s="1"/>
  <c r="D59" i="17"/>
  <c r="D17" i="20"/>
  <c r="D20"/>
  <c r="D15"/>
  <c r="F14" i="16"/>
  <c r="F4"/>
  <c r="E9"/>
  <c r="D9" s="1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F9" i="16" l="1"/>
  <c r="C9" i="20" s="1"/>
  <c r="D9" s="1"/>
  <c r="B5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<sst xmlns="http://schemas.openxmlformats.org/spreadsheetml/2006/main" count="460" uniqueCount="16">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</sst>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37" workbookViewId="0">
      <selection activeCell="D64" sqref="D64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v>44317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421</v>
      </c>
      <c r="E2" s="3">
        <v>798</v>
      </c>
      <c r="F2" s="10">
        <f>E2/C2</f>
        <v>0.65463494667760458</v>
      </c>
      <c r="G2" s="31" t="s">
        <v>5</v>
      </c>
      <c r="H2" s="32">
        <v>30232</v>
      </c>
    </row>
    <row r="3" spans="1:8">
      <c r="A3" s="28" t="s">
        <v>10</v>
      </c>
      <c r="B3" s="28"/>
      <c r="C3" s="16">
        <v>324</v>
      </c>
      <c r="D3" s="9">
        <f>C3-E3</f>
        <v>229</v>
      </c>
      <c r="E3" s="3">
        <v>95</v>
      </c>
      <c r="F3" s="10">
        <f t="shared" ref="F3:F7" si="0">E3/C3</f>
        <v>0.2932098765432099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373</v>
      </c>
      <c r="E4" s="3">
        <v>819</v>
      </c>
      <c r="F4" s="10">
        <f t="shared" si="0"/>
        <v>0.68708053691275173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560</v>
      </c>
      <c r="E5" s="3">
        <v>870</v>
      </c>
      <c r="F5" s="10">
        <f t="shared" si="0"/>
        <v>0.60839160839160844</v>
      </c>
      <c r="G5" s="31" t="s">
        <v>6</v>
      </c>
      <c r="H5" s="32">
        <v>4007</v>
      </c>
    </row>
    <row r="6" spans="1:8">
      <c r="A6" s="28" t="s">
        <v>9</v>
      </c>
      <c r="B6" s="28"/>
      <c r="C6" s="16">
        <v>352</v>
      </c>
      <c r="D6" s="9">
        <f t="shared" ref="D6:D7" si="1">C6-E6</f>
        <v>65</v>
      </c>
      <c r="E6" s="3">
        <v>287</v>
      </c>
      <c r="F6" s="10">
        <f t="shared" si="0"/>
        <v>0.81534090909090906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3848</v>
      </c>
      <c r="E9" s="11">
        <f t="shared" ref="E9" si="2">SUM(E2:E8)</f>
        <v>2869</v>
      </c>
      <c r="F9" s="12">
        <f>E9/C9</f>
        <v>0.42712520470448118</v>
      </c>
      <c r="G9" s="30">
        <f>SUM(H2:H7)</f>
        <v>34239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44318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765</v>
      </c>
      <c r="E12" s="3">
        <v>454</v>
      </c>
      <c r="F12" s="10">
        <f>E12/C12</f>
        <v>0.37243642329778509</v>
      </c>
      <c r="G12" s="31" t="s">
        <v>5</v>
      </c>
      <c r="H12" s="32">
        <v>62236</v>
      </c>
    </row>
    <row r="13" spans="1:8">
      <c r="A13" s="28" t="s">
        <v>10</v>
      </c>
      <c r="B13" s="28"/>
      <c r="C13" s="16">
        <v>324</v>
      </c>
      <c r="D13" s="9">
        <f>C13-E13</f>
        <v>271</v>
      </c>
      <c r="E13" s="3">
        <v>53</v>
      </c>
      <c r="F13" s="10">
        <f t="shared" ref="F13:F17" si="3">E13/C13</f>
        <v>0.16358024691358025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510</v>
      </c>
      <c r="E14" s="3">
        <v>682</v>
      </c>
      <c r="F14" s="10">
        <f t="shared" si="3"/>
        <v>0.57214765100671139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822</v>
      </c>
      <c r="E15" s="3">
        <v>608</v>
      </c>
      <c r="F15" s="10">
        <f t="shared" si="3"/>
        <v>0.42517482517482519</v>
      </c>
      <c r="G15" s="31" t="s">
        <v>6</v>
      </c>
      <c r="H15" s="32">
        <v>6342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156</v>
      </c>
      <c r="E16" s="3">
        <v>196</v>
      </c>
      <c r="F16" s="10">
        <f t="shared" si="3"/>
        <v>0.55681818181818177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4724</v>
      </c>
      <c r="E19" s="11">
        <f t="shared" ref="E19" si="5">SUM(E12:E18)</f>
        <v>1993</v>
      </c>
      <c r="F19" s="12">
        <f>E19/C19</f>
        <v>0.29670984070269468</v>
      </c>
      <c r="G19" s="30">
        <f>SUM(H12:H17)</f>
        <v>68578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44319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799</v>
      </c>
      <c r="E22" s="3">
        <v>420</v>
      </c>
      <c r="F22" s="10">
        <f>E22/C22</f>
        <v>0.34454470877768661</v>
      </c>
      <c r="G22" s="31" t="s">
        <v>5</v>
      </c>
      <c r="H22" s="32">
        <v>49957</v>
      </c>
    </row>
    <row r="23" spans="1:8">
      <c r="A23" s="28" t="s">
        <v>10</v>
      </c>
      <c r="B23" s="28"/>
      <c r="C23" s="16">
        <v>324</v>
      </c>
      <c r="D23" s="9">
        <f>C23-E23</f>
        <v>257</v>
      </c>
      <c r="E23" s="3">
        <v>67</v>
      </c>
      <c r="F23" s="10">
        <f t="shared" ref="F23:F27" si="6">E23/C23</f>
        <v>0.20679012345679013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603</v>
      </c>
      <c r="E24" s="3">
        <v>589</v>
      </c>
      <c r="F24" s="10">
        <f t="shared" si="6"/>
        <v>0.49412751677852351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726</v>
      </c>
      <c r="E25" s="3">
        <v>704</v>
      </c>
      <c r="F25" s="10">
        <f t="shared" si="6"/>
        <v>0.49230769230769234</v>
      </c>
      <c r="G25" s="31" t="s">
        <v>6</v>
      </c>
      <c r="H25" s="32">
        <v>5304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86</v>
      </c>
      <c r="E26" s="3">
        <v>266</v>
      </c>
      <c r="F26" s="10">
        <f t="shared" si="6"/>
        <v>0.75568181818181823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4671</v>
      </c>
      <c r="E29" s="11">
        <f t="shared" ref="E29" si="8">SUM(E22:E28)</f>
        <v>2046</v>
      </c>
      <c r="F29" s="12">
        <f>E29/C29</f>
        <v>0.30460026797677536</v>
      </c>
      <c r="G29" s="30">
        <f>SUM(H22:H27)</f>
        <v>55261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44320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759</v>
      </c>
      <c r="E32" s="3">
        <v>460</v>
      </c>
      <c r="F32" s="10">
        <f>E32/C32</f>
        <v>0.37735849056603776</v>
      </c>
      <c r="G32" s="31" t="s">
        <v>5</v>
      </c>
      <c r="H32" s="32">
        <v>38051</v>
      </c>
    </row>
    <row r="33" spans="1:8">
      <c r="A33" s="28" t="s">
        <v>10</v>
      </c>
      <c r="B33" s="28"/>
      <c r="C33" s="16">
        <v>324</v>
      </c>
      <c r="D33" s="9">
        <f>C33-E33</f>
        <v>248</v>
      </c>
      <c r="E33" s="3">
        <v>76</v>
      </c>
      <c r="F33" s="10">
        <f t="shared" ref="F33:F37" si="9">E33/C33</f>
        <v>0.23456790123456789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584</v>
      </c>
      <c r="E34" s="3">
        <v>608</v>
      </c>
      <c r="F34" s="10">
        <f t="shared" si="9"/>
        <v>0.51006711409395977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668</v>
      </c>
      <c r="E35" s="3">
        <v>762</v>
      </c>
      <c r="F35" s="10">
        <f t="shared" si="9"/>
        <v>0.53286713286713283</v>
      </c>
      <c r="G35" s="31" t="s">
        <v>6</v>
      </c>
      <c r="H35" s="32">
        <v>3741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60</v>
      </c>
      <c r="E36" s="3">
        <v>292</v>
      </c>
      <c r="F36" s="10">
        <f t="shared" si="9"/>
        <v>0.82954545454545459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4519</v>
      </c>
      <c r="E39" s="11">
        <f t="shared" ref="E39" si="11">SUM(E32:E38)</f>
        <v>2198</v>
      </c>
      <c r="F39" s="12">
        <f>E39/C39</f>
        <v>0.32722941789489357</v>
      </c>
      <c r="G39" s="30">
        <f>SUM(H32:H37)</f>
        <v>41792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44321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802</v>
      </c>
      <c r="E42" s="3">
        <v>417</v>
      </c>
      <c r="F42" s="10">
        <f>E42/C42</f>
        <v>0.34208367514356031</v>
      </c>
      <c r="G42" s="31" t="s">
        <v>5</v>
      </c>
      <c r="H42" s="32">
        <v>31056</v>
      </c>
    </row>
    <row r="43" spans="1:8">
      <c r="A43" s="28" t="s">
        <v>10</v>
      </c>
      <c r="B43" s="28"/>
      <c r="C43" s="16">
        <v>324</v>
      </c>
      <c r="D43" s="9">
        <f>C43-E43</f>
        <v>244</v>
      </c>
      <c r="E43" s="3">
        <v>80</v>
      </c>
      <c r="F43" s="10">
        <f t="shared" ref="F43:F47" si="12">E43/C43</f>
        <v>0.24691358024691357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594</v>
      </c>
      <c r="E44" s="3">
        <v>598</v>
      </c>
      <c r="F44" s="10">
        <f t="shared" si="12"/>
        <v>0.50167785234899331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598</v>
      </c>
      <c r="E45" s="3">
        <v>832</v>
      </c>
      <c r="F45" s="10">
        <f t="shared" si="12"/>
        <v>0.58181818181818179</v>
      </c>
      <c r="G45" s="31" t="s">
        <v>6</v>
      </c>
      <c r="H45" s="32">
        <v>2926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77</v>
      </c>
      <c r="E46" s="3">
        <v>275</v>
      </c>
      <c r="F46" s="10">
        <f t="shared" si="12"/>
        <v>0.78125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4515</v>
      </c>
      <c r="E49" s="11">
        <f t="shared" ref="E49" si="14">SUM(E42:E48)</f>
        <v>2202</v>
      </c>
      <c r="F49" s="12">
        <f>E49/C49</f>
        <v>0.3278249218401072</v>
      </c>
      <c r="G49" s="30">
        <f>SUM(H42:H47)</f>
        <v>33982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44322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769</v>
      </c>
      <c r="E52" s="3">
        <v>450</v>
      </c>
      <c r="F52" s="10">
        <f>E52/C52</f>
        <v>0.36915504511894998</v>
      </c>
      <c r="G52" s="31" t="s">
        <v>5</v>
      </c>
      <c r="H52" s="32">
        <v>41082</v>
      </c>
    </row>
    <row r="53" spans="1:8">
      <c r="A53" s="28" t="s">
        <v>10</v>
      </c>
      <c r="B53" s="28"/>
      <c r="C53" s="16">
        <v>324</v>
      </c>
      <c r="D53" s="9">
        <f>C53-E53</f>
        <v>245</v>
      </c>
      <c r="E53" s="3">
        <v>79</v>
      </c>
      <c r="F53" s="10">
        <f t="shared" ref="F53:F57" si="15">E53/C53</f>
        <v>0.24382716049382716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432</v>
      </c>
      <c r="E54" s="3">
        <v>760</v>
      </c>
      <c r="F54" s="10">
        <f t="shared" si="15"/>
        <v>0.63758389261744963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563</v>
      </c>
      <c r="E55" s="3">
        <v>867</v>
      </c>
      <c r="F55" s="10">
        <f t="shared" si="15"/>
        <v>0.60629370629370627</v>
      </c>
      <c r="G55" s="31" t="s">
        <v>6</v>
      </c>
      <c r="H55" s="32">
        <v>3163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90</v>
      </c>
      <c r="E56" s="3">
        <v>262</v>
      </c>
      <c r="F56" s="10">
        <f t="shared" si="15"/>
        <v>0.74431818181818177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4299</v>
      </c>
      <c r="E59" s="11">
        <f t="shared" ref="E59" si="17">SUM(E52:E58)</f>
        <v>2418</v>
      </c>
      <c r="F59" s="12">
        <f>E59/C59</f>
        <v>0.3599821348816436</v>
      </c>
      <c r="G59" s="30">
        <f>SUM(H52:H57)</f>
        <v>44245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44323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549</v>
      </c>
      <c r="E62" s="3">
        <v>670</v>
      </c>
      <c r="F62" s="10">
        <f>E62/C62</f>
        <v>0.54963084495488101</v>
      </c>
      <c r="G62" s="31" t="s">
        <v>5</v>
      </c>
      <c r="H62" s="32">
        <v>29086</v>
      </c>
    </row>
    <row r="63" spans="1:8">
      <c r="A63" s="28" t="s">
        <v>10</v>
      </c>
      <c r="B63" s="28"/>
      <c r="C63" s="16">
        <v>324</v>
      </c>
      <c r="D63" s="9">
        <f>C63-E63</f>
        <v>242</v>
      </c>
      <c r="E63" s="3">
        <v>82</v>
      </c>
      <c r="F63" s="10">
        <f t="shared" ref="F63:F67" si="18">E63/C63</f>
        <v>0.25308641975308643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304</v>
      </c>
      <c r="E64" s="3">
        <v>888</v>
      </c>
      <c r="F64" s="10">
        <f t="shared" si="18"/>
        <v>0.74496644295302017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620</v>
      </c>
      <c r="E65" s="3">
        <v>810</v>
      </c>
      <c r="F65" s="10">
        <f t="shared" si="18"/>
        <v>0.56643356643356646</v>
      </c>
      <c r="G65" s="31" t="s">
        <v>6</v>
      </c>
      <c r="H65" s="32">
        <v>3191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75</v>
      </c>
      <c r="E66" s="3">
        <v>277</v>
      </c>
      <c r="F66" s="10">
        <f t="shared" si="18"/>
        <v>0.78693181818181823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3990</v>
      </c>
      <c r="E69" s="11">
        <f t="shared" ref="E69" si="20">SUM(E62:E68)</f>
        <v>2727</v>
      </c>
      <c r="F69" s="12">
        <f>E69/C69</f>
        <v>0.40598481464939706</v>
      </c>
      <c r="G69" s="30">
        <f>SUM(H62:H67)</f>
        <v>32277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9" workbookViewId="0">
      <selection activeCell="G69" sqref="G69:H6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'1-7'!B61+1</f>
        <v>44324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677</v>
      </c>
      <c r="E2" s="3">
        <v>542</v>
      </c>
      <c r="F2" s="10">
        <f>E2/C2</f>
        <v>0.44462674323215751</v>
      </c>
      <c r="G2" s="31" t="s">
        <v>5</v>
      </c>
      <c r="H2" s="32">
        <v>39106</v>
      </c>
    </row>
    <row r="3" spans="1:8">
      <c r="A3" s="28" t="s">
        <v>10</v>
      </c>
      <c r="B3" s="28"/>
      <c r="C3" s="16">
        <v>324</v>
      </c>
      <c r="D3" s="9">
        <f>C3-E3</f>
        <v>246</v>
      </c>
      <c r="E3" s="3">
        <v>78</v>
      </c>
      <c r="F3" s="10">
        <f t="shared" ref="F3:F7" si="0">E3/C3</f>
        <v>0.24074074074074073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475</v>
      </c>
      <c r="E4" s="3">
        <v>717</v>
      </c>
      <c r="F4" s="10">
        <f t="shared" si="0"/>
        <v>0.60151006711409394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731</v>
      </c>
      <c r="E5" s="3">
        <v>699</v>
      </c>
      <c r="F5" s="10">
        <f t="shared" si="0"/>
        <v>0.48881118881118879</v>
      </c>
      <c r="G5" s="31" t="s">
        <v>6</v>
      </c>
      <c r="H5" s="32">
        <v>2397</v>
      </c>
    </row>
    <row r="6" spans="1:8">
      <c r="A6" s="28" t="s">
        <v>9</v>
      </c>
      <c r="B6" s="28"/>
      <c r="C6" s="16">
        <v>352</v>
      </c>
      <c r="D6" s="9">
        <f t="shared" ref="D6:D7" si="1">C6-E6</f>
        <v>151</v>
      </c>
      <c r="E6" s="3">
        <v>201</v>
      </c>
      <c r="F6" s="10">
        <f t="shared" si="0"/>
        <v>0.57102272727272729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4480</v>
      </c>
      <c r="E9" s="11">
        <f t="shared" ref="E9" si="2">SUM(E2:E8)</f>
        <v>2237</v>
      </c>
      <c r="F9" s="12">
        <f>E9/C9</f>
        <v>0.33303558136072653</v>
      </c>
      <c r="G9" s="30">
        <f>SUM(H2:H7)</f>
        <v>41503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44325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681</v>
      </c>
      <c r="E12" s="3">
        <v>538</v>
      </c>
      <c r="F12" s="10">
        <f>E12/C12</f>
        <v>0.44134536505332239</v>
      </c>
      <c r="G12" s="31" t="s">
        <v>5</v>
      </c>
      <c r="H12" s="32">
        <v>52035</v>
      </c>
    </row>
    <row r="13" spans="1:8">
      <c r="A13" s="28" t="s">
        <v>10</v>
      </c>
      <c r="B13" s="28"/>
      <c r="C13" s="16">
        <v>324</v>
      </c>
      <c r="D13" s="9">
        <f>C13-E13</f>
        <v>255</v>
      </c>
      <c r="E13" s="3">
        <v>69</v>
      </c>
      <c r="F13" s="10">
        <f t="shared" ref="F13:F17" si="3">E13/C13</f>
        <v>0.21296296296296297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495</v>
      </c>
      <c r="E14" s="3">
        <v>697</v>
      </c>
      <c r="F14" s="10">
        <f t="shared" si="3"/>
        <v>0.58473154362416102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745</v>
      </c>
      <c r="E15" s="3">
        <v>685</v>
      </c>
      <c r="F15" s="10">
        <f t="shared" si="3"/>
        <v>0.47902097902097901</v>
      </c>
      <c r="G15" s="31" t="s">
        <v>6</v>
      </c>
      <c r="H15" s="32">
        <v>3267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166</v>
      </c>
      <c r="E16" s="3">
        <v>186</v>
      </c>
      <c r="F16" s="10">
        <f t="shared" si="3"/>
        <v>0.52840909090909094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4542</v>
      </c>
      <c r="E19" s="11">
        <f t="shared" ref="E19" si="5">SUM(E12:E18)</f>
        <v>2175</v>
      </c>
      <c r="F19" s="12">
        <f>E19/C19</f>
        <v>0.32380527020991512</v>
      </c>
      <c r="G19" s="30">
        <f>SUM(H12:H17)</f>
        <v>55302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44326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617</v>
      </c>
      <c r="E22" s="3">
        <v>602</v>
      </c>
      <c r="F22" s="10">
        <f>E22/C22</f>
        <v>0.49384741591468417</v>
      </c>
      <c r="G22" s="31" t="s">
        <v>5</v>
      </c>
      <c r="H22" s="32">
        <v>59633</v>
      </c>
    </row>
    <row r="23" spans="1:8">
      <c r="A23" s="28" t="s">
        <v>10</v>
      </c>
      <c r="B23" s="28"/>
      <c r="C23" s="16">
        <v>324</v>
      </c>
      <c r="D23" s="9">
        <f>C23-E23</f>
        <v>243</v>
      </c>
      <c r="E23" s="3">
        <v>81</v>
      </c>
      <c r="F23" s="10">
        <f t="shared" ref="F23:F27" si="6">E23/C23</f>
        <v>0.25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362</v>
      </c>
      <c r="E24" s="3">
        <v>830</v>
      </c>
      <c r="F24" s="10">
        <f t="shared" si="6"/>
        <v>0.69630872483221473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648</v>
      </c>
      <c r="E25" s="3">
        <v>782</v>
      </c>
      <c r="F25" s="10">
        <f t="shared" si="6"/>
        <v>0.5468531468531469</v>
      </c>
      <c r="G25" s="31" t="s">
        <v>6</v>
      </c>
      <c r="H25" s="32">
        <v>7085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103</v>
      </c>
      <c r="E26" s="3">
        <v>249</v>
      </c>
      <c r="F26" s="10">
        <f t="shared" si="6"/>
        <v>0.70738636363636365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4173</v>
      </c>
      <c r="E29" s="11">
        <f t="shared" ref="E29" si="8">SUM(E22:E28)</f>
        <v>2544</v>
      </c>
      <c r="F29" s="12">
        <f>E29/C29</f>
        <v>0.37874050915587315</v>
      </c>
      <c r="G29" s="30">
        <f>SUM(H22:H27)</f>
        <v>66718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44327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628</v>
      </c>
      <c r="E32" s="3">
        <v>591</v>
      </c>
      <c r="F32" s="10">
        <f>E32/C32</f>
        <v>0.48482362592288764</v>
      </c>
      <c r="G32" s="31" t="s">
        <v>5</v>
      </c>
      <c r="H32" s="32">
        <v>35939</v>
      </c>
    </row>
    <row r="33" spans="1:8">
      <c r="A33" s="28" t="s">
        <v>10</v>
      </c>
      <c r="B33" s="28"/>
      <c r="C33" s="16">
        <v>324</v>
      </c>
      <c r="D33" s="9">
        <f>C33-E33</f>
        <v>238</v>
      </c>
      <c r="E33" s="3">
        <v>86</v>
      </c>
      <c r="F33" s="10">
        <f t="shared" ref="F33:F37" si="9">E33/C33</f>
        <v>0.26543209876543211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402</v>
      </c>
      <c r="E34" s="3">
        <v>790</v>
      </c>
      <c r="F34" s="10">
        <f t="shared" si="9"/>
        <v>0.66275167785234901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620</v>
      </c>
      <c r="E35" s="3">
        <v>810</v>
      </c>
      <c r="F35" s="10">
        <f t="shared" si="9"/>
        <v>0.56643356643356646</v>
      </c>
      <c r="G35" s="31" t="s">
        <v>6</v>
      </c>
      <c r="H35" s="32">
        <v>5189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62</v>
      </c>
      <c r="E36" s="3">
        <v>290</v>
      </c>
      <c r="F36" s="10">
        <f t="shared" si="9"/>
        <v>0.82386363636363635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4150</v>
      </c>
      <c r="E39" s="11">
        <f t="shared" ref="E39" si="11">SUM(E32:E38)</f>
        <v>2567</v>
      </c>
      <c r="F39" s="12">
        <f>E39/C39</f>
        <v>0.38216465684085155</v>
      </c>
      <c r="G39" s="30">
        <f>SUM(H32:H37)</f>
        <v>41128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44328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678</v>
      </c>
      <c r="E42" s="3">
        <v>541</v>
      </c>
      <c r="F42" s="10">
        <f>E42/C42</f>
        <v>0.44380639868744876</v>
      </c>
      <c r="G42" s="31" t="s">
        <v>5</v>
      </c>
      <c r="H42" s="32">
        <v>42273</v>
      </c>
    </row>
    <row r="43" spans="1:8">
      <c r="A43" s="28" t="s">
        <v>10</v>
      </c>
      <c r="B43" s="28"/>
      <c r="C43" s="16">
        <v>324</v>
      </c>
      <c r="D43" s="9">
        <f>C43-E43</f>
        <v>244</v>
      </c>
      <c r="E43" s="3">
        <v>80</v>
      </c>
      <c r="F43" s="10">
        <f t="shared" ref="F43:F47" si="12">E43/C43</f>
        <v>0.24691358024691357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502</v>
      </c>
      <c r="E44" s="3">
        <v>690</v>
      </c>
      <c r="F44" s="10">
        <f t="shared" si="12"/>
        <v>0.57885906040268453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560</v>
      </c>
      <c r="E45" s="3">
        <v>870</v>
      </c>
      <c r="F45" s="10">
        <f t="shared" si="12"/>
        <v>0.60839160839160844</v>
      </c>
      <c r="G45" s="31" t="s">
        <v>6</v>
      </c>
      <c r="H45" s="32">
        <v>3775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96</v>
      </c>
      <c r="E46" s="3">
        <v>256</v>
      </c>
      <c r="F46" s="10">
        <f t="shared" si="12"/>
        <v>0.72727272727272729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4280</v>
      </c>
      <c r="E49" s="11">
        <f t="shared" ref="E49" si="14">SUM(E42:E48)</f>
        <v>2437</v>
      </c>
      <c r="F49" s="12">
        <f>E49/C49</f>
        <v>0.36281077862140837</v>
      </c>
      <c r="G49" s="30">
        <f>SUM(H42:H47)</f>
        <v>46048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44329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608</v>
      </c>
      <c r="E52" s="3">
        <v>611</v>
      </c>
      <c r="F52" s="10">
        <f>E52/C52</f>
        <v>0.50123051681706321</v>
      </c>
      <c r="G52" s="31" t="s">
        <v>5</v>
      </c>
      <c r="H52" s="32">
        <v>47859</v>
      </c>
    </row>
    <row r="53" spans="1:8">
      <c r="A53" s="28" t="s">
        <v>10</v>
      </c>
      <c r="B53" s="28"/>
      <c r="C53" s="16">
        <v>324</v>
      </c>
      <c r="D53" s="9">
        <f>C53-E53</f>
        <v>248</v>
      </c>
      <c r="E53" s="3">
        <v>76</v>
      </c>
      <c r="F53" s="10">
        <f t="shared" ref="F53:F57" si="15">E53/C53</f>
        <v>0.23456790123456789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416</v>
      </c>
      <c r="E54" s="3">
        <v>776</v>
      </c>
      <c r="F54" s="10">
        <f t="shared" si="15"/>
        <v>0.65100671140939592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534</v>
      </c>
      <c r="E55" s="3">
        <v>896</v>
      </c>
      <c r="F55" s="10">
        <f t="shared" si="15"/>
        <v>0.62657342657342663</v>
      </c>
      <c r="G55" s="31" t="s">
        <v>6</v>
      </c>
      <c r="H55" s="32">
        <v>2929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90</v>
      </c>
      <c r="E56" s="3">
        <v>262</v>
      </c>
      <c r="F56" s="10">
        <f t="shared" si="15"/>
        <v>0.74431818181818177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4096</v>
      </c>
      <c r="E59" s="11">
        <f t="shared" ref="E59" si="17">SUM(E52:E58)</f>
        <v>2621</v>
      </c>
      <c r="F59" s="12">
        <f>E59/C59</f>
        <v>0.39020396010123565</v>
      </c>
      <c r="G59" s="30">
        <f>SUM(H52:H57)</f>
        <v>50788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44330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469</v>
      </c>
      <c r="E62" s="3">
        <v>750</v>
      </c>
      <c r="F62" s="10">
        <f>E62/C62</f>
        <v>0.61525840853158331</v>
      </c>
      <c r="G62" s="31" t="s">
        <v>5</v>
      </c>
      <c r="H62" s="32">
        <v>55519</v>
      </c>
    </row>
    <row r="63" spans="1:8">
      <c r="A63" s="28" t="s">
        <v>10</v>
      </c>
      <c r="B63" s="28"/>
      <c r="C63" s="16">
        <v>324</v>
      </c>
      <c r="D63" s="9">
        <f>C63-E63</f>
        <v>232</v>
      </c>
      <c r="E63" s="3">
        <v>92</v>
      </c>
      <c r="F63" s="10">
        <f t="shared" ref="F63:F67" si="18">E63/C63</f>
        <v>0.2839506172839506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345</v>
      </c>
      <c r="E64" s="3">
        <v>847</v>
      </c>
      <c r="F64" s="10">
        <f t="shared" si="18"/>
        <v>0.71057046979865768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490</v>
      </c>
      <c r="E65" s="3">
        <v>940</v>
      </c>
      <c r="F65" s="10">
        <f t="shared" si="18"/>
        <v>0.65734265734265729</v>
      </c>
      <c r="G65" s="31" t="s">
        <v>6</v>
      </c>
      <c r="H65" s="32">
        <v>4076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79</v>
      </c>
      <c r="E66" s="3">
        <v>273</v>
      </c>
      <c r="F66" s="10">
        <f t="shared" si="18"/>
        <v>0.77556818181818177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3815</v>
      </c>
      <c r="E69" s="11">
        <f t="shared" ref="E69" si="20">SUM(E62:E68)</f>
        <v>2902</v>
      </c>
      <c r="F69" s="12">
        <f>E69/C69</f>
        <v>0.43203811225249367</v>
      </c>
      <c r="G69" s="30">
        <f>SUM(H62:H67)</f>
        <v>59595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1" zoomScaleNormal="100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'8-14'!B61+1</f>
        <v>44331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480</v>
      </c>
      <c r="E2" s="3">
        <v>739</v>
      </c>
      <c r="F2" s="10">
        <f>E2/C2</f>
        <v>0.60623461853978666</v>
      </c>
      <c r="G2" s="31" t="s">
        <v>5</v>
      </c>
      <c r="H2" s="32">
        <v>36760</v>
      </c>
    </row>
    <row r="3" spans="1:8">
      <c r="A3" s="28" t="s">
        <v>10</v>
      </c>
      <c r="B3" s="28"/>
      <c r="C3" s="16">
        <v>324</v>
      </c>
      <c r="D3" s="9">
        <f>C3-E3</f>
        <v>236</v>
      </c>
      <c r="E3" s="3">
        <v>88</v>
      </c>
      <c r="F3" s="10">
        <f t="shared" ref="F3:F7" si="0">E3/C3</f>
        <v>0.27160493827160492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314</v>
      </c>
      <c r="E4" s="3">
        <v>878</v>
      </c>
      <c r="F4" s="10">
        <f t="shared" si="0"/>
        <v>0.73657718120805371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460</v>
      </c>
      <c r="E5" s="3">
        <v>970</v>
      </c>
      <c r="F5" s="10">
        <f t="shared" si="0"/>
        <v>0.67832167832167833</v>
      </c>
      <c r="G5" s="31" t="s">
        <v>6</v>
      </c>
      <c r="H5" s="32">
        <v>5820</v>
      </c>
    </row>
    <row r="6" spans="1:8">
      <c r="A6" s="28" t="s">
        <v>9</v>
      </c>
      <c r="B6" s="28"/>
      <c r="C6" s="16">
        <v>352</v>
      </c>
      <c r="D6" s="9">
        <f t="shared" ref="D6:D7" si="1">C6-E6</f>
        <v>72</v>
      </c>
      <c r="E6" s="3">
        <v>280</v>
      </c>
      <c r="F6" s="10">
        <f t="shared" si="0"/>
        <v>0.79545454545454541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3762</v>
      </c>
      <c r="E9" s="11">
        <f t="shared" ref="E9" si="2">SUM(E2:E8)</f>
        <v>2955</v>
      </c>
      <c r="F9" s="12">
        <f>E9/C9</f>
        <v>0.43992853952657435</v>
      </c>
      <c r="G9" s="30">
        <f>SUM(H2:H7)</f>
        <v>42580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44332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324</v>
      </c>
      <c r="E12" s="3">
        <v>895</v>
      </c>
      <c r="F12" s="10">
        <f>E12/C12</f>
        <v>0.73420836751435603</v>
      </c>
      <c r="G12" s="31" t="s">
        <v>5</v>
      </c>
      <c r="H12" s="32">
        <v>66011</v>
      </c>
    </row>
    <row r="13" spans="1:8">
      <c r="A13" s="28" t="s">
        <v>10</v>
      </c>
      <c r="B13" s="28"/>
      <c r="C13" s="16">
        <v>324</v>
      </c>
      <c r="D13" s="9">
        <f>C13-E13</f>
        <v>187</v>
      </c>
      <c r="E13" s="3">
        <v>137</v>
      </c>
      <c r="F13" s="10">
        <f t="shared" ref="F13:F17" si="3">E13/C13</f>
        <v>0.4228395061728395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251</v>
      </c>
      <c r="E14" s="3">
        <v>941</v>
      </c>
      <c r="F14" s="10">
        <f t="shared" si="3"/>
        <v>0.78942953020134232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466</v>
      </c>
      <c r="E15" s="3">
        <v>964</v>
      </c>
      <c r="F15" s="10">
        <f t="shared" si="3"/>
        <v>0.6741258741258741</v>
      </c>
      <c r="G15" s="31" t="s">
        <v>6</v>
      </c>
      <c r="H15" s="32">
        <v>7027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55</v>
      </c>
      <c r="E16" s="3">
        <v>297</v>
      </c>
      <c r="F16" s="10">
        <f t="shared" si="3"/>
        <v>0.84375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3483</v>
      </c>
      <c r="E19" s="11">
        <f t="shared" ref="E19" si="5">SUM(E12:E18)</f>
        <v>3234</v>
      </c>
      <c r="F19" s="12">
        <f>E19/C19</f>
        <v>0.48146493970522553</v>
      </c>
      <c r="G19" s="30">
        <f>SUM(H12:H17)</f>
        <v>73038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44333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573</v>
      </c>
      <c r="E22" s="3">
        <v>646</v>
      </c>
      <c r="F22" s="10">
        <f>E22/C22</f>
        <v>0.52994257588187044</v>
      </c>
      <c r="G22" s="31" t="s">
        <v>5</v>
      </c>
      <c r="H22" s="32">
        <v>61266</v>
      </c>
    </row>
    <row r="23" spans="1:8">
      <c r="A23" s="28" t="s">
        <v>10</v>
      </c>
      <c r="B23" s="28"/>
      <c r="C23" s="16">
        <v>324</v>
      </c>
      <c r="D23" s="9">
        <f>C23-E23</f>
        <v>255</v>
      </c>
      <c r="E23" s="3">
        <v>69</v>
      </c>
      <c r="F23" s="10">
        <f t="shared" ref="F23:F27" si="6">E23/C23</f>
        <v>0.21296296296296297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454</v>
      </c>
      <c r="E24" s="3">
        <v>738</v>
      </c>
      <c r="F24" s="10">
        <f t="shared" si="6"/>
        <v>0.61912751677852351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600</v>
      </c>
      <c r="E25" s="3">
        <v>830</v>
      </c>
      <c r="F25" s="10">
        <f t="shared" si="6"/>
        <v>0.58041958041958042</v>
      </c>
      <c r="G25" s="31" t="s">
        <v>6</v>
      </c>
      <c r="H25" s="32">
        <v>6680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70</v>
      </c>
      <c r="E26" s="3">
        <v>282</v>
      </c>
      <c r="F26" s="10">
        <f t="shared" si="6"/>
        <v>0.80113636363636365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4152</v>
      </c>
      <c r="E29" s="11">
        <f t="shared" ref="E29" si="8">SUM(E22:E28)</f>
        <v>2565</v>
      </c>
      <c r="F29" s="12">
        <f>E29/C29</f>
        <v>0.38186690486824476</v>
      </c>
      <c r="G29" s="30">
        <f>SUM(H22:H27)</f>
        <v>67946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44334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647</v>
      </c>
      <c r="E32" s="3">
        <v>572</v>
      </c>
      <c r="F32" s="10">
        <f>E32/C32</f>
        <v>0.46923707957342081</v>
      </c>
      <c r="G32" s="31" t="s">
        <v>5</v>
      </c>
      <c r="H32" s="32">
        <v>45583</v>
      </c>
    </row>
    <row r="33" spans="1:8">
      <c r="A33" s="28" t="s">
        <v>10</v>
      </c>
      <c r="B33" s="28"/>
      <c r="C33" s="16">
        <v>324</v>
      </c>
      <c r="D33" s="9">
        <f>C33-E33</f>
        <v>231</v>
      </c>
      <c r="E33" s="3">
        <v>93</v>
      </c>
      <c r="F33" s="10">
        <f t="shared" ref="F33:F37" si="9">E33/C33</f>
        <v>0.28703703703703703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567</v>
      </c>
      <c r="E34" s="3">
        <v>625</v>
      </c>
      <c r="F34" s="10">
        <f t="shared" si="9"/>
        <v>0.52432885906040272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534</v>
      </c>
      <c r="E35" s="3">
        <v>896</v>
      </c>
      <c r="F35" s="10">
        <f t="shared" si="9"/>
        <v>0.62657342657342663</v>
      </c>
      <c r="G35" s="31" t="s">
        <v>6</v>
      </c>
      <c r="H35" s="32">
        <v>6033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63</v>
      </c>
      <c r="E36" s="3">
        <v>289</v>
      </c>
      <c r="F36" s="10">
        <f t="shared" si="9"/>
        <v>0.82102272727272729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4242</v>
      </c>
      <c r="E39" s="11">
        <f t="shared" ref="E39" si="11">SUM(E32:E38)</f>
        <v>2475</v>
      </c>
      <c r="F39" s="12">
        <f>E39/C39</f>
        <v>0.36846806610093791</v>
      </c>
      <c r="G39" s="30">
        <f>SUM(H32:H37)</f>
        <v>51616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44335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600</v>
      </c>
      <c r="E42" s="3">
        <v>619</v>
      </c>
      <c r="F42" s="10">
        <f>E42/C42</f>
        <v>0.50779327317473344</v>
      </c>
      <c r="G42" s="31" t="s">
        <v>5</v>
      </c>
      <c r="H42" s="32">
        <v>40479</v>
      </c>
    </row>
    <row r="43" spans="1:8">
      <c r="A43" s="28" t="s">
        <v>10</v>
      </c>
      <c r="B43" s="28"/>
      <c r="C43" s="16">
        <v>324</v>
      </c>
      <c r="D43" s="9">
        <f>C43-E43</f>
        <v>240</v>
      </c>
      <c r="E43" s="3">
        <v>84</v>
      </c>
      <c r="F43" s="10">
        <f t="shared" ref="F43:F47" si="12">E43/C43</f>
        <v>0.25925925925925924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515</v>
      </c>
      <c r="E44" s="3">
        <v>677</v>
      </c>
      <c r="F44" s="10">
        <f t="shared" si="12"/>
        <v>0.56795302013422821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563</v>
      </c>
      <c r="E45" s="3">
        <v>867</v>
      </c>
      <c r="F45" s="10">
        <f t="shared" si="12"/>
        <v>0.60629370629370627</v>
      </c>
      <c r="G45" s="31" t="s">
        <v>6</v>
      </c>
      <c r="H45" s="32">
        <v>3732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93</v>
      </c>
      <c r="E46" s="3">
        <v>259</v>
      </c>
      <c r="F46" s="10">
        <f t="shared" si="12"/>
        <v>0.73579545454545459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4211</v>
      </c>
      <c r="E49" s="11">
        <f t="shared" ref="E49" si="14">SUM(E42:E48)</f>
        <v>2506</v>
      </c>
      <c r="F49" s="12">
        <f>E49/C49</f>
        <v>0.37308322167634361</v>
      </c>
      <c r="G49" s="30">
        <f>SUM(H42:H47)</f>
        <v>44211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44336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584</v>
      </c>
      <c r="E52" s="3">
        <v>635</v>
      </c>
      <c r="F52" s="10">
        <f>E52/C52</f>
        <v>0.52091878589007379</v>
      </c>
      <c r="G52" s="31" t="s">
        <v>5</v>
      </c>
      <c r="H52" s="32">
        <v>49892</v>
      </c>
    </row>
    <row r="53" spans="1:8">
      <c r="A53" s="28" t="s">
        <v>10</v>
      </c>
      <c r="B53" s="28"/>
      <c r="C53" s="16">
        <v>324</v>
      </c>
      <c r="D53" s="9">
        <f>C53-E53</f>
        <v>250</v>
      </c>
      <c r="E53" s="3">
        <v>74</v>
      </c>
      <c r="F53" s="10">
        <f t="shared" ref="F53:F57" si="15">E53/C53</f>
        <v>0.22839506172839505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427</v>
      </c>
      <c r="E54" s="3">
        <v>765</v>
      </c>
      <c r="F54" s="10">
        <f t="shared" si="15"/>
        <v>0.64177852348993292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549</v>
      </c>
      <c r="E55" s="3">
        <v>881</v>
      </c>
      <c r="F55" s="10">
        <f t="shared" si="15"/>
        <v>0.61608391608391611</v>
      </c>
      <c r="G55" s="31" t="s">
        <v>6</v>
      </c>
      <c r="H55" s="32">
        <v>2949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92</v>
      </c>
      <c r="E56" s="3">
        <v>260</v>
      </c>
      <c r="F56" s="10">
        <f t="shared" si="15"/>
        <v>0.73863636363636365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4102</v>
      </c>
      <c r="E59" s="11">
        <f t="shared" ref="E59" si="17">SUM(E52:E58)</f>
        <v>2615</v>
      </c>
      <c r="F59" s="12">
        <f>E59/C59</f>
        <v>0.38931070418341523</v>
      </c>
      <c r="G59" s="30">
        <f>SUM(H52:H57)</f>
        <v>52841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44337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436</v>
      </c>
      <c r="E62" s="3">
        <v>783</v>
      </c>
      <c r="F62" s="10">
        <f>E62/C62</f>
        <v>0.64232977850697293</v>
      </c>
      <c r="G62" s="31" t="s">
        <v>5</v>
      </c>
      <c r="H62" s="32">
        <v>57535</v>
      </c>
    </row>
    <row r="63" spans="1:8">
      <c r="A63" s="28" t="s">
        <v>10</v>
      </c>
      <c r="B63" s="28"/>
      <c r="C63" s="16">
        <v>324</v>
      </c>
      <c r="D63" s="9">
        <f>C63-E63</f>
        <v>247</v>
      </c>
      <c r="E63" s="3">
        <v>77</v>
      </c>
      <c r="F63" s="10">
        <f t="shared" ref="F63:F67" si="18">E63/C63</f>
        <v>0.23765432098765432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273</v>
      </c>
      <c r="E64" s="3">
        <v>919</v>
      </c>
      <c r="F64" s="10">
        <f t="shared" si="18"/>
        <v>0.77097315436241609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520</v>
      </c>
      <c r="E65" s="3">
        <v>910</v>
      </c>
      <c r="F65" s="10">
        <f t="shared" si="18"/>
        <v>0.63636363636363635</v>
      </c>
      <c r="G65" s="31" t="s">
        <v>6</v>
      </c>
      <c r="H65" s="32">
        <v>3767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66</v>
      </c>
      <c r="E66" s="3">
        <v>286</v>
      </c>
      <c r="F66" s="10">
        <f t="shared" si="18"/>
        <v>0.8125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3742</v>
      </c>
      <c r="E69" s="11">
        <f t="shared" ref="E69" si="20">SUM(E62:E68)</f>
        <v>2975</v>
      </c>
      <c r="F69" s="12">
        <f>E69/C69</f>
        <v>0.44290605925264254</v>
      </c>
      <c r="G69" s="30">
        <f>SUM(H62:H67)</f>
        <v>61302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4" workbookViewId="0">
      <selection activeCell="H35" sqref="H35:H3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'15-21'!B61+1</f>
        <v>44338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328</v>
      </c>
      <c r="E2" s="3">
        <v>891</v>
      </c>
      <c r="F2" s="10">
        <f>E2/C2</f>
        <v>0.73092698933552092</v>
      </c>
      <c r="G2" s="31" t="s">
        <v>5</v>
      </c>
      <c r="H2" s="32">
        <v>40989</v>
      </c>
    </row>
    <row r="3" spans="1:8">
      <c r="A3" s="28" t="s">
        <v>10</v>
      </c>
      <c r="B3" s="28"/>
      <c r="C3" s="16">
        <v>324</v>
      </c>
      <c r="D3" s="9">
        <f>C3-E3</f>
        <v>243</v>
      </c>
      <c r="E3" s="3">
        <v>81</v>
      </c>
      <c r="F3" s="10">
        <f t="shared" ref="F3:F7" si="0">E3/C3</f>
        <v>0.25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242</v>
      </c>
      <c r="E4" s="3">
        <v>950</v>
      </c>
      <c r="F4" s="10">
        <f t="shared" si="0"/>
        <v>0.79697986577181212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356</v>
      </c>
      <c r="E5" s="3">
        <v>1074</v>
      </c>
      <c r="F5" s="10">
        <f t="shared" si="0"/>
        <v>0.75104895104895109</v>
      </c>
      <c r="G5" s="31" t="s">
        <v>6</v>
      </c>
      <c r="H5" s="32">
        <v>4895</v>
      </c>
    </row>
    <row r="6" spans="1:8">
      <c r="A6" s="28" t="s">
        <v>9</v>
      </c>
      <c r="B6" s="28"/>
      <c r="C6" s="16">
        <v>352</v>
      </c>
      <c r="D6" s="9">
        <f t="shared" ref="D6:D7" si="1">C6-E6</f>
        <v>63</v>
      </c>
      <c r="E6" s="3">
        <v>289</v>
      </c>
      <c r="F6" s="10">
        <f t="shared" si="0"/>
        <v>0.82102272727272729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3432</v>
      </c>
      <c r="E9" s="11">
        <f t="shared" ref="E9" si="2">SUM(E2:E8)</f>
        <v>3285</v>
      </c>
      <c r="F9" s="12">
        <f>E9/C9</f>
        <v>0.48905761500669942</v>
      </c>
      <c r="G9" s="30">
        <f>SUM(H2:H7)</f>
        <v>45884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44339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622</v>
      </c>
      <c r="E12" s="3">
        <v>597</v>
      </c>
      <c r="F12" s="10">
        <f>E12/C12</f>
        <v>0.48974569319114025</v>
      </c>
      <c r="G12" s="31" t="s">
        <v>5</v>
      </c>
      <c r="H12" s="32">
        <v>66921</v>
      </c>
    </row>
    <row r="13" spans="1:8">
      <c r="A13" s="28" t="s">
        <v>10</v>
      </c>
      <c r="B13" s="28"/>
      <c r="C13" s="16">
        <v>324</v>
      </c>
      <c r="D13" s="9">
        <f>C13-E13</f>
        <v>259</v>
      </c>
      <c r="E13" s="3">
        <v>65</v>
      </c>
      <c r="F13" s="10">
        <f t="shared" ref="F13:F17" si="3">E13/C13</f>
        <v>0.20061728395061729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434</v>
      </c>
      <c r="E14" s="3">
        <v>758</v>
      </c>
      <c r="F14" s="10">
        <f t="shared" si="3"/>
        <v>0.63590604026845643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467</v>
      </c>
      <c r="E15" s="3">
        <v>963</v>
      </c>
      <c r="F15" s="10">
        <f t="shared" si="3"/>
        <v>0.67342657342657342</v>
      </c>
      <c r="G15" s="31" t="s">
        <v>6</v>
      </c>
      <c r="H15" s="32">
        <v>8098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139</v>
      </c>
      <c r="E16" s="3">
        <v>213</v>
      </c>
      <c r="F16" s="10">
        <f t="shared" si="3"/>
        <v>0.60511363636363635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4121</v>
      </c>
      <c r="E19" s="11">
        <f t="shared" ref="E19" si="5">SUM(E12:E18)</f>
        <v>2596</v>
      </c>
      <c r="F19" s="12">
        <f>E19/C19</f>
        <v>0.38648206044365047</v>
      </c>
      <c r="G19" s="30">
        <f>SUM(H12:H17)</f>
        <v>75019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44340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367</v>
      </c>
      <c r="E22" s="3">
        <v>852</v>
      </c>
      <c r="F22" s="10">
        <f>E22/C22</f>
        <v>0.69893355209187857</v>
      </c>
      <c r="G22" s="31" t="s">
        <v>5</v>
      </c>
      <c r="H22" s="32">
        <v>61611</v>
      </c>
    </row>
    <row r="23" spans="1:8">
      <c r="A23" s="28" t="s">
        <v>10</v>
      </c>
      <c r="B23" s="28"/>
      <c r="C23" s="16">
        <v>324</v>
      </c>
      <c r="D23" s="9">
        <f>C23-E23</f>
        <v>244</v>
      </c>
      <c r="E23" s="3">
        <v>80</v>
      </c>
      <c r="F23" s="10">
        <f t="shared" ref="F23:F27" si="6">E23/C23</f>
        <v>0.24691358024691357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263</v>
      </c>
      <c r="E24" s="3">
        <v>929</v>
      </c>
      <c r="F24" s="10">
        <f t="shared" si="6"/>
        <v>0.77936241610738255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480</v>
      </c>
      <c r="E25" s="3">
        <v>950</v>
      </c>
      <c r="F25" s="10">
        <f t="shared" si="6"/>
        <v>0.66433566433566438</v>
      </c>
      <c r="G25" s="31" t="s">
        <v>6</v>
      </c>
      <c r="H25" s="32">
        <v>7696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77</v>
      </c>
      <c r="E26" s="3">
        <v>275</v>
      </c>
      <c r="F26" s="10">
        <f t="shared" si="6"/>
        <v>0.78125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3631</v>
      </c>
      <c r="E29" s="11">
        <f t="shared" ref="E29" si="8">SUM(E22:E28)</f>
        <v>3086</v>
      </c>
      <c r="F29" s="12">
        <f>E29/C29</f>
        <v>0.459431293732321</v>
      </c>
      <c r="G29" s="30">
        <f>SUM(H22:H27)</f>
        <v>69307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44341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594</v>
      </c>
      <c r="E32" s="3">
        <v>625</v>
      </c>
      <c r="F32" s="10">
        <f>E32/C32</f>
        <v>0.51271534044298606</v>
      </c>
      <c r="G32" s="31" t="s">
        <v>5</v>
      </c>
      <c r="H32" s="32">
        <v>46867</v>
      </c>
    </row>
    <row r="33" spans="1:8">
      <c r="A33" s="28" t="s">
        <v>10</v>
      </c>
      <c r="B33" s="28"/>
      <c r="C33" s="16">
        <v>324</v>
      </c>
      <c r="D33" s="9">
        <f>C33-E33</f>
        <v>236</v>
      </c>
      <c r="E33" s="3">
        <v>88</v>
      </c>
      <c r="F33" s="10">
        <f t="shared" ref="F33:F37" si="9">E33/C33</f>
        <v>0.27160493827160492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502</v>
      </c>
      <c r="E34" s="3">
        <v>690</v>
      </c>
      <c r="F34" s="10">
        <f t="shared" si="9"/>
        <v>0.57885906040268453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500</v>
      </c>
      <c r="E35" s="3">
        <v>930</v>
      </c>
      <c r="F35" s="10">
        <f t="shared" si="9"/>
        <v>0.65034965034965031</v>
      </c>
      <c r="G35" s="31" t="s">
        <v>6</v>
      </c>
      <c r="H35" s="32">
        <v>6123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73</v>
      </c>
      <c r="E36" s="3">
        <v>279</v>
      </c>
      <c r="F36" s="10">
        <f t="shared" si="9"/>
        <v>0.79261363636363635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4105</v>
      </c>
      <c r="E39" s="11">
        <f t="shared" ref="E39" si="11">SUM(E32:E38)</f>
        <v>2612</v>
      </c>
      <c r="F39" s="12">
        <f>E39/C39</f>
        <v>0.38886407622450497</v>
      </c>
      <c r="G39" s="30">
        <f>SUM(H32:H37)</f>
        <v>52990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44342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511</v>
      </c>
      <c r="E42" s="3">
        <v>708</v>
      </c>
      <c r="F42" s="10">
        <f>E42/C42</f>
        <v>0.58080393765381455</v>
      </c>
      <c r="G42" s="31" t="s">
        <v>5</v>
      </c>
      <c r="H42" s="32">
        <v>43325</v>
      </c>
    </row>
    <row r="43" spans="1:8">
      <c r="A43" s="28" t="s">
        <v>10</v>
      </c>
      <c r="B43" s="28"/>
      <c r="C43" s="16">
        <v>324</v>
      </c>
      <c r="D43" s="9">
        <f>C43-E43</f>
        <v>248</v>
      </c>
      <c r="E43" s="3">
        <v>76</v>
      </c>
      <c r="F43" s="10">
        <f t="shared" ref="F43:F47" si="12">E43/C43</f>
        <v>0.23456790123456789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465</v>
      </c>
      <c r="E44" s="3">
        <v>727</v>
      </c>
      <c r="F44" s="10">
        <f t="shared" si="12"/>
        <v>0.6098993288590604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560</v>
      </c>
      <c r="E45" s="3">
        <v>870</v>
      </c>
      <c r="F45" s="10">
        <f t="shared" si="12"/>
        <v>0.60839160839160844</v>
      </c>
      <c r="G45" s="31" t="s">
        <v>6</v>
      </c>
      <c r="H45" s="32">
        <v>4346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79</v>
      </c>
      <c r="E46" s="3">
        <v>273</v>
      </c>
      <c r="F46" s="10">
        <f t="shared" si="12"/>
        <v>0.77556818181818177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4063</v>
      </c>
      <c r="E49" s="11">
        <f t="shared" ref="E49" si="14">SUM(E42:E48)</f>
        <v>2654</v>
      </c>
      <c r="F49" s="12">
        <f>E49/C49</f>
        <v>0.39511686764924819</v>
      </c>
      <c r="G49" s="30">
        <f>SUM(H42:H47)</f>
        <v>47671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44343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567</v>
      </c>
      <c r="E52" s="3">
        <v>652</v>
      </c>
      <c r="F52" s="10">
        <f>E52/C52</f>
        <v>0.53486464315012305</v>
      </c>
      <c r="G52" s="31" t="s">
        <v>5</v>
      </c>
      <c r="H52" s="32">
        <v>58379</v>
      </c>
    </row>
    <row r="53" spans="1:8">
      <c r="A53" s="28" t="s">
        <v>10</v>
      </c>
      <c r="B53" s="28"/>
      <c r="C53" s="16">
        <v>324</v>
      </c>
      <c r="D53" s="9">
        <f>C53-E53</f>
        <v>260</v>
      </c>
      <c r="E53" s="3">
        <v>64</v>
      </c>
      <c r="F53" s="10">
        <f t="shared" ref="F53:F57" si="15">E53/C53</f>
        <v>0.19753086419753085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434</v>
      </c>
      <c r="E54" s="3">
        <v>758</v>
      </c>
      <c r="F54" s="10">
        <f t="shared" si="15"/>
        <v>0.63590604026845643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615</v>
      </c>
      <c r="E55" s="3">
        <v>815</v>
      </c>
      <c r="F55" s="10">
        <f t="shared" si="15"/>
        <v>0.56993006993006989</v>
      </c>
      <c r="G55" s="31" t="s">
        <v>6</v>
      </c>
      <c r="H55" s="32">
        <v>4628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82</v>
      </c>
      <c r="E56" s="3">
        <v>270</v>
      </c>
      <c r="F56" s="10">
        <f t="shared" si="15"/>
        <v>0.76704545454545459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4158</v>
      </c>
      <c r="E59" s="11">
        <f t="shared" ref="E59" si="17">SUM(E52:E58)</f>
        <v>2559</v>
      </c>
      <c r="F59" s="12">
        <f>E59/C59</f>
        <v>0.38097364895042429</v>
      </c>
      <c r="G59" s="30">
        <f>SUM(H52:H57)</f>
        <v>63007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44344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294</v>
      </c>
      <c r="E62" s="3">
        <v>925</v>
      </c>
      <c r="F62" s="10">
        <f>E62/C62</f>
        <v>0.75881870385561934</v>
      </c>
      <c r="G62" s="31" t="s">
        <v>5</v>
      </c>
      <c r="H62" s="32">
        <v>54222</v>
      </c>
    </row>
    <row r="63" spans="1:8">
      <c r="A63" s="28" t="s">
        <v>10</v>
      </c>
      <c r="B63" s="28"/>
      <c r="C63" s="16">
        <v>324</v>
      </c>
      <c r="D63" s="9">
        <f>C63-E63</f>
        <v>247</v>
      </c>
      <c r="E63" s="3">
        <v>77</v>
      </c>
      <c r="F63" s="10">
        <f t="shared" ref="F63:F67" si="18">E63/C63</f>
        <v>0.23765432098765432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332</v>
      </c>
      <c r="E64" s="3">
        <v>860</v>
      </c>
      <c r="F64" s="10">
        <f t="shared" si="18"/>
        <v>0.72147651006711411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524</v>
      </c>
      <c r="E65" s="3">
        <v>906</v>
      </c>
      <c r="F65" s="10">
        <f t="shared" si="18"/>
        <v>0.63356643356643361</v>
      </c>
      <c r="G65" s="31" t="s">
        <v>6</v>
      </c>
      <c r="H65" s="32">
        <v>3685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47</v>
      </c>
      <c r="E66" s="3">
        <v>305</v>
      </c>
      <c r="F66" s="10">
        <f t="shared" si="18"/>
        <v>0.86647727272727271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2025</v>
      </c>
      <c r="E67" s="3">
        <v>175</v>
      </c>
      <c r="F67" s="10">
        <f t="shared" si="18"/>
        <v>7.9545454545454544E-2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3469</v>
      </c>
      <c r="E69" s="11">
        <f t="shared" ref="E69" si="20">SUM(E62:E68)</f>
        <v>3248</v>
      </c>
      <c r="F69" s="12">
        <f>E69/C69</f>
        <v>0.4835492035134733</v>
      </c>
      <c r="G69" s="30">
        <f>SUM(H62:H67)</f>
        <v>57907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tabSelected="1" topLeftCell="A7" workbookViewId="0">
      <selection activeCell="G29" sqref="G29:H2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'1-7'!B1+28</f>
        <v>44345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166</v>
      </c>
      <c r="E2" s="3">
        <v>1053</v>
      </c>
      <c r="F2" s="10">
        <f>E2/C2</f>
        <v>0.8638228055783429</v>
      </c>
      <c r="G2" s="31" t="s">
        <v>5</v>
      </c>
      <c r="H2" s="32">
        <v>35588</v>
      </c>
    </row>
    <row r="3" spans="1:8">
      <c r="A3" s="28" t="s">
        <v>10</v>
      </c>
      <c r="B3" s="28"/>
      <c r="C3" s="16">
        <v>324</v>
      </c>
      <c r="D3" s="9">
        <f>C3-E3</f>
        <v>237</v>
      </c>
      <c r="E3" s="3">
        <v>87</v>
      </c>
      <c r="F3" s="10">
        <f t="shared" ref="F3:F7" si="0">E3/C3</f>
        <v>0.26851851851851855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366</v>
      </c>
      <c r="E4" s="3">
        <v>826</v>
      </c>
      <c r="F4" s="10">
        <f t="shared" si="0"/>
        <v>0.69295302013422821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504</v>
      </c>
      <c r="E5" s="3">
        <v>926</v>
      </c>
      <c r="F5" s="10">
        <f t="shared" si="0"/>
        <v>0.64755244755244756</v>
      </c>
      <c r="G5" s="31" t="s">
        <v>6</v>
      </c>
      <c r="H5" s="32">
        <v>5190</v>
      </c>
    </row>
    <row r="6" spans="1:8">
      <c r="A6" s="28" t="s">
        <v>9</v>
      </c>
      <c r="B6" s="28"/>
      <c r="C6" s="16">
        <v>352</v>
      </c>
      <c r="D6" s="9">
        <f t="shared" ref="D6:D7" si="1">C6-E6</f>
        <v>34</v>
      </c>
      <c r="E6" s="3">
        <v>318</v>
      </c>
      <c r="F6" s="10">
        <f t="shared" si="0"/>
        <v>0.90340909090909094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1967</v>
      </c>
      <c r="E7" s="3">
        <v>233</v>
      </c>
      <c r="F7" s="10">
        <f t="shared" si="0"/>
        <v>0.10590909090909091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3274</v>
      </c>
      <c r="E9" s="11">
        <f t="shared" ref="E9" si="2">SUM(E2:E8)</f>
        <v>3443</v>
      </c>
      <c r="F9" s="12">
        <f>E9/C9</f>
        <v>0.5125800208426381</v>
      </c>
      <c r="G9" s="30">
        <f>SUM(H2:H7)</f>
        <v>40778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IF(B1="","",B1+1)</f>
        <v>44346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323</v>
      </c>
      <c r="E12" s="3">
        <v>896</v>
      </c>
      <c r="F12" s="10">
        <f>E12/C12</f>
        <v>0.73502871205906484</v>
      </c>
      <c r="G12" s="31" t="s">
        <v>5</v>
      </c>
      <c r="H12" s="32">
        <v>50091</v>
      </c>
    </row>
    <row r="13" spans="1:8">
      <c r="A13" s="28" t="s">
        <v>10</v>
      </c>
      <c r="B13" s="28"/>
      <c r="C13" s="16">
        <v>324</v>
      </c>
      <c r="D13" s="9">
        <f>C13-E13</f>
        <v>246</v>
      </c>
      <c r="E13" s="3">
        <v>78</v>
      </c>
      <c r="F13" s="10">
        <f t="shared" ref="F13:F17" si="3">E13/C13</f>
        <v>0.24074074074074073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347</v>
      </c>
      <c r="E14" s="3">
        <v>845</v>
      </c>
      <c r="F14" s="10">
        <f t="shared" si="3"/>
        <v>0.70889261744966447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488</v>
      </c>
      <c r="E15" s="3">
        <v>942</v>
      </c>
      <c r="F15" s="10">
        <f t="shared" si="3"/>
        <v>0.65874125874125877</v>
      </c>
      <c r="G15" s="31" t="s">
        <v>6</v>
      </c>
      <c r="H15" s="32">
        <v>5028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45</v>
      </c>
      <c r="E16" s="3">
        <v>307</v>
      </c>
      <c r="F16" s="10">
        <f t="shared" si="3"/>
        <v>0.87215909090909094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1881</v>
      </c>
      <c r="E17" s="3">
        <v>319</v>
      </c>
      <c r="F17" s="10">
        <f t="shared" si="3"/>
        <v>0.14499999999999999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3330</v>
      </c>
      <c r="E19" s="11">
        <f t="shared" ref="E19" si="5">SUM(E12:E18)</f>
        <v>3387</v>
      </c>
      <c r="F19" s="12">
        <f>E19/C19</f>
        <v>0.50424296560964721</v>
      </c>
      <c r="G19" s="30">
        <f>SUM(H12:H17)</f>
        <v>55119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IF(B11="","",B11+1)</f>
        <v>44347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696</v>
      </c>
      <c r="E22" s="3">
        <v>523</v>
      </c>
      <c r="F22" s="10">
        <f>E22/C22</f>
        <v>0.42904019688269074</v>
      </c>
      <c r="G22" s="31" t="s">
        <v>5</v>
      </c>
      <c r="H22" s="32">
        <v>81136</v>
      </c>
    </row>
    <row r="23" spans="1:8">
      <c r="A23" s="28" t="s">
        <v>10</v>
      </c>
      <c r="B23" s="28"/>
      <c r="C23" s="16">
        <v>324</v>
      </c>
      <c r="D23" s="9">
        <f>C23-E23</f>
        <v>280</v>
      </c>
      <c r="E23" s="3">
        <v>44</v>
      </c>
      <c r="F23" s="10">
        <f t="shared" ref="F23:F27" si="6">E23/C23</f>
        <v>0.13580246913580246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666</v>
      </c>
      <c r="E24" s="3">
        <v>526</v>
      </c>
      <c r="F24" s="10">
        <f t="shared" si="6"/>
        <v>0.4412751677852349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916</v>
      </c>
      <c r="E25" s="3">
        <v>514</v>
      </c>
      <c r="F25" s="10">
        <f t="shared" si="6"/>
        <v>0.35944055944055942</v>
      </c>
      <c r="G25" s="31" t="s">
        <v>6</v>
      </c>
      <c r="H25" s="32">
        <v>7131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188</v>
      </c>
      <c r="E26" s="3">
        <v>164</v>
      </c>
      <c r="F26" s="10">
        <f t="shared" si="6"/>
        <v>0.46590909090909088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4946</v>
      </c>
      <c r="E29" s="11">
        <f t="shared" ref="E29" si="8">SUM(E22:E28)</f>
        <v>1771</v>
      </c>
      <c r="F29" s="12">
        <f>E29/C29</f>
        <v>0.26365937174333781</v>
      </c>
      <c r="G29" s="30">
        <f>SUM(H22:H27)</f>
        <v>88267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3</v>
      </c>
      <c r="B31" s="15">
        <f>B21+1</f>
        <v>44348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>
      <c r="A38" s="29"/>
      <c r="B38" s="29"/>
      <c r="C38" s="16"/>
      <c r="D38" s="9"/>
      <c r="E38" s="3"/>
      <c r="F38" s="10"/>
      <c r="G38" s="33"/>
      <c r="H38" s="34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4</v>
      </c>
      <c r="B41" s="15">
        <f>B31+1</f>
        <v>44349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>
      <c r="A48" s="29"/>
      <c r="B48" s="29"/>
      <c r="C48" s="16"/>
      <c r="D48" s="9"/>
      <c r="E48" s="3"/>
      <c r="F48" s="10"/>
      <c r="G48" s="33"/>
      <c r="H48" s="34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5</v>
      </c>
      <c r="B51" s="15">
        <f>B41+1</f>
        <v>44350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>
      <c r="A58" s="29"/>
      <c r="B58" s="29"/>
      <c r="C58" s="16"/>
      <c r="D58" s="9"/>
      <c r="E58" s="3"/>
      <c r="F58" s="10"/>
      <c r="G58" s="33"/>
      <c r="H58" s="34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6</v>
      </c>
      <c r="B61" s="15">
        <f>B51+1</f>
        <v>44351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>
      <c r="A68" s="29"/>
      <c r="B68" s="29"/>
      <c r="C68" s="16"/>
      <c r="D68" s="9"/>
      <c r="E68" s="3"/>
      <c r="F68" s="10"/>
      <c r="G68" s="33"/>
      <c r="H68" s="34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FC86"/>
  <sheetViews>
    <sheetView topLeftCell="A13" zoomScale="90" zoomScaleNormal="90" workbookViewId="0">
      <selection activeCell="B18" sqref="B1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7</v>
      </c>
      <c r="B2" s="1">
        <f>'1-7'!B1</f>
        <v>44317</v>
      </c>
      <c r="C2" s="21">
        <f>IF('1-7'!F9=0,"",'1-7'!F9)</f>
        <v>0.42712520470448118</v>
      </c>
      <c r="D2" s="22">
        <f>IF(C2="","",'1-7'!G9)</f>
        <v>34239</v>
      </c>
    </row>
    <row r="3" spans="1:5">
      <c r="A3" s="7">
        <f t="shared" si="0"/>
        <v>1</v>
      </c>
      <c r="B3" s="15">
        <f t="shared" ref="B3:B29" si="1">B2+1</f>
        <v>44318</v>
      </c>
      <c r="C3" s="21">
        <f>IF('1-7'!F19=0,"",'1-7'!F19)</f>
        <v>0.29670984070269468</v>
      </c>
      <c r="D3" s="25">
        <f>IF(C3="","",'1-7'!G19)</f>
        <v>68578</v>
      </c>
      <c r="E3" s="25"/>
    </row>
    <row r="4" spans="1:5">
      <c r="A4" s="7">
        <f t="shared" si="0"/>
        <v>2</v>
      </c>
      <c r="B4" s="15">
        <f t="shared" si="1"/>
        <v>44319</v>
      </c>
      <c r="C4" s="21">
        <f>IF('1-7'!F29=0,"",'1-7'!F29)</f>
        <v>0.30460026797677536</v>
      </c>
      <c r="D4" s="25">
        <f>IF(C4="","",'1-7'!G29)</f>
        <v>55261</v>
      </c>
    </row>
    <row r="5" spans="1:5">
      <c r="A5" s="7">
        <f t="shared" si="0"/>
        <v>3</v>
      </c>
      <c r="B5" s="15">
        <f t="shared" si="1"/>
        <v>44320</v>
      </c>
      <c r="C5" s="21">
        <f>IF('1-7'!F39=0,"",'1-7'!F39)</f>
        <v>0.32722941789489357</v>
      </c>
      <c r="D5" s="25">
        <f>IF(C5="","",'1-7'!G39)</f>
        <v>41792</v>
      </c>
    </row>
    <row r="6" spans="1:5">
      <c r="A6" s="7">
        <f t="shared" si="0"/>
        <v>4</v>
      </c>
      <c r="B6" s="15">
        <f t="shared" si="1"/>
        <v>44321</v>
      </c>
      <c r="C6" s="21">
        <f>IF('1-7'!F49=0,"",'1-7'!F49)</f>
        <v>0.3278249218401072</v>
      </c>
      <c r="D6" s="25">
        <f>IF(C6="","",'1-7'!G49)</f>
        <v>33982</v>
      </c>
    </row>
    <row r="7" spans="1:5">
      <c r="A7" s="7">
        <f t="shared" si="0"/>
        <v>5</v>
      </c>
      <c r="B7" s="15">
        <f t="shared" si="1"/>
        <v>44322</v>
      </c>
      <c r="C7" s="21">
        <f>IF('1-7'!F59=0,"",'1-7'!F59)</f>
        <v>0.3599821348816436</v>
      </c>
      <c r="D7" s="25">
        <f>IF(C7="","",'1-7'!G59)</f>
        <v>44245</v>
      </c>
    </row>
    <row r="8" spans="1:5">
      <c r="A8" s="7">
        <f t="shared" si="0"/>
        <v>6</v>
      </c>
      <c r="B8" s="15">
        <f t="shared" si="1"/>
        <v>44323</v>
      </c>
      <c r="C8" s="21">
        <f>IF('1-7'!F69=0,"",'1-7'!F69)</f>
        <v>0.40598481464939706</v>
      </c>
      <c r="D8" s="25">
        <f>IF(C8="","",'1-7'!G69)</f>
        <v>32277</v>
      </c>
    </row>
    <row r="9" spans="1:5" ht="15" customHeight="1">
      <c r="A9" s="7">
        <f t="shared" si="0"/>
        <v>7</v>
      </c>
      <c r="B9" s="15">
        <f t="shared" si="1"/>
        <v>44324</v>
      </c>
      <c r="C9" s="21">
        <f>IF('8-14'!F9=0,"",'8-14'!F9)</f>
        <v>0.33303558136072653</v>
      </c>
      <c r="D9" s="25">
        <f>IF(C9="","",'8-14'!G9)</f>
        <v>41503</v>
      </c>
    </row>
    <row r="10" spans="1:5" ht="15" customHeight="1">
      <c r="A10" s="7">
        <f t="shared" si="0"/>
        <v>1</v>
      </c>
      <c r="B10" s="15">
        <f t="shared" si="1"/>
        <v>44325</v>
      </c>
      <c r="C10" s="21">
        <f>IF('8-14'!F19=0,"",'8-14'!F19)</f>
        <v>0.32380527020991512</v>
      </c>
      <c r="D10" s="25">
        <f>IF(C10="","",'8-14'!G19)</f>
        <v>55302</v>
      </c>
    </row>
    <row r="11" spans="1:5" ht="15" customHeight="1">
      <c r="A11" s="7">
        <f t="shared" si="0"/>
        <v>2</v>
      </c>
      <c r="B11" s="15">
        <f>B10+1</f>
        <v>44326</v>
      </c>
      <c r="C11" s="21">
        <f>IF('8-14'!F29=0,"",'8-14'!F29)</f>
        <v>0.37874050915587315</v>
      </c>
      <c r="D11" s="25">
        <f>IF(C11="","",'8-14'!G29)</f>
        <v>66718</v>
      </c>
    </row>
    <row r="12" spans="1:5" ht="15" customHeight="1">
      <c r="A12" s="7">
        <f t="shared" si="0"/>
        <v>3</v>
      </c>
      <c r="B12" s="15">
        <f t="shared" si="1"/>
        <v>44327</v>
      </c>
      <c r="C12" s="21">
        <f>IF('8-14'!F39=0,"",'8-14'!F39)</f>
        <v>0.38216465684085155</v>
      </c>
      <c r="D12" s="25">
        <f>IF(C12="","",'8-14'!G39)</f>
        <v>41128</v>
      </c>
    </row>
    <row r="13" spans="1:5" ht="15" customHeight="1">
      <c r="A13" s="7">
        <f t="shared" si="0"/>
        <v>4</v>
      </c>
      <c r="B13" s="15">
        <f t="shared" si="1"/>
        <v>44328</v>
      </c>
      <c r="C13" s="21">
        <f>IF('8-14'!F49=0,"",'8-14'!F49)</f>
        <v>0.36281077862140837</v>
      </c>
      <c r="D13" s="25">
        <f>IF(C13="","",'8-14'!G49)</f>
        <v>46048</v>
      </c>
    </row>
    <row r="14" spans="1:5" ht="15" customHeight="1">
      <c r="A14" s="7">
        <f t="shared" si="0"/>
        <v>5</v>
      </c>
      <c r="B14" s="15">
        <f t="shared" si="1"/>
        <v>44329</v>
      </c>
      <c r="C14" s="21">
        <f>IF('8-14'!F59=0,"",'8-14'!F59)</f>
        <v>0.39020396010123565</v>
      </c>
      <c r="D14" s="25">
        <f>IF(C14="","",'8-14'!G59)</f>
        <v>50788</v>
      </c>
    </row>
    <row r="15" spans="1:5" ht="15" customHeight="1">
      <c r="A15" s="7">
        <f t="shared" si="0"/>
        <v>6</v>
      </c>
      <c r="B15" s="15">
        <f t="shared" si="1"/>
        <v>44330</v>
      </c>
      <c r="C15" s="21">
        <f>IF('8-14'!F69=0,"",'8-14'!F69)</f>
        <v>0.43203811225249367</v>
      </c>
      <c r="D15" s="25">
        <f>IF(C15="","",'8-14'!G69)</f>
        <v>59595</v>
      </c>
    </row>
    <row r="16" spans="1:5" ht="15" customHeight="1">
      <c r="A16" s="7">
        <f t="shared" si="0"/>
        <v>7</v>
      </c>
      <c r="B16" s="15">
        <f t="shared" si="1"/>
        <v>44331</v>
      </c>
      <c r="C16" s="21">
        <f>IF('15-21'!F9=0,"",'15-21'!F9)</f>
        <v>0.43992853952657435</v>
      </c>
      <c r="D16" s="25">
        <f>IF(C16="","",'15-21'!G9)</f>
        <v>42580</v>
      </c>
    </row>
    <row r="17" spans="1:4" ht="15" customHeight="1">
      <c r="A17" s="7">
        <f t="shared" si="0"/>
        <v>1</v>
      </c>
      <c r="B17" s="15">
        <f t="shared" si="1"/>
        <v>44332</v>
      </c>
      <c r="C17" s="21">
        <f>IF('15-21'!F19=0,"",'15-21'!F19)</f>
        <v>0.48146493970522553</v>
      </c>
      <c r="D17" s="25">
        <f>IF(C17="","",'15-21'!G19)</f>
        <v>73038</v>
      </c>
    </row>
    <row r="18" spans="1:4" ht="15" customHeight="1">
      <c r="A18" s="7">
        <f t="shared" si="0"/>
        <v>2</v>
      </c>
      <c r="B18" s="15">
        <f t="shared" si="1"/>
        <v>44333</v>
      </c>
      <c r="C18" s="21">
        <f>IF('15-21'!F29=0,"",'15-21'!F29)</f>
        <v>0.38186690486824476</v>
      </c>
      <c r="D18" s="25">
        <f>IF(C18="","",'15-21'!G29)</f>
        <v>67946</v>
      </c>
    </row>
    <row r="19" spans="1:4" ht="15" customHeight="1">
      <c r="A19" s="7">
        <f t="shared" si="0"/>
        <v>3</v>
      </c>
      <c r="B19" s="15">
        <f t="shared" si="1"/>
        <v>44334</v>
      </c>
      <c r="C19" s="21">
        <f>IF('15-21'!F39=0,"",'15-21'!F39)</f>
        <v>0.36846806610093791</v>
      </c>
      <c r="D19" s="25">
        <f>IF(C19="","",'15-21'!G39)</f>
        <v>51616</v>
      </c>
    </row>
    <row r="20" spans="1:4" ht="15" customHeight="1">
      <c r="A20" s="7">
        <f t="shared" si="0"/>
        <v>4</v>
      </c>
      <c r="B20" s="15">
        <f t="shared" si="1"/>
        <v>44335</v>
      </c>
      <c r="C20" s="21">
        <f>IF('15-21'!F49=0,"",'15-21'!F49)</f>
        <v>0.37308322167634361</v>
      </c>
      <c r="D20" s="25">
        <f>IF(C20="","",'15-21'!G49)</f>
        <v>44211</v>
      </c>
    </row>
    <row r="21" spans="1:4" ht="15" customHeight="1">
      <c r="A21" s="7">
        <f t="shared" si="0"/>
        <v>5</v>
      </c>
      <c r="B21" s="15">
        <f t="shared" si="1"/>
        <v>44336</v>
      </c>
      <c r="C21" s="21">
        <f>IF('15-21'!F59=0,"",'15-21'!F59)</f>
        <v>0.38931070418341523</v>
      </c>
      <c r="D21" s="25">
        <f>IF(C21="","",'15-21'!G59)</f>
        <v>52841</v>
      </c>
    </row>
    <row r="22" spans="1:4" ht="15" customHeight="1">
      <c r="A22" s="7">
        <f t="shared" si="0"/>
        <v>6</v>
      </c>
      <c r="B22" s="15">
        <f t="shared" si="1"/>
        <v>44337</v>
      </c>
      <c r="C22" s="21">
        <f>IF('15-21'!F69=0,"",'15-21'!F69)</f>
        <v>0.44290605925264254</v>
      </c>
      <c r="D22" s="25">
        <f>IF(C22="","",'15-21'!G69)</f>
        <v>61302</v>
      </c>
    </row>
    <row r="23" spans="1:4" ht="15" customHeight="1">
      <c r="A23" s="7">
        <f t="shared" si="0"/>
        <v>7</v>
      </c>
      <c r="B23" s="15">
        <f t="shared" si="1"/>
        <v>44338</v>
      </c>
      <c r="C23" s="21">
        <f>IF('22-28'!F9=0,"",'22-28'!F9)</f>
        <v>0.48905761500669942</v>
      </c>
      <c r="D23" s="25">
        <f>IF(C23="","",'22-28'!G9)</f>
        <v>45884</v>
      </c>
    </row>
    <row r="24" spans="1:4" ht="15" customHeight="1">
      <c r="A24" s="7">
        <f t="shared" si="0"/>
        <v>1</v>
      </c>
      <c r="B24" s="15">
        <f t="shared" si="1"/>
        <v>44339</v>
      </c>
      <c r="C24" s="21">
        <f>IF('22-28'!F19=0,"",'22-28'!F19)</f>
        <v>0.38648206044365047</v>
      </c>
      <c r="D24" s="25">
        <f>IF(C24="","",'22-28'!G19)</f>
        <v>75019</v>
      </c>
    </row>
    <row r="25" spans="1:4" ht="15" customHeight="1">
      <c r="A25" s="7">
        <f t="shared" si="0"/>
        <v>2</v>
      </c>
      <c r="B25" s="15">
        <f t="shared" si="1"/>
        <v>44340</v>
      </c>
      <c r="C25" s="21">
        <f>IF('22-28'!F29=0,"",'22-28'!F29)</f>
        <v>0.459431293732321</v>
      </c>
      <c r="D25" s="25">
        <f>IF(C25="","",'22-28'!G29)</f>
        <v>69307</v>
      </c>
    </row>
    <row r="26" spans="1:4" ht="15" customHeight="1">
      <c r="A26" s="7">
        <f t="shared" si="0"/>
        <v>3</v>
      </c>
      <c r="B26" s="15">
        <f t="shared" si="1"/>
        <v>44341</v>
      </c>
      <c r="C26" s="21">
        <f>IF('22-28'!F39=0,"",'22-28'!F39)</f>
        <v>0.38886407622450497</v>
      </c>
      <c r="D26" s="25">
        <f>IF(C26="","",'22-28'!G39)</f>
        <v>52990</v>
      </c>
    </row>
    <row r="27" spans="1:4" ht="15" customHeight="1">
      <c r="A27" s="7">
        <f t="shared" si="0"/>
        <v>4</v>
      </c>
      <c r="B27" s="15">
        <f t="shared" si="1"/>
        <v>44342</v>
      </c>
      <c r="C27" s="21">
        <f>IF('22-28'!F49=0,"",'22-28'!F49)</f>
        <v>0.39511686764924819</v>
      </c>
      <c r="D27" s="25">
        <f>IF(C27="","",'22-28'!G49)</f>
        <v>47671</v>
      </c>
    </row>
    <row r="28" spans="1:4" ht="15" customHeight="1">
      <c r="A28" s="7">
        <f t="shared" si="0"/>
        <v>5</v>
      </c>
      <c r="B28" s="15">
        <f t="shared" si="1"/>
        <v>44343</v>
      </c>
      <c r="C28" s="21">
        <f>IF('22-28'!F59=0,"",'22-28'!F59)</f>
        <v>0.38097364895042429</v>
      </c>
      <c r="D28" s="25">
        <f>IF(C28="","",'22-28'!G59)</f>
        <v>63007</v>
      </c>
    </row>
    <row r="29" spans="1:4" ht="15" customHeight="1">
      <c r="A29" s="7">
        <f t="shared" si="0"/>
        <v>6</v>
      </c>
      <c r="B29" s="15">
        <f t="shared" si="1"/>
        <v>44344</v>
      </c>
      <c r="C29" s="21">
        <f>IF('22-28'!F69=0,"",'22-28'!F69)</f>
        <v>0.4835492035134733</v>
      </c>
      <c r="D29" s="25">
        <f>IF(C29="","",'22-28'!G69)</f>
        <v>57907</v>
      </c>
    </row>
    <row r="30" spans="1:4" ht="15" customHeight="1">
      <c r="A30" s="26">
        <f>IF(B30="","",WEEKDAY((B30)))</f>
        <v>7</v>
      </c>
      <c r="B30" s="15">
        <f>IF('29 to end of the month'!B1="","",B29+1)</f>
        <v>44345</v>
      </c>
      <c r="C30" s="21">
        <f>IF('29 to end of the month'!F9=0,"",'29 to end of the month'!F9)</f>
        <v>0.5125800208426381</v>
      </c>
      <c r="D30" s="25">
        <f>IF(C30="","",'29 to end of the month'!G9)</f>
        <v>40778</v>
      </c>
    </row>
    <row r="31" spans="1:4" ht="15" customHeight="1">
      <c r="A31" s="26">
        <f>IF(B31="","",WEEKDAY((B31)))</f>
        <v>1</v>
      </c>
      <c r="B31" s="15">
        <f>IF('29 to end of the month'!B11="","",B30+1)</f>
        <v>44346</v>
      </c>
      <c r="C31" s="21">
        <f>IF('29 to end of the month'!F19=0,"",'29 to end of the month'!F19)</f>
        <v>0.50424296560964721</v>
      </c>
      <c r="D31" s="25">
        <f>IF(C31="","",'29 to end of the month'!G19)</f>
        <v>55119</v>
      </c>
    </row>
    <row r="32" spans="1:4" ht="15" customHeight="1">
      <c r="A32" s="26">
        <f>IF(B32="","",WEEKDAY((B32)))</f>
        <v>2</v>
      </c>
      <c r="B32" s="15">
        <f>IF('29 to end of the month'!B21="","",B31+1)</f>
        <v>44347</v>
      </c>
      <c r="C32" s="21">
        <f>IF('29 to end of the month'!F29=0,"",'29 to end of the month'!F29)</f>
        <v>0.26365937174333781</v>
      </c>
      <c r="D32" s="25">
        <f>IF(C32="","",'29 to end of the month'!G29)</f>
        <v>88267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0.39333035581360726</v>
      </c>
      <c r="D34" s="24">
        <f>AVERAGE((D2:D32))</f>
        <v>53578.677419354841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April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FC9D39-8D9A-4082-8EFD-61DA50D5EE82}"/>
</file>

<file path=customXml/itemProps2.xml><?xml version="1.0" encoding="utf-8"?>
<ds:datastoreItem xmlns:ds="http://schemas.openxmlformats.org/officeDocument/2006/customXml" ds:itemID="{23B9A699-1F51-46A4-848F-5DB1FD1F2979}"/>
</file>

<file path=customXml/itemProps3.xml><?xml version="1.0" encoding="utf-8"?>
<ds:datastoreItem xmlns:ds="http://schemas.openxmlformats.org/officeDocument/2006/customXml" ds:itemID="{CCF6F3B3-27A9-4949-9E16-59C4EEC8F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2021-03-17T05:01:50Z</cp:lastPrinted>
  <dcterms:created xsi:type="dcterms:W3CDTF">2014-12-09T16:30:03Z</dcterms:created>
  <dcterms:modified xsi:type="dcterms:W3CDTF">2021-06-01T13:14:32Z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365400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