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ONT Space Counts\"/>
    </mc:Choice>
  </mc:AlternateContent>
  <xr:revisionPtr revIDLastSave="0" documentId="13_ncr:1_{DCF893E6-91DD-4709-BE94-BA1B95FD6485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0" l="1"/>
  <c r="A2" i="20" s="1"/>
  <c r="B1" i="19"/>
  <c r="B11" i="19" s="1"/>
  <c r="B21" i="19" s="1"/>
  <c r="G69" i="19"/>
  <c r="E69" i="19"/>
  <c r="C69" i="19"/>
  <c r="F67" i="19"/>
  <c r="D67" i="19"/>
  <c r="F66" i="19"/>
  <c r="D66" i="19"/>
  <c r="F65" i="19"/>
  <c r="D65" i="19"/>
  <c r="F64" i="19"/>
  <c r="D64" i="19"/>
  <c r="F63" i="19"/>
  <c r="D63" i="19"/>
  <c r="F62" i="19"/>
  <c r="D62" i="19"/>
  <c r="G59" i="19"/>
  <c r="E59" i="19"/>
  <c r="C59" i="19"/>
  <c r="F57" i="19"/>
  <c r="D57" i="19"/>
  <c r="F56" i="19"/>
  <c r="D56" i="19"/>
  <c r="F55" i="19"/>
  <c r="D55" i="19"/>
  <c r="F54" i="19"/>
  <c r="D54" i="19"/>
  <c r="F53" i="19"/>
  <c r="D53" i="19"/>
  <c r="F52" i="19"/>
  <c r="D52" i="19"/>
  <c r="G49" i="19"/>
  <c r="E49" i="19"/>
  <c r="C49" i="19"/>
  <c r="F47" i="19"/>
  <c r="D47" i="19"/>
  <c r="F46" i="19"/>
  <c r="D46" i="19"/>
  <c r="F45" i="19"/>
  <c r="D45" i="19"/>
  <c r="F44" i="19"/>
  <c r="D44" i="19"/>
  <c r="F43" i="19"/>
  <c r="D43" i="19"/>
  <c r="F42" i="19"/>
  <c r="D42" i="19"/>
  <c r="G39" i="19"/>
  <c r="E39" i="19"/>
  <c r="C39" i="19"/>
  <c r="F37" i="19"/>
  <c r="D37" i="19"/>
  <c r="F36" i="19"/>
  <c r="D36" i="19"/>
  <c r="F35" i="19"/>
  <c r="D35" i="19"/>
  <c r="F34" i="19"/>
  <c r="D34" i="19"/>
  <c r="F33" i="19"/>
  <c r="D33" i="19"/>
  <c r="F32" i="19"/>
  <c r="D32" i="19"/>
  <c r="G29" i="19"/>
  <c r="E29" i="19"/>
  <c r="C29" i="19"/>
  <c r="F27" i="19"/>
  <c r="D27" i="19"/>
  <c r="F26" i="19"/>
  <c r="D26" i="19"/>
  <c r="F25" i="19"/>
  <c r="D25" i="19"/>
  <c r="F24" i="19"/>
  <c r="D24" i="19"/>
  <c r="F23" i="19"/>
  <c r="D23" i="19"/>
  <c r="F22" i="19"/>
  <c r="D22" i="19"/>
  <c r="G19" i="19"/>
  <c r="E19" i="19"/>
  <c r="C19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G9" i="19"/>
  <c r="E9" i="19"/>
  <c r="C9" i="19"/>
  <c r="F7" i="19"/>
  <c r="D7" i="19"/>
  <c r="F6" i="19"/>
  <c r="D6" i="19"/>
  <c r="F5" i="19"/>
  <c r="D5" i="19"/>
  <c r="F4" i="19"/>
  <c r="D4" i="19"/>
  <c r="F3" i="19"/>
  <c r="D3" i="19"/>
  <c r="F2" i="19"/>
  <c r="D2" i="19"/>
  <c r="G69" i="18"/>
  <c r="E69" i="18"/>
  <c r="C69" i="18"/>
  <c r="F67" i="18"/>
  <c r="D67" i="18"/>
  <c r="F66" i="18"/>
  <c r="D66" i="18"/>
  <c r="F65" i="18"/>
  <c r="D65" i="18"/>
  <c r="F64" i="18"/>
  <c r="D64" i="18"/>
  <c r="F63" i="18"/>
  <c r="D63" i="18"/>
  <c r="F62" i="18"/>
  <c r="D62" i="18"/>
  <c r="G59" i="18"/>
  <c r="E59" i="18"/>
  <c r="C59" i="18"/>
  <c r="F57" i="18"/>
  <c r="D57" i="18"/>
  <c r="F56" i="18"/>
  <c r="D56" i="18"/>
  <c r="F55" i="18"/>
  <c r="D55" i="18"/>
  <c r="F54" i="18"/>
  <c r="D54" i="18"/>
  <c r="F53" i="18"/>
  <c r="D53" i="18"/>
  <c r="F52" i="18"/>
  <c r="D52" i="18"/>
  <c r="G49" i="18"/>
  <c r="E49" i="18"/>
  <c r="C49" i="18"/>
  <c r="F47" i="18"/>
  <c r="D47" i="18"/>
  <c r="F46" i="18"/>
  <c r="D46" i="18"/>
  <c r="F45" i="18"/>
  <c r="D45" i="18"/>
  <c r="F44" i="18"/>
  <c r="D44" i="18"/>
  <c r="F43" i="18"/>
  <c r="D43" i="18"/>
  <c r="F42" i="18"/>
  <c r="D42" i="18"/>
  <c r="G39" i="18"/>
  <c r="E39" i="18"/>
  <c r="C39" i="18"/>
  <c r="F37" i="18"/>
  <c r="D37" i="18"/>
  <c r="F36" i="18"/>
  <c r="D36" i="18"/>
  <c r="F35" i="18"/>
  <c r="D35" i="18"/>
  <c r="F34" i="18"/>
  <c r="D34" i="18"/>
  <c r="F33" i="18"/>
  <c r="D33" i="18"/>
  <c r="F32" i="18"/>
  <c r="D32" i="18"/>
  <c r="G29" i="18"/>
  <c r="E29" i="18"/>
  <c r="D29" i="18" s="1"/>
  <c r="C29" i="18"/>
  <c r="F27" i="18"/>
  <c r="D27" i="18"/>
  <c r="F26" i="18"/>
  <c r="D26" i="18"/>
  <c r="F25" i="18"/>
  <c r="D25" i="18"/>
  <c r="F24" i="18"/>
  <c r="D24" i="18"/>
  <c r="F23" i="18"/>
  <c r="D23" i="18"/>
  <c r="F22" i="18"/>
  <c r="D22" i="18"/>
  <c r="G19" i="18"/>
  <c r="E19" i="18"/>
  <c r="C19" i="18"/>
  <c r="F17" i="18"/>
  <c r="D17" i="18"/>
  <c r="F16" i="18"/>
  <c r="D16" i="18"/>
  <c r="F15" i="18"/>
  <c r="D15" i="18"/>
  <c r="F14" i="18"/>
  <c r="D14" i="18"/>
  <c r="F13" i="18"/>
  <c r="D13" i="18"/>
  <c r="F12" i="18"/>
  <c r="D12" i="18"/>
  <c r="G9" i="18"/>
  <c r="E9" i="18"/>
  <c r="C9" i="18"/>
  <c r="F7" i="18"/>
  <c r="D7" i="18"/>
  <c r="F6" i="18"/>
  <c r="D6" i="18"/>
  <c r="F5" i="18"/>
  <c r="D5" i="18"/>
  <c r="F4" i="18"/>
  <c r="D4" i="18"/>
  <c r="F3" i="18"/>
  <c r="D3" i="18"/>
  <c r="F2" i="18"/>
  <c r="D2" i="18"/>
  <c r="G69" i="17"/>
  <c r="E69" i="17"/>
  <c r="F69" i="17" s="1"/>
  <c r="C22" i="20" s="1"/>
  <c r="C69" i="17"/>
  <c r="F67" i="17"/>
  <c r="D67" i="17"/>
  <c r="F66" i="17"/>
  <c r="D66" i="17"/>
  <c r="F65" i="17"/>
  <c r="D65" i="17"/>
  <c r="F64" i="17"/>
  <c r="D64" i="17"/>
  <c r="F63" i="17"/>
  <c r="D63" i="17"/>
  <c r="F62" i="17"/>
  <c r="D62" i="17"/>
  <c r="G59" i="17"/>
  <c r="E59" i="17"/>
  <c r="F59" i="17" s="1"/>
  <c r="C21" i="20" s="1"/>
  <c r="C59" i="17"/>
  <c r="F57" i="17"/>
  <c r="D57" i="17"/>
  <c r="F56" i="17"/>
  <c r="D56" i="17"/>
  <c r="F55" i="17"/>
  <c r="D55" i="17"/>
  <c r="F54" i="17"/>
  <c r="D54" i="17"/>
  <c r="F53" i="17"/>
  <c r="D53" i="17"/>
  <c r="F52" i="17"/>
  <c r="D52" i="17"/>
  <c r="G49" i="17"/>
  <c r="E49" i="17"/>
  <c r="C49" i="17"/>
  <c r="F47" i="17"/>
  <c r="D47" i="17"/>
  <c r="F46" i="17"/>
  <c r="D46" i="17"/>
  <c r="F45" i="17"/>
  <c r="D45" i="17"/>
  <c r="F44" i="17"/>
  <c r="D44" i="17"/>
  <c r="F43" i="17"/>
  <c r="D43" i="17"/>
  <c r="F42" i="17"/>
  <c r="D42" i="17"/>
  <c r="G39" i="17"/>
  <c r="E39" i="17"/>
  <c r="C39" i="17"/>
  <c r="F37" i="17"/>
  <c r="D37" i="17"/>
  <c r="F36" i="17"/>
  <c r="D36" i="17"/>
  <c r="F35" i="17"/>
  <c r="D35" i="17"/>
  <c r="F34" i="17"/>
  <c r="D34" i="17"/>
  <c r="F33" i="17"/>
  <c r="D33" i="17"/>
  <c r="F32" i="17"/>
  <c r="D32" i="17"/>
  <c r="G29" i="17"/>
  <c r="E29" i="17"/>
  <c r="C29" i="17"/>
  <c r="F27" i="17"/>
  <c r="D27" i="17"/>
  <c r="F26" i="17"/>
  <c r="D26" i="17"/>
  <c r="F25" i="17"/>
  <c r="D25" i="17"/>
  <c r="F24" i="17"/>
  <c r="D24" i="17"/>
  <c r="F23" i="17"/>
  <c r="D23" i="17"/>
  <c r="F22" i="17"/>
  <c r="D22" i="17"/>
  <c r="G19" i="17"/>
  <c r="E19" i="17"/>
  <c r="F19" i="17" s="1"/>
  <c r="C17" i="20" s="1"/>
  <c r="D17" i="20" s="1"/>
  <c r="C19" i="17"/>
  <c r="F17" i="17"/>
  <c r="D17" i="17"/>
  <c r="F16" i="17"/>
  <c r="D16" i="17"/>
  <c r="F15" i="17"/>
  <c r="D15" i="17"/>
  <c r="F14" i="17"/>
  <c r="D14" i="17"/>
  <c r="F13" i="17"/>
  <c r="D13" i="17"/>
  <c r="F12" i="17"/>
  <c r="D12" i="17"/>
  <c r="G9" i="17"/>
  <c r="E9" i="17"/>
  <c r="C9" i="17"/>
  <c r="F7" i="17"/>
  <c r="D7" i="17"/>
  <c r="F6" i="17"/>
  <c r="D6" i="17"/>
  <c r="F5" i="17"/>
  <c r="D5" i="17"/>
  <c r="F4" i="17"/>
  <c r="D4" i="17"/>
  <c r="F3" i="17"/>
  <c r="D3" i="17"/>
  <c r="F2" i="17"/>
  <c r="D2" i="17"/>
  <c r="G69" i="16"/>
  <c r="E69" i="16"/>
  <c r="C69" i="16"/>
  <c r="F67" i="16"/>
  <c r="D67" i="16"/>
  <c r="F66" i="16"/>
  <c r="D66" i="16"/>
  <c r="F65" i="16"/>
  <c r="D65" i="16"/>
  <c r="F64" i="16"/>
  <c r="D64" i="16"/>
  <c r="F63" i="16"/>
  <c r="D63" i="16"/>
  <c r="F62" i="16"/>
  <c r="D62" i="16"/>
  <c r="G59" i="16"/>
  <c r="E59" i="16"/>
  <c r="C59" i="16"/>
  <c r="F57" i="16"/>
  <c r="D57" i="16"/>
  <c r="F56" i="16"/>
  <c r="D56" i="16"/>
  <c r="F55" i="16"/>
  <c r="D55" i="16"/>
  <c r="F54" i="16"/>
  <c r="D54" i="16"/>
  <c r="F53" i="16"/>
  <c r="D53" i="16"/>
  <c r="F52" i="16"/>
  <c r="D52" i="16"/>
  <c r="G49" i="16"/>
  <c r="E49" i="16"/>
  <c r="C49" i="16"/>
  <c r="F47" i="16"/>
  <c r="D47" i="16"/>
  <c r="F46" i="16"/>
  <c r="D46" i="16"/>
  <c r="F45" i="16"/>
  <c r="D45" i="16"/>
  <c r="F44" i="16"/>
  <c r="D44" i="16"/>
  <c r="F43" i="16"/>
  <c r="D43" i="16"/>
  <c r="F42" i="16"/>
  <c r="D42" i="16"/>
  <c r="G39" i="16"/>
  <c r="E39" i="16"/>
  <c r="C39" i="16"/>
  <c r="F37" i="16"/>
  <c r="D37" i="16"/>
  <c r="F36" i="16"/>
  <c r="D36" i="16"/>
  <c r="F35" i="16"/>
  <c r="D35" i="16"/>
  <c r="F34" i="16"/>
  <c r="D34" i="16"/>
  <c r="F33" i="16"/>
  <c r="D33" i="16"/>
  <c r="F32" i="16"/>
  <c r="D32" i="16"/>
  <c r="G29" i="16"/>
  <c r="E29" i="16"/>
  <c r="C29" i="16"/>
  <c r="F27" i="16"/>
  <c r="D27" i="16"/>
  <c r="F26" i="16"/>
  <c r="D26" i="16"/>
  <c r="F25" i="16"/>
  <c r="D25" i="16"/>
  <c r="F24" i="16"/>
  <c r="D24" i="16"/>
  <c r="F23" i="16"/>
  <c r="D23" i="16"/>
  <c r="F22" i="16"/>
  <c r="D22" i="16"/>
  <c r="G19" i="16"/>
  <c r="E19" i="16"/>
  <c r="C19" i="16"/>
  <c r="F17" i="16"/>
  <c r="D17" i="16"/>
  <c r="F16" i="16"/>
  <c r="D16" i="16"/>
  <c r="F15" i="16"/>
  <c r="D15" i="16"/>
  <c r="F14" i="16"/>
  <c r="D14" i="16"/>
  <c r="F13" i="16"/>
  <c r="D13" i="16"/>
  <c r="F12" i="16"/>
  <c r="D12" i="16"/>
  <c r="G9" i="16"/>
  <c r="E9" i="16"/>
  <c r="C9" i="16"/>
  <c r="F7" i="16"/>
  <c r="D7" i="16"/>
  <c r="F6" i="16"/>
  <c r="D6" i="16"/>
  <c r="F5" i="16"/>
  <c r="D5" i="16"/>
  <c r="F4" i="16"/>
  <c r="D4" i="16"/>
  <c r="F3" i="16"/>
  <c r="D3" i="16"/>
  <c r="F2" i="16"/>
  <c r="D2" i="16"/>
  <c r="D17" i="4"/>
  <c r="D16" i="4"/>
  <c r="D15" i="4"/>
  <c r="D14" i="4"/>
  <c r="D13" i="4"/>
  <c r="D12" i="4"/>
  <c r="D67" i="4"/>
  <c r="D66" i="4"/>
  <c r="D65" i="4"/>
  <c r="D64" i="4"/>
  <c r="D63" i="4"/>
  <c r="D62" i="4"/>
  <c r="D57" i="4"/>
  <c r="D56" i="4"/>
  <c r="D55" i="4"/>
  <c r="D54" i="4"/>
  <c r="D53" i="4"/>
  <c r="D52" i="4"/>
  <c r="D47" i="4"/>
  <c r="D46" i="4"/>
  <c r="D45" i="4"/>
  <c r="D44" i="4"/>
  <c r="D43" i="4"/>
  <c r="D42" i="4"/>
  <c r="D37" i="4"/>
  <c r="D36" i="4"/>
  <c r="D35" i="4"/>
  <c r="D34" i="4"/>
  <c r="D33" i="4"/>
  <c r="D32" i="4"/>
  <c r="D27" i="4"/>
  <c r="D26" i="4"/>
  <c r="D25" i="4"/>
  <c r="D24" i="4"/>
  <c r="D23" i="4"/>
  <c r="D22" i="4"/>
  <c r="G69" i="4"/>
  <c r="E69" i="4"/>
  <c r="C69" i="4"/>
  <c r="F67" i="4"/>
  <c r="F66" i="4"/>
  <c r="F65" i="4"/>
  <c r="F64" i="4"/>
  <c r="F63" i="4"/>
  <c r="F62" i="4"/>
  <c r="G59" i="4"/>
  <c r="E59" i="4"/>
  <c r="C59" i="4"/>
  <c r="F57" i="4"/>
  <c r="F56" i="4"/>
  <c r="F55" i="4"/>
  <c r="F54" i="4"/>
  <c r="F53" i="4"/>
  <c r="F52" i="4"/>
  <c r="G49" i="4"/>
  <c r="E49" i="4"/>
  <c r="C49" i="4"/>
  <c r="F47" i="4"/>
  <c r="F46" i="4"/>
  <c r="F45" i="4"/>
  <c r="F44" i="4"/>
  <c r="F43" i="4"/>
  <c r="F42" i="4"/>
  <c r="G39" i="4"/>
  <c r="E39" i="4"/>
  <c r="C39" i="4"/>
  <c r="F37" i="4"/>
  <c r="F36" i="4"/>
  <c r="F35" i="4"/>
  <c r="F34" i="4"/>
  <c r="F33" i="4"/>
  <c r="F32" i="4"/>
  <c r="G29" i="4"/>
  <c r="E29" i="4"/>
  <c r="C29" i="4"/>
  <c r="F27" i="4"/>
  <c r="F26" i="4"/>
  <c r="F25" i="4"/>
  <c r="F24" i="4"/>
  <c r="F23" i="4"/>
  <c r="F22" i="4"/>
  <c r="B11" i="4"/>
  <c r="A11" i="4" s="1"/>
  <c r="G19" i="4"/>
  <c r="E19" i="4"/>
  <c r="C19" i="4"/>
  <c r="F17" i="4"/>
  <c r="F16" i="4"/>
  <c r="F15" i="4"/>
  <c r="F14" i="4"/>
  <c r="F13" i="4"/>
  <c r="F12" i="4"/>
  <c r="D22" i="20" l="1"/>
  <c r="F49" i="18"/>
  <c r="C27" i="20" s="1"/>
  <c r="D27" i="20" s="1"/>
  <c r="F9" i="18"/>
  <c r="C23" i="20" s="1"/>
  <c r="D23" i="20" s="1"/>
  <c r="F19" i="19"/>
  <c r="C31" i="20" s="1"/>
  <c r="D31" i="20" s="1"/>
  <c r="D21" i="20"/>
  <c r="D9" i="16"/>
  <c r="F49" i="16"/>
  <c r="C13" i="20" s="1"/>
  <c r="D13" i="20" s="1"/>
  <c r="D59" i="18"/>
  <c r="D49" i="18"/>
  <c r="D9" i="18"/>
  <c r="D69" i="17"/>
  <c r="F39" i="16"/>
  <c r="C12" i="20" s="1"/>
  <c r="D12" i="20" s="1"/>
  <c r="D9" i="17"/>
  <c r="F49" i="17"/>
  <c r="C20" i="20" s="1"/>
  <c r="D20" i="20" s="1"/>
  <c r="F19" i="18"/>
  <c r="C24" i="20" s="1"/>
  <c r="D24" i="20" s="1"/>
  <c r="F9" i="19"/>
  <c r="C30" i="20" s="1"/>
  <c r="D30" i="20" s="1"/>
  <c r="D29" i="16"/>
  <c r="F69" i="16"/>
  <c r="C15" i="20" s="1"/>
  <c r="D15" i="20" s="1"/>
  <c r="F39" i="17"/>
  <c r="C19" i="20" s="1"/>
  <c r="D19" i="20" s="1"/>
  <c r="D69" i="18"/>
  <c r="F59" i="16"/>
  <c r="C14" i="20" s="1"/>
  <c r="D14" i="20" s="1"/>
  <c r="D29" i="17"/>
  <c r="D59" i="17"/>
  <c r="F39" i="18"/>
  <c r="C26" i="20" s="1"/>
  <c r="D26" i="20" s="1"/>
  <c r="F59" i="18"/>
  <c r="C28" i="20" s="1"/>
  <c r="D28" i="20" s="1"/>
  <c r="D19" i="19"/>
  <c r="F29" i="19"/>
  <c r="C32" i="20" s="1"/>
  <c r="D32" i="20" s="1"/>
  <c r="F9" i="17"/>
  <c r="C16" i="20" s="1"/>
  <c r="D16" i="20" s="1"/>
  <c r="B3" i="20"/>
  <c r="B4" i="20" s="1"/>
  <c r="A4" i="20" s="1"/>
  <c r="D39" i="17"/>
  <c r="D49" i="17"/>
  <c r="F29" i="17"/>
  <c r="C18" i="20" s="1"/>
  <c r="D18" i="20" s="1"/>
  <c r="D19" i="17"/>
  <c r="D69" i="16"/>
  <c r="D59" i="16"/>
  <c r="D19" i="16"/>
  <c r="F9" i="16"/>
  <c r="C9" i="20" s="1"/>
  <c r="D9" i="20" s="1"/>
  <c r="F69" i="19"/>
  <c r="F49" i="19"/>
  <c r="D49" i="19"/>
  <c r="F59" i="19"/>
  <c r="D29" i="19"/>
  <c r="F39" i="19"/>
  <c r="D69" i="19"/>
  <c r="F29" i="18"/>
  <c r="C25" i="20" s="1"/>
  <c r="D25" i="20" s="1"/>
  <c r="F69" i="18"/>
  <c r="C29" i="20" s="1"/>
  <c r="D29" i="20" s="1"/>
  <c r="D9" i="19"/>
  <c r="D39" i="18"/>
  <c r="D19" i="18"/>
  <c r="F29" i="16"/>
  <c r="C11" i="20" s="1"/>
  <c r="D11" i="20" s="1"/>
  <c r="D39" i="19"/>
  <c r="D59" i="19"/>
  <c r="F19" i="16"/>
  <c r="C10" i="20" s="1"/>
  <c r="D10" i="20" s="1"/>
  <c r="D39" i="16"/>
  <c r="D49" i="16"/>
  <c r="D19" i="4"/>
  <c r="F39" i="4"/>
  <c r="C5" i="20" s="1"/>
  <c r="D5" i="20" s="1"/>
  <c r="B21" i="4"/>
  <c r="B31" i="4" s="1"/>
  <c r="B41" i="4" s="1"/>
  <c r="F29" i="4"/>
  <c r="C4" i="20" s="1"/>
  <c r="D4" i="20" s="1"/>
  <c r="F49" i="4"/>
  <c r="C6" i="20" s="1"/>
  <c r="D6" i="20" s="1"/>
  <c r="F69" i="4"/>
  <c r="C8" i="20" s="1"/>
  <c r="D8" i="20" s="1"/>
  <c r="D39" i="4"/>
  <c r="D59" i="4"/>
  <c r="F19" i="4"/>
  <c r="C3" i="20" s="1"/>
  <c r="D3" i="20" s="1"/>
  <c r="D29" i="4"/>
  <c r="F59" i="4"/>
  <c r="C7" i="20" s="1"/>
  <c r="D7" i="20" s="1"/>
  <c r="D49" i="4"/>
  <c r="D69" i="4"/>
  <c r="B5" i="20" l="1"/>
  <c r="A5" i="20" s="1"/>
  <c r="A3" i="20"/>
  <c r="A21" i="4"/>
  <c r="A31" i="4"/>
  <c r="A41" i="4"/>
  <c r="B51" i="4"/>
  <c r="A1" i="4"/>
  <c r="G9" i="4"/>
  <c r="F2" i="4"/>
  <c r="D2" i="4"/>
  <c r="C9" i="4"/>
  <c r="D6" i="4"/>
  <c r="D7" i="4"/>
  <c r="D5" i="4"/>
  <c r="D4" i="4"/>
  <c r="D3" i="4"/>
  <c r="F5" i="4"/>
  <c r="F4" i="4"/>
  <c r="F3" i="4"/>
  <c r="B6" i="20" l="1"/>
  <c r="A6" i="20" s="1"/>
  <c r="B61" i="4"/>
  <c r="B1" i="16" s="1"/>
  <c r="A51" i="4"/>
  <c r="F7" i="4"/>
  <c r="F6" i="4"/>
  <c r="E9" i="4"/>
  <c r="F9" i="4" s="1"/>
  <c r="C2" i="20" s="1"/>
  <c r="D2" i="20" l="1"/>
  <c r="C34" i="20"/>
  <c r="B7" i="20"/>
  <c r="A7" i="20" s="1"/>
  <c r="A1" i="16"/>
  <c r="B11" i="16"/>
  <c r="B21" i="16" s="1"/>
  <c r="A61" i="4"/>
  <c r="D9" i="4"/>
  <c r="B8" i="20" l="1"/>
  <c r="A8" i="20" s="1"/>
  <c r="A11" i="16"/>
  <c r="B9" i="20" l="1"/>
  <c r="A9" i="20" s="1"/>
  <c r="B31" i="16"/>
  <c r="A21" i="16"/>
  <c r="B10" i="20" l="1"/>
  <c r="A31" i="16"/>
  <c r="B41" i="16"/>
  <c r="A10" i="20" l="1"/>
  <c r="B11" i="20"/>
  <c r="A11" i="20" s="1"/>
  <c r="A41" i="16"/>
  <c r="B51" i="16"/>
  <c r="B12" i="20" l="1"/>
  <c r="A12" i="20" s="1"/>
  <c r="A51" i="16"/>
  <c r="B61" i="16"/>
  <c r="B1" i="17" s="1"/>
  <c r="B13" i="20" l="1"/>
  <c r="A13" i="20" s="1"/>
  <c r="A61" i="16"/>
  <c r="B14" i="20" l="1"/>
  <c r="A14" i="20" s="1"/>
  <c r="A1" i="17"/>
  <c r="B11" i="17"/>
  <c r="B15" i="20" l="1"/>
  <c r="A15" i="20" s="1"/>
  <c r="B21" i="17"/>
  <c r="A11" i="17"/>
  <c r="B16" i="20" l="1"/>
  <c r="A16" i="20" s="1"/>
  <c r="B31" i="17"/>
  <c r="A21" i="17"/>
  <c r="B17" i="20" l="1"/>
  <c r="A17" i="20" s="1"/>
  <c r="A31" i="17"/>
  <c r="B41" i="17"/>
  <c r="B18" i="20" l="1"/>
  <c r="A18" i="20" s="1"/>
  <c r="B51" i="17"/>
  <c r="A41" i="17"/>
  <c r="B19" i="20" l="1"/>
  <c r="A19" i="20" s="1"/>
  <c r="B61" i="17"/>
  <c r="B1" i="18" s="1"/>
  <c r="A51" i="17"/>
  <c r="B20" i="20" l="1"/>
  <c r="A20" i="20" s="1"/>
  <c r="A61" i="17"/>
  <c r="B21" i="20" l="1"/>
  <c r="A21" i="20" s="1"/>
  <c r="A1" i="18"/>
  <c r="B11" i="18"/>
  <c r="B22" i="20" l="1"/>
  <c r="A22" i="20" s="1"/>
  <c r="B21" i="18"/>
  <c r="A11" i="18"/>
  <c r="B23" i="20" l="1"/>
  <c r="A23" i="20" s="1"/>
  <c r="B31" i="18"/>
  <c r="A21" i="18"/>
  <c r="B24" i="20" l="1"/>
  <c r="A24" i="20" s="1"/>
  <c r="B41" i="18"/>
  <c r="A31" i="18"/>
  <c r="B25" i="20" l="1"/>
  <c r="A25" i="20" s="1"/>
  <c r="B51" i="18"/>
  <c r="A41" i="18"/>
  <c r="B26" i="20" l="1"/>
  <c r="A26" i="20" s="1"/>
  <c r="B61" i="18"/>
  <c r="A51" i="18"/>
  <c r="B27" i="20" l="1"/>
  <c r="A27" i="20" s="1"/>
  <c r="A61" i="18"/>
  <c r="B28" i="20" l="1"/>
  <c r="A28" i="20" s="1"/>
  <c r="A1" i="19"/>
  <c r="B29" i="20" l="1"/>
  <c r="B30" i="20" s="1"/>
  <c r="A11" i="19"/>
  <c r="B31" i="20" l="1"/>
  <c r="A31" i="20" s="1"/>
  <c r="A30" i="20"/>
  <c r="A29" i="20"/>
  <c r="B31" i="19"/>
  <c r="A21" i="19"/>
  <c r="B32" i="20" l="1"/>
  <c r="A32" i="20" s="1"/>
  <c r="A31" i="19"/>
  <c r="B41" i="19"/>
  <c r="B51" i="19" l="1"/>
  <c r="A41" i="19"/>
  <c r="D34" i="20" l="1"/>
  <c r="B61" i="19"/>
  <c r="A61" i="19" s="1"/>
  <c r="A51" i="19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<sst xmlns="http://schemas.openxmlformats.org/spreadsheetml/2006/main" count="460" uniqueCount="16">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</sst>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42" fontId="0" fillId="0" borderId="0" xfId="0" applyNumberFormat="1" applyAlignment="1" applyProtection="1">
      <alignment horizontal="center" vertical="center"/>
      <protection locked="0"/>
    </xf>
    <xf numFmtId="42" fontId="0" fillId="0" borderId="2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1" xfId="2" applyNumberFormat="1" applyFont="1" applyBorder="1" applyAlignment="1" applyProtection="1">
      <alignment horizontal="center"/>
    </xf>
    <xf numFmtId="0" fontId="0" fillId="0" borderId="2" xfId="0" applyBorder="1" applyAlignment="1" applyProtection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7</v>
      </c>
      <c r="B1" s="1">
        <v>44562</v>
      </c>
      <c r="C1" s="13" t="s">
        <v>3</v>
      </c>
      <c r="D1" s="8" t="s">
        <v>2</v>
      </c>
      <c r="E1" s="13" t="s">
        <v>0</v>
      </c>
      <c r="F1" s="13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658</v>
      </c>
      <c r="E2" s="3">
        <v>561</v>
      </c>
      <c r="F2" s="10">
        <f>E2/C2</f>
        <v>0.46021328958162427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246</v>
      </c>
      <c r="E3" s="3">
        <v>78</v>
      </c>
      <c r="F3" s="10">
        <f t="shared" ref="F3:F7" si="0">E3/C3</f>
        <v>0.24074074074074073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529</v>
      </c>
      <c r="E4" s="3">
        <v>663</v>
      </c>
      <c r="F4" s="10">
        <f t="shared" si="0"/>
        <v>0.55620805369127513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970</v>
      </c>
      <c r="E5" s="3">
        <v>460</v>
      </c>
      <c r="F5" s="10">
        <f t="shared" si="0"/>
        <v>0.32167832167832167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97</v>
      </c>
      <c r="E6" s="3">
        <v>255</v>
      </c>
      <c r="F6" s="10">
        <f t="shared" si="0"/>
        <v>0.72443181818181823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1202</v>
      </c>
      <c r="E7" s="3">
        <v>998</v>
      </c>
      <c r="F7" s="10">
        <f t="shared" si="0"/>
        <v>0.45363636363636362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3702</v>
      </c>
      <c r="E9" s="11">
        <f t="shared" ref="E9" si="2">SUM(E2:E8)</f>
        <v>3015</v>
      </c>
      <c r="F9" s="12">
        <f>E9/C9</f>
        <v>0.44886109870477892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1</v>
      </c>
      <c r="B11" s="15">
        <f>B1+1</f>
        <v>44563</v>
      </c>
      <c r="C11" s="13" t="s">
        <v>3</v>
      </c>
      <c r="D11" s="8" t="s">
        <v>2</v>
      </c>
      <c r="E11" s="13" t="s">
        <v>0</v>
      </c>
      <c r="F11" s="13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748</v>
      </c>
      <c r="E12" s="3">
        <v>471</v>
      </c>
      <c r="F12" s="10">
        <f>E12/C12</f>
        <v>0.3863822805578343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235</v>
      </c>
      <c r="E13" s="3">
        <v>89</v>
      </c>
      <c r="F13" s="10">
        <f t="shared" ref="F13:F17" si="3">E13/C13</f>
        <v>0.27469135802469136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579</v>
      </c>
      <c r="E14" s="3">
        <v>613</v>
      </c>
      <c r="F14" s="10">
        <f t="shared" si="3"/>
        <v>0.51426174496644295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990</v>
      </c>
      <c r="E15" s="3">
        <v>440</v>
      </c>
      <c r="F15" s="10">
        <f t="shared" si="3"/>
        <v>0.30769230769230771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87</v>
      </c>
      <c r="E16" s="3">
        <v>265</v>
      </c>
      <c r="F16" s="10">
        <f t="shared" si="3"/>
        <v>0.75284090909090906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1229</v>
      </c>
      <c r="E17" s="3">
        <v>971</v>
      </c>
      <c r="F17" s="10">
        <f t="shared" si="3"/>
        <v>0.44136363636363635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3868</v>
      </c>
      <c r="E19" s="11">
        <f t="shared" ref="E19" si="5">SUM(E12:E18)</f>
        <v>2849</v>
      </c>
      <c r="F19" s="12">
        <f>E19/C19</f>
        <v>0.42414768497841299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2</v>
      </c>
      <c r="B21" s="15">
        <f>B11+1</f>
        <v>44564</v>
      </c>
      <c r="C21" s="13" t="s">
        <v>3</v>
      </c>
      <c r="D21" s="8" t="s">
        <v>2</v>
      </c>
      <c r="E21" s="13" t="s">
        <v>0</v>
      </c>
      <c r="F21" s="13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879</v>
      </c>
      <c r="E22" s="3">
        <v>340</v>
      </c>
      <c r="F22" s="10">
        <f>E22/C22</f>
        <v>0.27891714520098443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228</v>
      </c>
      <c r="E23" s="3">
        <v>96</v>
      </c>
      <c r="F23" s="10">
        <f t="shared" ref="F23:F27" si="6">E23/C23</f>
        <v>0.29629629629629628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652</v>
      </c>
      <c r="E24" s="3">
        <v>540</v>
      </c>
      <c r="F24" s="10">
        <f t="shared" si="6"/>
        <v>0.45302013422818793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1061</v>
      </c>
      <c r="E25" s="3">
        <v>369</v>
      </c>
      <c r="F25" s="10">
        <f t="shared" si="6"/>
        <v>0.25804195804195806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135</v>
      </c>
      <c r="E26" s="3">
        <v>217</v>
      </c>
      <c r="F26" s="10">
        <f t="shared" si="6"/>
        <v>0.61647727272727271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1105</v>
      </c>
      <c r="E27" s="3">
        <v>1095</v>
      </c>
      <c r="F27" s="10">
        <f t="shared" si="6"/>
        <v>0.49772727272727274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4060</v>
      </c>
      <c r="E29" s="11">
        <f t="shared" ref="E29" si="8">SUM(E22:E28)</f>
        <v>2657</v>
      </c>
      <c r="F29" s="12">
        <f>E29/C29</f>
        <v>0.3955634956081584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3</v>
      </c>
      <c r="B31" s="15">
        <f>B21+1</f>
        <v>44565</v>
      </c>
      <c r="C31" s="13" t="s">
        <v>3</v>
      </c>
      <c r="D31" s="8" t="s">
        <v>2</v>
      </c>
      <c r="E31" s="13" t="s">
        <v>0</v>
      </c>
      <c r="F31" s="13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923</v>
      </c>
      <c r="E32" s="3">
        <v>296</v>
      </c>
      <c r="F32" s="10">
        <f>E32/C32</f>
        <v>0.24282198523379819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213</v>
      </c>
      <c r="E33" s="3">
        <v>111</v>
      </c>
      <c r="F33" s="10">
        <f t="shared" ref="F33:F37" si="9">E33/C33</f>
        <v>0.34259259259259262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781</v>
      </c>
      <c r="E34" s="3">
        <v>411</v>
      </c>
      <c r="F34" s="10">
        <f t="shared" si="9"/>
        <v>0.34479865771812079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1055</v>
      </c>
      <c r="E35" s="3">
        <v>375</v>
      </c>
      <c r="F35" s="10">
        <f t="shared" si="9"/>
        <v>0.26223776223776224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111</v>
      </c>
      <c r="E36" s="3">
        <v>241</v>
      </c>
      <c r="F36" s="10">
        <f t="shared" si="9"/>
        <v>0.68465909090909094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1537</v>
      </c>
      <c r="E37" s="3">
        <v>663</v>
      </c>
      <c r="F37" s="10">
        <f t="shared" si="9"/>
        <v>0.30136363636363639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4620</v>
      </c>
      <c r="E39" s="11">
        <f t="shared" ref="E39" si="11">SUM(E32:E38)</f>
        <v>2097</v>
      </c>
      <c r="F39" s="12">
        <f>E39/C39</f>
        <v>0.3121929432782492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4</v>
      </c>
      <c r="B41" s="15">
        <f>B31+1</f>
        <v>44566</v>
      </c>
      <c r="C41" s="13" t="s">
        <v>3</v>
      </c>
      <c r="D41" s="8" t="s">
        <v>2</v>
      </c>
      <c r="E41" s="13" t="s">
        <v>0</v>
      </c>
      <c r="F41" s="13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932</v>
      </c>
      <c r="E42" s="3">
        <v>287</v>
      </c>
      <c r="F42" s="10">
        <f>E42/C42</f>
        <v>0.23543888433141918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221</v>
      </c>
      <c r="E43" s="3">
        <v>103</v>
      </c>
      <c r="F43" s="10">
        <f t="shared" ref="F43:F47" si="12">E43/C43</f>
        <v>0.31790123456790126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677</v>
      </c>
      <c r="E44" s="3">
        <v>515</v>
      </c>
      <c r="F44" s="10">
        <f t="shared" si="12"/>
        <v>0.43204697986577179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1035</v>
      </c>
      <c r="E45" s="3">
        <v>395</v>
      </c>
      <c r="F45" s="10">
        <f t="shared" si="12"/>
        <v>0.2762237762237762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97</v>
      </c>
      <c r="E46" s="3">
        <v>255</v>
      </c>
      <c r="F46" s="10">
        <f t="shared" si="12"/>
        <v>0.72443181818181823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1550</v>
      </c>
      <c r="E47" s="3">
        <v>650</v>
      </c>
      <c r="F47" s="10">
        <f t="shared" si="12"/>
        <v>0.29545454545454547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4512</v>
      </c>
      <c r="E49" s="11">
        <f t="shared" ref="E49" si="14">SUM(E42:E48)</f>
        <v>2205</v>
      </c>
      <c r="F49" s="12">
        <f>E49/C49</f>
        <v>0.3282715497990174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5</v>
      </c>
      <c r="B51" s="15">
        <f>B41+1</f>
        <v>44567</v>
      </c>
      <c r="C51" s="13" t="s">
        <v>3</v>
      </c>
      <c r="D51" s="8" t="s">
        <v>2</v>
      </c>
      <c r="E51" s="13" t="s">
        <v>0</v>
      </c>
      <c r="F51" s="13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859</v>
      </c>
      <c r="E52" s="3">
        <v>360</v>
      </c>
      <c r="F52" s="10">
        <f>E52/C52</f>
        <v>0.29532403609515995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217</v>
      </c>
      <c r="E53" s="3">
        <v>107</v>
      </c>
      <c r="F53" s="10">
        <f t="shared" ref="F53:F57" si="15">E53/C53</f>
        <v>0.33024691358024694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587</v>
      </c>
      <c r="E54" s="3">
        <v>605</v>
      </c>
      <c r="F54" s="10">
        <f t="shared" si="15"/>
        <v>0.5075503355704698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1006</v>
      </c>
      <c r="E55" s="3">
        <v>424</v>
      </c>
      <c r="F55" s="10">
        <f t="shared" si="15"/>
        <v>0.2965034965034965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63</v>
      </c>
      <c r="E56" s="3">
        <v>289</v>
      </c>
      <c r="F56" s="10">
        <f t="shared" si="15"/>
        <v>0.82102272727272729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1494</v>
      </c>
      <c r="E57" s="3">
        <v>706</v>
      </c>
      <c r="F57" s="10">
        <f t="shared" si="15"/>
        <v>0.32090909090909092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4226</v>
      </c>
      <c r="E59" s="11">
        <f t="shared" ref="E59" si="17">SUM(E52:E58)</f>
        <v>2491</v>
      </c>
      <c r="F59" s="12">
        <f>E59/C59</f>
        <v>0.37085008188179247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6</v>
      </c>
      <c r="B61" s="15">
        <f>B51+1</f>
        <v>44568</v>
      </c>
      <c r="C61" s="13" t="s">
        <v>3</v>
      </c>
      <c r="D61" s="8" t="s">
        <v>2</v>
      </c>
      <c r="E61" s="13" t="s">
        <v>0</v>
      </c>
      <c r="F61" s="13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873</v>
      </c>
      <c r="E62" s="3">
        <v>346</v>
      </c>
      <c r="F62" s="10">
        <f>E62/C62</f>
        <v>0.2838392124692371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211</v>
      </c>
      <c r="E63" s="3">
        <v>113</v>
      </c>
      <c r="F63" s="10">
        <f t="shared" ref="F63:F67" si="18">E63/C63</f>
        <v>0.34876543209876543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583</v>
      </c>
      <c r="E64" s="3">
        <v>609</v>
      </c>
      <c r="F64" s="10">
        <f t="shared" si="18"/>
        <v>0.51090604026845643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1053</v>
      </c>
      <c r="E65" s="3">
        <v>377</v>
      </c>
      <c r="F65" s="10">
        <f t="shared" si="18"/>
        <v>0.26363636363636361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68</v>
      </c>
      <c r="E66" s="3">
        <v>284</v>
      </c>
      <c r="F66" s="10">
        <f t="shared" si="18"/>
        <v>0.80681818181818177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1437</v>
      </c>
      <c r="E67" s="3">
        <v>763</v>
      </c>
      <c r="F67" s="10">
        <f t="shared" si="18"/>
        <v>0.3468181818181818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4225</v>
      </c>
      <c r="E69" s="11">
        <f t="shared" ref="E69" si="20">SUM(E62:E68)</f>
        <v>2492</v>
      </c>
      <c r="F69" s="12">
        <f>E69/C69</f>
        <v>0.37099895786809589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7</v>
      </c>
      <c r="B1" s="1">
        <f>'1-7'!B61+1</f>
        <v>44569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836</v>
      </c>
      <c r="E2" s="3">
        <v>383</v>
      </c>
      <c r="F2" s="10">
        <f>E2/C2</f>
        <v>0.31419196062346183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222</v>
      </c>
      <c r="E3" s="3">
        <v>102</v>
      </c>
      <c r="F3" s="10">
        <f t="shared" ref="F3:F7" si="0">E3/C3</f>
        <v>0.31481481481481483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590</v>
      </c>
      <c r="E4" s="3">
        <v>602</v>
      </c>
      <c r="F4" s="10">
        <f t="shared" si="0"/>
        <v>0.50503355704697983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1086</v>
      </c>
      <c r="E5" s="3">
        <v>344</v>
      </c>
      <c r="F5" s="10">
        <f t="shared" si="0"/>
        <v>0.24055944055944056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67</v>
      </c>
      <c r="E6" s="3">
        <v>285</v>
      </c>
      <c r="F6" s="10">
        <f t="shared" si="0"/>
        <v>0.80965909090909094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1438</v>
      </c>
      <c r="E7" s="3">
        <v>762</v>
      </c>
      <c r="F7" s="10">
        <f t="shared" si="0"/>
        <v>0.34636363636363637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4239</v>
      </c>
      <c r="E9" s="11">
        <f t="shared" ref="E9" si="2">SUM(E2:E8)</f>
        <v>2478</v>
      </c>
      <c r="F9" s="12">
        <f>E9/C9</f>
        <v>0.36891469405984817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1</v>
      </c>
      <c r="B11" s="15">
        <f>B1+1</f>
        <v>44570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884</v>
      </c>
      <c r="E12" s="3">
        <v>335</v>
      </c>
      <c r="F12" s="10">
        <f>E12/C12</f>
        <v>0.27481542247744051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204</v>
      </c>
      <c r="E13" s="3">
        <v>120</v>
      </c>
      <c r="F13" s="10">
        <f t="shared" ref="F13:F17" si="3">E13/C13</f>
        <v>0.37037037037037035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610</v>
      </c>
      <c r="E14" s="3">
        <v>582</v>
      </c>
      <c r="F14" s="10">
        <f t="shared" si="3"/>
        <v>0.48825503355704697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1106</v>
      </c>
      <c r="E15" s="3">
        <v>324</v>
      </c>
      <c r="F15" s="10">
        <f t="shared" si="3"/>
        <v>0.22657342657342658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81</v>
      </c>
      <c r="E16" s="3">
        <v>271</v>
      </c>
      <c r="F16" s="10">
        <f t="shared" si="3"/>
        <v>0.76988636363636365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1501</v>
      </c>
      <c r="E17" s="3">
        <v>699</v>
      </c>
      <c r="F17" s="10">
        <f t="shared" si="3"/>
        <v>0.31772727272727275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4386</v>
      </c>
      <c r="E19" s="11">
        <f t="shared" ref="E19" si="5">SUM(E12:E18)</f>
        <v>2331</v>
      </c>
      <c r="F19" s="12">
        <f>E19/C19</f>
        <v>0.34702992407324701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2</v>
      </c>
      <c r="B21" s="15">
        <f>B11+1</f>
        <v>44571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914</v>
      </c>
      <c r="E22" s="3">
        <v>305</v>
      </c>
      <c r="F22" s="10">
        <f>E22/C22</f>
        <v>0.2502050861361772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228</v>
      </c>
      <c r="E23" s="3">
        <v>96</v>
      </c>
      <c r="F23" s="10">
        <f t="shared" ref="F23:F27" si="6">E23/C23</f>
        <v>0.29629629629629628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676</v>
      </c>
      <c r="E24" s="3">
        <v>516</v>
      </c>
      <c r="F24" s="10">
        <f t="shared" si="6"/>
        <v>0.43288590604026844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991</v>
      </c>
      <c r="E25" s="3">
        <v>439</v>
      </c>
      <c r="F25" s="10">
        <f t="shared" si="6"/>
        <v>0.30699300699300697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36</v>
      </c>
      <c r="E26" s="3">
        <v>316</v>
      </c>
      <c r="F26" s="10">
        <f t="shared" si="6"/>
        <v>0.89772727272727271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1524</v>
      </c>
      <c r="E27" s="3">
        <v>676</v>
      </c>
      <c r="F27" s="10">
        <f t="shared" si="6"/>
        <v>0.30727272727272725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4369</v>
      </c>
      <c r="E29" s="11">
        <f t="shared" ref="E29" si="8">SUM(E22:E28)</f>
        <v>2348</v>
      </c>
      <c r="F29" s="12">
        <f>E29/C29</f>
        <v>0.34956081584040494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3</v>
      </c>
      <c r="B31" s="15">
        <f>B21+1</f>
        <v>44572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903</v>
      </c>
      <c r="E32" s="3">
        <v>316</v>
      </c>
      <c r="F32" s="10">
        <f>E32/C32</f>
        <v>0.25922887612797374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195</v>
      </c>
      <c r="E33" s="3">
        <v>129</v>
      </c>
      <c r="F33" s="10">
        <f t="shared" ref="F33:F37" si="9">E33/C33</f>
        <v>0.39814814814814814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666</v>
      </c>
      <c r="E34" s="3">
        <v>526</v>
      </c>
      <c r="F34" s="10">
        <f t="shared" si="9"/>
        <v>0.4412751677852349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871</v>
      </c>
      <c r="E35" s="3">
        <v>559</v>
      </c>
      <c r="F35" s="10">
        <f t="shared" si="9"/>
        <v>0.39090909090909093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60</v>
      </c>
      <c r="E36" s="3">
        <v>292</v>
      </c>
      <c r="F36" s="10">
        <f t="shared" si="9"/>
        <v>0.82954545454545459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1508</v>
      </c>
      <c r="E37" s="3">
        <v>692</v>
      </c>
      <c r="F37" s="10">
        <f t="shared" si="9"/>
        <v>0.31454545454545457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4203</v>
      </c>
      <c r="E39" s="11">
        <f t="shared" ref="E39" si="11">SUM(E32:E38)</f>
        <v>2514</v>
      </c>
      <c r="F39" s="12">
        <f>E39/C39</f>
        <v>0.37427422956677087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4</v>
      </c>
      <c r="B41" s="15">
        <f>B31+1</f>
        <v>44573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793</v>
      </c>
      <c r="E42" s="3">
        <v>426</v>
      </c>
      <c r="F42" s="10">
        <f>E42/C42</f>
        <v>0.34946677604593929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226</v>
      </c>
      <c r="E43" s="3">
        <v>98</v>
      </c>
      <c r="F43" s="10">
        <f t="shared" ref="F43:F47" si="12">E43/C43</f>
        <v>0.30246913580246915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756</v>
      </c>
      <c r="E44" s="3">
        <v>436</v>
      </c>
      <c r="F44" s="10">
        <f t="shared" si="12"/>
        <v>0.36577181208053694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965</v>
      </c>
      <c r="E45" s="3">
        <v>465</v>
      </c>
      <c r="F45" s="10">
        <f t="shared" si="12"/>
        <v>0.32517482517482516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47</v>
      </c>
      <c r="E46" s="3">
        <v>305</v>
      </c>
      <c r="F46" s="10">
        <f t="shared" si="12"/>
        <v>0.86647727272727271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1579</v>
      </c>
      <c r="E47" s="3">
        <v>621</v>
      </c>
      <c r="F47" s="10">
        <f t="shared" si="12"/>
        <v>0.28227272727272729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4366</v>
      </c>
      <c r="E49" s="11">
        <f t="shared" ref="E49" si="14">SUM(E42:E48)</f>
        <v>2351</v>
      </c>
      <c r="F49" s="12">
        <f>E49/C49</f>
        <v>0.35000744379931514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5</v>
      </c>
      <c r="B51" s="15">
        <f>B41+1</f>
        <v>44574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876</v>
      </c>
      <c r="E52" s="3">
        <v>343</v>
      </c>
      <c r="F52" s="10">
        <f>E52/C52</f>
        <v>0.28137817883511074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221</v>
      </c>
      <c r="E53" s="3">
        <v>103</v>
      </c>
      <c r="F53" s="10">
        <f t="shared" ref="F53:F57" si="15">E53/C53</f>
        <v>0.31790123456790126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635</v>
      </c>
      <c r="E54" s="3">
        <v>557</v>
      </c>
      <c r="F54" s="10">
        <f t="shared" si="15"/>
        <v>0.46728187919463088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967</v>
      </c>
      <c r="E55" s="3">
        <v>463</v>
      </c>
      <c r="F55" s="10">
        <f t="shared" si="15"/>
        <v>0.32377622377622378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60</v>
      </c>
      <c r="E56" s="3">
        <v>292</v>
      </c>
      <c r="F56" s="10">
        <f t="shared" si="15"/>
        <v>0.82954545454545459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1488</v>
      </c>
      <c r="E57" s="3">
        <v>712</v>
      </c>
      <c r="F57" s="10">
        <f t="shared" si="15"/>
        <v>0.32363636363636361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4247</v>
      </c>
      <c r="E59" s="11">
        <f t="shared" ref="E59" si="17">SUM(E52:E58)</f>
        <v>2470</v>
      </c>
      <c r="F59" s="12">
        <f>E59/C59</f>
        <v>0.36772368616942086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6</v>
      </c>
      <c r="B61" s="15">
        <f>B51+1</f>
        <v>44575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835</v>
      </c>
      <c r="E62" s="3">
        <v>384</v>
      </c>
      <c r="F62" s="10">
        <f>E62/C62</f>
        <v>0.31501230516817064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214</v>
      </c>
      <c r="E63" s="3">
        <v>110</v>
      </c>
      <c r="F63" s="10">
        <f t="shared" ref="F63:F67" si="18">E63/C63</f>
        <v>0.33950617283950618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617</v>
      </c>
      <c r="E64" s="3">
        <v>575</v>
      </c>
      <c r="F64" s="10">
        <f t="shared" si="18"/>
        <v>0.48238255033557048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989</v>
      </c>
      <c r="E65" s="3">
        <v>441</v>
      </c>
      <c r="F65" s="10">
        <f t="shared" si="18"/>
        <v>0.3083916083916084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49</v>
      </c>
      <c r="E66" s="3">
        <v>303</v>
      </c>
      <c r="F66" s="10">
        <f t="shared" si="18"/>
        <v>0.86079545454545459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1368</v>
      </c>
      <c r="E67" s="3">
        <v>832</v>
      </c>
      <c r="F67" s="10">
        <f t="shared" si="18"/>
        <v>0.37818181818181817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4072</v>
      </c>
      <c r="E69" s="11">
        <f t="shared" ref="E69" si="20">SUM(E62:E68)</f>
        <v>2645</v>
      </c>
      <c r="F69" s="12">
        <f>E69/C69</f>
        <v>0.39377698377251752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7</v>
      </c>
      <c r="B1" s="1">
        <f>'8-14'!B61+1</f>
        <v>44576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797</v>
      </c>
      <c r="E2" s="3">
        <v>422</v>
      </c>
      <c r="F2" s="10">
        <f>E2/C2</f>
        <v>0.34618539786710417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229</v>
      </c>
      <c r="E3" s="3">
        <v>95</v>
      </c>
      <c r="F3" s="10">
        <f t="shared" ref="F3:F7" si="0">E3/C3</f>
        <v>0.2932098765432099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488</v>
      </c>
      <c r="E4" s="3">
        <v>704</v>
      </c>
      <c r="F4" s="10">
        <f t="shared" si="0"/>
        <v>0.59060402684563762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995</v>
      </c>
      <c r="E5" s="3">
        <v>435</v>
      </c>
      <c r="F5" s="10">
        <f t="shared" si="0"/>
        <v>0.30419580419580422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35</v>
      </c>
      <c r="E6" s="3">
        <v>317</v>
      </c>
      <c r="F6" s="10">
        <f t="shared" si="0"/>
        <v>0.90056818181818177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1251</v>
      </c>
      <c r="E7" s="3">
        <v>949</v>
      </c>
      <c r="F7" s="10">
        <f t="shared" si="0"/>
        <v>0.43136363636363634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3795</v>
      </c>
      <c r="E9" s="11">
        <f t="shared" ref="E9" si="2">SUM(E2:E8)</f>
        <v>2922</v>
      </c>
      <c r="F9" s="12">
        <f>E9/C9</f>
        <v>0.43501563197856186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1</v>
      </c>
      <c r="B11" s="15">
        <f>B1+1</f>
        <v>44577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786</v>
      </c>
      <c r="E12" s="3">
        <v>433</v>
      </c>
      <c r="F12" s="10">
        <f>E12/C12</f>
        <v>0.35520918785890077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236</v>
      </c>
      <c r="E13" s="3">
        <v>88</v>
      </c>
      <c r="F13" s="10">
        <f t="shared" ref="F13:F17" si="3">E13/C13</f>
        <v>0.27160493827160492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493</v>
      </c>
      <c r="E14" s="3">
        <v>699</v>
      </c>
      <c r="F14" s="10">
        <f t="shared" si="3"/>
        <v>0.58640939597315433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989</v>
      </c>
      <c r="E15" s="3">
        <v>441</v>
      </c>
      <c r="F15" s="10">
        <f t="shared" si="3"/>
        <v>0.3083916083916084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57</v>
      </c>
      <c r="E16" s="3">
        <v>295</v>
      </c>
      <c r="F16" s="10">
        <f t="shared" si="3"/>
        <v>0.83806818181818177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1267</v>
      </c>
      <c r="E17" s="3">
        <v>933</v>
      </c>
      <c r="F17" s="10">
        <f t="shared" si="3"/>
        <v>0.42409090909090907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3828</v>
      </c>
      <c r="E19" s="11">
        <f t="shared" ref="E19" si="5">SUM(E12:E18)</f>
        <v>2889</v>
      </c>
      <c r="F19" s="12">
        <f>E19/C19</f>
        <v>0.43010272443054937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2</v>
      </c>
      <c r="B21" s="15">
        <f>B11+1</f>
        <v>44578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864</v>
      </c>
      <c r="E22" s="3">
        <v>355</v>
      </c>
      <c r="F22" s="10">
        <f>E22/C22</f>
        <v>0.29122231337161608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219</v>
      </c>
      <c r="E23" s="3">
        <v>105</v>
      </c>
      <c r="F23" s="10">
        <f t="shared" ref="F23:F27" si="6">E23/C23</f>
        <v>0.32407407407407407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557</v>
      </c>
      <c r="E24" s="3">
        <v>635</v>
      </c>
      <c r="F24" s="10">
        <f t="shared" si="6"/>
        <v>0.53271812080536918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971</v>
      </c>
      <c r="E25" s="3">
        <v>459</v>
      </c>
      <c r="F25" s="10">
        <f t="shared" si="6"/>
        <v>0.32097902097902098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64</v>
      </c>
      <c r="E26" s="3">
        <v>288</v>
      </c>
      <c r="F26" s="10">
        <f t="shared" si="6"/>
        <v>0.81818181818181823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1411</v>
      </c>
      <c r="E27" s="3">
        <v>789</v>
      </c>
      <c r="F27" s="10">
        <f t="shared" si="6"/>
        <v>0.35863636363636364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4086</v>
      </c>
      <c r="E29" s="11">
        <f t="shared" ref="E29" si="8">SUM(E22:E28)</f>
        <v>2631</v>
      </c>
      <c r="F29" s="12">
        <f>E29/C29</f>
        <v>0.39169271996426974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3</v>
      </c>
      <c r="B31" s="15">
        <f>B21+1</f>
        <v>44579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892</v>
      </c>
      <c r="E32" s="3">
        <v>327</v>
      </c>
      <c r="F32" s="10">
        <f>E32/C32</f>
        <v>0.26825266611977028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224</v>
      </c>
      <c r="E33" s="3">
        <v>100</v>
      </c>
      <c r="F33" s="10">
        <f t="shared" ref="F33:F37" si="9">E33/C33</f>
        <v>0.30864197530864196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633</v>
      </c>
      <c r="E34" s="3">
        <v>559</v>
      </c>
      <c r="F34" s="10">
        <f t="shared" si="9"/>
        <v>0.46895973154362414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913</v>
      </c>
      <c r="E35" s="3">
        <v>517</v>
      </c>
      <c r="F35" s="10">
        <f t="shared" si="9"/>
        <v>0.36153846153846153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33</v>
      </c>
      <c r="E36" s="3">
        <v>319</v>
      </c>
      <c r="F36" s="10">
        <f t="shared" si="9"/>
        <v>0.90625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1555</v>
      </c>
      <c r="E37" s="3">
        <v>645</v>
      </c>
      <c r="F37" s="10">
        <f t="shared" si="9"/>
        <v>0.29318181818181815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4250</v>
      </c>
      <c r="E39" s="11">
        <f t="shared" ref="E39" si="11">SUM(E32:E38)</f>
        <v>2467</v>
      </c>
      <c r="F39" s="12">
        <f>E39/C39</f>
        <v>0.36727705821051065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4</v>
      </c>
      <c r="B41" s="15">
        <f>B31+1</f>
        <v>44580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859</v>
      </c>
      <c r="E42" s="3">
        <v>360</v>
      </c>
      <c r="F42" s="10">
        <f>E42/C42</f>
        <v>0.29532403609515995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194</v>
      </c>
      <c r="E43" s="3">
        <v>130</v>
      </c>
      <c r="F43" s="10">
        <f t="shared" ref="F43:F47" si="12">E43/C43</f>
        <v>0.40123456790123457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614</v>
      </c>
      <c r="E44" s="3">
        <v>578</v>
      </c>
      <c r="F44" s="10">
        <f t="shared" si="12"/>
        <v>0.4848993288590604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872</v>
      </c>
      <c r="E45" s="3">
        <v>558</v>
      </c>
      <c r="F45" s="10">
        <f t="shared" si="12"/>
        <v>0.39020979020979019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27</v>
      </c>
      <c r="E46" s="3">
        <v>325</v>
      </c>
      <c r="F46" s="10">
        <f t="shared" si="12"/>
        <v>0.92329545454545459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1531</v>
      </c>
      <c r="E47" s="3">
        <v>669</v>
      </c>
      <c r="F47" s="10">
        <f t="shared" si="12"/>
        <v>0.30409090909090908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4097</v>
      </c>
      <c r="E49" s="11">
        <f t="shared" ref="E49" si="14">SUM(E42:E48)</f>
        <v>2620</v>
      </c>
      <c r="F49" s="12">
        <f>E49/C49</f>
        <v>0.39005508411493228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5</v>
      </c>
      <c r="B51" s="15">
        <f>B41+1</f>
        <v>44581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761</v>
      </c>
      <c r="E52" s="3">
        <v>458</v>
      </c>
      <c r="F52" s="10">
        <f>E52/C52</f>
        <v>0.37571780147662021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209</v>
      </c>
      <c r="E53" s="3">
        <v>115</v>
      </c>
      <c r="F53" s="10">
        <f t="shared" ref="F53:F57" si="15">E53/C53</f>
        <v>0.35493827160493829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503</v>
      </c>
      <c r="E54" s="3">
        <v>689</v>
      </c>
      <c r="F54" s="10">
        <f t="shared" si="15"/>
        <v>0.57802013422818788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920</v>
      </c>
      <c r="E55" s="3">
        <v>510</v>
      </c>
      <c r="F55" s="10">
        <f t="shared" si="15"/>
        <v>0.35664335664335667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62</v>
      </c>
      <c r="E56" s="3">
        <v>290</v>
      </c>
      <c r="F56" s="10">
        <f t="shared" si="15"/>
        <v>0.82386363636363635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1466</v>
      </c>
      <c r="E57" s="3">
        <v>734</v>
      </c>
      <c r="F57" s="10">
        <f t="shared" si="15"/>
        <v>0.33363636363636362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3921</v>
      </c>
      <c r="E59" s="11">
        <f t="shared" ref="E59" si="17">SUM(E52:E58)</f>
        <v>2796</v>
      </c>
      <c r="F59" s="12">
        <f>E59/C59</f>
        <v>0.41625725770433231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6</v>
      </c>
      <c r="B61" s="15">
        <f>B51+1</f>
        <v>44582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738</v>
      </c>
      <c r="E62" s="3">
        <v>481</v>
      </c>
      <c r="F62" s="10">
        <f>E62/C62</f>
        <v>0.39458572600492209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204</v>
      </c>
      <c r="E63" s="3">
        <v>120</v>
      </c>
      <c r="F63" s="10">
        <f t="shared" ref="F63:F67" si="18">E63/C63</f>
        <v>0.37037037037037035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609</v>
      </c>
      <c r="E64" s="3">
        <v>583</v>
      </c>
      <c r="F64" s="10">
        <f t="shared" si="18"/>
        <v>0.48909395973154363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932</v>
      </c>
      <c r="E65" s="3">
        <v>498</v>
      </c>
      <c r="F65" s="10">
        <f t="shared" si="18"/>
        <v>0.34825174825174826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33</v>
      </c>
      <c r="E66" s="3">
        <v>319</v>
      </c>
      <c r="F66" s="10">
        <f t="shared" si="18"/>
        <v>0.90625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1617</v>
      </c>
      <c r="E67" s="3">
        <v>583</v>
      </c>
      <c r="F67" s="10">
        <f t="shared" si="18"/>
        <v>0.26500000000000001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4133</v>
      </c>
      <c r="E69" s="11">
        <f t="shared" ref="E69" si="20">SUM(E62:E68)</f>
        <v>2584</v>
      </c>
      <c r="F69" s="12">
        <f>E69/C69</f>
        <v>0.38469554860800953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7</v>
      </c>
      <c r="B1" s="1">
        <f>'15-21'!B61+1</f>
        <v>44583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756</v>
      </c>
      <c r="E2" s="3">
        <v>463</v>
      </c>
      <c r="F2" s="10">
        <f>E2/C2</f>
        <v>0.37981952420016407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209</v>
      </c>
      <c r="E3" s="3">
        <v>115</v>
      </c>
      <c r="F3" s="10">
        <f t="shared" ref="F3:F7" si="0">E3/C3</f>
        <v>0.35493827160493829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627</v>
      </c>
      <c r="E4" s="3">
        <v>565</v>
      </c>
      <c r="F4" s="10">
        <f t="shared" si="0"/>
        <v>0.47399328859060402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964</v>
      </c>
      <c r="E5" s="3">
        <v>466</v>
      </c>
      <c r="F5" s="10">
        <f t="shared" si="0"/>
        <v>0.3258741258741259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44</v>
      </c>
      <c r="E6" s="3">
        <v>308</v>
      </c>
      <c r="F6" s="10">
        <f t="shared" si="0"/>
        <v>0.875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1636</v>
      </c>
      <c r="E7" s="3">
        <v>564</v>
      </c>
      <c r="F7" s="10">
        <f t="shared" si="0"/>
        <v>0.25636363636363635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4236</v>
      </c>
      <c r="E9" s="11">
        <f t="shared" ref="E9" si="2">SUM(E2:E8)</f>
        <v>2481</v>
      </c>
      <c r="F9" s="12">
        <f>E9/C9</f>
        <v>0.36936132201875838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1</v>
      </c>
      <c r="B11" s="15">
        <f>B1+1</f>
        <v>44584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855</v>
      </c>
      <c r="E12" s="3">
        <v>364</v>
      </c>
      <c r="F12" s="10">
        <f>E12/C12</f>
        <v>0.29860541427399506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231</v>
      </c>
      <c r="E13" s="3">
        <v>93</v>
      </c>
      <c r="F13" s="10">
        <f t="shared" ref="F13:F17" si="3">E13/C13</f>
        <v>0.28703703703703703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555</v>
      </c>
      <c r="E14" s="3">
        <v>637</v>
      </c>
      <c r="F14" s="10">
        <f t="shared" si="3"/>
        <v>0.53439597315436238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979</v>
      </c>
      <c r="E15" s="3">
        <v>451</v>
      </c>
      <c r="F15" s="10">
        <f t="shared" si="3"/>
        <v>0.31538461538461537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64</v>
      </c>
      <c r="E16" s="3">
        <v>288</v>
      </c>
      <c r="F16" s="10">
        <f t="shared" si="3"/>
        <v>0.81818181818181823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1389</v>
      </c>
      <c r="E17" s="3">
        <v>811</v>
      </c>
      <c r="F17" s="10">
        <f t="shared" si="3"/>
        <v>0.36863636363636365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4073</v>
      </c>
      <c r="E19" s="11">
        <f t="shared" ref="E19" si="5">SUM(E12:E18)</f>
        <v>2644</v>
      </c>
      <c r="F19" s="12">
        <f>E19/C19</f>
        <v>0.3936281077862141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2</v>
      </c>
      <c r="B21" s="15">
        <f>B11+1</f>
        <v>44585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909</v>
      </c>
      <c r="E22" s="3">
        <v>310</v>
      </c>
      <c r="F22" s="10">
        <f>E22/C22</f>
        <v>0.25430680885972107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215</v>
      </c>
      <c r="E23" s="3">
        <v>109</v>
      </c>
      <c r="F23" s="10">
        <f t="shared" ref="F23:F27" si="6">E23/C23</f>
        <v>0.33641975308641975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636</v>
      </c>
      <c r="E24" s="3">
        <v>556</v>
      </c>
      <c r="F24" s="10">
        <f t="shared" si="6"/>
        <v>0.46644295302013422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922</v>
      </c>
      <c r="E25" s="3">
        <v>508</v>
      </c>
      <c r="F25" s="10">
        <f t="shared" si="6"/>
        <v>0.35524475524475524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27</v>
      </c>
      <c r="E26" s="3">
        <v>325</v>
      </c>
      <c r="F26" s="10">
        <f t="shared" si="6"/>
        <v>0.92329545454545459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1494</v>
      </c>
      <c r="E27" s="3">
        <v>706</v>
      </c>
      <c r="F27" s="10">
        <f t="shared" si="6"/>
        <v>0.32090909090909092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4203</v>
      </c>
      <c r="E29" s="11">
        <f t="shared" ref="E29" si="8">SUM(E22:E28)</f>
        <v>2514</v>
      </c>
      <c r="F29" s="12">
        <f>E29/C29</f>
        <v>0.37427422956677087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3</v>
      </c>
      <c r="B31" s="15">
        <f>B21+1</f>
        <v>44586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897</v>
      </c>
      <c r="E32" s="3">
        <v>322</v>
      </c>
      <c r="F32" s="10">
        <f>E32/C32</f>
        <v>0.26415094339622641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190</v>
      </c>
      <c r="E33" s="3">
        <v>134</v>
      </c>
      <c r="F33" s="10">
        <f t="shared" ref="F33:F37" si="9">E33/C33</f>
        <v>0.41358024691358025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618</v>
      </c>
      <c r="E34" s="3">
        <v>574</v>
      </c>
      <c r="F34" s="10">
        <f t="shared" si="9"/>
        <v>0.48154362416107382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807</v>
      </c>
      <c r="E35" s="3">
        <v>623</v>
      </c>
      <c r="F35" s="10">
        <f t="shared" si="9"/>
        <v>0.43566433566433566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25</v>
      </c>
      <c r="E36" s="3">
        <v>327</v>
      </c>
      <c r="F36" s="10">
        <f t="shared" si="9"/>
        <v>0.92897727272727271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1476</v>
      </c>
      <c r="E37" s="3">
        <v>724</v>
      </c>
      <c r="F37" s="10">
        <f t="shared" si="9"/>
        <v>0.3290909090909091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4013</v>
      </c>
      <c r="E39" s="11">
        <f t="shared" ref="E39" si="11">SUM(E32:E38)</f>
        <v>2704</v>
      </c>
      <c r="F39" s="12">
        <f>E39/C39</f>
        <v>0.40256066696441861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4</v>
      </c>
      <c r="B41" s="15">
        <f>B31+1</f>
        <v>44587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858</v>
      </c>
      <c r="E42" s="3">
        <v>361</v>
      </c>
      <c r="F42" s="10">
        <f>E42/C42</f>
        <v>0.29614438063986875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198</v>
      </c>
      <c r="E43" s="3">
        <v>126</v>
      </c>
      <c r="F43" s="10">
        <f t="shared" ref="F43:F47" si="12">E43/C43</f>
        <v>0.3888888888888889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596</v>
      </c>
      <c r="E44" s="3">
        <v>596</v>
      </c>
      <c r="F44" s="10">
        <f t="shared" si="12"/>
        <v>0.5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778</v>
      </c>
      <c r="E45" s="3">
        <v>652</v>
      </c>
      <c r="F45" s="10">
        <f t="shared" si="12"/>
        <v>0.45594405594405596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29</v>
      </c>
      <c r="E46" s="3">
        <v>323</v>
      </c>
      <c r="F46" s="10">
        <f t="shared" si="12"/>
        <v>0.91761363636363635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1467</v>
      </c>
      <c r="E47" s="3">
        <v>733</v>
      </c>
      <c r="F47" s="10">
        <f t="shared" si="12"/>
        <v>0.33318181818181819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3926</v>
      </c>
      <c r="E49" s="11">
        <f t="shared" ref="E49" si="14">SUM(E42:E48)</f>
        <v>2791</v>
      </c>
      <c r="F49" s="12">
        <f>E49/C49</f>
        <v>0.41551287777281526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5</v>
      </c>
      <c r="B51" s="15">
        <f>B41+1</f>
        <v>44588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844</v>
      </c>
      <c r="E52" s="3">
        <v>375</v>
      </c>
      <c r="F52" s="10">
        <f>E52/C52</f>
        <v>0.30762920426579166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196</v>
      </c>
      <c r="E53" s="3">
        <v>128</v>
      </c>
      <c r="F53" s="10">
        <f t="shared" ref="F53:F57" si="15">E53/C53</f>
        <v>0.39506172839506171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570</v>
      </c>
      <c r="E54" s="3">
        <v>622</v>
      </c>
      <c r="F54" s="10">
        <f t="shared" si="15"/>
        <v>0.52181208053691275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726</v>
      </c>
      <c r="E55" s="3">
        <v>704</v>
      </c>
      <c r="F55" s="10">
        <f t="shared" si="15"/>
        <v>0.49230769230769234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24</v>
      </c>
      <c r="E56" s="3">
        <v>328</v>
      </c>
      <c r="F56" s="10">
        <f t="shared" si="15"/>
        <v>0.93181818181818177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1397</v>
      </c>
      <c r="E57" s="3">
        <v>803</v>
      </c>
      <c r="F57" s="10">
        <f t="shared" si="15"/>
        <v>0.36499999999999999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3757</v>
      </c>
      <c r="E59" s="11">
        <f t="shared" ref="E59" si="17">SUM(E52:E58)</f>
        <v>2960</v>
      </c>
      <c r="F59" s="12">
        <f>E59/C59</f>
        <v>0.44067291945809139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6</v>
      </c>
      <c r="B61" s="15">
        <f>B51+1</f>
        <v>44589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779</v>
      </c>
      <c r="E62" s="3">
        <v>440</v>
      </c>
      <c r="F62" s="10">
        <f>E62/C62</f>
        <v>0.36095159967186219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209</v>
      </c>
      <c r="E63" s="3">
        <v>115</v>
      </c>
      <c r="F63" s="10">
        <f t="shared" ref="F63:F67" si="18">E63/C63</f>
        <v>0.35493827160493829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481</v>
      </c>
      <c r="E64" s="3">
        <v>711</v>
      </c>
      <c r="F64" s="10">
        <f t="shared" si="18"/>
        <v>0.59647651006711411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784</v>
      </c>
      <c r="E65" s="3">
        <v>646</v>
      </c>
      <c r="F65" s="10">
        <f t="shared" si="18"/>
        <v>0.45174825174825173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30</v>
      </c>
      <c r="E66" s="3">
        <v>322</v>
      </c>
      <c r="F66" s="10">
        <f t="shared" si="18"/>
        <v>0.91477272727272729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1336</v>
      </c>
      <c r="E67" s="3">
        <v>864</v>
      </c>
      <c r="F67" s="10">
        <f t="shared" si="18"/>
        <v>0.3927272727272727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3619</v>
      </c>
      <c r="E69" s="11">
        <f t="shared" ref="E69" si="20">SUM(E62:E68)</f>
        <v>3098</v>
      </c>
      <c r="F69" s="12">
        <f>E69/C69</f>
        <v>0.46121780556796188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7</v>
      </c>
      <c r="B1" s="1">
        <f>'1-7'!B1+28</f>
        <v>44590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801</v>
      </c>
      <c r="E2" s="3">
        <v>418</v>
      </c>
      <c r="F2" s="10">
        <f>E2/C2</f>
        <v>0.34290401968826906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216</v>
      </c>
      <c r="E3" s="3">
        <v>108</v>
      </c>
      <c r="F3" s="10">
        <f t="shared" ref="F3:F7" si="0">E3/C3</f>
        <v>0.33333333333333331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430</v>
      </c>
      <c r="E4" s="3">
        <v>762</v>
      </c>
      <c r="F4" s="10">
        <f t="shared" si="0"/>
        <v>0.63926174496644295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879</v>
      </c>
      <c r="E5" s="3">
        <v>551</v>
      </c>
      <c r="F5" s="10">
        <f t="shared" si="0"/>
        <v>0.38531468531468532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16</v>
      </c>
      <c r="E6" s="3">
        <v>336</v>
      </c>
      <c r="F6" s="10">
        <f t="shared" si="0"/>
        <v>0.95454545454545459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1339</v>
      </c>
      <c r="E7" s="3">
        <v>861</v>
      </c>
      <c r="F7" s="10">
        <f t="shared" si="0"/>
        <v>0.39136363636363636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3681</v>
      </c>
      <c r="E9" s="11">
        <f t="shared" ref="E9" si="2">SUM(E2:E8)</f>
        <v>3036</v>
      </c>
      <c r="F9" s="12">
        <f>E9/C9</f>
        <v>0.45198749441715053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1</v>
      </c>
      <c r="B11" s="15">
        <f>IF(B1="","",B1+1)</f>
        <v>44591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808</v>
      </c>
      <c r="E12" s="3">
        <v>411</v>
      </c>
      <c r="F12" s="10">
        <f>E12/C12</f>
        <v>0.33716160787530763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231</v>
      </c>
      <c r="E13" s="3">
        <v>93</v>
      </c>
      <c r="F13" s="10">
        <f t="shared" ref="F13:F17" si="3">E13/C13</f>
        <v>0.28703703703703703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510</v>
      </c>
      <c r="E14" s="3">
        <v>682</v>
      </c>
      <c r="F14" s="10">
        <f t="shared" si="3"/>
        <v>0.57214765100671139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913</v>
      </c>
      <c r="E15" s="3">
        <v>517</v>
      </c>
      <c r="F15" s="10">
        <f t="shared" si="3"/>
        <v>0.36153846153846153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75</v>
      </c>
      <c r="E16" s="3">
        <v>277</v>
      </c>
      <c r="F16" s="10">
        <f t="shared" si="3"/>
        <v>0.78693181818181823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1401</v>
      </c>
      <c r="E17" s="3">
        <v>799</v>
      </c>
      <c r="F17" s="10">
        <f t="shared" si="3"/>
        <v>0.36318181818181816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3938</v>
      </c>
      <c r="E19" s="11">
        <f t="shared" ref="E19" si="5">SUM(E12:E18)</f>
        <v>2779</v>
      </c>
      <c r="F19" s="12">
        <f>E19/C19</f>
        <v>0.41372636593717432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2</v>
      </c>
      <c r="B21" s="15">
        <f>IF(B11="","",B11+1)</f>
        <v>44592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906</v>
      </c>
      <c r="E22" s="3">
        <v>313</v>
      </c>
      <c r="F22" s="10">
        <f>E22/C22</f>
        <v>0.25676784249384743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223</v>
      </c>
      <c r="E23" s="3">
        <v>101</v>
      </c>
      <c r="F23" s="10">
        <f t="shared" ref="F23:F27" si="6">E23/C23</f>
        <v>0.31172839506172839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567</v>
      </c>
      <c r="E24" s="3">
        <v>625</v>
      </c>
      <c r="F24" s="10">
        <f t="shared" si="6"/>
        <v>0.52432885906040272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860</v>
      </c>
      <c r="E25" s="3">
        <v>570</v>
      </c>
      <c r="F25" s="10">
        <f t="shared" si="6"/>
        <v>0.39860139860139859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29</v>
      </c>
      <c r="E26" s="3">
        <v>323</v>
      </c>
      <c r="F26" s="10">
        <f t="shared" si="6"/>
        <v>0.91761363636363635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1538</v>
      </c>
      <c r="E27" s="3">
        <v>662</v>
      </c>
      <c r="F27" s="10">
        <f t="shared" si="6"/>
        <v>0.3009090909090909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4123</v>
      </c>
      <c r="E29" s="11">
        <f t="shared" ref="E29" si="8">SUM(E22:E28)</f>
        <v>2594</v>
      </c>
      <c r="F29" s="12">
        <f>E29/C29</f>
        <v>0.38618430847104362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hidden="1" x14ac:dyDescent="0.25">
      <c r="A31" s="7">
        <f>WEEKDAY((B31))</f>
        <v>3</v>
      </c>
      <c r="B31" s="15">
        <f>B21+1</f>
        <v>44593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hidden="1" x14ac:dyDescent="0.25">
      <c r="A32" s="29" t="s">
        <v>7</v>
      </c>
      <c r="B32" s="29"/>
      <c r="C32" s="16">
        <v>1219</v>
      </c>
      <c r="D32" s="9">
        <f>C32-E32</f>
        <v>1219</v>
      </c>
      <c r="E32" s="3"/>
      <c r="F32" s="10">
        <f>E32/C32</f>
        <v>0</v>
      </c>
      <c r="G32" s="32" t="s">
        <v>5</v>
      </c>
      <c r="H32" s="27"/>
    </row>
    <row r="33" spans="1:8" hidden="1" x14ac:dyDescent="0.25">
      <c r="A33" s="29" t="s">
        <v>10</v>
      </c>
      <c r="B33" s="29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2"/>
      <c r="H33" s="27"/>
    </row>
    <row r="34" spans="1:8" hidden="1" x14ac:dyDescent="0.25">
      <c r="A34" s="29" t="s">
        <v>11</v>
      </c>
      <c r="B34" s="29"/>
      <c r="C34" s="16">
        <v>1192</v>
      </c>
      <c r="D34" s="9">
        <f>C34-E34</f>
        <v>1192</v>
      </c>
      <c r="E34" s="3"/>
      <c r="F34" s="10">
        <f t="shared" si="9"/>
        <v>0</v>
      </c>
      <c r="G34" s="32"/>
      <c r="H34" s="27"/>
    </row>
    <row r="35" spans="1:8" hidden="1" x14ac:dyDescent="0.25">
      <c r="A35" s="29" t="s">
        <v>8</v>
      </c>
      <c r="B35" s="29"/>
      <c r="C35" s="16">
        <v>1430</v>
      </c>
      <c r="D35" s="9">
        <f>C35-E35</f>
        <v>1430</v>
      </c>
      <c r="E35" s="3"/>
      <c r="F35" s="10">
        <f t="shared" si="9"/>
        <v>0</v>
      </c>
      <c r="G35" s="32" t="s">
        <v>6</v>
      </c>
      <c r="H35" s="27"/>
    </row>
    <row r="36" spans="1:8" hidden="1" x14ac:dyDescent="0.25">
      <c r="A36" s="29" t="s">
        <v>9</v>
      </c>
      <c r="B36" s="29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2"/>
      <c r="H36" s="27"/>
    </row>
    <row r="37" spans="1:8" hidden="1" x14ac:dyDescent="0.25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 hidden="1" x14ac:dyDescent="0.25">
      <c r="A38" s="30"/>
      <c r="B38" s="30"/>
      <c r="C38" s="16"/>
      <c r="D38" s="9"/>
      <c r="E38" s="3"/>
      <c r="F38" s="10"/>
      <c r="G38" s="34"/>
      <c r="H38" s="28"/>
    </row>
    <row r="39" spans="1:8" hidden="1" x14ac:dyDescent="0.25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3">
        <f>SUM(H32:H37)</f>
        <v>0</v>
      </c>
      <c r="H39" s="33"/>
    </row>
    <row r="40" spans="1:8" hidden="1" x14ac:dyDescent="0.25">
      <c r="A40" s="14"/>
      <c r="B40" s="14"/>
      <c r="C40" s="4"/>
      <c r="D40" s="4"/>
      <c r="E40" s="4"/>
      <c r="F40" s="5"/>
      <c r="G40" s="6"/>
      <c r="H40" s="6"/>
    </row>
    <row r="41" spans="1:8" hidden="1" x14ac:dyDescent="0.25">
      <c r="A41" s="7">
        <f>WEEKDAY((B41))</f>
        <v>4</v>
      </c>
      <c r="B41" s="15">
        <f>B31+1</f>
        <v>44594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hidden="1" x14ac:dyDescent="0.25">
      <c r="A42" s="29" t="s">
        <v>7</v>
      </c>
      <c r="B42" s="29"/>
      <c r="C42" s="16">
        <v>1219</v>
      </c>
      <c r="D42" s="9">
        <f>C42-E42</f>
        <v>1219</v>
      </c>
      <c r="E42" s="3"/>
      <c r="F42" s="10">
        <f>E42/C42</f>
        <v>0</v>
      </c>
      <c r="G42" s="32" t="s">
        <v>5</v>
      </c>
      <c r="H42" s="27"/>
    </row>
    <row r="43" spans="1:8" hidden="1" x14ac:dyDescent="0.25">
      <c r="A43" s="29" t="s">
        <v>10</v>
      </c>
      <c r="B43" s="29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2"/>
      <c r="H43" s="27"/>
    </row>
    <row r="44" spans="1:8" hidden="1" x14ac:dyDescent="0.25">
      <c r="A44" s="29" t="s">
        <v>11</v>
      </c>
      <c r="B44" s="29"/>
      <c r="C44" s="16">
        <v>1192</v>
      </c>
      <c r="D44" s="9">
        <f>C44-E44</f>
        <v>1192</v>
      </c>
      <c r="E44" s="3"/>
      <c r="F44" s="10">
        <f t="shared" si="12"/>
        <v>0</v>
      </c>
      <c r="G44" s="32"/>
      <c r="H44" s="27"/>
    </row>
    <row r="45" spans="1:8" hidden="1" x14ac:dyDescent="0.25">
      <c r="A45" s="29" t="s">
        <v>8</v>
      </c>
      <c r="B45" s="29"/>
      <c r="C45" s="16">
        <v>1430</v>
      </c>
      <c r="D45" s="9">
        <f>C45-E45</f>
        <v>1430</v>
      </c>
      <c r="E45" s="3"/>
      <c r="F45" s="10">
        <f t="shared" si="12"/>
        <v>0</v>
      </c>
      <c r="G45" s="32" t="s">
        <v>6</v>
      </c>
      <c r="H45" s="27"/>
    </row>
    <row r="46" spans="1:8" hidden="1" x14ac:dyDescent="0.25">
      <c r="A46" s="29" t="s">
        <v>9</v>
      </c>
      <c r="B46" s="29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2"/>
      <c r="H46" s="27"/>
    </row>
    <row r="47" spans="1:8" hidden="1" x14ac:dyDescent="0.25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 hidden="1" x14ac:dyDescent="0.25">
      <c r="A48" s="30"/>
      <c r="B48" s="30"/>
      <c r="C48" s="16"/>
      <c r="D48" s="9"/>
      <c r="E48" s="3"/>
      <c r="F48" s="10"/>
      <c r="G48" s="34"/>
      <c r="H48" s="28"/>
    </row>
    <row r="49" spans="1:8" hidden="1" x14ac:dyDescent="0.25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3">
        <f>SUM(H42:H47)</f>
        <v>0</v>
      </c>
      <c r="H49" s="33"/>
    </row>
    <row r="50" spans="1:8" hidden="1" x14ac:dyDescent="0.25">
      <c r="A50" s="14"/>
      <c r="B50" s="14"/>
      <c r="C50" s="4"/>
      <c r="D50" s="4"/>
      <c r="E50" s="4"/>
      <c r="F50" s="5"/>
      <c r="G50" s="6"/>
      <c r="H50" s="6"/>
    </row>
    <row r="51" spans="1:8" hidden="1" x14ac:dyDescent="0.25">
      <c r="A51" s="7">
        <f>WEEKDAY((B51))</f>
        <v>5</v>
      </c>
      <c r="B51" s="15">
        <f>B41+1</f>
        <v>44595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hidden="1" x14ac:dyDescent="0.25">
      <c r="A52" s="29" t="s">
        <v>7</v>
      </c>
      <c r="B52" s="29"/>
      <c r="C52" s="16">
        <v>1219</v>
      </c>
      <c r="D52" s="9">
        <f>C52-E52</f>
        <v>1219</v>
      </c>
      <c r="E52" s="3"/>
      <c r="F52" s="10">
        <f>E52/C52</f>
        <v>0</v>
      </c>
      <c r="G52" s="32" t="s">
        <v>5</v>
      </c>
      <c r="H52" s="27"/>
    </row>
    <row r="53" spans="1:8" hidden="1" x14ac:dyDescent="0.25">
      <c r="A53" s="29" t="s">
        <v>10</v>
      </c>
      <c r="B53" s="29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2"/>
      <c r="H53" s="27"/>
    </row>
    <row r="54" spans="1:8" hidden="1" x14ac:dyDescent="0.25">
      <c r="A54" s="29" t="s">
        <v>11</v>
      </c>
      <c r="B54" s="29"/>
      <c r="C54" s="16">
        <v>1192</v>
      </c>
      <c r="D54" s="9">
        <f>C54-E54</f>
        <v>1192</v>
      </c>
      <c r="E54" s="3"/>
      <c r="F54" s="10">
        <f t="shared" si="15"/>
        <v>0</v>
      </c>
      <c r="G54" s="32"/>
      <c r="H54" s="27"/>
    </row>
    <row r="55" spans="1:8" hidden="1" x14ac:dyDescent="0.25">
      <c r="A55" s="29" t="s">
        <v>8</v>
      </c>
      <c r="B55" s="29"/>
      <c r="C55" s="16">
        <v>1430</v>
      </c>
      <c r="D55" s="9">
        <f>C55-E55</f>
        <v>1430</v>
      </c>
      <c r="E55" s="3"/>
      <c r="F55" s="10">
        <f t="shared" si="15"/>
        <v>0</v>
      </c>
      <c r="G55" s="32" t="s">
        <v>6</v>
      </c>
      <c r="H55" s="27"/>
    </row>
    <row r="56" spans="1:8" hidden="1" x14ac:dyDescent="0.25">
      <c r="A56" s="29" t="s">
        <v>9</v>
      </c>
      <c r="B56" s="29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2"/>
      <c r="H56" s="27"/>
    </row>
    <row r="57" spans="1:8" hidden="1" x14ac:dyDescent="0.25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 hidden="1" x14ac:dyDescent="0.25">
      <c r="A58" s="30"/>
      <c r="B58" s="30"/>
      <c r="C58" s="16"/>
      <c r="D58" s="9"/>
      <c r="E58" s="3"/>
      <c r="F58" s="10"/>
      <c r="G58" s="34"/>
      <c r="H58" s="28"/>
    </row>
    <row r="59" spans="1:8" hidden="1" x14ac:dyDescent="0.25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3">
        <f>SUM(H52:H57)</f>
        <v>0</v>
      </c>
      <c r="H59" s="33"/>
    </row>
    <row r="60" spans="1:8" hidden="1" x14ac:dyDescent="0.25">
      <c r="A60" s="14"/>
      <c r="B60" s="14"/>
      <c r="C60" s="4"/>
      <c r="D60" s="4"/>
      <c r="E60" s="4"/>
      <c r="F60" s="5"/>
      <c r="G60" s="6"/>
      <c r="H60" s="6"/>
    </row>
    <row r="61" spans="1:8" hidden="1" x14ac:dyDescent="0.25">
      <c r="A61" s="7">
        <f>WEEKDAY((B61))</f>
        <v>6</v>
      </c>
      <c r="B61" s="15">
        <f>B51+1</f>
        <v>44596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hidden="1" x14ac:dyDescent="0.25">
      <c r="A62" s="29" t="s">
        <v>7</v>
      </c>
      <c r="B62" s="29"/>
      <c r="C62" s="16">
        <v>1219</v>
      </c>
      <c r="D62" s="9">
        <f>C62-E62</f>
        <v>1219</v>
      </c>
      <c r="E62" s="3"/>
      <c r="F62" s="10">
        <f>E62/C62</f>
        <v>0</v>
      </c>
      <c r="G62" s="32" t="s">
        <v>5</v>
      </c>
      <c r="H62" s="27"/>
    </row>
    <row r="63" spans="1:8" hidden="1" x14ac:dyDescent="0.25">
      <c r="A63" s="29" t="s">
        <v>10</v>
      </c>
      <c r="B63" s="29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2"/>
      <c r="H63" s="27"/>
    </row>
    <row r="64" spans="1:8" hidden="1" x14ac:dyDescent="0.25">
      <c r="A64" s="29" t="s">
        <v>11</v>
      </c>
      <c r="B64" s="29"/>
      <c r="C64" s="16">
        <v>1192</v>
      </c>
      <c r="D64" s="9">
        <f>C64-E64</f>
        <v>1192</v>
      </c>
      <c r="E64" s="3"/>
      <c r="F64" s="10">
        <f t="shared" si="18"/>
        <v>0</v>
      </c>
      <c r="G64" s="32"/>
      <c r="H64" s="27"/>
    </row>
    <row r="65" spans="1:8" hidden="1" x14ac:dyDescent="0.25">
      <c r="A65" s="29" t="s">
        <v>8</v>
      </c>
      <c r="B65" s="29"/>
      <c r="C65" s="16">
        <v>1430</v>
      </c>
      <c r="D65" s="9">
        <f>C65-E65</f>
        <v>1430</v>
      </c>
      <c r="E65" s="3"/>
      <c r="F65" s="10">
        <f t="shared" si="18"/>
        <v>0</v>
      </c>
      <c r="G65" s="32" t="s">
        <v>6</v>
      </c>
      <c r="H65" s="27"/>
    </row>
    <row r="66" spans="1:8" hidden="1" x14ac:dyDescent="0.25">
      <c r="A66" s="29" t="s">
        <v>9</v>
      </c>
      <c r="B66" s="29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2"/>
      <c r="H66" s="27"/>
    </row>
    <row r="67" spans="1:8" hidden="1" x14ac:dyDescent="0.25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 hidden="1" x14ac:dyDescent="0.25">
      <c r="A68" s="30"/>
      <c r="B68" s="30"/>
      <c r="C68" s="16"/>
      <c r="D68" s="9"/>
      <c r="E68" s="3"/>
      <c r="F68" s="10"/>
      <c r="G68" s="34"/>
      <c r="H68" s="28"/>
    </row>
    <row r="69" spans="1:8" hidden="1" x14ac:dyDescent="0.25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XFC86"/>
  <sheetViews>
    <sheetView tabSelected="1" view="pageLayout" zoomScaleNormal="100" workbookViewId="0">
      <selection activeCell="C16" sqref="C16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3.140625" style="2" customWidth="1"/>
    <col min="4" max="4" width="13.85546875" style="2" bestFit="1" customWidth="1"/>
    <col min="5" max="5" width="9.140625" style="2"/>
    <col min="6" max="6" width="13.5703125" style="2" bestFit="1" customWidth="1"/>
    <col min="7" max="16384" width="9.140625" style="2"/>
  </cols>
  <sheetData>
    <row r="1" spans="1:5" x14ac:dyDescent="0.25">
      <c r="A1" s="2" t="s">
        <v>13</v>
      </c>
      <c r="B1" s="2" t="s">
        <v>14</v>
      </c>
      <c r="C1" s="20" t="s">
        <v>1</v>
      </c>
      <c r="D1" s="23" t="s">
        <v>4</v>
      </c>
    </row>
    <row r="2" spans="1:5" x14ac:dyDescent="0.25">
      <c r="A2" s="7">
        <f t="shared" ref="A2:A29" si="0">WEEKDAY((B2))</f>
        <v>7</v>
      </c>
      <c r="B2" s="1">
        <f>'1-7'!B1</f>
        <v>44562</v>
      </c>
      <c r="C2" s="21">
        <f>IF('1-7'!F9=0,"",'1-7'!F9)</f>
        <v>0.44886109870477892</v>
      </c>
      <c r="D2" s="22">
        <f>IF(C2="","",'1-7'!G9)</f>
        <v>0</v>
      </c>
    </row>
    <row r="3" spans="1:5" x14ac:dyDescent="0.25">
      <c r="A3" s="7">
        <f t="shared" si="0"/>
        <v>1</v>
      </c>
      <c r="B3" s="15">
        <f t="shared" ref="B3:B29" si="1">B2+1</f>
        <v>44563</v>
      </c>
      <c r="C3" s="21">
        <f>IF('1-7'!F19=0,"",'1-7'!F19)</f>
        <v>0.42414768497841299</v>
      </c>
      <c r="D3" s="25">
        <f>IF(C3="","",'1-7'!G19)</f>
        <v>0</v>
      </c>
      <c r="E3" s="25"/>
    </row>
    <row r="4" spans="1:5" x14ac:dyDescent="0.25">
      <c r="A4" s="7">
        <f t="shared" si="0"/>
        <v>2</v>
      </c>
      <c r="B4" s="15">
        <f t="shared" si="1"/>
        <v>44564</v>
      </c>
      <c r="C4" s="21">
        <f>IF('1-7'!F29=0,"",'1-7'!F29)</f>
        <v>0.3955634956081584</v>
      </c>
      <c r="D4" s="25">
        <f>IF(C4="","",'1-7'!G29)</f>
        <v>0</v>
      </c>
    </row>
    <row r="5" spans="1:5" x14ac:dyDescent="0.25">
      <c r="A5" s="7">
        <f t="shared" si="0"/>
        <v>3</v>
      </c>
      <c r="B5" s="15">
        <f t="shared" si="1"/>
        <v>44565</v>
      </c>
      <c r="C5" s="21">
        <f>IF('1-7'!F39=0,"",'1-7'!F39)</f>
        <v>0.3121929432782492</v>
      </c>
      <c r="D5" s="25">
        <f>IF(C5="","",'1-7'!G39)</f>
        <v>0</v>
      </c>
    </row>
    <row r="6" spans="1:5" x14ac:dyDescent="0.25">
      <c r="A6" s="7">
        <f t="shared" si="0"/>
        <v>4</v>
      </c>
      <c r="B6" s="15">
        <f t="shared" si="1"/>
        <v>44566</v>
      </c>
      <c r="C6" s="21">
        <f>IF('1-7'!F49=0,"",'1-7'!F49)</f>
        <v>0.3282715497990174</v>
      </c>
      <c r="D6" s="25">
        <f>IF(C6="","",'1-7'!G49)</f>
        <v>0</v>
      </c>
    </row>
    <row r="7" spans="1:5" x14ac:dyDescent="0.25">
      <c r="A7" s="7">
        <f t="shared" si="0"/>
        <v>5</v>
      </c>
      <c r="B7" s="15">
        <f t="shared" si="1"/>
        <v>44567</v>
      </c>
      <c r="C7" s="21">
        <f>IF('1-7'!F59=0,"",'1-7'!F59)</f>
        <v>0.37085008188179247</v>
      </c>
      <c r="D7" s="25">
        <f>IF(C7="","",'1-7'!G59)</f>
        <v>0</v>
      </c>
    </row>
    <row r="8" spans="1:5" x14ac:dyDescent="0.25">
      <c r="A8" s="7">
        <f t="shared" si="0"/>
        <v>6</v>
      </c>
      <c r="B8" s="15">
        <f t="shared" si="1"/>
        <v>44568</v>
      </c>
      <c r="C8" s="21">
        <f>IF('1-7'!F69=0,"",'1-7'!F69)</f>
        <v>0.37099895786809589</v>
      </c>
      <c r="D8" s="25">
        <f>IF(C8="","",'1-7'!G69)</f>
        <v>0</v>
      </c>
    </row>
    <row r="9" spans="1:5" ht="15" customHeight="1" x14ac:dyDescent="0.25">
      <c r="A9" s="7">
        <f t="shared" si="0"/>
        <v>7</v>
      </c>
      <c r="B9" s="15">
        <f t="shared" si="1"/>
        <v>44569</v>
      </c>
      <c r="C9" s="21">
        <f>IF('8-14'!F9=0,"",'8-14'!F9)</f>
        <v>0.36891469405984817</v>
      </c>
      <c r="D9" s="25">
        <f>IF(C9="","",'8-14'!G9)</f>
        <v>0</v>
      </c>
    </row>
    <row r="10" spans="1:5" ht="15" customHeight="1" x14ac:dyDescent="0.25">
      <c r="A10" s="7">
        <f t="shared" si="0"/>
        <v>1</v>
      </c>
      <c r="B10" s="15">
        <f t="shared" si="1"/>
        <v>44570</v>
      </c>
      <c r="C10" s="21">
        <f>IF('8-14'!F19=0,"",'8-14'!F19)</f>
        <v>0.34702992407324701</v>
      </c>
      <c r="D10" s="25">
        <f>IF(C10="","",'8-14'!G19)</f>
        <v>0</v>
      </c>
    </row>
    <row r="11" spans="1:5" ht="15" customHeight="1" x14ac:dyDescent="0.25">
      <c r="A11" s="7">
        <f t="shared" si="0"/>
        <v>2</v>
      </c>
      <c r="B11" s="15">
        <f>B10+1</f>
        <v>44571</v>
      </c>
      <c r="C11" s="21">
        <f>IF('8-14'!F29=0,"",'8-14'!F29)</f>
        <v>0.34956081584040494</v>
      </c>
      <c r="D11" s="25">
        <f>IF(C11="","",'8-14'!G29)</f>
        <v>0</v>
      </c>
    </row>
    <row r="12" spans="1:5" ht="15" customHeight="1" x14ac:dyDescent="0.25">
      <c r="A12" s="7">
        <f t="shared" si="0"/>
        <v>3</v>
      </c>
      <c r="B12" s="15">
        <f t="shared" si="1"/>
        <v>44572</v>
      </c>
      <c r="C12" s="21">
        <f>IF('8-14'!F39=0,"",'8-14'!F39)</f>
        <v>0.37427422956677087</v>
      </c>
      <c r="D12" s="25">
        <f>IF(C12="","",'8-14'!G39)</f>
        <v>0</v>
      </c>
    </row>
    <row r="13" spans="1:5" ht="15" customHeight="1" x14ac:dyDescent="0.25">
      <c r="A13" s="7">
        <f t="shared" si="0"/>
        <v>4</v>
      </c>
      <c r="B13" s="15">
        <f t="shared" si="1"/>
        <v>44573</v>
      </c>
      <c r="C13" s="21">
        <f>IF('8-14'!F49=0,"",'8-14'!F49)</f>
        <v>0.35000744379931514</v>
      </c>
      <c r="D13" s="25">
        <f>IF(C13="","",'8-14'!G49)</f>
        <v>0</v>
      </c>
    </row>
    <row r="14" spans="1:5" ht="15" customHeight="1" x14ac:dyDescent="0.25">
      <c r="A14" s="7">
        <f t="shared" si="0"/>
        <v>5</v>
      </c>
      <c r="B14" s="15">
        <f t="shared" si="1"/>
        <v>44574</v>
      </c>
      <c r="C14" s="21">
        <f>IF('8-14'!F59=0,"",'8-14'!F59)</f>
        <v>0.36772368616942086</v>
      </c>
      <c r="D14" s="25">
        <f>IF(C14="","",'8-14'!G59)</f>
        <v>0</v>
      </c>
    </row>
    <row r="15" spans="1:5" ht="15" customHeight="1" x14ac:dyDescent="0.25">
      <c r="A15" s="7">
        <f t="shared" si="0"/>
        <v>6</v>
      </c>
      <c r="B15" s="15">
        <f t="shared" si="1"/>
        <v>44575</v>
      </c>
      <c r="C15" s="21">
        <f>IF('8-14'!F69=0,"",'8-14'!F69)</f>
        <v>0.39377698377251752</v>
      </c>
      <c r="D15" s="25">
        <f>IF(C15="","",'8-14'!G69)</f>
        <v>0</v>
      </c>
    </row>
    <row r="16" spans="1:5" ht="15" customHeight="1" x14ac:dyDescent="0.25">
      <c r="A16" s="7">
        <f t="shared" si="0"/>
        <v>7</v>
      </c>
      <c r="B16" s="15">
        <f t="shared" si="1"/>
        <v>44576</v>
      </c>
      <c r="C16" s="21">
        <f>IF('15-21'!F9=0,"",'15-21'!F9)</f>
        <v>0.43501563197856186</v>
      </c>
      <c r="D16" s="25">
        <f>IF(C16="","",'15-21'!G9)</f>
        <v>0</v>
      </c>
    </row>
    <row r="17" spans="1:4" ht="15" customHeight="1" x14ac:dyDescent="0.25">
      <c r="A17" s="7">
        <f t="shared" si="0"/>
        <v>1</v>
      </c>
      <c r="B17" s="15">
        <f t="shared" si="1"/>
        <v>44577</v>
      </c>
      <c r="C17" s="21">
        <f>IF('15-21'!F19=0,"",'15-21'!F19)</f>
        <v>0.43010272443054937</v>
      </c>
      <c r="D17" s="25">
        <f>IF(C17="","",'15-21'!G19)</f>
        <v>0</v>
      </c>
    </row>
    <row r="18" spans="1:4" ht="15" customHeight="1" x14ac:dyDescent="0.25">
      <c r="A18" s="7">
        <f t="shared" si="0"/>
        <v>2</v>
      </c>
      <c r="B18" s="15">
        <f t="shared" si="1"/>
        <v>44578</v>
      </c>
      <c r="C18" s="21">
        <f>IF('15-21'!F29=0,"",'15-21'!F29)</f>
        <v>0.39169271996426974</v>
      </c>
      <c r="D18" s="25">
        <f>IF(C18="","",'15-21'!G29)</f>
        <v>0</v>
      </c>
    </row>
    <row r="19" spans="1:4" ht="15" customHeight="1" x14ac:dyDescent="0.25">
      <c r="A19" s="7">
        <f t="shared" si="0"/>
        <v>3</v>
      </c>
      <c r="B19" s="15">
        <f t="shared" si="1"/>
        <v>44579</v>
      </c>
      <c r="C19" s="21">
        <f>IF('15-21'!F39=0,"",'15-21'!F39)</f>
        <v>0.36727705821051065</v>
      </c>
      <c r="D19" s="25">
        <f>IF(C19="","",'15-21'!G39)</f>
        <v>0</v>
      </c>
    </row>
    <row r="20" spans="1:4" ht="15" customHeight="1" x14ac:dyDescent="0.25">
      <c r="A20" s="7">
        <f t="shared" si="0"/>
        <v>4</v>
      </c>
      <c r="B20" s="15">
        <f t="shared" si="1"/>
        <v>44580</v>
      </c>
      <c r="C20" s="21">
        <f>IF('15-21'!F49=0,"",'15-21'!F49)</f>
        <v>0.39005508411493228</v>
      </c>
      <c r="D20" s="25">
        <f>IF(C20="","",'15-21'!G49)</f>
        <v>0</v>
      </c>
    </row>
    <row r="21" spans="1:4" ht="15" customHeight="1" x14ac:dyDescent="0.25">
      <c r="A21" s="7">
        <f t="shared" si="0"/>
        <v>5</v>
      </c>
      <c r="B21" s="15">
        <f t="shared" si="1"/>
        <v>44581</v>
      </c>
      <c r="C21" s="21">
        <f>IF('15-21'!F59=0,"",'15-21'!F59)</f>
        <v>0.41625725770433231</v>
      </c>
      <c r="D21" s="25">
        <f>IF(C21="","",'15-21'!G59)</f>
        <v>0</v>
      </c>
    </row>
    <row r="22" spans="1:4" ht="15" customHeight="1" x14ac:dyDescent="0.25">
      <c r="A22" s="7">
        <f t="shared" si="0"/>
        <v>6</v>
      </c>
      <c r="B22" s="15">
        <f t="shared" si="1"/>
        <v>44582</v>
      </c>
      <c r="C22" s="21">
        <f>IF('15-21'!F69=0,"",'15-21'!F69)</f>
        <v>0.38469554860800953</v>
      </c>
      <c r="D22" s="25">
        <f>IF(C22="","",'15-21'!G69)</f>
        <v>0</v>
      </c>
    </row>
    <row r="23" spans="1:4" ht="15" customHeight="1" x14ac:dyDescent="0.25">
      <c r="A23" s="7">
        <f t="shared" si="0"/>
        <v>7</v>
      </c>
      <c r="B23" s="15">
        <f t="shared" si="1"/>
        <v>44583</v>
      </c>
      <c r="C23" s="21">
        <f>IF('22-28'!F9=0,"",'22-28'!F9)</f>
        <v>0.36936132201875838</v>
      </c>
      <c r="D23" s="25">
        <f>IF(C23="","",'22-28'!G9)</f>
        <v>0</v>
      </c>
    </row>
    <row r="24" spans="1:4" ht="15" customHeight="1" x14ac:dyDescent="0.25">
      <c r="A24" s="7">
        <f t="shared" si="0"/>
        <v>1</v>
      </c>
      <c r="B24" s="15">
        <f t="shared" si="1"/>
        <v>44584</v>
      </c>
      <c r="C24" s="21">
        <f>IF('22-28'!F19=0,"",'22-28'!F19)</f>
        <v>0.3936281077862141</v>
      </c>
      <c r="D24" s="25">
        <f>IF(C24="","",'22-28'!G19)</f>
        <v>0</v>
      </c>
    </row>
    <row r="25" spans="1:4" ht="15" customHeight="1" x14ac:dyDescent="0.25">
      <c r="A25" s="7">
        <f t="shared" si="0"/>
        <v>2</v>
      </c>
      <c r="B25" s="15">
        <f t="shared" si="1"/>
        <v>44585</v>
      </c>
      <c r="C25" s="21">
        <f>IF('22-28'!F29=0,"",'22-28'!F29)</f>
        <v>0.37427422956677087</v>
      </c>
      <c r="D25" s="25">
        <f>IF(C25="","",'22-28'!G29)</f>
        <v>0</v>
      </c>
    </row>
    <row r="26" spans="1:4" ht="15" customHeight="1" x14ac:dyDescent="0.25">
      <c r="A26" s="7">
        <f t="shared" si="0"/>
        <v>3</v>
      </c>
      <c r="B26" s="15">
        <f t="shared" si="1"/>
        <v>44586</v>
      </c>
      <c r="C26" s="21">
        <f>IF('22-28'!F39=0,"",'22-28'!F39)</f>
        <v>0.40256066696441861</v>
      </c>
      <c r="D26" s="25">
        <f>IF(C26="","",'22-28'!G39)</f>
        <v>0</v>
      </c>
    </row>
    <row r="27" spans="1:4" ht="15" customHeight="1" x14ac:dyDescent="0.25">
      <c r="A27" s="7">
        <f t="shared" si="0"/>
        <v>4</v>
      </c>
      <c r="B27" s="15">
        <f t="shared" si="1"/>
        <v>44587</v>
      </c>
      <c r="C27" s="21">
        <f>IF('22-28'!F49=0,"",'22-28'!F49)</f>
        <v>0.41551287777281526</v>
      </c>
      <c r="D27" s="25">
        <f>IF(C27="","",'22-28'!G49)</f>
        <v>0</v>
      </c>
    </row>
    <row r="28" spans="1:4" ht="15" customHeight="1" x14ac:dyDescent="0.25">
      <c r="A28" s="7">
        <f t="shared" si="0"/>
        <v>5</v>
      </c>
      <c r="B28" s="15">
        <f t="shared" si="1"/>
        <v>44588</v>
      </c>
      <c r="C28" s="21">
        <f>IF('22-28'!F59=0,"",'22-28'!F59)</f>
        <v>0.44067291945809139</v>
      </c>
      <c r="D28" s="25">
        <f>IF(C28="","",'22-28'!G59)</f>
        <v>0</v>
      </c>
    </row>
    <row r="29" spans="1:4" ht="15" customHeight="1" x14ac:dyDescent="0.25">
      <c r="A29" s="7">
        <f t="shared" si="0"/>
        <v>6</v>
      </c>
      <c r="B29" s="15">
        <f t="shared" si="1"/>
        <v>44589</v>
      </c>
      <c r="C29" s="21">
        <f>IF('22-28'!F69=0,"",'22-28'!F69)</f>
        <v>0.46121780556796188</v>
      </c>
      <c r="D29" s="25">
        <f>IF(C29="","",'22-28'!G69)</f>
        <v>0</v>
      </c>
    </row>
    <row r="30" spans="1:4" ht="15" customHeight="1" x14ac:dyDescent="0.25">
      <c r="A30" s="26">
        <f>IF(B30="","",WEEKDAY((B30)))</f>
        <v>7</v>
      </c>
      <c r="B30" s="15">
        <f>IF('29 to end of the month'!B1="","",B29+1)</f>
        <v>44590</v>
      </c>
      <c r="C30" s="21">
        <f>IF('29 to end of the month'!F9=0,"",'29 to end of the month'!F9)</f>
        <v>0.45198749441715053</v>
      </c>
      <c r="D30" s="25">
        <f>IF(C30="","",'29 to end of the month'!G9)</f>
        <v>0</v>
      </c>
    </row>
    <row r="31" spans="1:4" ht="15" customHeight="1" x14ac:dyDescent="0.25">
      <c r="A31" s="26">
        <f>IF(B31="","",WEEKDAY((B31)))</f>
        <v>1</v>
      </c>
      <c r="B31" s="15">
        <f>IF('29 to end of the month'!B11="","",B30+1)</f>
        <v>44591</v>
      </c>
      <c r="C31" s="21">
        <f>IF('29 to end of the month'!F19=0,"",'29 to end of the month'!F19)</f>
        <v>0.41372636593717432</v>
      </c>
      <c r="D31" s="25">
        <f>IF(C31="","",'29 to end of the month'!G19)</f>
        <v>0</v>
      </c>
    </row>
    <row r="32" spans="1:4" ht="15" customHeight="1" x14ac:dyDescent="0.25">
      <c r="A32" s="26">
        <f>IF(B32="","",WEEKDAY((B32)))</f>
        <v>2</v>
      </c>
      <c r="B32" s="15">
        <f>IF('29 to end of the month'!B21="","",B31+1)</f>
        <v>44592</v>
      </c>
      <c r="C32" s="21">
        <f>IF('29 to end of the month'!F29=0,"",'29 to end of the month'!F29)</f>
        <v>0.38618430847104362</v>
      </c>
      <c r="D32" s="25">
        <f>IF(C32="","",'29 to end of the month'!G29)</f>
        <v>0</v>
      </c>
    </row>
    <row r="33" spans="1:16383" x14ac:dyDescent="0.25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 x14ac:dyDescent="0.25">
      <c r="A34" s="12"/>
      <c r="B34" s="12" t="s">
        <v>15</v>
      </c>
      <c r="C34" s="12">
        <f>AVERAGE(C2:C33)</f>
        <v>0.39117405523779331</v>
      </c>
      <c r="D34" s="24">
        <f>AVERAGE((D2:D32))</f>
        <v>0</v>
      </c>
    </row>
    <row r="35" spans="1:16383" x14ac:dyDescent="0.25">
      <c r="A35" s="14"/>
      <c r="B35" s="14"/>
      <c r="C35" s="5"/>
      <c r="D35" s="6"/>
    </row>
    <row r="36" spans="1:16383" x14ac:dyDescent="0.25">
      <c r="A36" s="14"/>
      <c r="B36" s="14"/>
      <c r="C36" s="5"/>
      <c r="D36" s="6"/>
    </row>
    <row r="37" spans="1:16383" x14ac:dyDescent="0.25">
      <c r="A37" s="14"/>
      <c r="B37" s="14"/>
      <c r="C37" s="5"/>
      <c r="D37" s="6"/>
    </row>
    <row r="38" spans="1:16383" x14ac:dyDescent="0.25">
      <c r="A38" s="14"/>
      <c r="B38" s="14"/>
      <c r="C38" s="5"/>
      <c r="D38" s="6"/>
    </row>
    <row r="39" spans="1:16383" x14ac:dyDescent="0.25">
      <c r="A39" s="14"/>
      <c r="B39" s="14"/>
      <c r="C39" s="5"/>
      <c r="D39" s="6"/>
    </row>
    <row r="40" spans="1:16383" x14ac:dyDescent="0.25">
      <c r="A40" s="14"/>
      <c r="B40" s="14"/>
      <c r="C40" s="5"/>
      <c r="D40" s="6"/>
    </row>
    <row r="41" spans="1:16383" x14ac:dyDescent="0.25">
      <c r="A41" s="14"/>
      <c r="B41" s="14"/>
      <c r="C41" s="5"/>
      <c r="D41" s="6"/>
    </row>
    <row r="42" spans="1:16383" x14ac:dyDescent="0.25">
      <c r="A42" s="14"/>
      <c r="B42" s="14"/>
      <c r="C42" s="5"/>
      <c r="D42" s="6"/>
    </row>
    <row r="43" spans="1:16383" x14ac:dyDescent="0.25">
      <c r="A43" s="14"/>
      <c r="B43" s="14"/>
      <c r="C43" s="5"/>
      <c r="D43" s="6"/>
    </row>
    <row r="44" spans="1:16383" x14ac:dyDescent="0.25">
      <c r="A44" s="14"/>
      <c r="B44" s="14"/>
      <c r="C44" s="5"/>
      <c r="D44" s="6"/>
    </row>
    <row r="45" spans="1:16383" x14ac:dyDescent="0.25">
      <c r="A45" s="14"/>
      <c r="B45" s="14"/>
      <c r="C45" s="5"/>
      <c r="D45" s="6"/>
    </row>
    <row r="46" spans="1:16383" x14ac:dyDescent="0.25">
      <c r="A46" s="14"/>
      <c r="B46" s="14"/>
      <c r="C46" s="5"/>
      <c r="D46" s="6"/>
    </row>
    <row r="47" spans="1:16383" x14ac:dyDescent="0.25">
      <c r="A47" s="14"/>
      <c r="B47" s="14"/>
      <c r="C47" s="5"/>
      <c r="D47" s="6"/>
    </row>
    <row r="48" spans="1:16383" x14ac:dyDescent="0.25">
      <c r="A48" s="14"/>
      <c r="B48" s="14"/>
      <c r="C48" s="5"/>
      <c r="D48" s="6"/>
    </row>
    <row r="49" spans="1:4" x14ac:dyDescent="0.25">
      <c r="A49" s="14"/>
      <c r="B49" s="14"/>
      <c r="C49" s="5"/>
      <c r="D49" s="6"/>
    </row>
    <row r="50" spans="1:4" x14ac:dyDescent="0.25">
      <c r="A50" s="14"/>
      <c r="B50" s="14"/>
      <c r="C50" s="5"/>
      <c r="D50" s="6"/>
    </row>
    <row r="51" spans="1:4" x14ac:dyDescent="0.25">
      <c r="A51" s="14"/>
      <c r="B51" s="14"/>
      <c r="C51" s="5"/>
      <c r="D51" s="6"/>
    </row>
    <row r="52" spans="1:4" x14ac:dyDescent="0.25">
      <c r="A52" s="14"/>
      <c r="B52" s="14"/>
      <c r="C52" s="5"/>
      <c r="D52" s="6"/>
    </row>
    <row r="53" spans="1:4" x14ac:dyDescent="0.25">
      <c r="A53" s="14"/>
      <c r="B53" s="14"/>
      <c r="C53" s="5"/>
      <c r="D53" s="6"/>
    </row>
    <row r="54" spans="1:4" x14ac:dyDescent="0.25">
      <c r="A54" s="14"/>
      <c r="B54" s="14"/>
      <c r="C54" s="5"/>
      <c r="D54" s="6"/>
    </row>
    <row r="55" spans="1:4" x14ac:dyDescent="0.25">
      <c r="A55" s="14"/>
      <c r="B55" s="14"/>
      <c r="C55" s="5"/>
      <c r="D55" s="6"/>
    </row>
    <row r="56" spans="1:4" x14ac:dyDescent="0.25">
      <c r="A56" s="14"/>
      <c r="B56" s="14"/>
      <c r="C56" s="5"/>
      <c r="D56" s="6"/>
    </row>
    <row r="57" spans="1:4" x14ac:dyDescent="0.25">
      <c r="A57" s="14"/>
      <c r="B57" s="14"/>
      <c r="C57" s="5"/>
      <c r="D57" s="6"/>
    </row>
    <row r="58" spans="1:4" x14ac:dyDescent="0.25">
      <c r="A58" s="14"/>
      <c r="B58" s="14"/>
      <c r="C58" s="5"/>
      <c r="D58" s="6"/>
    </row>
    <row r="59" spans="1:4" x14ac:dyDescent="0.25">
      <c r="A59" s="14"/>
      <c r="B59" s="14"/>
      <c r="C59" s="5"/>
      <c r="D59" s="6"/>
    </row>
    <row r="60" spans="1:4" x14ac:dyDescent="0.25">
      <c r="A60" s="14"/>
      <c r="B60" s="14"/>
      <c r="C60" s="5"/>
      <c r="D60" s="6"/>
    </row>
    <row r="61" spans="1:4" x14ac:dyDescent="0.25">
      <c r="A61" s="14"/>
      <c r="B61" s="14"/>
      <c r="C61" s="5"/>
      <c r="D61" s="6"/>
    </row>
    <row r="62" spans="1:4" x14ac:dyDescent="0.25">
      <c r="A62" s="14"/>
      <c r="B62" s="14"/>
      <c r="C62" s="5"/>
      <c r="D62" s="6"/>
    </row>
    <row r="63" spans="1:4" x14ac:dyDescent="0.25">
      <c r="A63" s="14"/>
      <c r="B63" s="14"/>
      <c r="C63" s="5"/>
      <c r="D63" s="6"/>
    </row>
    <row r="64" spans="1:4" x14ac:dyDescent="0.25">
      <c r="A64" s="14"/>
      <c r="B64" s="14"/>
      <c r="C64" s="5"/>
      <c r="D64" s="6"/>
    </row>
    <row r="65" spans="1:4" x14ac:dyDescent="0.25">
      <c r="A65" s="14"/>
      <c r="B65" s="14"/>
      <c r="C65" s="5"/>
      <c r="D65" s="6"/>
    </row>
    <row r="66" spans="1:4" x14ac:dyDescent="0.25">
      <c r="A66" s="14"/>
      <c r="B66" s="14"/>
      <c r="C66" s="5"/>
      <c r="D66" s="6"/>
    </row>
    <row r="67" spans="1:4" x14ac:dyDescent="0.25">
      <c r="A67" s="14"/>
      <c r="B67" s="14"/>
      <c r="C67" s="5"/>
      <c r="D67" s="6"/>
    </row>
    <row r="68" spans="1:4" x14ac:dyDescent="0.25">
      <c r="A68" s="14"/>
      <c r="B68" s="14"/>
      <c r="C68" s="5"/>
      <c r="D68" s="6"/>
    </row>
    <row r="69" spans="1:4" x14ac:dyDescent="0.25">
      <c r="A69" s="14"/>
      <c r="B69" s="14"/>
      <c r="C69" s="5"/>
      <c r="D69" s="6"/>
    </row>
    <row r="70" spans="1:4" x14ac:dyDescent="0.25">
      <c r="A70" s="14"/>
      <c r="B70" s="14"/>
      <c r="C70" s="5"/>
      <c r="D70" s="6"/>
    </row>
    <row r="71" spans="1:4" x14ac:dyDescent="0.25">
      <c r="A71" s="14"/>
      <c r="B71" s="14"/>
      <c r="C71" s="5"/>
      <c r="D71" s="6"/>
    </row>
    <row r="72" spans="1:4" x14ac:dyDescent="0.25">
      <c r="A72" s="14"/>
      <c r="B72" s="14"/>
      <c r="C72" s="5"/>
      <c r="D72" s="6"/>
    </row>
    <row r="73" spans="1:4" x14ac:dyDescent="0.25">
      <c r="A73" s="14"/>
      <c r="B73" s="14"/>
      <c r="C73" s="5"/>
      <c r="D73" s="6"/>
    </row>
    <row r="74" spans="1:4" x14ac:dyDescent="0.25">
      <c r="A74" s="14"/>
      <c r="B74" s="14"/>
      <c r="C74" s="5"/>
      <c r="D74" s="6"/>
    </row>
    <row r="75" spans="1:4" x14ac:dyDescent="0.25">
      <c r="A75" s="14"/>
      <c r="B75" s="14"/>
      <c r="C75" s="5"/>
      <c r="D75" s="6"/>
    </row>
    <row r="76" spans="1:4" x14ac:dyDescent="0.25">
      <c r="A76" s="14"/>
      <c r="B76" s="14"/>
      <c r="C76" s="5"/>
      <c r="D76" s="6"/>
    </row>
    <row r="77" spans="1:4" x14ac:dyDescent="0.25">
      <c r="A77" s="14"/>
      <c r="B77" s="14"/>
      <c r="C77" s="5"/>
      <c r="D77" s="6"/>
    </row>
    <row r="78" spans="1:4" x14ac:dyDescent="0.25">
      <c r="A78" s="14"/>
      <c r="B78" s="14"/>
      <c r="C78" s="5"/>
      <c r="D78" s="6"/>
    </row>
    <row r="79" spans="1:4" x14ac:dyDescent="0.25">
      <c r="A79" s="14"/>
      <c r="B79" s="14"/>
      <c r="C79" s="5"/>
      <c r="D79" s="6"/>
    </row>
    <row r="80" spans="1:4" x14ac:dyDescent="0.25">
      <c r="A80" s="14"/>
      <c r="B80" s="14"/>
      <c r="C80" s="5"/>
      <c r="D80" s="6"/>
    </row>
    <row r="81" spans="1:4" x14ac:dyDescent="0.25">
      <c r="A81" s="14"/>
      <c r="B81" s="14"/>
      <c r="C81" s="5"/>
      <c r="D81" s="6"/>
    </row>
    <row r="82" spans="1:4" x14ac:dyDescent="0.25">
      <c r="A82" s="14"/>
      <c r="B82" s="14"/>
      <c r="C82" s="5"/>
      <c r="D82" s="6"/>
    </row>
    <row r="83" spans="1:4" x14ac:dyDescent="0.25">
      <c r="A83" s="14"/>
      <c r="B83" s="14"/>
      <c r="C83" s="5"/>
      <c r="D83" s="6"/>
    </row>
    <row r="84" spans="1:4" x14ac:dyDescent="0.25">
      <c r="A84" s="14"/>
      <c r="B84" s="14"/>
      <c r="C84" s="5"/>
      <c r="D84" s="6"/>
    </row>
    <row r="85" spans="1:4" x14ac:dyDescent="0.25">
      <c r="A85" s="14"/>
      <c r="B85" s="14"/>
      <c r="C85" s="5"/>
      <c r="D85" s="6"/>
    </row>
    <row r="86" spans="1:4" x14ac:dyDescent="0.25">
      <c r="A86" s="14"/>
      <c r="B86" s="14"/>
      <c r="C86" s="5"/>
      <c r="D86" s="6"/>
    </row>
  </sheetData>
  <sheetProtection selectLockedCells="1"/>
  <printOptions horizontalCentered="1"/>
  <pageMargins left="0.5" right="0.5" top="1" bottom="0.25" header="0.25" footer="0.25"/>
  <pageSetup fitToHeight="0" orientation="portrait" r:id="rId1"/>
  <headerFooter>
    <oddHeader>&amp;C&amp;16Ontario Daily Lot Counts
January 2022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A9C0B0-451C-4B93-95D5-C591C7DFDDB3}"/>
</file>

<file path=customXml/itemProps2.xml><?xml version="1.0" encoding="utf-8"?>
<ds:datastoreItem xmlns:ds="http://schemas.openxmlformats.org/officeDocument/2006/customXml" ds:itemID="{64126318-3D64-49A8-85EB-EE1F969B0970}"/>
</file>

<file path=customXml/itemProps3.xml><?xml version="1.0" encoding="utf-8"?>
<ds:datastoreItem xmlns:ds="http://schemas.openxmlformats.org/officeDocument/2006/customXml" ds:itemID="{20AAFAA8-78F9-43EA-9889-AF2AF87FEC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John</cp:lastModifiedBy>
  <cp:lastPrinted>2021-09-16T16:00:49Z</cp:lastPrinted>
  <dcterms:created xsi:type="dcterms:W3CDTF">2014-12-09T16:30:03Z</dcterms:created>
  <dcterms:modified xsi:type="dcterms:W3CDTF">2022-02-07T18:15:23Z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227100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