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ONT Space Counts\"/>
    </mc:Choice>
  </mc:AlternateContent>
  <xr:revisionPtr revIDLastSave="0" documentId="13_ncr:1_{494BF0C2-7271-46B9-BD4D-C114F2D6094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0" l="1"/>
  <c r="A2" i="20" s="1"/>
  <c r="B1" i="19"/>
  <c r="B11" i="19" s="1"/>
  <c r="B21" i="19" s="1"/>
  <c r="G69" i="19"/>
  <c r="E69" i="19"/>
  <c r="C69" i="19"/>
  <c r="F67" i="19"/>
  <c r="D67" i="19"/>
  <c r="F66" i="19"/>
  <c r="D66" i="19"/>
  <c r="F65" i="19"/>
  <c r="D65" i="19"/>
  <c r="F64" i="19"/>
  <c r="D64" i="19"/>
  <c r="F63" i="19"/>
  <c r="D63" i="19"/>
  <c r="F62" i="19"/>
  <c r="D62" i="19"/>
  <c r="G59" i="19"/>
  <c r="E59" i="19"/>
  <c r="C59" i="19"/>
  <c r="F57" i="19"/>
  <c r="D57" i="19"/>
  <c r="F56" i="19"/>
  <c r="D56" i="19"/>
  <c r="F55" i="19"/>
  <c r="D55" i="19"/>
  <c r="F54" i="19"/>
  <c r="D54" i="19"/>
  <c r="F53" i="19"/>
  <c r="D53" i="19"/>
  <c r="F52" i="19"/>
  <c r="D52" i="19"/>
  <c r="G49" i="19"/>
  <c r="E49" i="19"/>
  <c r="C49" i="19"/>
  <c r="F47" i="19"/>
  <c r="D47" i="19"/>
  <c r="F46" i="19"/>
  <c r="D46" i="19"/>
  <c r="F45" i="19"/>
  <c r="D45" i="19"/>
  <c r="F44" i="19"/>
  <c r="D44" i="19"/>
  <c r="F43" i="19"/>
  <c r="D43" i="19"/>
  <c r="F42" i="19"/>
  <c r="D42" i="19"/>
  <c r="G39" i="19"/>
  <c r="E39" i="19"/>
  <c r="C39" i="19"/>
  <c r="F37" i="19"/>
  <c r="D37" i="19"/>
  <c r="F36" i="19"/>
  <c r="D36" i="19"/>
  <c r="F35" i="19"/>
  <c r="D35" i="19"/>
  <c r="F34" i="19"/>
  <c r="D34" i="19"/>
  <c r="F33" i="19"/>
  <c r="D33" i="19"/>
  <c r="F32" i="19"/>
  <c r="D32" i="19"/>
  <c r="G29" i="19"/>
  <c r="E29" i="19"/>
  <c r="C29" i="19"/>
  <c r="F27" i="19"/>
  <c r="D27" i="19"/>
  <c r="F26" i="19"/>
  <c r="D26" i="19"/>
  <c r="F25" i="19"/>
  <c r="D25" i="19"/>
  <c r="F24" i="19"/>
  <c r="D24" i="19"/>
  <c r="F23" i="19"/>
  <c r="D23" i="19"/>
  <c r="F22" i="19"/>
  <c r="D22" i="19"/>
  <c r="G19" i="19"/>
  <c r="E19" i="19"/>
  <c r="F19" i="19" s="1"/>
  <c r="C31" i="20" s="1"/>
  <c r="D31" i="20" s="1"/>
  <c r="C19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G9" i="19"/>
  <c r="E9" i="19"/>
  <c r="C9" i="19"/>
  <c r="F7" i="19"/>
  <c r="D7" i="19"/>
  <c r="F6" i="19"/>
  <c r="D6" i="19"/>
  <c r="F5" i="19"/>
  <c r="D5" i="19"/>
  <c r="F4" i="19"/>
  <c r="D4" i="19"/>
  <c r="F3" i="19"/>
  <c r="D3" i="19"/>
  <c r="F2" i="19"/>
  <c r="D2" i="19"/>
  <c r="G69" i="18"/>
  <c r="E69" i="18"/>
  <c r="C69" i="18"/>
  <c r="F67" i="18"/>
  <c r="D67" i="18"/>
  <c r="F66" i="18"/>
  <c r="D66" i="18"/>
  <c r="F65" i="18"/>
  <c r="D65" i="18"/>
  <c r="F64" i="18"/>
  <c r="D64" i="18"/>
  <c r="F63" i="18"/>
  <c r="D63" i="18"/>
  <c r="F62" i="18"/>
  <c r="D62" i="18"/>
  <c r="G59" i="18"/>
  <c r="E59" i="18"/>
  <c r="C59" i="18"/>
  <c r="F57" i="18"/>
  <c r="D57" i="18"/>
  <c r="F56" i="18"/>
  <c r="D56" i="18"/>
  <c r="F55" i="18"/>
  <c r="D55" i="18"/>
  <c r="F54" i="18"/>
  <c r="D54" i="18"/>
  <c r="F53" i="18"/>
  <c r="D53" i="18"/>
  <c r="F52" i="18"/>
  <c r="D52" i="18"/>
  <c r="G49" i="18"/>
  <c r="E49" i="18"/>
  <c r="F49" i="18" s="1"/>
  <c r="C27" i="20" s="1"/>
  <c r="D27" i="20" s="1"/>
  <c r="C49" i="18"/>
  <c r="F47" i="18"/>
  <c r="D47" i="18"/>
  <c r="F46" i="18"/>
  <c r="D46" i="18"/>
  <c r="F45" i="18"/>
  <c r="D45" i="18"/>
  <c r="F44" i="18"/>
  <c r="D44" i="18"/>
  <c r="F43" i="18"/>
  <c r="D43" i="18"/>
  <c r="F42" i="18"/>
  <c r="D42" i="18"/>
  <c r="G39" i="18"/>
  <c r="E39" i="18"/>
  <c r="C39" i="18"/>
  <c r="F37" i="18"/>
  <c r="D37" i="18"/>
  <c r="F36" i="18"/>
  <c r="D36" i="18"/>
  <c r="F35" i="18"/>
  <c r="D35" i="18"/>
  <c r="F34" i="18"/>
  <c r="D34" i="18"/>
  <c r="F33" i="18"/>
  <c r="D33" i="18"/>
  <c r="F32" i="18"/>
  <c r="D32" i="18"/>
  <c r="G29" i="18"/>
  <c r="E29" i="18"/>
  <c r="D29" i="18" s="1"/>
  <c r="C29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G19" i="18"/>
  <c r="E19" i="18"/>
  <c r="C19" i="18"/>
  <c r="F17" i="18"/>
  <c r="D17" i="18"/>
  <c r="F16" i="18"/>
  <c r="D16" i="18"/>
  <c r="F15" i="18"/>
  <c r="D15" i="18"/>
  <c r="F14" i="18"/>
  <c r="D14" i="18"/>
  <c r="F13" i="18"/>
  <c r="D13" i="18"/>
  <c r="F12" i="18"/>
  <c r="D12" i="18"/>
  <c r="G9" i="18"/>
  <c r="E9" i="18"/>
  <c r="F9" i="18" s="1"/>
  <c r="C23" i="20" s="1"/>
  <c r="D23" i="20" s="1"/>
  <c r="C9" i="18"/>
  <c r="F7" i="18"/>
  <c r="D7" i="18"/>
  <c r="F6" i="18"/>
  <c r="D6" i="18"/>
  <c r="F5" i="18"/>
  <c r="D5" i="18"/>
  <c r="F4" i="18"/>
  <c r="D4" i="18"/>
  <c r="F3" i="18"/>
  <c r="D3" i="18"/>
  <c r="F2" i="18"/>
  <c r="D2" i="18"/>
  <c r="G69" i="17"/>
  <c r="E69" i="17"/>
  <c r="F69" i="17" s="1"/>
  <c r="C22" i="20" s="1"/>
  <c r="D22" i="20" s="1"/>
  <c r="C69" i="17"/>
  <c r="F67" i="17"/>
  <c r="D67" i="17"/>
  <c r="F66" i="17"/>
  <c r="D66" i="17"/>
  <c r="F65" i="17"/>
  <c r="D65" i="17"/>
  <c r="F64" i="17"/>
  <c r="D64" i="17"/>
  <c r="F63" i="17"/>
  <c r="D63" i="17"/>
  <c r="F62" i="17"/>
  <c r="D62" i="17"/>
  <c r="G59" i="17"/>
  <c r="E59" i="17"/>
  <c r="F59" i="17" s="1"/>
  <c r="C21" i="20" s="1"/>
  <c r="D21" i="20" s="1"/>
  <c r="C59" i="17"/>
  <c r="F57" i="17"/>
  <c r="D57" i="17"/>
  <c r="F56" i="17"/>
  <c r="D56" i="17"/>
  <c r="F55" i="17"/>
  <c r="D55" i="17"/>
  <c r="F54" i="17"/>
  <c r="D54" i="17"/>
  <c r="F53" i="17"/>
  <c r="D53" i="17"/>
  <c r="F52" i="17"/>
  <c r="D52" i="17"/>
  <c r="G49" i="17"/>
  <c r="E49" i="17"/>
  <c r="C49" i="17"/>
  <c r="F47" i="17"/>
  <c r="D47" i="17"/>
  <c r="F46" i="17"/>
  <c r="D46" i="17"/>
  <c r="F45" i="17"/>
  <c r="D45" i="17"/>
  <c r="F44" i="17"/>
  <c r="D44" i="17"/>
  <c r="F43" i="17"/>
  <c r="D43" i="17"/>
  <c r="F42" i="17"/>
  <c r="D42" i="17"/>
  <c r="G39" i="17"/>
  <c r="E39" i="17"/>
  <c r="C39" i="17"/>
  <c r="F37" i="17"/>
  <c r="D37" i="17"/>
  <c r="F36" i="17"/>
  <c r="D36" i="17"/>
  <c r="F35" i="17"/>
  <c r="D35" i="17"/>
  <c r="F34" i="17"/>
  <c r="D34" i="17"/>
  <c r="F33" i="17"/>
  <c r="D33" i="17"/>
  <c r="F32" i="17"/>
  <c r="D32" i="17"/>
  <c r="G29" i="17"/>
  <c r="E29" i="17"/>
  <c r="C29" i="17"/>
  <c r="F27" i="17"/>
  <c r="D27" i="17"/>
  <c r="F26" i="17"/>
  <c r="D26" i="17"/>
  <c r="F25" i="17"/>
  <c r="D25" i="17"/>
  <c r="F24" i="17"/>
  <c r="D24" i="17"/>
  <c r="F23" i="17"/>
  <c r="D23" i="17"/>
  <c r="F22" i="17"/>
  <c r="D22" i="17"/>
  <c r="G19" i="17"/>
  <c r="E19" i="17"/>
  <c r="F19" i="17" s="1"/>
  <c r="C17" i="20" s="1"/>
  <c r="D17" i="20" s="1"/>
  <c r="C19" i="17"/>
  <c r="F17" i="17"/>
  <c r="D17" i="17"/>
  <c r="F16" i="17"/>
  <c r="D16" i="17"/>
  <c r="F15" i="17"/>
  <c r="D15" i="17"/>
  <c r="F14" i="17"/>
  <c r="D14" i="17"/>
  <c r="F13" i="17"/>
  <c r="D13" i="17"/>
  <c r="F12" i="17"/>
  <c r="D12" i="17"/>
  <c r="G9" i="17"/>
  <c r="E9" i="17"/>
  <c r="C9" i="17"/>
  <c r="F7" i="17"/>
  <c r="D7" i="17"/>
  <c r="F6" i="17"/>
  <c r="D6" i="17"/>
  <c r="F5" i="17"/>
  <c r="D5" i="17"/>
  <c r="F4" i="17"/>
  <c r="D4" i="17"/>
  <c r="F3" i="17"/>
  <c r="D3" i="17"/>
  <c r="F2" i="17"/>
  <c r="D2" i="17"/>
  <c r="G69" i="16"/>
  <c r="E69" i="16"/>
  <c r="C69" i="16"/>
  <c r="F67" i="16"/>
  <c r="D67" i="16"/>
  <c r="F66" i="16"/>
  <c r="D66" i="16"/>
  <c r="F65" i="16"/>
  <c r="D65" i="16"/>
  <c r="F64" i="16"/>
  <c r="D64" i="16"/>
  <c r="F63" i="16"/>
  <c r="D63" i="16"/>
  <c r="F62" i="16"/>
  <c r="D62" i="16"/>
  <c r="G59" i="16"/>
  <c r="E59" i="16"/>
  <c r="C59" i="16"/>
  <c r="F57" i="16"/>
  <c r="D57" i="16"/>
  <c r="F56" i="16"/>
  <c r="D56" i="16"/>
  <c r="F55" i="16"/>
  <c r="D55" i="16"/>
  <c r="F54" i="16"/>
  <c r="D54" i="16"/>
  <c r="F53" i="16"/>
  <c r="D53" i="16"/>
  <c r="F52" i="16"/>
  <c r="D52" i="16"/>
  <c r="G49" i="16"/>
  <c r="E49" i="16"/>
  <c r="C49" i="16"/>
  <c r="F47" i="16"/>
  <c r="D47" i="16"/>
  <c r="F46" i="16"/>
  <c r="D46" i="16"/>
  <c r="F45" i="16"/>
  <c r="D45" i="16"/>
  <c r="F44" i="16"/>
  <c r="D44" i="16"/>
  <c r="F43" i="16"/>
  <c r="D43" i="16"/>
  <c r="F42" i="16"/>
  <c r="D42" i="16"/>
  <c r="G39" i="16"/>
  <c r="E39" i="16"/>
  <c r="C39" i="16"/>
  <c r="F37" i="16"/>
  <c r="D37" i="16"/>
  <c r="F36" i="16"/>
  <c r="D36" i="16"/>
  <c r="F35" i="16"/>
  <c r="D35" i="16"/>
  <c r="F34" i="16"/>
  <c r="D34" i="16"/>
  <c r="F33" i="16"/>
  <c r="D33" i="16"/>
  <c r="F32" i="16"/>
  <c r="D32" i="16"/>
  <c r="G29" i="16"/>
  <c r="E29" i="16"/>
  <c r="C29" i="16"/>
  <c r="F27" i="16"/>
  <c r="D27" i="16"/>
  <c r="F26" i="16"/>
  <c r="D26" i="16"/>
  <c r="F25" i="16"/>
  <c r="D25" i="16"/>
  <c r="F24" i="16"/>
  <c r="D24" i="16"/>
  <c r="F23" i="16"/>
  <c r="D23" i="16"/>
  <c r="F22" i="16"/>
  <c r="D22" i="16"/>
  <c r="G19" i="16"/>
  <c r="E19" i="16"/>
  <c r="C19" i="16"/>
  <c r="F17" i="16"/>
  <c r="D17" i="16"/>
  <c r="F16" i="16"/>
  <c r="D16" i="16"/>
  <c r="F15" i="16"/>
  <c r="D15" i="16"/>
  <c r="F14" i="16"/>
  <c r="D14" i="16"/>
  <c r="F13" i="16"/>
  <c r="D13" i="16"/>
  <c r="F12" i="16"/>
  <c r="D12" i="16"/>
  <c r="G9" i="16"/>
  <c r="E9" i="16"/>
  <c r="C9" i="16"/>
  <c r="F7" i="16"/>
  <c r="D7" i="16"/>
  <c r="F6" i="16"/>
  <c r="D6" i="16"/>
  <c r="F5" i="16"/>
  <c r="D5" i="16"/>
  <c r="F4" i="16"/>
  <c r="D4" i="16"/>
  <c r="F3" i="16"/>
  <c r="D3" i="16"/>
  <c r="F2" i="16"/>
  <c r="D2" i="16"/>
  <c r="D17" i="4"/>
  <c r="D16" i="4"/>
  <c r="D15" i="4"/>
  <c r="D14" i="4"/>
  <c r="D13" i="4"/>
  <c r="D12" i="4"/>
  <c r="D67" i="4"/>
  <c r="D66" i="4"/>
  <c r="D65" i="4"/>
  <c r="D64" i="4"/>
  <c r="D63" i="4"/>
  <c r="D62" i="4"/>
  <c r="D57" i="4"/>
  <c r="D56" i="4"/>
  <c r="D55" i="4"/>
  <c r="D54" i="4"/>
  <c r="D53" i="4"/>
  <c r="D52" i="4"/>
  <c r="D47" i="4"/>
  <c r="D46" i="4"/>
  <c r="D45" i="4"/>
  <c r="D44" i="4"/>
  <c r="D43" i="4"/>
  <c r="D42" i="4"/>
  <c r="D37" i="4"/>
  <c r="D36" i="4"/>
  <c r="D35" i="4"/>
  <c r="D34" i="4"/>
  <c r="D33" i="4"/>
  <c r="D32" i="4"/>
  <c r="D27" i="4"/>
  <c r="D26" i="4"/>
  <c r="D25" i="4"/>
  <c r="D24" i="4"/>
  <c r="D23" i="4"/>
  <c r="D22" i="4"/>
  <c r="G69" i="4"/>
  <c r="E69" i="4"/>
  <c r="C69" i="4"/>
  <c r="F67" i="4"/>
  <c r="F66" i="4"/>
  <c r="F65" i="4"/>
  <c r="F64" i="4"/>
  <c r="F63" i="4"/>
  <c r="F62" i="4"/>
  <c r="G59" i="4"/>
  <c r="E59" i="4"/>
  <c r="C59" i="4"/>
  <c r="F57" i="4"/>
  <c r="F56" i="4"/>
  <c r="F55" i="4"/>
  <c r="F54" i="4"/>
  <c r="F53" i="4"/>
  <c r="F52" i="4"/>
  <c r="G49" i="4"/>
  <c r="E49" i="4"/>
  <c r="C49" i="4"/>
  <c r="F47" i="4"/>
  <c r="F46" i="4"/>
  <c r="F45" i="4"/>
  <c r="F44" i="4"/>
  <c r="F43" i="4"/>
  <c r="F42" i="4"/>
  <c r="G39" i="4"/>
  <c r="E39" i="4"/>
  <c r="C39" i="4"/>
  <c r="F37" i="4"/>
  <c r="F36" i="4"/>
  <c r="F35" i="4"/>
  <c r="F34" i="4"/>
  <c r="F33" i="4"/>
  <c r="F32" i="4"/>
  <c r="G29" i="4"/>
  <c r="E29" i="4"/>
  <c r="C29" i="4"/>
  <c r="F27" i="4"/>
  <c r="F26" i="4"/>
  <c r="F25" i="4"/>
  <c r="F24" i="4"/>
  <c r="F23" i="4"/>
  <c r="F22" i="4"/>
  <c r="B11" i="4"/>
  <c r="A11" i="4" s="1"/>
  <c r="G19" i="4"/>
  <c r="E19" i="4"/>
  <c r="C19" i="4"/>
  <c r="F17" i="4"/>
  <c r="F16" i="4"/>
  <c r="F15" i="4"/>
  <c r="F14" i="4"/>
  <c r="F13" i="4"/>
  <c r="F12" i="4"/>
  <c r="D9" i="16" l="1"/>
  <c r="F49" i="16"/>
  <c r="C13" i="20" s="1"/>
  <c r="D13" i="20" s="1"/>
  <c r="D59" i="18"/>
  <c r="D49" i="18"/>
  <c r="D9" i="18"/>
  <c r="D69" i="17"/>
  <c r="F39" i="16"/>
  <c r="C12" i="20" s="1"/>
  <c r="D12" i="20" s="1"/>
  <c r="D9" i="17"/>
  <c r="F49" i="17"/>
  <c r="C20" i="20" s="1"/>
  <c r="D20" i="20" s="1"/>
  <c r="F19" i="18"/>
  <c r="C24" i="20" s="1"/>
  <c r="D24" i="20" s="1"/>
  <c r="F9" i="19"/>
  <c r="C30" i="20" s="1"/>
  <c r="D30" i="20" s="1"/>
  <c r="D29" i="16"/>
  <c r="F69" i="16"/>
  <c r="C15" i="20" s="1"/>
  <c r="D15" i="20" s="1"/>
  <c r="F39" i="17"/>
  <c r="C19" i="20" s="1"/>
  <c r="D19" i="20" s="1"/>
  <c r="D69" i="18"/>
  <c r="F59" i="16"/>
  <c r="C14" i="20" s="1"/>
  <c r="D14" i="20" s="1"/>
  <c r="D29" i="17"/>
  <c r="D59" i="17"/>
  <c r="F39" i="18"/>
  <c r="C26" i="20" s="1"/>
  <c r="D26" i="20" s="1"/>
  <c r="F59" i="18"/>
  <c r="C28" i="20" s="1"/>
  <c r="D28" i="20" s="1"/>
  <c r="D19" i="19"/>
  <c r="F29" i="19"/>
  <c r="F9" i="17"/>
  <c r="C16" i="20" s="1"/>
  <c r="D16" i="20" s="1"/>
  <c r="B3" i="20"/>
  <c r="B4" i="20" s="1"/>
  <c r="A4" i="20" s="1"/>
  <c r="D39" i="17"/>
  <c r="D49" i="17"/>
  <c r="F29" i="17"/>
  <c r="C18" i="20" s="1"/>
  <c r="D18" i="20" s="1"/>
  <c r="D19" i="17"/>
  <c r="D69" i="16"/>
  <c r="D59" i="16"/>
  <c r="D19" i="16"/>
  <c r="F9" i="16"/>
  <c r="C9" i="20" s="1"/>
  <c r="D9" i="20" s="1"/>
  <c r="F69" i="19"/>
  <c r="F49" i="19"/>
  <c r="D49" i="19"/>
  <c r="F59" i="19"/>
  <c r="D29" i="19"/>
  <c r="F39" i="19"/>
  <c r="D69" i="19"/>
  <c r="F29" i="18"/>
  <c r="C25" i="20" s="1"/>
  <c r="D25" i="20" s="1"/>
  <c r="F69" i="18"/>
  <c r="C29" i="20" s="1"/>
  <c r="D29" i="20" s="1"/>
  <c r="D9" i="19"/>
  <c r="D39" i="18"/>
  <c r="D19" i="18"/>
  <c r="F29" i="16"/>
  <c r="C11" i="20" s="1"/>
  <c r="D11" i="20" s="1"/>
  <c r="D39" i="19"/>
  <c r="D59" i="19"/>
  <c r="F19" i="16"/>
  <c r="C10" i="20" s="1"/>
  <c r="D10" i="20" s="1"/>
  <c r="D39" i="16"/>
  <c r="D49" i="16"/>
  <c r="D19" i="4"/>
  <c r="F39" i="4"/>
  <c r="C5" i="20" s="1"/>
  <c r="D5" i="20" s="1"/>
  <c r="B21" i="4"/>
  <c r="B31" i="4" s="1"/>
  <c r="B41" i="4" s="1"/>
  <c r="F29" i="4"/>
  <c r="C4" i="20" s="1"/>
  <c r="D4" i="20" s="1"/>
  <c r="F49" i="4"/>
  <c r="C6" i="20" s="1"/>
  <c r="D6" i="20" s="1"/>
  <c r="F69" i="4"/>
  <c r="C8" i="20" s="1"/>
  <c r="D8" i="20" s="1"/>
  <c r="D39" i="4"/>
  <c r="D59" i="4"/>
  <c r="F19" i="4"/>
  <c r="C3" i="20" s="1"/>
  <c r="D3" i="20" s="1"/>
  <c r="D29" i="4"/>
  <c r="F59" i="4"/>
  <c r="C7" i="20" s="1"/>
  <c r="D7" i="20" s="1"/>
  <c r="D49" i="4"/>
  <c r="D69" i="4"/>
  <c r="B5" i="20" l="1"/>
  <c r="A5" i="20" s="1"/>
  <c r="A3" i="20"/>
  <c r="A21" i="4"/>
  <c r="A31" i="4"/>
  <c r="A41" i="4"/>
  <c r="B51" i="4"/>
  <c r="A1" i="4"/>
  <c r="G9" i="4"/>
  <c r="F2" i="4"/>
  <c r="D2" i="4"/>
  <c r="C9" i="4"/>
  <c r="D6" i="4"/>
  <c r="D7" i="4"/>
  <c r="D5" i="4"/>
  <c r="D4" i="4"/>
  <c r="D3" i="4"/>
  <c r="F5" i="4"/>
  <c r="F4" i="4"/>
  <c r="F3" i="4"/>
  <c r="B6" i="20" l="1"/>
  <c r="A6" i="20" s="1"/>
  <c r="B61" i="4"/>
  <c r="B1" i="16" s="1"/>
  <c r="A51" i="4"/>
  <c r="F7" i="4"/>
  <c r="F6" i="4"/>
  <c r="E9" i="4"/>
  <c r="F9" i="4" s="1"/>
  <c r="C2" i="20" s="1"/>
  <c r="D2" i="20" l="1"/>
  <c r="C34" i="20"/>
  <c r="B7" i="20"/>
  <c r="A7" i="20" s="1"/>
  <c r="A1" i="16"/>
  <c r="B11" i="16"/>
  <c r="B21" i="16" s="1"/>
  <c r="A61" i="4"/>
  <c r="D9" i="4"/>
  <c r="B8" i="20" l="1"/>
  <c r="A8" i="20" s="1"/>
  <c r="A11" i="16"/>
  <c r="B9" i="20" l="1"/>
  <c r="A9" i="20" s="1"/>
  <c r="B31" i="16"/>
  <c r="A21" i="16"/>
  <c r="B10" i="20" l="1"/>
  <c r="A31" i="16"/>
  <c r="B41" i="16"/>
  <c r="A10" i="20" l="1"/>
  <c r="B11" i="20"/>
  <c r="A11" i="20" s="1"/>
  <c r="A41" i="16"/>
  <c r="B51" i="16"/>
  <c r="B12" i="20" l="1"/>
  <c r="A12" i="20" s="1"/>
  <c r="A51" i="16"/>
  <c r="B61" i="16"/>
  <c r="B1" i="17" s="1"/>
  <c r="B13" i="20" l="1"/>
  <c r="A13" i="20" s="1"/>
  <c r="A61" i="16"/>
  <c r="B14" i="20" l="1"/>
  <c r="A14" i="20" s="1"/>
  <c r="A1" i="17"/>
  <c r="B11" i="17"/>
  <c r="B15" i="20" l="1"/>
  <c r="A15" i="20" s="1"/>
  <c r="B21" i="17"/>
  <c r="A11" i="17"/>
  <c r="B16" i="20" l="1"/>
  <c r="A16" i="20" s="1"/>
  <c r="B31" i="17"/>
  <c r="A21" i="17"/>
  <c r="B17" i="20" l="1"/>
  <c r="A17" i="20" s="1"/>
  <c r="A31" i="17"/>
  <c r="B41" i="17"/>
  <c r="B18" i="20" l="1"/>
  <c r="A18" i="20" s="1"/>
  <c r="B51" i="17"/>
  <c r="A41" i="17"/>
  <c r="B19" i="20" l="1"/>
  <c r="A19" i="20" s="1"/>
  <c r="B61" i="17"/>
  <c r="B1" i="18" s="1"/>
  <c r="A51" i="17"/>
  <c r="B20" i="20" l="1"/>
  <c r="A20" i="20" s="1"/>
  <c r="A61" i="17"/>
  <c r="B21" i="20" l="1"/>
  <c r="A21" i="20" s="1"/>
  <c r="A1" i="18"/>
  <c r="B11" i="18"/>
  <c r="B22" i="20" l="1"/>
  <c r="A22" i="20" s="1"/>
  <c r="B21" i="18"/>
  <c r="A11" i="18"/>
  <c r="B23" i="20" l="1"/>
  <c r="A23" i="20" s="1"/>
  <c r="B31" i="18"/>
  <c r="A21" i="18"/>
  <c r="B24" i="20" l="1"/>
  <c r="A24" i="20" s="1"/>
  <c r="B41" i="18"/>
  <c r="A31" i="18"/>
  <c r="B25" i="20" l="1"/>
  <c r="A25" i="20" s="1"/>
  <c r="B51" i="18"/>
  <c r="A41" i="18"/>
  <c r="B26" i="20" l="1"/>
  <c r="A26" i="20" s="1"/>
  <c r="B61" i="18"/>
  <c r="A51" i="18"/>
  <c r="B27" i="20" l="1"/>
  <c r="A27" i="20" s="1"/>
  <c r="A61" i="18"/>
  <c r="B28" i="20" l="1"/>
  <c r="A28" i="20" s="1"/>
  <c r="A1" i="19"/>
  <c r="B29" i="20" l="1"/>
  <c r="B30" i="20" s="1"/>
  <c r="A11" i="19"/>
  <c r="B31" i="20" l="1"/>
  <c r="A31" i="20" s="1"/>
  <c r="A30" i="20"/>
  <c r="A29" i="20"/>
  <c r="B31" i="19"/>
  <c r="A21" i="19"/>
  <c r="A31" i="19" l="1"/>
  <c r="B41" i="19"/>
  <c r="B51" i="19" l="1"/>
  <c r="A41" i="19"/>
  <c r="D34" i="20" l="1"/>
  <c r="B61" i="19"/>
  <c r="A61" i="19" s="1"/>
  <c r="A51" i="19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<sst xmlns="http://schemas.openxmlformats.org/spreadsheetml/2006/main" count="460" uniqueCount="16">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</sst>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42" fontId="0" fillId="0" borderId="1" xfId="2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0" xfId="0" applyNumberFormat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</xf>
    <xf numFmtId="42" fontId="0" fillId="0" borderId="2" xfId="0" applyNumberFormat="1" applyBorder="1" applyAlignment="1" applyProtection="1">
      <alignment horizontal="center" vertical="center"/>
      <protection locked="0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6</v>
      </c>
      <c r="B1" s="1">
        <v>44652</v>
      </c>
      <c r="C1" s="13" t="s">
        <v>3</v>
      </c>
      <c r="D1" s="8" t="s">
        <v>2</v>
      </c>
      <c r="E1" s="13" t="s">
        <v>0</v>
      </c>
      <c r="F1" s="13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574</v>
      </c>
      <c r="E2" s="3">
        <v>645</v>
      </c>
      <c r="F2" s="10">
        <f>E2/C2</f>
        <v>0.52912223133716163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169</v>
      </c>
      <c r="E3" s="3">
        <v>155</v>
      </c>
      <c r="F3" s="10">
        <f t="shared" ref="F3:F7" si="0">E3/C3</f>
        <v>0.47839506172839508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224</v>
      </c>
      <c r="E4" s="3">
        <v>968</v>
      </c>
      <c r="F4" s="10">
        <f t="shared" si="0"/>
        <v>0.81208053691275173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500</v>
      </c>
      <c r="E5" s="3">
        <v>930</v>
      </c>
      <c r="F5" s="10">
        <f t="shared" si="0"/>
        <v>0.65034965034965031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31</v>
      </c>
      <c r="E6" s="3">
        <v>321</v>
      </c>
      <c r="F6" s="10">
        <f t="shared" si="0"/>
        <v>0.91193181818181823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884</v>
      </c>
      <c r="E7" s="3">
        <v>1316</v>
      </c>
      <c r="F7" s="10">
        <f t="shared" si="0"/>
        <v>0.59818181818181815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2382</v>
      </c>
      <c r="E9" s="11">
        <f t="shared" ref="E9" si="2">SUM(E2:E8)</f>
        <v>4335</v>
      </c>
      <c r="F9" s="12">
        <f>E9/C9</f>
        <v>0.64537740062527915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7</v>
      </c>
      <c r="B11" s="15">
        <f>B1+1</f>
        <v>44653</v>
      </c>
      <c r="C11" s="13" t="s">
        <v>3</v>
      </c>
      <c r="D11" s="8" t="s">
        <v>2</v>
      </c>
      <c r="E11" s="13" t="s">
        <v>0</v>
      </c>
      <c r="F11" s="13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522</v>
      </c>
      <c r="E12" s="3">
        <v>697</v>
      </c>
      <c r="F12" s="10">
        <f>E12/C12</f>
        <v>0.57178014766201801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226</v>
      </c>
      <c r="E13" s="3">
        <v>98</v>
      </c>
      <c r="F13" s="10">
        <f t="shared" ref="F13:F17" si="3">E13/C13</f>
        <v>0.30246913580246915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423</v>
      </c>
      <c r="E14" s="3">
        <v>769</v>
      </c>
      <c r="F14" s="10">
        <f t="shared" si="3"/>
        <v>0.64513422818791943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597</v>
      </c>
      <c r="E15" s="3">
        <v>833</v>
      </c>
      <c r="F15" s="10">
        <f t="shared" si="3"/>
        <v>0.58251748251748248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14</v>
      </c>
      <c r="E16" s="3">
        <v>338</v>
      </c>
      <c r="F16" s="10">
        <f t="shared" si="3"/>
        <v>0.96022727272727271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969</v>
      </c>
      <c r="E17" s="3">
        <v>1231</v>
      </c>
      <c r="F17" s="10">
        <f t="shared" si="3"/>
        <v>0.55954545454545457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2751</v>
      </c>
      <c r="E19" s="11">
        <f t="shared" ref="E19" si="5">SUM(E12:E18)</f>
        <v>3966</v>
      </c>
      <c r="F19" s="12">
        <f>E19/C19</f>
        <v>0.59044216167932118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1</v>
      </c>
      <c r="B21" s="15">
        <f>B11+1</f>
        <v>44654</v>
      </c>
      <c r="C21" s="13" t="s">
        <v>3</v>
      </c>
      <c r="D21" s="8" t="s">
        <v>2</v>
      </c>
      <c r="E21" s="13" t="s">
        <v>0</v>
      </c>
      <c r="F21" s="13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609</v>
      </c>
      <c r="E22" s="3">
        <v>610</v>
      </c>
      <c r="F22" s="10">
        <f>E22/C22</f>
        <v>0.5004101722723544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186</v>
      </c>
      <c r="E23" s="3">
        <v>138</v>
      </c>
      <c r="F23" s="10">
        <f t="shared" ref="F23:F27" si="6">E23/C23</f>
        <v>0.42592592592592593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248</v>
      </c>
      <c r="E24" s="3">
        <v>944</v>
      </c>
      <c r="F24" s="10">
        <f t="shared" si="6"/>
        <v>0.79194630872483218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607</v>
      </c>
      <c r="E25" s="3">
        <v>823</v>
      </c>
      <c r="F25" s="10">
        <f t="shared" si="6"/>
        <v>0.5755244755244755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32</v>
      </c>
      <c r="E26" s="3">
        <v>320</v>
      </c>
      <c r="F26" s="10">
        <f t="shared" si="6"/>
        <v>0.90909090909090906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935</v>
      </c>
      <c r="E27" s="3">
        <v>1265</v>
      </c>
      <c r="F27" s="10">
        <f t="shared" si="6"/>
        <v>0.57499999999999996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2617</v>
      </c>
      <c r="E29" s="11">
        <f t="shared" ref="E29" si="8">SUM(E22:E28)</f>
        <v>4100</v>
      </c>
      <c r="F29" s="12">
        <f>E29/C29</f>
        <v>0.61039154384397798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2</v>
      </c>
      <c r="B31" s="15">
        <f>B21+1</f>
        <v>44655</v>
      </c>
      <c r="C31" s="13" t="s">
        <v>3</v>
      </c>
      <c r="D31" s="8" t="s">
        <v>2</v>
      </c>
      <c r="E31" s="13" t="s">
        <v>0</v>
      </c>
      <c r="F31" s="13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667</v>
      </c>
      <c r="E32" s="3">
        <v>552</v>
      </c>
      <c r="F32" s="10">
        <f>E32/C32</f>
        <v>0.45283018867924529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162</v>
      </c>
      <c r="E33" s="3">
        <v>162</v>
      </c>
      <c r="F33" s="10">
        <f t="shared" ref="F33:F37" si="9">E33/C33</f>
        <v>0.5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358</v>
      </c>
      <c r="E34" s="3">
        <v>834</v>
      </c>
      <c r="F34" s="10">
        <f t="shared" si="9"/>
        <v>0.69966442953020136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503</v>
      </c>
      <c r="E35" s="3">
        <v>927</v>
      </c>
      <c r="F35" s="10">
        <f t="shared" si="9"/>
        <v>0.64825174825174825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20</v>
      </c>
      <c r="E36" s="3">
        <v>332</v>
      </c>
      <c r="F36" s="10">
        <f t="shared" si="9"/>
        <v>0.94318181818181823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1092</v>
      </c>
      <c r="E37" s="3">
        <v>1108</v>
      </c>
      <c r="F37" s="10">
        <f t="shared" si="9"/>
        <v>0.50363636363636366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2802</v>
      </c>
      <c r="E39" s="11">
        <f t="shared" ref="E39" si="11">SUM(E32:E38)</f>
        <v>3915</v>
      </c>
      <c r="F39" s="12">
        <f>E39/C39</f>
        <v>0.58284948637784728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3</v>
      </c>
      <c r="B41" s="15">
        <f>B31+1</f>
        <v>44656</v>
      </c>
      <c r="C41" s="13" t="s">
        <v>3</v>
      </c>
      <c r="D41" s="8" t="s">
        <v>2</v>
      </c>
      <c r="E41" s="13" t="s">
        <v>0</v>
      </c>
      <c r="F41" s="13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632</v>
      </c>
      <c r="E42" s="3">
        <v>587</v>
      </c>
      <c r="F42" s="10">
        <f>E42/C42</f>
        <v>0.48154224774405252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169</v>
      </c>
      <c r="E43" s="3">
        <v>155</v>
      </c>
      <c r="F43" s="10">
        <f t="shared" ref="F43:F47" si="12">E43/C43</f>
        <v>0.47839506172839508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371</v>
      </c>
      <c r="E44" s="3">
        <v>821</v>
      </c>
      <c r="F44" s="10">
        <f t="shared" si="12"/>
        <v>0.68875838926174493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347</v>
      </c>
      <c r="E45" s="3">
        <v>1083</v>
      </c>
      <c r="F45" s="10">
        <f t="shared" si="12"/>
        <v>0.75734265734265738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18</v>
      </c>
      <c r="E46" s="3">
        <v>334</v>
      </c>
      <c r="F46" s="10">
        <f t="shared" si="12"/>
        <v>0.94886363636363635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1143</v>
      </c>
      <c r="E47" s="3">
        <v>1057</v>
      </c>
      <c r="F47" s="10">
        <f t="shared" si="12"/>
        <v>0.48045454545454547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2680</v>
      </c>
      <c r="E49" s="11">
        <f t="shared" ref="E49" si="14">SUM(E42:E48)</f>
        <v>4037</v>
      </c>
      <c r="F49" s="12">
        <f>E49/C49</f>
        <v>0.60101235670686315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4</v>
      </c>
      <c r="B51" s="15">
        <f>B41+1</f>
        <v>44657</v>
      </c>
      <c r="C51" s="13" t="s">
        <v>3</v>
      </c>
      <c r="D51" s="8" t="s">
        <v>2</v>
      </c>
      <c r="E51" s="13" t="s">
        <v>0</v>
      </c>
      <c r="F51" s="13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640</v>
      </c>
      <c r="E52" s="3">
        <v>579</v>
      </c>
      <c r="F52" s="10">
        <f>E52/C52</f>
        <v>0.47497949138638229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148</v>
      </c>
      <c r="E53" s="3">
        <v>176</v>
      </c>
      <c r="F53" s="10">
        <f t="shared" ref="F53:F57" si="15">E53/C53</f>
        <v>0.54320987654320985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361</v>
      </c>
      <c r="E54" s="3">
        <v>831</v>
      </c>
      <c r="F54" s="10">
        <f t="shared" si="15"/>
        <v>0.69714765100671139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303</v>
      </c>
      <c r="E55" s="3">
        <v>1127</v>
      </c>
      <c r="F55" s="10">
        <f t="shared" si="15"/>
        <v>0.78811188811188815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29</v>
      </c>
      <c r="E56" s="3">
        <v>323</v>
      </c>
      <c r="F56" s="10">
        <f t="shared" si="15"/>
        <v>0.91761363636363635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1114</v>
      </c>
      <c r="E57" s="3">
        <v>1086</v>
      </c>
      <c r="F57" s="10">
        <f t="shared" si="15"/>
        <v>0.49363636363636365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2595</v>
      </c>
      <c r="E59" s="11">
        <f t="shared" ref="E59" si="17">SUM(E52:E58)</f>
        <v>4122</v>
      </c>
      <c r="F59" s="12">
        <f>E59/C59</f>
        <v>0.61366681554265301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5</v>
      </c>
      <c r="B61" s="15">
        <f>B51+1</f>
        <v>44658</v>
      </c>
      <c r="C61" s="13" t="s">
        <v>3</v>
      </c>
      <c r="D61" s="8" t="s">
        <v>2</v>
      </c>
      <c r="E61" s="13" t="s">
        <v>0</v>
      </c>
      <c r="F61" s="13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538</v>
      </c>
      <c r="E62" s="3">
        <v>681</v>
      </c>
      <c r="F62" s="10">
        <f>E62/C62</f>
        <v>0.55865463494667755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127</v>
      </c>
      <c r="E63" s="3">
        <v>197</v>
      </c>
      <c r="F63" s="10">
        <f t="shared" ref="F63:F67" si="18">E63/C63</f>
        <v>0.60802469135802473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295</v>
      </c>
      <c r="E64" s="3">
        <v>897</v>
      </c>
      <c r="F64" s="10">
        <f t="shared" si="18"/>
        <v>0.75251677852348997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420</v>
      </c>
      <c r="E65" s="3">
        <v>1010</v>
      </c>
      <c r="F65" s="10">
        <f t="shared" si="18"/>
        <v>0.70629370629370625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54</v>
      </c>
      <c r="E66" s="3">
        <v>298</v>
      </c>
      <c r="F66" s="10">
        <f t="shared" si="18"/>
        <v>0.84659090909090906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1043</v>
      </c>
      <c r="E67" s="3">
        <v>1157</v>
      </c>
      <c r="F67" s="10">
        <f t="shared" si="18"/>
        <v>0.52590909090909088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2477</v>
      </c>
      <c r="E69" s="11">
        <f t="shared" ref="E69" si="20">SUM(E62:E68)</f>
        <v>4240</v>
      </c>
      <c r="F69" s="12">
        <f>E69/C69</f>
        <v>0.63123418192645531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6</v>
      </c>
      <c r="B1" s="1">
        <f>'1-7'!B61+1</f>
        <v>44659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521</v>
      </c>
      <c r="E2" s="3">
        <v>698</v>
      </c>
      <c r="F2" s="10">
        <f>E2/C2</f>
        <v>0.57260049220672682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160</v>
      </c>
      <c r="E3" s="3">
        <v>164</v>
      </c>
      <c r="F3" s="10">
        <f t="shared" ref="F3:F7" si="0">E3/C3</f>
        <v>0.50617283950617287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282</v>
      </c>
      <c r="E4" s="3">
        <v>910</v>
      </c>
      <c r="F4" s="10">
        <f t="shared" si="0"/>
        <v>0.76342281879194629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496</v>
      </c>
      <c r="E5" s="3">
        <v>934</v>
      </c>
      <c r="F5" s="10">
        <f t="shared" si="0"/>
        <v>0.65314685314685317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48</v>
      </c>
      <c r="E6" s="3">
        <v>304</v>
      </c>
      <c r="F6" s="10">
        <f t="shared" si="0"/>
        <v>0.86363636363636365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959</v>
      </c>
      <c r="E7" s="3">
        <v>1241</v>
      </c>
      <c r="F7" s="10">
        <f t="shared" si="0"/>
        <v>0.56409090909090909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2466</v>
      </c>
      <c r="E9" s="11">
        <f t="shared" ref="E9" si="2">SUM(E2:E8)</f>
        <v>4251</v>
      </c>
      <c r="F9" s="12">
        <f>E9/C9</f>
        <v>0.63287181777579271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7</v>
      </c>
      <c r="B11" s="15">
        <f>B1+1</f>
        <v>44660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533</v>
      </c>
      <c r="E12" s="3">
        <v>686</v>
      </c>
      <c r="F12" s="10">
        <f>E12/C12</f>
        <v>0.56275635767022147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155</v>
      </c>
      <c r="E13" s="3">
        <v>169</v>
      </c>
      <c r="F13" s="10">
        <f t="shared" ref="F13:F17" si="3">E13/C13</f>
        <v>0.52160493827160492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354</v>
      </c>
      <c r="E14" s="3">
        <v>838</v>
      </c>
      <c r="F14" s="10">
        <f t="shared" si="3"/>
        <v>0.70302013422818788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585</v>
      </c>
      <c r="E15" s="3">
        <v>845</v>
      </c>
      <c r="F15" s="10">
        <f t="shared" si="3"/>
        <v>0.59090909090909094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7</v>
      </c>
      <c r="E16" s="3">
        <v>345</v>
      </c>
      <c r="F16" s="10">
        <f t="shared" si="3"/>
        <v>0.98011363636363635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974</v>
      </c>
      <c r="E17" s="3">
        <v>1226</v>
      </c>
      <c r="F17" s="10">
        <f t="shared" si="3"/>
        <v>0.55727272727272725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2608</v>
      </c>
      <c r="E19" s="11">
        <f t="shared" ref="E19" si="5">SUM(E12:E18)</f>
        <v>4109</v>
      </c>
      <c r="F19" s="12">
        <f>E19/C19</f>
        <v>0.61173142772070865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1</v>
      </c>
      <c r="B21" s="15">
        <f>B11+1</f>
        <v>44661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587</v>
      </c>
      <c r="E22" s="3">
        <v>632</v>
      </c>
      <c r="F22" s="10">
        <f>E22/C22</f>
        <v>0.51845775225594748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171</v>
      </c>
      <c r="E23" s="3">
        <v>153</v>
      </c>
      <c r="F23" s="10">
        <f t="shared" ref="F23:F27" si="6">E23/C23</f>
        <v>0.47222222222222221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319</v>
      </c>
      <c r="E24" s="3">
        <v>873</v>
      </c>
      <c r="F24" s="10">
        <f t="shared" si="6"/>
        <v>0.73238255033557043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604</v>
      </c>
      <c r="E25" s="3">
        <v>826</v>
      </c>
      <c r="F25" s="10">
        <f t="shared" si="6"/>
        <v>0.57762237762237767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35</v>
      </c>
      <c r="E26" s="3">
        <v>317</v>
      </c>
      <c r="F26" s="10">
        <f t="shared" si="6"/>
        <v>0.90056818181818177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990</v>
      </c>
      <c r="E27" s="3">
        <v>1210</v>
      </c>
      <c r="F27" s="10">
        <f t="shared" si="6"/>
        <v>0.55000000000000004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2706</v>
      </c>
      <c r="E29" s="11">
        <f t="shared" ref="E29" si="8">SUM(E22:E28)</f>
        <v>4011</v>
      </c>
      <c r="F29" s="12">
        <f>E29/C29</f>
        <v>0.59714158106297455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2</v>
      </c>
      <c r="B31" s="15">
        <f>B21+1</f>
        <v>44662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607</v>
      </c>
      <c r="E32" s="3">
        <v>612</v>
      </c>
      <c r="F32" s="10">
        <f>E32/C32</f>
        <v>0.50205086136177191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154</v>
      </c>
      <c r="E33" s="3">
        <v>170</v>
      </c>
      <c r="F33" s="10">
        <f t="shared" ref="F33:F37" si="9">E33/C33</f>
        <v>0.52469135802469136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323</v>
      </c>
      <c r="E34" s="3">
        <v>869</v>
      </c>
      <c r="F34" s="10">
        <f t="shared" si="9"/>
        <v>0.72902684563758391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432</v>
      </c>
      <c r="E35" s="3">
        <v>998</v>
      </c>
      <c r="F35" s="10">
        <f t="shared" si="9"/>
        <v>0.6979020979020979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23</v>
      </c>
      <c r="E36" s="3">
        <v>329</v>
      </c>
      <c r="F36" s="10">
        <f t="shared" si="9"/>
        <v>0.93465909090909094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1092</v>
      </c>
      <c r="E37" s="3">
        <v>1108</v>
      </c>
      <c r="F37" s="10">
        <f t="shared" si="9"/>
        <v>0.50363636363636366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2631</v>
      </c>
      <c r="E39" s="11">
        <f t="shared" ref="E39" si="11">SUM(E32:E38)</f>
        <v>4086</v>
      </c>
      <c r="F39" s="12">
        <f>E39/C39</f>
        <v>0.6083072800357302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3</v>
      </c>
      <c r="B41" s="15">
        <f>B31+1</f>
        <v>44663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619</v>
      </c>
      <c r="E42" s="3">
        <v>600</v>
      </c>
      <c r="F42" s="10">
        <f>E42/C42</f>
        <v>0.49220672682526662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157</v>
      </c>
      <c r="E43" s="3">
        <v>167</v>
      </c>
      <c r="F43" s="10">
        <f t="shared" ref="F43:F47" si="12">E43/C43</f>
        <v>0.51543209876543206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421</v>
      </c>
      <c r="E44" s="3">
        <v>771</v>
      </c>
      <c r="F44" s="10">
        <f t="shared" si="12"/>
        <v>0.64681208053691275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325</v>
      </c>
      <c r="E45" s="3">
        <v>1105</v>
      </c>
      <c r="F45" s="10">
        <f t="shared" si="12"/>
        <v>0.77272727272727271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13</v>
      </c>
      <c r="E46" s="3">
        <v>339</v>
      </c>
      <c r="F46" s="10">
        <f t="shared" si="12"/>
        <v>0.96306818181818177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1117</v>
      </c>
      <c r="E47" s="3">
        <v>1083</v>
      </c>
      <c r="F47" s="10">
        <f t="shared" si="12"/>
        <v>0.49227272727272725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2652</v>
      </c>
      <c r="E49" s="11">
        <f t="shared" ref="E49" si="14">SUM(E42:E48)</f>
        <v>4065</v>
      </c>
      <c r="F49" s="12">
        <f>E49/C49</f>
        <v>0.60518088432335859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4</v>
      </c>
      <c r="B51" s="15">
        <f>B41+1</f>
        <v>44664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634</v>
      </c>
      <c r="E52" s="3">
        <v>585</v>
      </c>
      <c r="F52" s="10">
        <f>E52/C52</f>
        <v>0.47990155865463496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166</v>
      </c>
      <c r="E53" s="3">
        <v>158</v>
      </c>
      <c r="F53" s="10">
        <f t="shared" ref="F53:F57" si="15">E53/C53</f>
        <v>0.48765432098765432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407</v>
      </c>
      <c r="E54" s="3">
        <v>785</v>
      </c>
      <c r="F54" s="10">
        <f t="shared" si="15"/>
        <v>0.65855704697986572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391</v>
      </c>
      <c r="E55" s="3">
        <v>1039</v>
      </c>
      <c r="F55" s="10">
        <f t="shared" si="15"/>
        <v>0.72657342657342661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58</v>
      </c>
      <c r="E56" s="3">
        <v>294</v>
      </c>
      <c r="F56" s="10">
        <f t="shared" si="15"/>
        <v>0.83522727272727271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1170</v>
      </c>
      <c r="E57" s="3">
        <v>1030</v>
      </c>
      <c r="F57" s="10">
        <f t="shared" si="15"/>
        <v>0.4681818181818182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2826</v>
      </c>
      <c r="E59" s="11">
        <f t="shared" ref="E59" si="17">SUM(E52:E58)</f>
        <v>3891</v>
      </c>
      <c r="F59" s="12">
        <f>E59/C59</f>
        <v>0.57927646270656541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5</v>
      </c>
      <c r="B61" s="15">
        <f>B51+1</f>
        <v>44665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605</v>
      </c>
      <c r="E62" s="3">
        <v>614</v>
      </c>
      <c r="F62" s="10">
        <f>E62/C62</f>
        <v>0.50369155045118952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160</v>
      </c>
      <c r="E63" s="3">
        <v>164</v>
      </c>
      <c r="F63" s="10">
        <f t="shared" ref="F63:F67" si="18">E63/C63</f>
        <v>0.50617283950617287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211</v>
      </c>
      <c r="E64" s="3">
        <v>981</v>
      </c>
      <c r="F64" s="10">
        <f t="shared" si="18"/>
        <v>0.82298657718120805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359</v>
      </c>
      <c r="E65" s="3">
        <v>1071</v>
      </c>
      <c r="F65" s="10">
        <f t="shared" si="18"/>
        <v>0.74895104895104891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18</v>
      </c>
      <c r="E66" s="3">
        <v>334</v>
      </c>
      <c r="F66" s="10">
        <f t="shared" si="18"/>
        <v>0.94886363636363635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995</v>
      </c>
      <c r="E67" s="3">
        <v>1205</v>
      </c>
      <c r="F67" s="10">
        <f t="shared" si="18"/>
        <v>0.54772727272727273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2348</v>
      </c>
      <c r="E69" s="11">
        <f t="shared" ref="E69" si="20">SUM(E62:E68)</f>
        <v>4369</v>
      </c>
      <c r="F69" s="12">
        <f>E69/C69</f>
        <v>0.65043918415959501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6</v>
      </c>
      <c r="B1" s="1">
        <f>'8-14'!B61+1</f>
        <v>44666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600</v>
      </c>
      <c r="E2" s="3">
        <v>619</v>
      </c>
      <c r="F2" s="10">
        <f>E2/C2</f>
        <v>0.50779327317473344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197</v>
      </c>
      <c r="E3" s="3">
        <v>127</v>
      </c>
      <c r="F3" s="10">
        <f t="shared" ref="F3:F7" si="0">E3/C3</f>
        <v>0.39197530864197533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305</v>
      </c>
      <c r="E4" s="3">
        <v>887</v>
      </c>
      <c r="F4" s="10">
        <f t="shared" si="0"/>
        <v>0.74412751677852351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678</v>
      </c>
      <c r="E5" s="3">
        <v>752</v>
      </c>
      <c r="F5" s="10">
        <f t="shared" si="0"/>
        <v>0.52587412587412585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31</v>
      </c>
      <c r="E6" s="3">
        <v>321</v>
      </c>
      <c r="F6" s="10">
        <f t="shared" si="0"/>
        <v>0.91193181818181823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965</v>
      </c>
      <c r="E7" s="3">
        <v>1235</v>
      </c>
      <c r="F7" s="10">
        <f t="shared" si="0"/>
        <v>0.5613636363636364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2776</v>
      </c>
      <c r="E9" s="11">
        <f t="shared" ref="E9" si="2">SUM(E2:E8)</f>
        <v>3941</v>
      </c>
      <c r="F9" s="12">
        <f>E9/C9</f>
        <v>0.58672026202173588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7</v>
      </c>
      <c r="B11" s="15">
        <f>B1+1</f>
        <v>44667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594</v>
      </c>
      <c r="E12" s="3">
        <v>625</v>
      </c>
      <c r="F12" s="10">
        <f>E12/C12</f>
        <v>0.51271534044298606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188</v>
      </c>
      <c r="E13" s="3">
        <v>136</v>
      </c>
      <c r="F13" s="10">
        <f t="shared" ref="F13:F17" si="3">E13/C13</f>
        <v>0.41975308641975306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283</v>
      </c>
      <c r="E14" s="3">
        <v>909</v>
      </c>
      <c r="F14" s="10">
        <f t="shared" si="3"/>
        <v>0.76258389261744963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790</v>
      </c>
      <c r="E15" s="3">
        <v>640</v>
      </c>
      <c r="F15" s="10">
        <f t="shared" si="3"/>
        <v>0.44755244755244755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45</v>
      </c>
      <c r="E16" s="3">
        <v>307</v>
      </c>
      <c r="F16" s="10">
        <f t="shared" si="3"/>
        <v>0.87215909090909094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899</v>
      </c>
      <c r="E17" s="3">
        <v>1301</v>
      </c>
      <c r="F17" s="10">
        <f t="shared" si="3"/>
        <v>0.59136363636363631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2799</v>
      </c>
      <c r="E19" s="11">
        <f t="shared" ref="E19" si="5">SUM(E12:E18)</f>
        <v>3918</v>
      </c>
      <c r="F19" s="12">
        <f>E19/C19</f>
        <v>0.58329611433675743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1</v>
      </c>
      <c r="B21" s="15">
        <f>B11+1</f>
        <v>44668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692</v>
      </c>
      <c r="E22" s="3">
        <v>527</v>
      </c>
      <c r="F22" s="10">
        <f>E22/C22</f>
        <v>0.43232157506152585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215</v>
      </c>
      <c r="E23" s="3">
        <v>109</v>
      </c>
      <c r="F23" s="10">
        <f t="shared" ref="F23:F27" si="6">E23/C23</f>
        <v>0.33641975308641975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311</v>
      </c>
      <c r="E24" s="3">
        <v>881</v>
      </c>
      <c r="F24" s="10">
        <f t="shared" si="6"/>
        <v>0.73909395973154357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801</v>
      </c>
      <c r="E25" s="3">
        <v>629</v>
      </c>
      <c r="F25" s="10">
        <f t="shared" si="6"/>
        <v>0.43986013986013989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83</v>
      </c>
      <c r="E26" s="3">
        <v>269</v>
      </c>
      <c r="F26" s="10">
        <f t="shared" si="6"/>
        <v>0.76420454545454541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929</v>
      </c>
      <c r="E27" s="3">
        <v>1271</v>
      </c>
      <c r="F27" s="10">
        <f t="shared" si="6"/>
        <v>0.57772727272727276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3031</v>
      </c>
      <c r="E29" s="11">
        <f t="shared" ref="E29" si="8">SUM(E22:E28)</f>
        <v>3686</v>
      </c>
      <c r="F29" s="12">
        <f>E29/C29</f>
        <v>0.54875688551436652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2</v>
      </c>
      <c r="B31" s="15">
        <f>B21+1</f>
        <v>44669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669</v>
      </c>
      <c r="E32" s="3">
        <v>550</v>
      </c>
      <c r="F32" s="10">
        <f>E32/C32</f>
        <v>0.45118949958982774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182</v>
      </c>
      <c r="E33" s="3">
        <v>142</v>
      </c>
      <c r="F33" s="10">
        <f t="shared" ref="F33:F37" si="9">E33/C33</f>
        <v>0.43827160493827161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396</v>
      </c>
      <c r="E34" s="3">
        <v>796</v>
      </c>
      <c r="F34" s="10">
        <f t="shared" si="9"/>
        <v>0.66778523489932884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655</v>
      </c>
      <c r="E35" s="3">
        <v>775</v>
      </c>
      <c r="F35" s="10">
        <f t="shared" si="9"/>
        <v>0.54195804195804198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36</v>
      </c>
      <c r="E36" s="3">
        <v>316</v>
      </c>
      <c r="F36" s="10">
        <f t="shared" si="9"/>
        <v>0.89772727272727271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1156</v>
      </c>
      <c r="E37" s="3">
        <v>1044</v>
      </c>
      <c r="F37" s="10">
        <f t="shared" si="9"/>
        <v>0.47454545454545455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3094</v>
      </c>
      <c r="E39" s="11">
        <f t="shared" ref="E39" si="11">SUM(E32:E38)</f>
        <v>3623</v>
      </c>
      <c r="F39" s="12">
        <f>E39/C39</f>
        <v>0.5393776983772518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3</v>
      </c>
      <c r="B41" s="15">
        <f>B31+1</f>
        <v>44670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614</v>
      </c>
      <c r="E42" s="3">
        <v>605</v>
      </c>
      <c r="F42" s="10">
        <f>E42/C42</f>
        <v>0.49630844954881048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147</v>
      </c>
      <c r="E43" s="3">
        <v>177</v>
      </c>
      <c r="F43" s="10">
        <f t="shared" ref="F43:F47" si="12">E43/C43</f>
        <v>0.54629629629629628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346</v>
      </c>
      <c r="E44" s="3">
        <v>846</v>
      </c>
      <c r="F44" s="10">
        <f t="shared" si="12"/>
        <v>0.70973154362416102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308</v>
      </c>
      <c r="E45" s="3">
        <v>1122</v>
      </c>
      <c r="F45" s="10">
        <f t="shared" si="12"/>
        <v>0.7846153846153846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14</v>
      </c>
      <c r="E46" s="3">
        <v>338</v>
      </c>
      <c r="F46" s="10">
        <f t="shared" si="12"/>
        <v>0.96022727272727271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1108</v>
      </c>
      <c r="E47" s="3">
        <v>1092</v>
      </c>
      <c r="F47" s="10">
        <f t="shared" si="12"/>
        <v>0.49636363636363634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2537</v>
      </c>
      <c r="E49" s="11">
        <f t="shared" ref="E49" si="14">SUM(E42:E48)</f>
        <v>4180</v>
      </c>
      <c r="F49" s="12">
        <f>E49/C49</f>
        <v>0.62230162274825074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4</v>
      </c>
      <c r="B51" s="15">
        <f>B41+1</f>
        <v>44671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599</v>
      </c>
      <c r="E52" s="3">
        <v>620</v>
      </c>
      <c r="F52" s="10">
        <f>E52/C52</f>
        <v>0.50861361771944213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129</v>
      </c>
      <c r="E53" s="3">
        <v>195</v>
      </c>
      <c r="F53" s="10">
        <f t="shared" ref="F53:F57" si="15">E53/C53</f>
        <v>0.60185185185185186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304</v>
      </c>
      <c r="E54" s="3">
        <v>888</v>
      </c>
      <c r="F54" s="10">
        <f t="shared" si="15"/>
        <v>0.74496644295302017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240</v>
      </c>
      <c r="E55" s="3">
        <v>1190</v>
      </c>
      <c r="F55" s="10">
        <f t="shared" si="15"/>
        <v>0.83216783216783219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33</v>
      </c>
      <c r="E56" s="3">
        <v>319</v>
      </c>
      <c r="F56" s="10">
        <f t="shared" si="15"/>
        <v>0.90625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1076</v>
      </c>
      <c r="E57" s="3">
        <v>1124</v>
      </c>
      <c r="F57" s="10">
        <f t="shared" si="15"/>
        <v>0.51090909090909087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2381</v>
      </c>
      <c r="E59" s="11">
        <f t="shared" ref="E59" si="17">SUM(E52:E58)</f>
        <v>4336</v>
      </c>
      <c r="F59" s="12">
        <f>E59/C59</f>
        <v>0.64552627661158257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5</v>
      </c>
      <c r="B61" s="15">
        <f>B51+1</f>
        <v>44672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569</v>
      </c>
      <c r="E62" s="3">
        <v>650</v>
      </c>
      <c r="F62" s="10">
        <f>E62/C62</f>
        <v>0.53322395406070555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135</v>
      </c>
      <c r="E63" s="3">
        <v>189</v>
      </c>
      <c r="F63" s="10">
        <f t="shared" ref="F63:F67" si="18">E63/C63</f>
        <v>0.58333333333333337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249</v>
      </c>
      <c r="E64" s="3">
        <v>943</v>
      </c>
      <c r="F64" s="10">
        <f t="shared" si="18"/>
        <v>0.79110738255033553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291</v>
      </c>
      <c r="E65" s="3">
        <v>1139</v>
      </c>
      <c r="F65" s="10">
        <f t="shared" si="18"/>
        <v>0.7965034965034965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25</v>
      </c>
      <c r="E66" s="3">
        <v>327</v>
      </c>
      <c r="F66" s="10">
        <f t="shared" si="18"/>
        <v>0.92897727272727271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964</v>
      </c>
      <c r="E67" s="3">
        <v>1236</v>
      </c>
      <c r="F67" s="10">
        <f t="shared" si="18"/>
        <v>0.56181818181818177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2233</v>
      </c>
      <c r="E69" s="11">
        <f t="shared" ref="E69" si="20">SUM(E62:E68)</f>
        <v>4484</v>
      </c>
      <c r="F69" s="12">
        <f>E69/C69</f>
        <v>0.66755992258448715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6</v>
      </c>
      <c r="B1" s="1">
        <f>'15-21'!B61+1</f>
        <v>44673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444</v>
      </c>
      <c r="E2" s="3">
        <v>775</v>
      </c>
      <c r="F2" s="10">
        <f>E2/C2</f>
        <v>0.6357670221493027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140</v>
      </c>
      <c r="E3" s="3">
        <v>184</v>
      </c>
      <c r="F3" s="10">
        <f t="shared" ref="F3:F7" si="0">E3/C3</f>
        <v>0.5679012345679012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132</v>
      </c>
      <c r="E4" s="3">
        <v>1060</v>
      </c>
      <c r="F4" s="10">
        <f t="shared" si="0"/>
        <v>0.88926174496644295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393</v>
      </c>
      <c r="E5" s="3">
        <v>1037</v>
      </c>
      <c r="F5" s="10">
        <f t="shared" si="0"/>
        <v>0.72517482517482512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25</v>
      </c>
      <c r="E6" s="3">
        <v>327</v>
      </c>
      <c r="F6" s="10">
        <f t="shared" si="0"/>
        <v>0.92897727272727271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823</v>
      </c>
      <c r="E7" s="3">
        <v>1377</v>
      </c>
      <c r="F7" s="10">
        <f t="shared" si="0"/>
        <v>0.62590909090909086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1957</v>
      </c>
      <c r="E9" s="11">
        <f t="shared" ref="E9" si="2">SUM(E2:E8)</f>
        <v>4760</v>
      </c>
      <c r="F9" s="12">
        <f>E9/C9</f>
        <v>0.70864969480422813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7</v>
      </c>
      <c r="B11" s="15">
        <f>B1+1</f>
        <v>44674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488</v>
      </c>
      <c r="E12" s="3">
        <v>731</v>
      </c>
      <c r="F12" s="10">
        <f>E12/C12</f>
        <v>0.59967186218211654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151</v>
      </c>
      <c r="E13" s="3">
        <v>173</v>
      </c>
      <c r="F13" s="10">
        <f t="shared" ref="F13:F17" si="3">E13/C13</f>
        <v>0.53395061728395066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128</v>
      </c>
      <c r="E14" s="3">
        <v>1064</v>
      </c>
      <c r="F14" s="10">
        <f t="shared" si="3"/>
        <v>0.89261744966442957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518</v>
      </c>
      <c r="E15" s="3">
        <v>912</v>
      </c>
      <c r="F15" s="10">
        <f t="shared" si="3"/>
        <v>0.63776223776223773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58</v>
      </c>
      <c r="E16" s="3">
        <v>294</v>
      </c>
      <c r="F16" s="10">
        <f t="shared" si="3"/>
        <v>0.83522727272727271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859</v>
      </c>
      <c r="E17" s="3">
        <v>1341</v>
      </c>
      <c r="F17" s="10">
        <f t="shared" si="3"/>
        <v>0.6095454545454545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2202</v>
      </c>
      <c r="E19" s="11">
        <f t="shared" ref="E19" si="5">SUM(E12:E18)</f>
        <v>4515</v>
      </c>
      <c r="F19" s="12">
        <f>E19/C19</f>
        <v>0.67217507815989286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1</v>
      </c>
      <c r="B21" s="15">
        <f>B11+1</f>
        <v>44675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547</v>
      </c>
      <c r="E22" s="3">
        <v>672</v>
      </c>
      <c r="F22" s="10">
        <f>E22/C22</f>
        <v>0.55127153404429863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146</v>
      </c>
      <c r="E23" s="3">
        <v>178</v>
      </c>
      <c r="F23" s="10">
        <f t="shared" ref="F23:F27" si="6">E23/C23</f>
        <v>0.54938271604938271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204</v>
      </c>
      <c r="E24" s="3">
        <v>988</v>
      </c>
      <c r="F24" s="10">
        <f t="shared" si="6"/>
        <v>0.82885906040268453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552</v>
      </c>
      <c r="E25" s="3">
        <v>878</v>
      </c>
      <c r="F25" s="10">
        <f t="shared" si="6"/>
        <v>0.61398601398601393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41</v>
      </c>
      <c r="E26" s="3">
        <v>311</v>
      </c>
      <c r="F26" s="10">
        <f t="shared" si="6"/>
        <v>0.88352272727272729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882</v>
      </c>
      <c r="E27" s="3">
        <v>1318</v>
      </c>
      <c r="F27" s="10">
        <f t="shared" si="6"/>
        <v>0.59909090909090912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2372</v>
      </c>
      <c r="E29" s="11">
        <f t="shared" ref="E29" si="8">SUM(E22:E28)</f>
        <v>4345</v>
      </c>
      <c r="F29" s="12">
        <f>E29/C29</f>
        <v>0.64686616048831325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2</v>
      </c>
      <c r="B31" s="15">
        <f>B21+1</f>
        <v>44676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636</v>
      </c>
      <c r="E32" s="3">
        <v>583</v>
      </c>
      <c r="F32" s="10">
        <f>E32/C32</f>
        <v>0.47826086956521741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159</v>
      </c>
      <c r="E33" s="3">
        <v>165</v>
      </c>
      <c r="F33" s="10">
        <f t="shared" ref="F33:F37" si="9">E33/C33</f>
        <v>0.5092592592592593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371</v>
      </c>
      <c r="E34" s="3">
        <v>821</v>
      </c>
      <c r="F34" s="10">
        <f t="shared" si="9"/>
        <v>0.68875838926174493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438</v>
      </c>
      <c r="E35" s="3">
        <v>992</v>
      </c>
      <c r="F35" s="10">
        <f t="shared" si="9"/>
        <v>0.69370629370629366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30</v>
      </c>
      <c r="E36" s="3">
        <v>322</v>
      </c>
      <c r="F36" s="10">
        <f t="shared" si="9"/>
        <v>0.91477272727272729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1111</v>
      </c>
      <c r="E37" s="3">
        <v>1089</v>
      </c>
      <c r="F37" s="10">
        <f t="shared" si="9"/>
        <v>0.495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2745</v>
      </c>
      <c r="E39" s="11">
        <f t="shared" ref="E39" si="11">SUM(E32:E38)</f>
        <v>3972</v>
      </c>
      <c r="F39" s="12">
        <f>E39/C39</f>
        <v>0.59133541759714159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3</v>
      </c>
      <c r="B41" s="15">
        <f>B31+1</f>
        <v>44677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618</v>
      </c>
      <c r="E42" s="3">
        <v>601</v>
      </c>
      <c r="F42" s="10">
        <f>E42/C42</f>
        <v>0.49302707136997537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119</v>
      </c>
      <c r="E43" s="3">
        <v>205</v>
      </c>
      <c r="F43" s="10">
        <f t="shared" ref="F43:F47" si="12">E43/C43</f>
        <v>0.63271604938271608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330</v>
      </c>
      <c r="E44" s="3">
        <v>862</v>
      </c>
      <c r="F44" s="10">
        <f t="shared" si="12"/>
        <v>0.72315436241610742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302</v>
      </c>
      <c r="E45" s="3">
        <v>1128</v>
      </c>
      <c r="F45" s="10">
        <f t="shared" si="12"/>
        <v>0.78881118881118883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13</v>
      </c>
      <c r="E46" s="3">
        <v>339</v>
      </c>
      <c r="F46" s="10">
        <f t="shared" si="12"/>
        <v>0.96306818181818177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1138</v>
      </c>
      <c r="E47" s="3">
        <v>1062</v>
      </c>
      <c r="F47" s="10">
        <f t="shared" si="12"/>
        <v>0.48272727272727273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2520</v>
      </c>
      <c r="E49" s="11">
        <f t="shared" ref="E49" si="14">SUM(E42:E48)</f>
        <v>4197</v>
      </c>
      <c r="F49" s="12">
        <f>E49/C49</f>
        <v>0.62483251451540867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4</v>
      </c>
      <c r="B51" s="15">
        <f>B41+1</f>
        <v>44678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568</v>
      </c>
      <c r="E52" s="3">
        <v>651</v>
      </c>
      <c r="F52" s="10">
        <f>E52/C52</f>
        <v>0.53404429860541425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93</v>
      </c>
      <c r="E53" s="3">
        <v>231</v>
      </c>
      <c r="F53" s="10">
        <f t="shared" ref="F53:F57" si="15">E53/C53</f>
        <v>0.71296296296296291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300</v>
      </c>
      <c r="E54" s="3">
        <v>892</v>
      </c>
      <c r="F54" s="10">
        <f t="shared" si="15"/>
        <v>0.74832214765100669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142</v>
      </c>
      <c r="E55" s="3">
        <v>1288</v>
      </c>
      <c r="F55" s="10">
        <f t="shared" si="15"/>
        <v>0.90069930069930071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14</v>
      </c>
      <c r="E56" s="3">
        <v>338</v>
      </c>
      <c r="F56" s="10">
        <f t="shared" si="15"/>
        <v>0.96022727272727271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1074</v>
      </c>
      <c r="E57" s="3">
        <v>1126</v>
      </c>
      <c r="F57" s="10">
        <f t="shared" si="15"/>
        <v>0.51181818181818184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2191</v>
      </c>
      <c r="E59" s="11">
        <f t="shared" ref="E59" si="17">SUM(E52:E58)</f>
        <v>4526</v>
      </c>
      <c r="F59" s="12">
        <f>E59/C59</f>
        <v>0.67381271400923026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5</v>
      </c>
      <c r="B61" s="15">
        <f>B51+1</f>
        <v>44679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482</v>
      </c>
      <c r="E62" s="3">
        <v>737</v>
      </c>
      <c r="F62" s="10">
        <f>E62/C62</f>
        <v>0.60459392945036916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100</v>
      </c>
      <c r="E63" s="3">
        <v>224</v>
      </c>
      <c r="F63" s="10">
        <f t="shared" ref="F63:F67" si="18">E63/C63</f>
        <v>0.69135802469135799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211</v>
      </c>
      <c r="E64" s="3">
        <v>981</v>
      </c>
      <c r="F64" s="10">
        <f t="shared" si="18"/>
        <v>0.82298657718120805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206</v>
      </c>
      <c r="E65" s="3">
        <v>1224</v>
      </c>
      <c r="F65" s="10">
        <f t="shared" si="18"/>
        <v>0.85594405594405598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20</v>
      </c>
      <c r="E66" s="3">
        <v>332</v>
      </c>
      <c r="F66" s="10">
        <f t="shared" si="18"/>
        <v>0.94318181818181823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1008</v>
      </c>
      <c r="E67" s="3">
        <v>1192</v>
      </c>
      <c r="F67" s="10">
        <f t="shared" si="18"/>
        <v>0.54181818181818187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2027</v>
      </c>
      <c r="E69" s="11">
        <f t="shared" ref="E69" si="20">SUM(E62:E68)</f>
        <v>4690</v>
      </c>
      <c r="F69" s="12">
        <f>E69/C69</f>
        <v>0.69822837576298946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6</v>
      </c>
      <c r="B1" s="1">
        <f>'1-7'!B1+28</f>
        <v>44680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450</v>
      </c>
      <c r="E2" s="3">
        <v>769</v>
      </c>
      <c r="F2" s="10">
        <f>E2/C2</f>
        <v>0.63084495488105008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122</v>
      </c>
      <c r="E3" s="3">
        <v>202</v>
      </c>
      <c r="F3" s="10">
        <f t="shared" ref="F3:F7" si="0">E3/C3</f>
        <v>0.62345679012345678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142</v>
      </c>
      <c r="E4" s="3">
        <v>1050</v>
      </c>
      <c r="F4" s="10">
        <f t="shared" si="0"/>
        <v>0.88087248322147649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414</v>
      </c>
      <c r="E5" s="3">
        <v>1016</v>
      </c>
      <c r="F5" s="10">
        <f t="shared" si="0"/>
        <v>0.71048951048951048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32</v>
      </c>
      <c r="E6" s="3">
        <v>320</v>
      </c>
      <c r="F6" s="10">
        <f t="shared" si="0"/>
        <v>0.90909090909090906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957</v>
      </c>
      <c r="E7" s="3">
        <v>1243</v>
      </c>
      <c r="F7" s="10">
        <f t="shared" si="0"/>
        <v>0.56499999999999995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2117</v>
      </c>
      <c r="E9" s="11">
        <f t="shared" ref="E9" si="2">SUM(E2:E8)</f>
        <v>4600</v>
      </c>
      <c r="F9" s="12">
        <f>E9/C9</f>
        <v>0.68482953699568261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7</v>
      </c>
      <c r="B11" s="15">
        <f>IF(B1="","",B1+1)</f>
        <v>44681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408</v>
      </c>
      <c r="E12" s="3">
        <v>811</v>
      </c>
      <c r="F12" s="10">
        <f>E12/C12</f>
        <v>0.66529942575881873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112</v>
      </c>
      <c r="E13" s="3">
        <v>212</v>
      </c>
      <c r="F13" s="10">
        <f t="shared" ref="F13:F17" si="3">E13/C13</f>
        <v>0.65432098765432101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157</v>
      </c>
      <c r="E14" s="3">
        <v>1035</v>
      </c>
      <c r="F14" s="10">
        <f t="shared" si="3"/>
        <v>0.86828859060402686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490</v>
      </c>
      <c r="E15" s="3">
        <v>940</v>
      </c>
      <c r="F15" s="10">
        <f t="shared" si="3"/>
        <v>0.65734265734265729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27</v>
      </c>
      <c r="E16" s="3">
        <v>325</v>
      </c>
      <c r="F16" s="10">
        <f t="shared" si="3"/>
        <v>0.92329545454545459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840</v>
      </c>
      <c r="E17" s="3">
        <v>1360</v>
      </c>
      <c r="F17" s="10">
        <f t="shared" si="3"/>
        <v>0.61818181818181817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2034</v>
      </c>
      <c r="E19" s="11">
        <f t="shared" ref="E19" si="5">SUM(E12:E18)</f>
        <v>4683</v>
      </c>
      <c r="F19" s="12">
        <f>E19/C19</f>
        <v>0.69718624385886552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1</v>
      </c>
      <c r="B21" s="15">
        <f>IF(B11="","",B11+1)</f>
        <v>44682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1219</v>
      </c>
      <c r="E22" s="3"/>
      <c r="F22" s="10">
        <f>E22/C22</f>
        <v>0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324</v>
      </c>
      <c r="E23" s="3"/>
      <c r="F23" s="10">
        <f t="shared" ref="F23:F27" si="6">E23/C23</f>
        <v>0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1192</v>
      </c>
      <c r="E24" s="3"/>
      <c r="F24" s="10">
        <f t="shared" si="6"/>
        <v>0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1430</v>
      </c>
      <c r="E25" s="3"/>
      <c r="F25" s="10">
        <f t="shared" si="6"/>
        <v>0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352</v>
      </c>
      <c r="E26" s="3"/>
      <c r="F26" s="10">
        <f t="shared" si="6"/>
        <v>0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2200</v>
      </c>
      <c r="E27" s="3"/>
      <c r="F27" s="10">
        <f t="shared" si="6"/>
        <v>0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6717</v>
      </c>
      <c r="E29" s="11">
        <f t="shared" ref="E29" si="8">SUM(E22:E28)</f>
        <v>0</v>
      </c>
      <c r="F29" s="12">
        <f>E29/C29</f>
        <v>0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hidden="1" x14ac:dyDescent="0.25">
      <c r="A31" s="7">
        <f>WEEKDAY((B31))</f>
        <v>2</v>
      </c>
      <c r="B31" s="15">
        <f>B21+1</f>
        <v>44683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hidden="1" x14ac:dyDescent="0.25">
      <c r="A32" s="28" t="s">
        <v>7</v>
      </c>
      <c r="B32" s="28"/>
      <c r="C32" s="16">
        <v>1219</v>
      </c>
      <c r="D32" s="9">
        <f>C32-E32</f>
        <v>1219</v>
      </c>
      <c r="E32" s="3"/>
      <c r="F32" s="10">
        <f>E32/C32</f>
        <v>0</v>
      </c>
      <c r="G32" s="31" t="s">
        <v>5</v>
      </c>
      <c r="H32" s="32"/>
    </row>
    <row r="33" spans="1:8" hidden="1" x14ac:dyDescent="0.25">
      <c r="A33" s="28" t="s">
        <v>10</v>
      </c>
      <c r="B33" s="28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1"/>
      <c r="H33" s="32"/>
    </row>
    <row r="34" spans="1:8" hidden="1" x14ac:dyDescent="0.25">
      <c r="A34" s="28" t="s">
        <v>11</v>
      </c>
      <c r="B34" s="28"/>
      <c r="C34" s="16">
        <v>1192</v>
      </c>
      <c r="D34" s="9">
        <f>C34-E34</f>
        <v>1192</v>
      </c>
      <c r="E34" s="3"/>
      <c r="F34" s="10">
        <f t="shared" si="9"/>
        <v>0</v>
      </c>
      <c r="G34" s="31"/>
      <c r="H34" s="32"/>
    </row>
    <row r="35" spans="1:8" hidden="1" x14ac:dyDescent="0.25">
      <c r="A35" s="28" t="s">
        <v>8</v>
      </c>
      <c r="B35" s="28"/>
      <c r="C35" s="16">
        <v>1430</v>
      </c>
      <c r="D35" s="9">
        <f>C35-E35</f>
        <v>1430</v>
      </c>
      <c r="E35" s="3"/>
      <c r="F35" s="10">
        <f t="shared" si="9"/>
        <v>0</v>
      </c>
      <c r="G35" s="31" t="s">
        <v>6</v>
      </c>
      <c r="H35" s="32"/>
    </row>
    <row r="36" spans="1:8" hidden="1" x14ac:dyDescent="0.25">
      <c r="A36" s="28" t="s">
        <v>9</v>
      </c>
      <c r="B36" s="28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1"/>
      <c r="H36" s="32"/>
    </row>
    <row r="37" spans="1:8" hidden="1" x14ac:dyDescent="0.25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 hidden="1" x14ac:dyDescent="0.25">
      <c r="A38" s="29"/>
      <c r="B38" s="29"/>
      <c r="C38" s="16"/>
      <c r="D38" s="9"/>
      <c r="E38" s="3"/>
      <c r="F38" s="10"/>
      <c r="G38" s="33"/>
      <c r="H38" s="34"/>
    </row>
    <row r="39" spans="1:8" hidden="1" x14ac:dyDescent="0.25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0">
        <f>SUM(H32:H37)</f>
        <v>0</v>
      </c>
      <c r="H39" s="30"/>
    </row>
    <row r="40" spans="1:8" hidden="1" x14ac:dyDescent="0.25">
      <c r="A40" s="14"/>
      <c r="B40" s="14"/>
      <c r="C40" s="4"/>
      <c r="D40" s="4"/>
      <c r="E40" s="4"/>
      <c r="F40" s="5"/>
      <c r="G40" s="6"/>
      <c r="H40" s="6"/>
    </row>
    <row r="41" spans="1:8" hidden="1" x14ac:dyDescent="0.25">
      <c r="A41" s="7">
        <f>WEEKDAY((B41))</f>
        <v>3</v>
      </c>
      <c r="B41" s="15">
        <f>B31+1</f>
        <v>44684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hidden="1" x14ac:dyDescent="0.25">
      <c r="A42" s="28" t="s">
        <v>7</v>
      </c>
      <c r="B42" s="28"/>
      <c r="C42" s="16">
        <v>1219</v>
      </c>
      <c r="D42" s="9">
        <f>C42-E42</f>
        <v>1219</v>
      </c>
      <c r="E42" s="3"/>
      <c r="F42" s="10">
        <f>E42/C42</f>
        <v>0</v>
      </c>
      <c r="G42" s="31" t="s">
        <v>5</v>
      </c>
      <c r="H42" s="32"/>
    </row>
    <row r="43" spans="1:8" hidden="1" x14ac:dyDescent="0.25">
      <c r="A43" s="28" t="s">
        <v>10</v>
      </c>
      <c r="B43" s="28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1"/>
      <c r="H43" s="32"/>
    </row>
    <row r="44" spans="1:8" hidden="1" x14ac:dyDescent="0.25">
      <c r="A44" s="28" t="s">
        <v>11</v>
      </c>
      <c r="B44" s="28"/>
      <c r="C44" s="16">
        <v>1192</v>
      </c>
      <c r="D44" s="9">
        <f>C44-E44</f>
        <v>1192</v>
      </c>
      <c r="E44" s="3"/>
      <c r="F44" s="10">
        <f t="shared" si="12"/>
        <v>0</v>
      </c>
      <c r="G44" s="31"/>
      <c r="H44" s="32"/>
    </row>
    <row r="45" spans="1:8" hidden="1" x14ac:dyDescent="0.25">
      <c r="A45" s="28" t="s">
        <v>8</v>
      </c>
      <c r="B45" s="28"/>
      <c r="C45" s="16">
        <v>1430</v>
      </c>
      <c r="D45" s="9">
        <f>C45-E45</f>
        <v>1430</v>
      </c>
      <c r="E45" s="3"/>
      <c r="F45" s="10">
        <f t="shared" si="12"/>
        <v>0</v>
      </c>
      <c r="G45" s="31" t="s">
        <v>6</v>
      </c>
      <c r="H45" s="32"/>
    </row>
    <row r="46" spans="1:8" hidden="1" x14ac:dyDescent="0.25">
      <c r="A46" s="28" t="s">
        <v>9</v>
      </c>
      <c r="B46" s="28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1"/>
      <c r="H46" s="32"/>
    </row>
    <row r="47" spans="1:8" hidden="1" x14ac:dyDescent="0.25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 hidden="1" x14ac:dyDescent="0.25">
      <c r="A48" s="29"/>
      <c r="B48" s="29"/>
      <c r="C48" s="16"/>
      <c r="D48" s="9"/>
      <c r="E48" s="3"/>
      <c r="F48" s="10"/>
      <c r="G48" s="33"/>
      <c r="H48" s="34"/>
    </row>
    <row r="49" spans="1:8" hidden="1" x14ac:dyDescent="0.25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0">
        <f>SUM(H42:H47)</f>
        <v>0</v>
      </c>
      <c r="H49" s="30"/>
    </row>
    <row r="50" spans="1:8" hidden="1" x14ac:dyDescent="0.25">
      <c r="A50" s="14"/>
      <c r="B50" s="14"/>
      <c r="C50" s="4"/>
      <c r="D50" s="4"/>
      <c r="E50" s="4"/>
      <c r="F50" s="5"/>
      <c r="G50" s="6"/>
      <c r="H50" s="6"/>
    </row>
    <row r="51" spans="1:8" hidden="1" x14ac:dyDescent="0.25">
      <c r="A51" s="7">
        <f>WEEKDAY((B51))</f>
        <v>4</v>
      </c>
      <c r="B51" s="15">
        <f>B41+1</f>
        <v>44685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hidden="1" x14ac:dyDescent="0.25">
      <c r="A52" s="28" t="s">
        <v>7</v>
      </c>
      <c r="B52" s="28"/>
      <c r="C52" s="16">
        <v>1219</v>
      </c>
      <c r="D52" s="9">
        <f>C52-E52</f>
        <v>1219</v>
      </c>
      <c r="E52" s="3"/>
      <c r="F52" s="10">
        <f>E52/C52</f>
        <v>0</v>
      </c>
      <c r="G52" s="31" t="s">
        <v>5</v>
      </c>
      <c r="H52" s="32"/>
    </row>
    <row r="53" spans="1:8" hidden="1" x14ac:dyDescent="0.25">
      <c r="A53" s="28" t="s">
        <v>10</v>
      </c>
      <c r="B53" s="28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1"/>
      <c r="H53" s="32"/>
    </row>
    <row r="54" spans="1:8" hidden="1" x14ac:dyDescent="0.25">
      <c r="A54" s="28" t="s">
        <v>11</v>
      </c>
      <c r="B54" s="28"/>
      <c r="C54" s="16">
        <v>1192</v>
      </c>
      <c r="D54" s="9">
        <f>C54-E54</f>
        <v>1192</v>
      </c>
      <c r="E54" s="3"/>
      <c r="F54" s="10">
        <f t="shared" si="15"/>
        <v>0</v>
      </c>
      <c r="G54" s="31"/>
      <c r="H54" s="32"/>
    </row>
    <row r="55" spans="1:8" hidden="1" x14ac:dyDescent="0.25">
      <c r="A55" s="28" t="s">
        <v>8</v>
      </c>
      <c r="B55" s="28"/>
      <c r="C55" s="16">
        <v>1430</v>
      </c>
      <c r="D55" s="9">
        <f>C55-E55</f>
        <v>1430</v>
      </c>
      <c r="E55" s="3"/>
      <c r="F55" s="10">
        <f t="shared" si="15"/>
        <v>0</v>
      </c>
      <c r="G55" s="31" t="s">
        <v>6</v>
      </c>
      <c r="H55" s="32"/>
    </row>
    <row r="56" spans="1:8" hidden="1" x14ac:dyDescent="0.25">
      <c r="A56" s="28" t="s">
        <v>9</v>
      </c>
      <c r="B56" s="28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1"/>
      <c r="H56" s="32"/>
    </row>
    <row r="57" spans="1:8" hidden="1" x14ac:dyDescent="0.25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 hidden="1" x14ac:dyDescent="0.25">
      <c r="A58" s="29"/>
      <c r="B58" s="29"/>
      <c r="C58" s="16"/>
      <c r="D58" s="9"/>
      <c r="E58" s="3"/>
      <c r="F58" s="10"/>
      <c r="G58" s="33"/>
      <c r="H58" s="34"/>
    </row>
    <row r="59" spans="1:8" hidden="1" x14ac:dyDescent="0.25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0">
        <f>SUM(H52:H57)</f>
        <v>0</v>
      </c>
      <c r="H59" s="30"/>
    </row>
    <row r="60" spans="1:8" hidden="1" x14ac:dyDescent="0.25">
      <c r="A60" s="14"/>
      <c r="B60" s="14"/>
      <c r="C60" s="4"/>
      <c r="D60" s="4"/>
      <c r="E60" s="4"/>
      <c r="F60" s="5"/>
      <c r="G60" s="6"/>
      <c r="H60" s="6"/>
    </row>
    <row r="61" spans="1:8" hidden="1" x14ac:dyDescent="0.25">
      <c r="A61" s="7">
        <f>WEEKDAY((B61))</f>
        <v>5</v>
      </c>
      <c r="B61" s="15">
        <f>B51+1</f>
        <v>44686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hidden="1" x14ac:dyDescent="0.25">
      <c r="A62" s="28" t="s">
        <v>7</v>
      </c>
      <c r="B62" s="28"/>
      <c r="C62" s="16">
        <v>1219</v>
      </c>
      <c r="D62" s="9">
        <f>C62-E62</f>
        <v>1219</v>
      </c>
      <c r="E62" s="3"/>
      <c r="F62" s="10">
        <f>E62/C62</f>
        <v>0</v>
      </c>
      <c r="G62" s="31" t="s">
        <v>5</v>
      </c>
      <c r="H62" s="32"/>
    </row>
    <row r="63" spans="1:8" hidden="1" x14ac:dyDescent="0.25">
      <c r="A63" s="28" t="s">
        <v>10</v>
      </c>
      <c r="B63" s="28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1"/>
      <c r="H63" s="32"/>
    </row>
    <row r="64" spans="1:8" hidden="1" x14ac:dyDescent="0.25">
      <c r="A64" s="28" t="s">
        <v>11</v>
      </c>
      <c r="B64" s="28"/>
      <c r="C64" s="16">
        <v>1192</v>
      </c>
      <c r="D64" s="9">
        <f>C64-E64</f>
        <v>1192</v>
      </c>
      <c r="E64" s="3"/>
      <c r="F64" s="10">
        <f t="shared" si="18"/>
        <v>0</v>
      </c>
      <c r="G64" s="31"/>
      <c r="H64" s="32"/>
    </row>
    <row r="65" spans="1:8" hidden="1" x14ac:dyDescent="0.25">
      <c r="A65" s="28" t="s">
        <v>8</v>
      </c>
      <c r="B65" s="28"/>
      <c r="C65" s="16">
        <v>1430</v>
      </c>
      <c r="D65" s="9">
        <f>C65-E65</f>
        <v>1430</v>
      </c>
      <c r="E65" s="3"/>
      <c r="F65" s="10">
        <f t="shared" si="18"/>
        <v>0</v>
      </c>
      <c r="G65" s="31" t="s">
        <v>6</v>
      </c>
      <c r="H65" s="32"/>
    </row>
    <row r="66" spans="1:8" hidden="1" x14ac:dyDescent="0.25">
      <c r="A66" s="28" t="s">
        <v>9</v>
      </c>
      <c r="B66" s="28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1"/>
      <c r="H66" s="32"/>
    </row>
    <row r="67" spans="1:8" hidden="1" x14ac:dyDescent="0.25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 hidden="1" x14ac:dyDescent="0.25">
      <c r="A68" s="29"/>
      <c r="B68" s="29"/>
      <c r="C68" s="16"/>
      <c r="D68" s="9"/>
      <c r="E68" s="3"/>
      <c r="F68" s="10"/>
      <c r="G68" s="33"/>
      <c r="H68" s="34"/>
    </row>
    <row r="69" spans="1:8" hidden="1" x14ac:dyDescent="0.25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XFC86"/>
  <sheetViews>
    <sheetView tabSelected="1" view="pageLayout" zoomScaleNormal="100" workbookViewId="0">
      <selection activeCell="E4" sqref="E4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3.140625" style="2" customWidth="1"/>
    <col min="4" max="4" width="13.85546875" style="2" bestFit="1" customWidth="1"/>
    <col min="5" max="5" width="9.140625" style="2"/>
    <col min="6" max="6" width="13.5703125" style="2" bestFit="1" customWidth="1"/>
    <col min="7" max="16384" width="9.140625" style="2"/>
  </cols>
  <sheetData>
    <row r="1" spans="1:5" x14ac:dyDescent="0.25">
      <c r="A1" s="2" t="s">
        <v>13</v>
      </c>
      <c r="B1" s="2" t="s">
        <v>14</v>
      </c>
      <c r="C1" s="20" t="s">
        <v>1</v>
      </c>
      <c r="D1" s="23" t="s">
        <v>4</v>
      </c>
    </row>
    <row r="2" spans="1:5" x14ac:dyDescent="0.25">
      <c r="A2" s="7">
        <f t="shared" ref="A2:A29" si="0">WEEKDAY((B2))</f>
        <v>6</v>
      </c>
      <c r="B2" s="1">
        <f>'1-7'!B1</f>
        <v>44652</v>
      </c>
      <c r="C2" s="21">
        <f>IF('1-7'!F9=0,"",'1-7'!F9)</f>
        <v>0.64537740062527915</v>
      </c>
      <c r="D2" s="22">
        <f>IF(C2="","",'1-7'!G9)</f>
        <v>0</v>
      </c>
    </row>
    <row r="3" spans="1:5" x14ac:dyDescent="0.25">
      <c r="A3" s="7">
        <f t="shared" si="0"/>
        <v>7</v>
      </c>
      <c r="B3" s="15">
        <f t="shared" ref="B3:B29" si="1">B2+1</f>
        <v>44653</v>
      </c>
      <c r="C3" s="21">
        <f>IF('1-7'!F19=0,"",'1-7'!F19)</f>
        <v>0.59044216167932118</v>
      </c>
      <c r="D3" s="25">
        <f>IF(C3="","",'1-7'!G19)</f>
        <v>0</v>
      </c>
      <c r="E3" s="25"/>
    </row>
    <row r="4" spans="1:5" x14ac:dyDescent="0.25">
      <c r="A4" s="7">
        <f t="shared" si="0"/>
        <v>1</v>
      </c>
      <c r="B4" s="15">
        <f t="shared" si="1"/>
        <v>44654</v>
      </c>
      <c r="C4" s="21">
        <f>IF('1-7'!F29=0,"",'1-7'!F29)</f>
        <v>0.61039154384397798</v>
      </c>
      <c r="D4" s="25">
        <f>IF(C4="","",'1-7'!G29)</f>
        <v>0</v>
      </c>
    </row>
    <row r="5" spans="1:5" x14ac:dyDescent="0.25">
      <c r="A5" s="7">
        <f t="shared" si="0"/>
        <v>2</v>
      </c>
      <c r="B5" s="15">
        <f t="shared" si="1"/>
        <v>44655</v>
      </c>
      <c r="C5" s="21">
        <f>IF('1-7'!F39=0,"",'1-7'!F39)</f>
        <v>0.58284948637784728</v>
      </c>
      <c r="D5" s="25">
        <f>IF(C5="","",'1-7'!G39)</f>
        <v>0</v>
      </c>
    </row>
    <row r="6" spans="1:5" x14ac:dyDescent="0.25">
      <c r="A6" s="7">
        <f t="shared" si="0"/>
        <v>3</v>
      </c>
      <c r="B6" s="15">
        <f t="shared" si="1"/>
        <v>44656</v>
      </c>
      <c r="C6" s="21">
        <f>IF('1-7'!F49=0,"",'1-7'!F49)</f>
        <v>0.60101235670686315</v>
      </c>
      <c r="D6" s="25">
        <f>IF(C6="","",'1-7'!G49)</f>
        <v>0</v>
      </c>
    </row>
    <row r="7" spans="1:5" x14ac:dyDescent="0.25">
      <c r="A7" s="7">
        <f t="shared" si="0"/>
        <v>4</v>
      </c>
      <c r="B7" s="15">
        <f t="shared" si="1"/>
        <v>44657</v>
      </c>
      <c r="C7" s="21">
        <f>IF('1-7'!F59=0,"",'1-7'!F59)</f>
        <v>0.61366681554265301</v>
      </c>
      <c r="D7" s="25">
        <f>IF(C7="","",'1-7'!G59)</f>
        <v>0</v>
      </c>
    </row>
    <row r="8" spans="1:5" x14ac:dyDescent="0.25">
      <c r="A8" s="7">
        <f t="shared" si="0"/>
        <v>5</v>
      </c>
      <c r="B8" s="15">
        <f t="shared" si="1"/>
        <v>44658</v>
      </c>
      <c r="C8" s="21">
        <f>IF('1-7'!F69=0,"",'1-7'!F69)</f>
        <v>0.63123418192645531</v>
      </c>
      <c r="D8" s="25">
        <f>IF(C8="","",'1-7'!G69)</f>
        <v>0</v>
      </c>
    </row>
    <row r="9" spans="1:5" ht="15" customHeight="1" x14ac:dyDescent="0.25">
      <c r="A9" s="7">
        <f t="shared" si="0"/>
        <v>6</v>
      </c>
      <c r="B9" s="15">
        <f t="shared" si="1"/>
        <v>44659</v>
      </c>
      <c r="C9" s="21">
        <f>IF('8-14'!F9=0,"",'8-14'!F9)</f>
        <v>0.63287181777579271</v>
      </c>
      <c r="D9" s="25">
        <f>IF(C9="","",'8-14'!G9)</f>
        <v>0</v>
      </c>
    </row>
    <row r="10" spans="1:5" ht="15" customHeight="1" x14ac:dyDescent="0.25">
      <c r="A10" s="7">
        <f t="shared" si="0"/>
        <v>7</v>
      </c>
      <c r="B10" s="15">
        <f t="shared" si="1"/>
        <v>44660</v>
      </c>
      <c r="C10" s="21">
        <f>IF('8-14'!F19=0,"",'8-14'!F19)</f>
        <v>0.61173142772070865</v>
      </c>
      <c r="D10" s="25">
        <f>IF(C10="","",'8-14'!G19)</f>
        <v>0</v>
      </c>
    </row>
    <row r="11" spans="1:5" ht="15" customHeight="1" x14ac:dyDescent="0.25">
      <c r="A11" s="7">
        <f t="shared" si="0"/>
        <v>1</v>
      </c>
      <c r="B11" s="15">
        <f>B10+1</f>
        <v>44661</v>
      </c>
      <c r="C11" s="21">
        <f>IF('8-14'!F29=0,"",'8-14'!F29)</f>
        <v>0.59714158106297455</v>
      </c>
      <c r="D11" s="25">
        <f>IF(C11="","",'8-14'!G29)</f>
        <v>0</v>
      </c>
    </row>
    <row r="12" spans="1:5" ht="15" customHeight="1" x14ac:dyDescent="0.25">
      <c r="A12" s="7">
        <f t="shared" si="0"/>
        <v>2</v>
      </c>
      <c r="B12" s="15">
        <f t="shared" si="1"/>
        <v>44662</v>
      </c>
      <c r="C12" s="21">
        <f>IF('8-14'!F39=0,"",'8-14'!F39)</f>
        <v>0.6083072800357302</v>
      </c>
      <c r="D12" s="25">
        <f>IF(C12="","",'8-14'!G39)</f>
        <v>0</v>
      </c>
    </row>
    <row r="13" spans="1:5" ht="15" customHeight="1" x14ac:dyDescent="0.25">
      <c r="A13" s="7">
        <f t="shared" si="0"/>
        <v>3</v>
      </c>
      <c r="B13" s="15">
        <f t="shared" si="1"/>
        <v>44663</v>
      </c>
      <c r="C13" s="21">
        <f>IF('8-14'!F49=0,"",'8-14'!F49)</f>
        <v>0.60518088432335859</v>
      </c>
      <c r="D13" s="25">
        <f>IF(C13="","",'8-14'!G49)</f>
        <v>0</v>
      </c>
    </row>
    <row r="14" spans="1:5" ht="15" customHeight="1" x14ac:dyDescent="0.25">
      <c r="A14" s="7">
        <f t="shared" si="0"/>
        <v>4</v>
      </c>
      <c r="B14" s="15">
        <f t="shared" si="1"/>
        <v>44664</v>
      </c>
      <c r="C14" s="21">
        <f>IF('8-14'!F59=0,"",'8-14'!F59)</f>
        <v>0.57927646270656541</v>
      </c>
      <c r="D14" s="25">
        <f>IF(C14="","",'8-14'!G59)</f>
        <v>0</v>
      </c>
    </row>
    <row r="15" spans="1:5" ht="15" customHeight="1" x14ac:dyDescent="0.25">
      <c r="A15" s="7">
        <f t="shared" si="0"/>
        <v>5</v>
      </c>
      <c r="B15" s="15">
        <f t="shared" si="1"/>
        <v>44665</v>
      </c>
      <c r="C15" s="21">
        <f>IF('8-14'!F69=0,"",'8-14'!F69)</f>
        <v>0.65043918415959501</v>
      </c>
      <c r="D15" s="25">
        <f>IF(C15="","",'8-14'!G69)</f>
        <v>0</v>
      </c>
    </row>
    <row r="16" spans="1:5" ht="15" customHeight="1" x14ac:dyDescent="0.25">
      <c r="A16" s="7">
        <f t="shared" si="0"/>
        <v>6</v>
      </c>
      <c r="B16" s="15">
        <f t="shared" si="1"/>
        <v>44666</v>
      </c>
      <c r="C16" s="21">
        <f>IF('15-21'!F9=0,"",'15-21'!F9)</f>
        <v>0.58672026202173588</v>
      </c>
      <c r="D16" s="25">
        <f>IF(C16="","",'15-21'!G9)</f>
        <v>0</v>
      </c>
    </row>
    <row r="17" spans="1:4" ht="15" customHeight="1" x14ac:dyDescent="0.25">
      <c r="A17" s="7">
        <f t="shared" si="0"/>
        <v>7</v>
      </c>
      <c r="B17" s="15">
        <f t="shared" si="1"/>
        <v>44667</v>
      </c>
      <c r="C17" s="21">
        <f>IF('15-21'!F19=0,"",'15-21'!F19)</f>
        <v>0.58329611433675743</v>
      </c>
      <c r="D17" s="25">
        <f>IF(C17="","",'15-21'!G19)</f>
        <v>0</v>
      </c>
    </row>
    <row r="18" spans="1:4" ht="15" customHeight="1" x14ac:dyDescent="0.25">
      <c r="A18" s="7">
        <f t="shared" si="0"/>
        <v>1</v>
      </c>
      <c r="B18" s="15">
        <f t="shared" si="1"/>
        <v>44668</v>
      </c>
      <c r="C18" s="21">
        <f>IF('15-21'!F29=0,"",'15-21'!F29)</f>
        <v>0.54875688551436652</v>
      </c>
      <c r="D18" s="25">
        <f>IF(C18="","",'15-21'!G29)</f>
        <v>0</v>
      </c>
    </row>
    <row r="19" spans="1:4" ht="15" customHeight="1" x14ac:dyDescent="0.25">
      <c r="A19" s="7">
        <f t="shared" si="0"/>
        <v>2</v>
      </c>
      <c r="B19" s="15">
        <f t="shared" si="1"/>
        <v>44669</v>
      </c>
      <c r="C19" s="21">
        <f>IF('15-21'!F39=0,"",'15-21'!F39)</f>
        <v>0.5393776983772518</v>
      </c>
      <c r="D19" s="25">
        <f>IF(C19="","",'15-21'!G39)</f>
        <v>0</v>
      </c>
    </row>
    <row r="20" spans="1:4" ht="15" customHeight="1" x14ac:dyDescent="0.25">
      <c r="A20" s="7">
        <f t="shared" si="0"/>
        <v>3</v>
      </c>
      <c r="B20" s="15">
        <f t="shared" si="1"/>
        <v>44670</v>
      </c>
      <c r="C20" s="21">
        <f>IF('15-21'!F49=0,"",'15-21'!F49)</f>
        <v>0.62230162274825074</v>
      </c>
      <c r="D20" s="25">
        <f>IF(C20="","",'15-21'!G49)</f>
        <v>0</v>
      </c>
    </row>
    <row r="21" spans="1:4" ht="15" customHeight="1" x14ac:dyDescent="0.25">
      <c r="A21" s="7">
        <f t="shared" si="0"/>
        <v>4</v>
      </c>
      <c r="B21" s="15">
        <f t="shared" si="1"/>
        <v>44671</v>
      </c>
      <c r="C21" s="21">
        <f>IF('15-21'!F59=0,"",'15-21'!F59)</f>
        <v>0.64552627661158257</v>
      </c>
      <c r="D21" s="25">
        <f>IF(C21="","",'15-21'!G59)</f>
        <v>0</v>
      </c>
    </row>
    <row r="22" spans="1:4" ht="15" customHeight="1" x14ac:dyDescent="0.25">
      <c r="A22" s="7">
        <f t="shared" si="0"/>
        <v>5</v>
      </c>
      <c r="B22" s="15">
        <f t="shared" si="1"/>
        <v>44672</v>
      </c>
      <c r="C22" s="21">
        <f>IF('15-21'!F69=0,"",'15-21'!F69)</f>
        <v>0.66755992258448715</v>
      </c>
      <c r="D22" s="25">
        <f>IF(C22="","",'15-21'!G69)</f>
        <v>0</v>
      </c>
    </row>
    <row r="23" spans="1:4" ht="15" customHeight="1" x14ac:dyDescent="0.25">
      <c r="A23" s="7">
        <f t="shared" si="0"/>
        <v>6</v>
      </c>
      <c r="B23" s="15">
        <f t="shared" si="1"/>
        <v>44673</v>
      </c>
      <c r="C23" s="21">
        <f>IF('22-28'!F9=0,"",'22-28'!F9)</f>
        <v>0.70864969480422813</v>
      </c>
      <c r="D23" s="25">
        <f>IF(C23="","",'22-28'!G9)</f>
        <v>0</v>
      </c>
    </row>
    <row r="24" spans="1:4" ht="15" customHeight="1" x14ac:dyDescent="0.25">
      <c r="A24" s="7">
        <f t="shared" si="0"/>
        <v>7</v>
      </c>
      <c r="B24" s="15">
        <f t="shared" si="1"/>
        <v>44674</v>
      </c>
      <c r="C24" s="21">
        <f>IF('22-28'!F19=0,"",'22-28'!F19)</f>
        <v>0.67217507815989286</v>
      </c>
      <c r="D24" s="25">
        <f>IF(C24="","",'22-28'!G19)</f>
        <v>0</v>
      </c>
    </row>
    <row r="25" spans="1:4" ht="15" customHeight="1" x14ac:dyDescent="0.25">
      <c r="A25" s="7">
        <f t="shared" si="0"/>
        <v>1</v>
      </c>
      <c r="B25" s="15">
        <f t="shared" si="1"/>
        <v>44675</v>
      </c>
      <c r="C25" s="21">
        <f>IF('22-28'!F29=0,"",'22-28'!F29)</f>
        <v>0.64686616048831325</v>
      </c>
      <c r="D25" s="25">
        <f>IF(C25="","",'22-28'!G29)</f>
        <v>0</v>
      </c>
    </row>
    <row r="26" spans="1:4" ht="15" customHeight="1" x14ac:dyDescent="0.25">
      <c r="A26" s="7">
        <f t="shared" si="0"/>
        <v>2</v>
      </c>
      <c r="B26" s="15">
        <f t="shared" si="1"/>
        <v>44676</v>
      </c>
      <c r="C26" s="21">
        <f>IF('22-28'!F39=0,"",'22-28'!F39)</f>
        <v>0.59133541759714159</v>
      </c>
      <c r="D26" s="25">
        <f>IF(C26="","",'22-28'!G39)</f>
        <v>0</v>
      </c>
    </row>
    <row r="27" spans="1:4" ht="15" customHeight="1" x14ac:dyDescent="0.25">
      <c r="A27" s="7">
        <f t="shared" si="0"/>
        <v>3</v>
      </c>
      <c r="B27" s="15">
        <f t="shared" si="1"/>
        <v>44677</v>
      </c>
      <c r="C27" s="21">
        <f>IF('22-28'!F49=0,"",'22-28'!F49)</f>
        <v>0.62483251451540867</v>
      </c>
      <c r="D27" s="25">
        <f>IF(C27="","",'22-28'!G49)</f>
        <v>0</v>
      </c>
    </row>
    <row r="28" spans="1:4" ht="15" customHeight="1" x14ac:dyDescent="0.25">
      <c r="A28" s="7">
        <f t="shared" si="0"/>
        <v>4</v>
      </c>
      <c r="B28" s="15">
        <f t="shared" si="1"/>
        <v>44678</v>
      </c>
      <c r="C28" s="21">
        <f>IF('22-28'!F59=0,"",'22-28'!F59)</f>
        <v>0.67381271400923026</v>
      </c>
      <c r="D28" s="25">
        <f>IF(C28="","",'22-28'!G59)</f>
        <v>0</v>
      </c>
    </row>
    <row r="29" spans="1:4" ht="15" customHeight="1" x14ac:dyDescent="0.25">
      <c r="A29" s="7">
        <f t="shared" si="0"/>
        <v>5</v>
      </c>
      <c r="B29" s="15">
        <f t="shared" si="1"/>
        <v>44679</v>
      </c>
      <c r="C29" s="21">
        <f>IF('22-28'!F69=0,"",'22-28'!F69)</f>
        <v>0.69822837576298946</v>
      </c>
      <c r="D29" s="25">
        <f>IF(C29="","",'22-28'!G69)</f>
        <v>0</v>
      </c>
    </row>
    <row r="30" spans="1:4" ht="15" customHeight="1" x14ac:dyDescent="0.25">
      <c r="A30" s="26">
        <f>IF(B30="","",WEEKDAY((B30)))</f>
        <v>6</v>
      </c>
      <c r="B30" s="15">
        <f>IF('29 to end of the month'!B1="","",B29+1)</f>
        <v>44680</v>
      </c>
      <c r="C30" s="21">
        <f>IF('29 to end of the month'!F9=0,"",'29 to end of the month'!F9)</f>
        <v>0.68482953699568261</v>
      </c>
      <c r="D30" s="25">
        <f>IF(C30="","",'29 to end of the month'!G9)</f>
        <v>0</v>
      </c>
    </row>
    <row r="31" spans="1:4" ht="15" customHeight="1" x14ac:dyDescent="0.25">
      <c r="A31" s="26">
        <f>IF(B31="","",WEEKDAY((B31)))</f>
        <v>7</v>
      </c>
      <c r="B31" s="15">
        <f>IF('29 to end of the month'!B11="","",B30+1)</f>
        <v>44681</v>
      </c>
      <c r="C31" s="21">
        <f>IF('29 to end of the month'!F19=0,"",'29 to end of the month'!F19)</f>
        <v>0.69718624385886552</v>
      </c>
      <c r="D31" s="25">
        <f>IF(C31="","",'29 to end of the month'!G19)</f>
        <v>0</v>
      </c>
    </row>
    <row r="32" spans="1:4" ht="15" customHeight="1" x14ac:dyDescent="0.25">
      <c r="A32" s="26"/>
      <c r="B32" s="15"/>
      <c r="C32" s="21"/>
      <c r="D32" s="25"/>
    </row>
    <row r="33" spans="1:16383" x14ac:dyDescent="0.25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 x14ac:dyDescent="0.25">
      <c r="A34" s="12"/>
      <c r="B34" s="12" t="s">
        <v>15</v>
      </c>
      <c r="C34" s="12">
        <f>AVERAGE(C2:C33)</f>
        <v>0.62504590342911015</v>
      </c>
      <c r="D34" s="24">
        <f>AVERAGE((D2:D32))</f>
        <v>0</v>
      </c>
    </row>
    <row r="35" spans="1:16383" x14ac:dyDescent="0.25">
      <c r="A35" s="14"/>
      <c r="B35" s="14"/>
      <c r="C35" s="5"/>
      <c r="D35" s="6"/>
    </row>
    <row r="36" spans="1:16383" x14ac:dyDescent="0.25">
      <c r="A36" s="14"/>
      <c r="B36" s="14"/>
      <c r="C36" s="5"/>
      <c r="D36" s="6"/>
    </row>
    <row r="37" spans="1:16383" x14ac:dyDescent="0.25">
      <c r="A37" s="14"/>
      <c r="B37" s="14"/>
      <c r="C37" s="5"/>
      <c r="D37" s="6"/>
    </row>
    <row r="38" spans="1:16383" x14ac:dyDescent="0.25">
      <c r="A38" s="14"/>
      <c r="B38" s="14"/>
      <c r="C38" s="5"/>
      <c r="D38" s="6"/>
    </row>
    <row r="39" spans="1:16383" x14ac:dyDescent="0.25">
      <c r="A39" s="14"/>
      <c r="B39" s="14"/>
      <c r="C39" s="5"/>
      <c r="D39" s="6"/>
    </row>
    <row r="40" spans="1:16383" x14ac:dyDescent="0.25">
      <c r="A40" s="14"/>
      <c r="B40" s="14"/>
      <c r="C40" s="5"/>
      <c r="D40" s="6"/>
    </row>
    <row r="41" spans="1:16383" x14ac:dyDescent="0.25">
      <c r="A41" s="14"/>
      <c r="B41" s="14"/>
      <c r="C41" s="5"/>
      <c r="D41" s="6"/>
    </row>
    <row r="42" spans="1:16383" x14ac:dyDescent="0.25">
      <c r="A42" s="14"/>
      <c r="B42" s="14"/>
      <c r="C42" s="5"/>
      <c r="D42" s="6"/>
    </row>
    <row r="43" spans="1:16383" x14ac:dyDescent="0.25">
      <c r="A43" s="14"/>
      <c r="B43" s="14"/>
      <c r="C43" s="5"/>
      <c r="D43" s="6"/>
    </row>
    <row r="44" spans="1:16383" x14ac:dyDescent="0.25">
      <c r="A44" s="14"/>
      <c r="B44" s="14"/>
      <c r="C44" s="5"/>
      <c r="D44" s="6"/>
    </row>
    <row r="45" spans="1:16383" x14ac:dyDescent="0.25">
      <c r="A45" s="14"/>
      <c r="B45" s="14"/>
      <c r="C45" s="5"/>
      <c r="D45" s="6"/>
    </row>
    <row r="46" spans="1:16383" x14ac:dyDescent="0.25">
      <c r="A46" s="14"/>
      <c r="B46" s="14"/>
      <c r="C46" s="5"/>
      <c r="D46" s="6"/>
    </row>
    <row r="47" spans="1:16383" x14ac:dyDescent="0.25">
      <c r="A47" s="14"/>
      <c r="B47" s="14"/>
      <c r="C47" s="5"/>
      <c r="D47" s="6"/>
    </row>
    <row r="48" spans="1:16383" x14ac:dyDescent="0.25">
      <c r="A48" s="14"/>
      <c r="B48" s="14"/>
      <c r="C48" s="5"/>
      <c r="D48" s="6"/>
    </row>
    <row r="49" spans="1:4" x14ac:dyDescent="0.25">
      <c r="A49" s="14"/>
      <c r="B49" s="14"/>
      <c r="C49" s="5"/>
      <c r="D49" s="6"/>
    </row>
    <row r="50" spans="1:4" x14ac:dyDescent="0.25">
      <c r="A50" s="14"/>
      <c r="B50" s="14"/>
      <c r="C50" s="5"/>
      <c r="D50" s="6"/>
    </row>
    <row r="51" spans="1:4" x14ac:dyDescent="0.25">
      <c r="A51" s="14"/>
      <c r="B51" s="14"/>
      <c r="C51" s="5"/>
      <c r="D51" s="6"/>
    </row>
    <row r="52" spans="1:4" x14ac:dyDescent="0.25">
      <c r="A52" s="14"/>
      <c r="B52" s="14"/>
      <c r="C52" s="5"/>
      <c r="D52" s="6"/>
    </row>
    <row r="53" spans="1:4" x14ac:dyDescent="0.25">
      <c r="A53" s="14"/>
      <c r="B53" s="14"/>
      <c r="C53" s="5"/>
      <c r="D53" s="6"/>
    </row>
    <row r="54" spans="1:4" x14ac:dyDescent="0.25">
      <c r="A54" s="14"/>
      <c r="B54" s="14"/>
      <c r="C54" s="5"/>
      <c r="D54" s="6"/>
    </row>
    <row r="55" spans="1:4" x14ac:dyDescent="0.25">
      <c r="A55" s="14"/>
      <c r="B55" s="14"/>
      <c r="C55" s="5"/>
      <c r="D55" s="6"/>
    </row>
    <row r="56" spans="1:4" x14ac:dyDescent="0.25">
      <c r="A56" s="14"/>
      <c r="B56" s="14"/>
      <c r="C56" s="5"/>
      <c r="D56" s="6"/>
    </row>
    <row r="57" spans="1:4" x14ac:dyDescent="0.25">
      <c r="A57" s="14"/>
      <c r="B57" s="14"/>
      <c r="C57" s="5"/>
      <c r="D57" s="6"/>
    </row>
    <row r="58" spans="1:4" x14ac:dyDescent="0.25">
      <c r="A58" s="14"/>
      <c r="B58" s="14"/>
      <c r="C58" s="5"/>
      <c r="D58" s="6"/>
    </row>
    <row r="59" spans="1:4" x14ac:dyDescent="0.25">
      <c r="A59" s="14"/>
      <c r="B59" s="14"/>
      <c r="C59" s="5"/>
      <c r="D59" s="6"/>
    </row>
    <row r="60" spans="1:4" x14ac:dyDescent="0.25">
      <c r="A60" s="14"/>
      <c r="B60" s="14"/>
      <c r="C60" s="5"/>
      <c r="D60" s="6"/>
    </row>
    <row r="61" spans="1:4" x14ac:dyDescent="0.25">
      <c r="A61" s="14"/>
      <c r="B61" s="14"/>
      <c r="C61" s="5"/>
      <c r="D61" s="6"/>
    </row>
    <row r="62" spans="1:4" x14ac:dyDescent="0.25">
      <c r="A62" s="14"/>
      <c r="B62" s="14"/>
      <c r="C62" s="5"/>
      <c r="D62" s="6"/>
    </row>
    <row r="63" spans="1:4" x14ac:dyDescent="0.25">
      <c r="A63" s="14"/>
      <c r="B63" s="14"/>
      <c r="C63" s="5"/>
      <c r="D63" s="6"/>
    </row>
    <row r="64" spans="1:4" x14ac:dyDescent="0.25">
      <c r="A64" s="14"/>
      <c r="B64" s="14"/>
      <c r="C64" s="5"/>
      <c r="D64" s="6"/>
    </row>
    <row r="65" spans="1:4" x14ac:dyDescent="0.25">
      <c r="A65" s="14"/>
      <c r="B65" s="14"/>
      <c r="C65" s="5"/>
      <c r="D65" s="6"/>
    </row>
    <row r="66" spans="1:4" x14ac:dyDescent="0.25">
      <c r="A66" s="14"/>
      <c r="B66" s="14"/>
      <c r="C66" s="5"/>
      <c r="D66" s="6"/>
    </row>
    <row r="67" spans="1:4" x14ac:dyDescent="0.25">
      <c r="A67" s="14"/>
      <c r="B67" s="14"/>
      <c r="C67" s="5"/>
      <c r="D67" s="6"/>
    </row>
    <row r="68" spans="1:4" x14ac:dyDescent="0.25">
      <c r="A68" s="14"/>
      <c r="B68" s="14"/>
      <c r="C68" s="5"/>
      <c r="D68" s="6"/>
    </row>
    <row r="69" spans="1:4" x14ac:dyDescent="0.25">
      <c r="A69" s="14"/>
      <c r="B69" s="14"/>
      <c r="C69" s="5"/>
      <c r="D69" s="6"/>
    </row>
    <row r="70" spans="1:4" x14ac:dyDescent="0.25">
      <c r="A70" s="14"/>
      <c r="B70" s="14"/>
      <c r="C70" s="5"/>
      <c r="D70" s="6"/>
    </row>
    <row r="71" spans="1:4" x14ac:dyDescent="0.25">
      <c r="A71" s="14"/>
      <c r="B71" s="14"/>
      <c r="C71" s="5"/>
      <c r="D71" s="6"/>
    </row>
    <row r="72" spans="1:4" x14ac:dyDescent="0.25">
      <c r="A72" s="14"/>
      <c r="B72" s="14"/>
      <c r="C72" s="5"/>
      <c r="D72" s="6"/>
    </row>
    <row r="73" spans="1:4" x14ac:dyDescent="0.25">
      <c r="A73" s="14"/>
      <c r="B73" s="14"/>
      <c r="C73" s="5"/>
      <c r="D73" s="6"/>
    </row>
    <row r="74" spans="1:4" x14ac:dyDescent="0.25">
      <c r="A74" s="14"/>
      <c r="B74" s="14"/>
      <c r="C74" s="5"/>
      <c r="D74" s="6"/>
    </row>
    <row r="75" spans="1:4" x14ac:dyDescent="0.25">
      <c r="A75" s="14"/>
      <c r="B75" s="14"/>
      <c r="C75" s="5"/>
      <c r="D75" s="6"/>
    </row>
    <row r="76" spans="1:4" x14ac:dyDescent="0.25">
      <c r="A76" s="14"/>
      <c r="B76" s="14"/>
      <c r="C76" s="5"/>
      <c r="D76" s="6"/>
    </row>
    <row r="77" spans="1:4" x14ac:dyDescent="0.25">
      <c r="A77" s="14"/>
      <c r="B77" s="14"/>
      <c r="C77" s="5"/>
      <c r="D77" s="6"/>
    </row>
    <row r="78" spans="1:4" x14ac:dyDescent="0.25">
      <c r="A78" s="14"/>
      <c r="B78" s="14"/>
      <c r="C78" s="5"/>
      <c r="D78" s="6"/>
    </row>
    <row r="79" spans="1:4" x14ac:dyDescent="0.25">
      <c r="A79" s="14"/>
      <c r="B79" s="14"/>
      <c r="C79" s="5"/>
      <c r="D79" s="6"/>
    </row>
    <row r="80" spans="1:4" x14ac:dyDescent="0.25">
      <c r="A80" s="14"/>
      <c r="B80" s="14"/>
      <c r="C80" s="5"/>
      <c r="D80" s="6"/>
    </row>
    <row r="81" spans="1:4" x14ac:dyDescent="0.25">
      <c r="A81" s="14"/>
      <c r="B81" s="14"/>
      <c r="C81" s="5"/>
      <c r="D81" s="6"/>
    </row>
    <row r="82" spans="1:4" x14ac:dyDescent="0.25">
      <c r="A82" s="14"/>
      <c r="B82" s="14"/>
      <c r="C82" s="5"/>
      <c r="D82" s="6"/>
    </row>
    <row r="83" spans="1:4" x14ac:dyDescent="0.25">
      <c r="A83" s="14"/>
      <c r="B83" s="14"/>
      <c r="C83" s="5"/>
      <c r="D83" s="6"/>
    </row>
    <row r="84" spans="1:4" x14ac:dyDescent="0.25">
      <c r="A84" s="14"/>
      <c r="B84" s="14"/>
      <c r="C84" s="5"/>
      <c r="D84" s="6"/>
    </row>
    <row r="85" spans="1:4" x14ac:dyDescent="0.25">
      <c r="A85" s="14"/>
      <c r="B85" s="14"/>
      <c r="C85" s="5"/>
      <c r="D85" s="6"/>
    </row>
    <row r="86" spans="1:4" x14ac:dyDescent="0.25">
      <c r="A86" s="14"/>
      <c r="B86" s="14"/>
      <c r="C86" s="5"/>
      <c r="D86" s="6"/>
    </row>
  </sheetData>
  <sheetProtection selectLockedCells="1"/>
  <printOptions horizontalCentered="1"/>
  <pageMargins left="0.5" right="0.5" top="1" bottom="0.25" header="0.25" footer="0.25"/>
  <pageSetup fitToHeight="0" orientation="portrait" r:id="rId1"/>
  <headerFooter>
    <oddHeader>&amp;C&amp;16Ontario Daily Lot Counts
April 2022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C86453-F802-4233-8EC4-0231E9653FA1}"/>
</file>

<file path=customXml/itemProps2.xml><?xml version="1.0" encoding="utf-8"?>
<ds:datastoreItem xmlns:ds="http://schemas.openxmlformats.org/officeDocument/2006/customXml" ds:itemID="{670A107F-1556-4F52-9E47-724DC1A2A515}"/>
</file>

<file path=customXml/itemProps3.xml><?xml version="1.0" encoding="utf-8"?>
<ds:datastoreItem xmlns:ds="http://schemas.openxmlformats.org/officeDocument/2006/customXml" ds:itemID="{FE7B09CA-B1BA-468B-9D51-CA357C4A32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John</cp:lastModifiedBy>
  <cp:lastPrinted>2021-09-16T16:00:49Z</cp:lastPrinted>
  <dcterms:created xsi:type="dcterms:W3CDTF">2014-12-09T16:30:03Z</dcterms:created>
  <dcterms:modified xsi:type="dcterms:W3CDTF">2022-05-12T16:33:57Z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203500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