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9B52AF66-DAE7-4EEA-8A6D-FAB092508B7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0" l="1"/>
  <c r="A32" i="20"/>
  <c r="D28" i="19"/>
  <c r="F28" i="17"/>
  <c r="F18" i="17"/>
  <c r="F8" i="17"/>
  <c r="F68" i="16"/>
  <c r="F58" i="16"/>
  <c r="F48" i="16"/>
  <c r="F38" i="16"/>
  <c r="F28" i="16"/>
  <c r="F18" i="16"/>
  <c r="F8" i="16"/>
  <c r="F68" i="4"/>
  <c r="F58" i="4"/>
  <c r="F48" i="4"/>
  <c r="F38" i="4"/>
  <c r="F28" i="4"/>
  <c r="F18" i="4"/>
  <c r="F8" i="4"/>
  <c r="F8" i="19"/>
  <c r="F18" i="19"/>
  <c r="F28" i="19"/>
  <c r="F8" i="18"/>
  <c r="F18" i="18"/>
  <c r="F28" i="18"/>
  <c r="F38" i="18"/>
  <c r="F48" i="18"/>
  <c r="F58" i="18"/>
  <c r="F68" i="18"/>
  <c r="F68" i="17"/>
  <c r="F58" i="17"/>
  <c r="F48" i="17"/>
  <c r="D28" i="17"/>
  <c r="D18" i="17"/>
  <c r="D8" i="17"/>
  <c r="D68" i="16"/>
  <c r="D58" i="16"/>
  <c r="D48" i="16"/>
  <c r="D38" i="16"/>
  <c r="D28" i="16"/>
  <c r="D18" i="16"/>
  <c r="D8" i="16"/>
  <c r="D68" i="4"/>
  <c r="D58" i="4"/>
  <c r="D48" i="4"/>
  <c r="D38" i="4"/>
  <c r="D28" i="4"/>
  <c r="D18" i="4"/>
  <c r="D8" i="4"/>
  <c r="D18" i="19"/>
  <c r="D8" i="19"/>
  <c r="D68" i="18"/>
  <c r="D58" i="18"/>
  <c r="D48" i="18"/>
  <c r="D38" i="18"/>
  <c r="D28" i="18"/>
  <c r="D18" i="18"/>
  <c r="D8" i="18"/>
  <c r="D68" i="17"/>
  <c r="D58" i="17"/>
  <c r="D48" i="17"/>
  <c r="D38" i="17"/>
  <c r="F38" i="17"/>
  <c r="B2" i="20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7" l="1"/>
  <c r="C17" i="20" s="1"/>
  <c r="D17" i="20" s="1"/>
  <c r="F19" i="19"/>
  <c r="C31" i="20" s="1"/>
  <c r="D31" i="20" s="1"/>
  <c r="F49" i="18"/>
  <c r="C27" i="20" s="1"/>
  <c r="D27" i="20" s="1"/>
  <c r="D29" i="18"/>
  <c r="F9" i="18"/>
  <c r="C23" i="20" s="1"/>
  <c r="D23" i="20" s="1"/>
  <c r="F69" i="17"/>
  <c r="C22" i="20" s="1"/>
  <c r="D22" i="20" s="1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<sst xmlns="http://schemas.openxmlformats.org/spreadsheetml/2006/main" count="491" uniqueCount="17">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</sst>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1</v>
      </c>
      <c r="B1" s="1">
        <v>44927</v>
      </c>
      <c r="C1" s="12" t="s">
        <v>3</v>
      </c>
      <c r="D1" s="7" t="s">
        <v>2</v>
      </c>
      <c r="E1" s="12" t="s">
        <v>0</v>
      </c>
      <c r="F1" s="12" t="s">
        <v>1</v>
      </c>
      <c r="G1" s="27" t="s">
        <v>4</v>
      </c>
      <c r="H1" s="27"/>
    </row>
    <row r="2" spans="1:8" x14ac:dyDescent="0.25">
      <c r="A2" s="25" t="s">
        <v>7</v>
      </c>
      <c r="B2" s="25"/>
      <c r="C2" s="14">
        <v>1219</v>
      </c>
      <c r="D2" s="8">
        <f>C2-E2</f>
        <v>534</v>
      </c>
      <c r="E2" s="3">
        <v>685</v>
      </c>
      <c r="F2" s="9">
        <f>E2/C2</f>
        <v>0.56193601312551267</v>
      </c>
      <c r="G2" s="28" t="s">
        <v>5</v>
      </c>
      <c r="H2" s="23"/>
    </row>
    <row r="3" spans="1:8" x14ac:dyDescent="0.25">
      <c r="A3" s="25" t="s">
        <v>10</v>
      </c>
      <c r="B3" s="25"/>
      <c r="C3" s="14">
        <v>324</v>
      </c>
      <c r="D3" s="8">
        <f>C3-E3</f>
        <v>202</v>
      </c>
      <c r="E3" s="3">
        <v>122</v>
      </c>
      <c r="F3" s="9">
        <f t="shared" ref="F3:F8" si="0">E3/C3</f>
        <v>0.37654320987654322</v>
      </c>
      <c r="G3" s="28"/>
      <c r="H3" s="23"/>
    </row>
    <row r="4" spans="1:8" x14ac:dyDescent="0.25">
      <c r="A4" s="25" t="s">
        <v>11</v>
      </c>
      <c r="B4" s="25"/>
      <c r="C4" s="14">
        <v>1192</v>
      </c>
      <c r="D4" s="8">
        <f>C4-E4</f>
        <v>585</v>
      </c>
      <c r="E4" s="3">
        <v>607</v>
      </c>
      <c r="F4" s="9">
        <f t="shared" si="0"/>
        <v>0.50922818791946312</v>
      </c>
      <c r="G4" s="28"/>
      <c r="H4" s="23"/>
    </row>
    <row r="5" spans="1:8" x14ac:dyDescent="0.25">
      <c r="A5" s="25" t="s">
        <v>8</v>
      </c>
      <c r="B5" s="25"/>
      <c r="C5" s="14">
        <v>1430</v>
      </c>
      <c r="D5" s="8">
        <f>C5-E5</f>
        <v>1104</v>
      </c>
      <c r="E5" s="3">
        <v>326</v>
      </c>
      <c r="F5" s="9">
        <f t="shared" si="0"/>
        <v>0.22797202797202798</v>
      </c>
      <c r="G5" s="28" t="s">
        <v>6</v>
      </c>
      <c r="H5" s="23"/>
    </row>
    <row r="6" spans="1:8" x14ac:dyDescent="0.25">
      <c r="A6" s="25" t="s">
        <v>9</v>
      </c>
      <c r="B6" s="25"/>
      <c r="C6" s="14">
        <v>352</v>
      </c>
      <c r="D6" s="8">
        <f t="shared" ref="D6:D8" si="1">C6-E6</f>
        <v>82</v>
      </c>
      <c r="E6" s="3">
        <v>270</v>
      </c>
      <c r="F6" s="9">
        <f t="shared" si="0"/>
        <v>0.76704545454545459</v>
      </c>
      <c r="G6" s="28"/>
      <c r="H6" s="23"/>
    </row>
    <row r="7" spans="1:8" x14ac:dyDescent="0.25">
      <c r="A7" s="25" t="s">
        <v>12</v>
      </c>
      <c r="B7" s="25"/>
      <c r="C7" s="14">
        <v>2200</v>
      </c>
      <c r="D7" s="8">
        <f t="shared" si="1"/>
        <v>1364</v>
      </c>
      <c r="E7" s="3">
        <v>836</v>
      </c>
      <c r="F7" s="9">
        <f t="shared" si="0"/>
        <v>0.38</v>
      </c>
      <c r="G7" s="28"/>
      <c r="H7" s="23"/>
    </row>
    <row r="8" spans="1:8" x14ac:dyDescent="0.25">
      <c r="A8" s="26" t="s">
        <v>16</v>
      </c>
      <c r="B8" s="26"/>
      <c r="C8" s="14">
        <v>1337</v>
      </c>
      <c r="D8" s="8">
        <f t="shared" si="1"/>
        <v>1026</v>
      </c>
      <c r="E8" s="3">
        <v>311</v>
      </c>
      <c r="F8" s="9">
        <f t="shared" si="0"/>
        <v>0.23261032161555723</v>
      </c>
      <c r="G8" s="30"/>
      <c r="H8" s="24"/>
    </row>
    <row r="9" spans="1:8" x14ac:dyDescent="0.25">
      <c r="A9"/>
      <c r="B9"/>
      <c r="C9" s="10">
        <f>SUM(C2:C8)</f>
        <v>8054</v>
      </c>
      <c r="D9" s="10">
        <f>C9-E9</f>
        <v>4897</v>
      </c>
      <c r="E9" s="10">
        <f t="shared" ref="E9" si="2">SUM(E2:E8)</f>
        <v>3157</v>
      </c>
      <c r="F9" s="11">
        <f>E9/C9</f>
        <v>0.39197914079960267</v>
      </c>
      <c r="G9" s="29">
        <f>SUM(H2:H7)</f>
        <v>0</v>
      </c>
      <c r="H9" s="29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2</v>
      </c>
      <c r="B11" s="13">
        <f>B1+1</f>
        <v>44928</v>
      </c>
      <c r="C11" s="12" t="s">
        <v>3</v>
      </c>
      <c r="D11" s="7" t="s">
        <v>2</v>
      </c>
      <c r="E11" s="12" t="s">
        <v>0</v>
      </c>
      <c r="F11" s="12" t="s">
        <v>1</v>
      </c>
      <c r="G11" s="27" t="s">
        <v>4</v>
      </c>
      <c r="H11" s="27"/>
    </row>
    <row r="12" spans="1:8" x14ac:dyDescent="0.25">
      <c r="A12" s="25" t="s">
        <v>7</v>
      </c>
      <c r="B12" s="25"/>
      <c r="C12" s="14">
        <v>1219</v>
      </c>
      <c r="D12" s="8">
        <f>C12-E12</f>
        <v>608</v>
      </c>
      <c r="E12" s="3">
        <v>611</v>
      </c>
      <c r="F12" s="9">
        <f>E12/C12</f>
        <v>0.50123051681706321</v>
      </c>
      <c r="G12" s="28" t="s">
        <v>5</v>
      </c>
      <c r="H12" s="23"/>
    </row>
    <row r="13" spans="1:8" x14ac:dyDescent="0.25">
      <c r="A13" s="25" t="s">
        <v>10</v>
      </c>
      <c r="B13" s="25"/>
      <c r="C13" s="14">
        <v>324</v>
      </c>
      <c r="D13" s="8">
        <f>C13-E13</f>
        <v>214</v>
      </c>
      <c r="E13" s="3">
        <v>110</v>
      </c>
      <c r="F13" s="9">
        <f t="shared" ref="F13:F18" si="3">E13/C13</f>
        <v>0.33950617283950618</v>
      </c>
      <c r="G13" s="28"/>
      <c r="H13" s="23"/>
    </row>
    <row r="14" spans="1:8" x14ac:dyDescent="0.25">
      <c r="A14" s="25" t="s">
        <v>11</v>
      </c>
      <c r="B14" s="25"/>
      <c r="C14" s="14">
        <v>1192</v>
      </c>
      <c r="D14" s="8">
        <f>C14-E14</f>
        <v>638</v>
      </c>
      <c r="E14" s="3">
        <v>554</v>
      </c>
      <c r="F14" s="9">
        <f t="shared" si="3"/>
        <v>0.46476510067114096</v>
      </c>
      <c r="G14" s="28"/>
      <c r="H14" s="23"/>
    </row>
    <row r="15" spans="1:8" x14ac:dyDescent="0.25">
      <c r="A15" s="25" t="s">
        <v>8</v>
      </c>
      <c r="B15" s="25"/>
      <c r="C15" s="14">
        <v>1430</v>
      </c>
      <c r="D15" s="8">
        <f>C15-E15</f>
        <v>1049</v>
      </c>
      <c r="E15" s="3">
        <v>381</v>
      </c>
      <c r="F15" s="9">
        <f t="shared" si="3"/>
        <v>0.26643356643356642</v>
      </c>
      <c r="G15" s="28" t="s">
        <v>6</v>
      </c>
      <c r="H15" s="23"/>
    </row>
    <row r="16" spans="1:8" x14ac:dyDescent="0.25">
      <c r="A16" s="25" t="s">
        <v>9</v>
      </c>
      <c r="B16" s="25"/>
      <c r="C16" s="14">
        <v>352</v>
      </c>
      <c r="D16" s="8">
        <f t="shared" ref="D16:D18" si="4">C16-E16</f>
        <v>104</v>
      </c>
      <c r="E16" s="3">
        <v>248</v>
      </c>
      <c r="F16" s="9">
        <f t="shared" si="3"/>
        <v>0.70454545454545459</v>
      </c>
      <c r="G16" s="28"/>
      <c r="H16" s="23"/>
    </row>
    <row r="17" spans="1:8" x14ac:dyDescent="0.25">
      <c r="A17" s="25" t="s">
        <v>12</v>
      </c>
      <c r="B17" s="25"/>
      <c r="C17" s="14">
        <v>2200</v>
      </c>
      <c r="D17" s="8">
        <f t="shared" si="4"/>
        <v>1579</v>
      </c>
      <c r="E17" s="3">
        <v>621</v>
      </c>
      <c r="F17" s="9">
        <f t="shared" si="3"/>
        <v>0.28227272727272729</v>
      </c>
      <c r="G17" s="28"/>
      <c r="H17" s="23"/>
    </row>
    <row r="18" spans="1:8" x14ac:dyDescent="0.25">
      <c r="A18" s="26" t="s">
        <v>16</v>
      </c>
      <c r="B18" s="26"/>
      <c r="C18" s="14">
        <v>1337</v>
      </c>
      <c r="D18" s="8">
        <f t="shared" si="4"/>
        <v>855</v>
      </c>
      <c r="E18" s="3">
        <v>482</v>
      </c>
      <c r="F18" s="9">
        <f t="shared" si="3"/>
        <v>0.3605086013462977</v>
      </c>
      <c r="G18" s="30"/>
      <c r="H18" s="24"/>
    </row>
    <row r="19" spans="1:8" x14ac:dyDescent="0.25">
      <c r="A19"/>
      <c r="B19"/>
      <c r="C19" s="10">
        <f>SUM(C12:C18)</f>
        <v>8054</v>
      </c>
      <c r="D19" s="10">
        <f>C19-E19</f>
        <v>5047</v>
      </c>
      <c r="E19" s="10">
        <f t="shared" ref="E19" si="5">SUM(E12:E18)</f>
        <v>3007</v>
      </c>
      <c r="F19" s="11">
        <f>E19/C19</f>
        <v>0.37335485473056867</v>
      </c>
      <c r="G19" s="29">
        <f>SUM(H12:H17)</f>
        <v>0</v>
      </c>
      <c r="H19" s="29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3</v>
      </c>
      <c r="B21" s="13">
        <f>B11+1</f>
        <v>44929</v>
      </c>
      <c r="C21" s="12" t="s">
        <v>3</v>
      </c>
      <c r="D21" s="7" t="s">
        <v>2</v>
      </c>
      <c r="E21" s="12" t="s">
        <v>0</v>
      </c>
      <c r="F21" s="12" t="s">
        <v>1</v>
      </c>
      <c r="G21" s="27" t="s">
        <v>4</v>
      </c>
      <c r="H21" s="27"/>
    </row>
    <row r="22" spans="1:8" x14ac:dyDescent="0.25">
      <c r="A22" s="25" t="s">
        <v>7</v>
      </c>
      <c r="B22" s="25"/>
      <c r="C22" s="14">
        <v>1219</v>
      </c>
      <c r="D22" s="8">
        <f>C22-E22</f>
        <v>707</v>
      </c>
      <c r="E22" s="3">
        <v>512</v>
      </c>
      <c r="F22" s="9">
        <f>E22/C22</f>
        <v>0.4200164068908942</v>
      </c>
      <c r="G22" s="28" t="s">
        <v>5</v>
      </c>
      <c r="H22" s="23"/>
    </row>
    <row r="23" spans="1:8" x14ac:dyDescent="0.25">
      <c r="A23" s="25" t="s">
        <v>10</v>
      </c>
      <c r="B23" s="25"/>
      <c r="C23" s="14">
        <v>324</v>
      </c>
      <c r="D23" s="8">
        <f>C23-E23</f>
        <v>202</v>
      </c>
      <c r="E23" s="3">
        <v>122</v>
      </c>
      <c r="F23" s="9">
        <f t="shared" ref="F23:F28" si="6">E23/C23</f>
        <v>0.37654320987654322</v>
      </c>
      <c r="G23" s="28"/>
      <c r="H23" s="23"/>
    </row>
    <row r="24" spans="1:8" x14ac:dyDescent="0.25">
      <c r="A24" s="25" t="s">
        <v>11</v>
      </c>
      <c r="B24" s="25"/>
      <c r="C24" s="14">
        <v>1192</v>
      </c>
      <c r="D24" s="8">
        <f>C24-E24</f>
        <v>720</v>
      </c>
      <c r="E24" s="3">
        <v>472</v>
      </c>
      <c r="F24" s="9">
        <f t="shared" si="6"/>
        <v>0.39597315436241609</v>
      </c>
      <c r="G24" s="28"/>
      <c r="H24" s="23"/>
    </row>
    <row r="25" spans="1:8" x14ac:dyDescent="0.25">
      <c r="A25" s="25" t="s">
        <v>8</v>
      </c>
      <c r="B25" s="25"/>
      <c r="C25" s="14">
        <v>1430</v>
      </c>
      <c r="D25" s="8">
        <f>C25-E25</f>
        <v>963</v>
      </c>
      <c r="E25" s="3">
        <v>467</v>
      </c>
      <c r="F25" s="9">
        <f t="shared" si="6"/>
        <v>0.32657342657342658</v>
      </c>
      <c r="G25" s="28" t="s">
        <v>6</v>
      </c>
      <c r="H25" s="23"/>
    </row>
    <row r="26" spans="1:8" x14ac:dyDescent="0.25">
      <c r="A26" s="25" t="s">
        <v>9</v>
      </c>
      <c r="B26" s="25"/>
      <c r="C26" s="14">
        <v>352</v>
      </c>
      <c r="D26" s="8">
        <f t="shared" ref="D26:D28" si="7">C26-E26</f>
        <v>49</v>
      </c>
      <c r="E26" s="3">
        <v>303</v>
      </c>
      <c r="F26" s="9">
        <f t="shared" si="6"/>
        <v>0.86079545454545459</v>
      </c>
      <c r="G26" s="28"/>
      <c r="H26" s="23"/>
    </row>
    <row r="27" spans="1:8" x14ac:dyDescent="0.25">
      <c r="A27" s="25" t="s">
        <v>12</v>
      </c>
      <c r="B27" s="25"/>
      <c r="C27" s="14">
        <v>2200</v>
      </c>
      <c r="D27" s="8">
        <f t="shared" si="7"/>
        <v>1702</v>
      </c>
      <c r="E27" s="3">
        <v>498</v>
      </c>
      <c r="F27" s="9">
        <f t="shared" si="6"/>
        <v>0.22636363636363635</v>
      </c>
      <c r="G27" s="28"/>
      <c r="H27" s="23"/>
    </row>
    <row r="28" spans="1:8" x14ac:dyDescent="0.25">
      <c r="A28" s="26" t="s">
        <v>16</v>
      </c>
      <c r="B28" s="26"/>
      <c r="C28" s="14">
        <v>1337</v>
      </c>
      <c r="D28" s="8">
        <f t="shared" si="7"/>
        <v>861</v>
      </c>
      <c r="E28" s="3">
        <v>476</v>
      </c>
      <c r="F28" s="9">
        <f t="shared" si="6"/>
        <v>0.35602094240837695</v>
      </c>
      <c r="G28" s="30"/>
      <c r="H28" s="24"/>
    </row>
    <row r="29" spans="1:8" x14ac:dyDescent="0.25">
      <c r="A29"/>
      <c r="B29"/>
      <c r="C29" s="10">
        <f>SUM(C22:C28)</f>
        <v>8054</v>
      </c>
      <c r="D29" s="10">
        <f>C29-E29</f>
        <v>5204</v>
      </c>
      <c r="E29" s="10">
        <f t="shared" ref="E29" si="8">SUM(E22:E28)</f>
        <v>2850</v>
      </c>
      <c r="F29" s="11">
        <f>E29/C29</f>
        <v>0.35386143531164638</v>
      </c>
      <c r="G29" s="29">
        <f>SUM(H22:H27)</f>
        <v>0</v>
      </c>
      <c r="H29" s="29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4</v>
      </c>
      <c r="B31" s="13">
        <f>B21+1</f>
        <v>44930</v>
      </c>
      <c r="C31" s="12" t="s">
        <v>3</v>
      </c>
      <c r="D31" s="7" t="s">
        <v>2</v>
      </c>
      <c r="E31" s="12" t="s">
        <v>0</v>
      </c>
      <c r="F31" s="12" t="s">
        <v>1</v>
      </c>
      <c r="G31" s="27" t="s">
        <v>4</v>
      </c>
      <c r="H31" s="27"/>
    </row>
    <row r="32" spans="1:8" x14ac:dyDescent="0.25">
      <c r="A32" s="25" t="s">
        <v>7</v>
      </c>
      <c r="B32" s="25"/>
      <c r="C32" s="14">
        <v>1219</v>
      </c>
      <c r="D32" s="8">
        <f>C32-E32</f>
        <v>744</v>
      </c>
      <c r="E32" s="3">
        <v>475</v>
      </c>
      <c r="F32" s="9">
        <f>E32/C32</f>
        <v>0.38966365873666942</v>
      </c>
      <c r="G32" s="28" t="s">
        <v>5</v>
      </c>
      <c r="H32" s="23"/>
    </row>
    <row r="33" spans="1:8" x14ac:dyDescent="0.25">
      <c r="A33" s="25" t="s">
        <v>10</v>
      </c>
      <c r="B33" s="25"/>
      <c r="C33" s="14">
        <v>324</v>
      </c>
      <c r="D33" s="8">
        <f>C33-E33</f>
        <v>209</v>
      </c>
      <c r="E33" s="3">
        <v>115</v>
      </c>
      <c r="F33" s="9">
        <f t="shared" ref="F33:F38" si="9">E33/C33</f>
        <v>0.35493827160493829</v>
      </c>
      <c r="G33" s="28"/>
      <c r="H33" s="23"/>
    </row>
    <row r="34" spans="1:8" x14ac:dyDescent="0.25">
      <c r="A34" s="25" t="s">
        <v>11</v>
      </c>
      <c r="B34" s="25"/>
      <c r="C34" s="14">
        <v>1192</v>
      </c>
      <c r="D34" s="8">
        <f>C34-E34</f>
        <v>747</v>
      </c>
      <c r="E34" s="3">
        <v>445</v>
      </c>
      <c r="F34" s="9">
        <f t="shared" si="9"/>
        <v>0.37332214765100669</v>
      </c>
      <c r="G34" s="28"/>
      <c r="H34" s="23"/>
    </row>
    <row r="35" spans="1:8" x14ac:dyDescent="0.25">
      <c r="A35" s="25" t="s">
        <v>8</v>
      </c>
      <c r="B35" s="25"/>
      <c r="C35" s="14">
        <v>1430</v>
      </c>
      <c r="D35" s="8">
        <f>C35-E35</f>
        <v>870</v>
      </c>
      <c r="E35" s="3">
        <v>560</v>
      </c>
      <c r="F35" s="9">
        <f t="shared" si="9"/>
        <v>0.39160839160839161</v>
      </c>
      <c r="G35" s="28" t="s">
        <v>6</v>
      </c>
      <c r="H35" s="23"/>
    </row>
    <row r="36" spans="1:8" x14ac:dyDescent="0.25">
      <c r="A36" s="25" t="s">
        <v>9</v>
      </c>
      <c r="B36" s="25"/>
      <c r="C36" s="14">
        <v>352</v>
      </c>
      <c r="D36" s="8">
        <f t="shared" ref="D36:D38" si="10">C36-E36</f>
        <v>32</v>
      </c>
      <c r="E36" s="3">
        <v>320</v>
      </c>
      <c r="F36" s="9">
        <f t="shared" si="9"/>
        <v>0.90909090909090906</v>
      </c>
      <c r="G36" s="28"/>
      <c r="H36" s="23"/>
    </row>
    <row r="37" spans="1:8" x14ac:dyDescent="0.25">
      <c r="A37" s="25" t="s">
        <v>12</v>
      </c>
      <c r="B37" s="25"/>
      <c r="C37" s="14">
        <v>2200</v>
      </c>
      <c r="D37" s="8">
        <f t="shared" si="10"/>
        <v>1820</v>
      </c>
      <c r="E37" s="3">
        <v>380</v>
      </c>
      <c r="F37" s="9">
        <f t="shared" si="9"/>
        <v>0.17272727272727273</v>
      </c>
      <c r="G37" s="28"/>
      <c r="H37" s="23"/>
    </row>
    <row r="38" spans="1:8" x14ac:dyDescent="0.25">
      <c r="A38" s="26" t="s">
        <v>16</v>
      </c>
      <c r="B38" s="26"/>
      <c r="C38" s="14">
        <v>1337</v>
      </c>
      <c r="D38" s="8">
        <f t="shared" si="10"/>
        <v>775</v>
      </c>
      <c r="E38" s="3">
        <v>562</v>
      </c>
      <c r="F38" s="9">
        <f t="shared" si="9"/>
        <v>0.42034405385190726</v>
      </c>
      <c r="G38" s="30"/>
      <c r="H38" s="24"/>
    </row>
    <row r="39" spans="1:8" x14ac:dyDescent="0.25">
      <c r="A39"/>
      <c r="B39"/>
      <c r="C39" s="10">
        <f>SUM(C32:C38)</f>
        <v>8054</v>
      </c>
      <c r="D39" s="10">
        <f>C39-E39</f>
        <v>5197</v>
      </c>
      <c r="E39" s="10">
        <f t="shared" ref="E39" si="11">SUM(E32:E38)</f>
        <v>2857</v>
      </c>
      <c r="F39" s="11">
        <f>E39/C39</f>
        <v>0.35473056866153463</v>
      </c>
      <c r="G39" s="29">
        <f>SUM(H32:H37)</f>
        <v>0</v>
      </c>
      <c r="H39" s="29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5</v>
      </c>
      <c r="B41" s="13">
        <f>B31+1</f>
        <v>44931</v>
      </c>
      <c r="C41" s="12" t="s">
        <v>3</v>
      </c>
      <c r="D41" s="7" t="s">
        <v>2</v>
      </c>
      <c r="E41" s="12" t="s">
        <v>0</v>
      </c>
      <c r="F41" s="12" t="s">
        <v>1</v>
      </c>
      <c r="G41" s="27" t="s">
        <v>4</v>
      </c>
      <c r="H41" s="27"/>
    </row>
    <row r="42" spans="1:8" x14ac:dyDescent="0.25">
      <c r="A42" s="25" t="s">
        <v>7</v>
      </c>
      <c r="B42" s="25"/>
      <c r="C42" s="14">
        <v>1219</v>
      </c>
      <c r="D42" s="8">
        <f>C42-E42</f>
        <v>702</v>
      </c>
      <c r="E42" s="3">
        <v>517</v>
      </c>
      <c r="F42" s="9">
        <f>E42/C42</f>
        <v>0.42411812961443807</v>
      </c>
      <c r="G42" s="28" t="s">
        <v>5</v>
      </c>
      <c r="H42" s="23"/>
    </row>
    <row r="43" spans="1:8" x14ac:dyDescent="0.25">
      <c r="A43" s="25" t="s">
        <v>10</v>
      </c>
      <c r="B43" s="25"/>
      <c r="C43" s="14">
        <v>324</v>
      </c>
      <c r="D43" s="8">
        <f>C43-E43</f>
        <v>208</v>
      </c>
      <c r="E43" s="3">
        <v>116</v>
      </c>
      <c r="F43" s="9">
        <f t="shared" ref="F43:F48" si="12">E43/C43</f>
        <v>0.35802469135802467</v>
      </c>
      <c r="G43" s="28"/>
      <c r="H43" s="23"/>
    </row>
    <row r="44" spans="1:8" x14ac:dyDescent="0.25">
      <c r="A44" s="25" t="s">
        <v>11</v>
      </c>
      <c r="B44" s="25"/>
      <c r="C44" s="14">
        <v>1192</v>
      </c>
      <c r="D44" s="8">
        <f>C44-E44</f>
        <v>716</v>
      </c>
      <c r="E44" s="3">
        <v>476</v>
      </c>
      <c r="F44" s="9">
        <f t="shared" si="12"/>
        <v>0.39932885906040266</v>
      </c>
      <c r="G44" s="28"/>
      <c r="H44" s="23"/>
    </row>
    <row r="45" spans="1:8" x14ac:dyDescent="0.25">
      <c r="A45" s="25" t="s">
        <v>8</v>
      </c>
      <c r="B45" s="25"/>
      <c r="C45" s="14">
        <v>1430</v>
      </c>
      <c r="D45" s="8">
        <f>C45-E45</f>
        <v>727</v>
      </c>
      <c r="E45" s="3">
        <v>703</v>
      </c>
      <c r="F45" s="9">
        <f t="shared" si="12"/>
        <v>0.49160839160839159</v>
      </c>
      <c r="G45" s="28" t="s">
        <v>6</v>
      </c>
      <c r="H45" s="23"/>
    </row>
    <row r="46" spans="1:8" x14ac:dyDescent="0.25">
      <c r="A46" s="25" t="s">
        <v>9</v>
      </c>
      <c r="B46" s="25"/>
      <c r="C46" s="14">
        <v>352</v>
      </c>
      <c r="D46" s="8">
        <f t="shared" ref="D46:D48" si="13">C46-E46</f>
        <v>23</v>
      </c>
      <c r="E46" s="3">
        <v>329</v>
      </c>
      <c r="F46" s="9">
        <f t="shared" si="12"/>
        <v>0.93465909090909094</v>
      </c>
      <c r="G46" s="28"/>
      <c r="H46" s="23"/>
    </row>
    <row r="47" spans="1:8" x14ac:dyDescent="0.25">
      <c r="A47" s="25" t="s">
        <v>12</v>
      </c>
      <c r="B47" s="25"/>
      <c r="C47" s="14">
        <v>2200</v>
      </c>
      <c r="D47" s="8">
        <f t="shared" si="13"/>
        <v>1910</v>
      </c>
      <c r="E47" s="3">
        <v>290</v>
      </c>
      <c r="F47" s="9">
        <f t="shared" si="12"/>
        <v>0.13181818181818181</v>
      </c>
      <c r="G47" s="28"/>
      <c r="H47" s="23"/>
    </row>
    <row r="48" spans="1:8" x14ac:dyDescent="0.25">
      <c r="A48" s="26" t="s">
        <v>16</v>
      </c>
      <c r="B48" s="26"/>
      <c r="C48" s="14">
        <v>1337</v>
      </c>
      <c r="D48" s="8">
        <f t="shared" si="13"/>
        <v>715</v>
      </c>
      <c r="E48" s="3">
        <v>622</v>
      </c>
      <c r="F48" s="9">
        <f t="shared" si="12"/>
        <v>0.46522064323111445</v>
      </c>
      <c r="G48" s="30"/>
      <c r="H48" s="24"/>
    </row>
    <row r="49" spans="1:8" x14ac:dyDescent="0.25">
      <c r="A49"/>
      <c r="B49"/>
      <c r="C49" s="10">
        <f>SUM(C42:C48)</f>
        <v>8054</v>
      </c>
      <c r="D49" s="10">
        <f>C49-E49</f>
        <v>5001</v>
      </c>
      <c r="E49" s="10">
        <f t="shared" ref="E49" si="14">SUM(E42:E48)</f>
        <v>3053</v>
      </c>
      <c r="F49" s="11">
        <f>E49/C49</f>
        <v>0.37906630245840578</v>
      </c>
      <c r="G49" s="29">
        <f>SUM(H42:H47)</f>
        <v>0</v>
      </c>
      <c r="H49" s="29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6</v>
      </c>
      <c r="B51" s="13">
        <f>B41+1</f>
        <v>44932</v>
      </c>
      <c r="C51" s="12" t="s">
        <v>3</v>
      </c>
      <c r="D51" s="7" t="s">
        <v>2</v>
      </c>
      <c r="E51" s="12" t="s">
        <v>0</v>
      </c>
      <c r="F51" s="12" t="s">
        <v>1</v>
      </c>
      <c r="G51" s="27" t="s">
        <v>4</v>
      </c>
      <c r="H51" s="27"/>
    </row>
    <row r="52" spans="1:8" x14ac:dyDescent="0.25">
      <c r="A52" s="25" t="s">
        <v>7</v>
      </c>
      <c r="B52" s="25"/>
      <c r="C52" s="14">
        <v>1219</v>
      </c>
      <c r="D52" s="8">
        <f>C52-E52</f>
        <v>666</v>
      </c>
      <c r="E52" s="3">
        <v>553</v>
      </c>
      <c r="F52" s="9">
        <f>E52/C52</f>
        <v>0.45365053322395404</v>
      </c>
      <c r="G52" s="28" t="s">
        <v>5</v>
      </c>
      <c r="H52" s="23"/>
    </row>
    <row r="53" spans="1:8" x14ac:dyDescent="0.25">
      <c r="A53" s="25" t="s">
        <v>10</v>
      </c>
      <c r="B53" s="25"/>
      <c r="C53" s="14">
        <v>324</v>
      </c>
      <c r="D53" s="8">
        <f>C53-E53</f>
        <v>203</v>
      </c>
      <c r="E53" s="3">
        <v>121</v>
      </c>
      <c r="F53" s="9">
        <f t="shared" ref="F53:F58" si="15">E53/C53</f>
        <v>0.37345679012345678</v>
      </c>
      <c r="G53" s="28"/>
      <c r="H53" s="23"/>
    </row>
    <row r="54" spans="1:8" x14ac:dyDescent="0.25">
      <c r="A54" s="25" t="s">
        <v>11</v>
      </c>
      <c r="B54" s="25"/>
      <c r="C54" s="14">
        <v>1192</v>
      </c>
      <c r="D54" s="8">
        <f>C54-E54</f>
        <v>681</v>
      </c>
      <c r="E54" s="3">
        <v>511</v>
      </c>
      <c r="F54" s="9">
        <f t="shared" si="15"/>
        <v>0.42869127516778521</v>
      </c>
      <c r="G54" s="28"/>
      <c r="H54" s="23"/>
    </row>
    <row r="55" spans="1:8" x14ac:dyDescent="0.25">
      <c r="A55" s="25" t="s">
        <v>8</v>
      </c>
      <c r="B55" s="25"/>
      <c r="C55" s="14">
        <v>1430</v>
      </c>
      <c r="D55" s="8">
        <f>C55-E55</f>
        <v>768</v>
      </c>
      <c r="E55" s="3">
        <v>662</v>
      </c>
      <c r="F55" s="9">
        <f t="shared" si="15"/>
        <v>0.46293706293706294</v>
      </c>
      <c r="G55" s="28" t="s">
        <v>6</v>
      </c>
      <c r="H55" s="23"/>
    </row>
    <row r="56" spans="1:8" x14ac:dyDescent="0.25">
      <c r="A56" s="25" t="s">
        <v>9</v>
      </c>
      <c r="B56" s="25"/>
      <c r="C56" s="14">
        <v>352</v>
      </c>
      <c r="D56" s="8">
        <f t="shared" ref="D56:D58" si="16">C56-E56</f>
        <v>55</v>
      </c>
      <c r="E56" s="3">
        <v>297</v>
      </c>
      <c r="F56" s="9">
        <f t="shared" si="15"/>
        <v>0.84375</v>
      </c>
      <c r="G56" s="28"/>
      <c r="H56" s="23"/>
    </row>
    <row r="57" spans="1:8" x14ac:dyDescent="0.25">
      <c r="A57" s="25" t="s">
        <v>12</v>
      </c>
      <c r="B57" s="25"/>
      <c r="C57" s="14">
        <v>2200</v>
      </c>
      <c r="D57" s="8">
        <f t="shared" si="16"/>
        <v>2001</v>
      </c>
      <c r="E57" s="3">
        <v>199</v>
      </c>
      <c r="F57" s="9">
        <f t="shared" si="15"/>
        <v>9.0454545454545454E-2</v>
      </c>
      <c r="G57" s="28"/>
      <c r="H57" s="23"/>
    </row>
    <row r="58" spans="1:8" x14ac:dyDescent="0.25">
      <c r="A58" s="26" t="s">
        <v>16</v>
      </c>
      <c r="B58" s="26"/>
      <c r="C58" s="14">
        <v>1337</v>
      </c>
      <c r="D58" s="8">
        <f t="shared" si="16"/>
        <v>718</v>
      </c>
      <c r="E58" s="3">
        <v>619</v>
      </c>
      <c r="F58" s="9">
        <f t="shared" si="15"/>
        <v>0.46297681376215405</v>
      </c>
      <c r="G58" s="30"/>
      <c r="H58" s="24"/>
    </row>
    <row r="59" spans="1:8" x14ac:dyDescent="0.25">
      <c r="A59"/>
      <c r="B59"/>
      <c r="C59" s="10">
        <f>SUM(C52:C58)</f>
        <v>8054</v>
      </c>
      <c r="D59" s="10">
        <f>C59-E59</f>
        <v>5092</v>
      </c>
      <c r="E59" s="10">
        <f t="shared" ref="E59" si="17">SUM(E52:E58)</f>
        <v>2962</v>
      </c>
      <c r="F59" s="11">
        <f>E59/C59</f>
        <v>0.36776756890985846</v>
      </c>
      <c r="G59" s="29">
        <f>SUM(H52:H57)</f>
        <v>0</v>
      </c>
      <c r="H59" s="29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7</v>
      </c>
      <c r="B61" s="13">
        <f>B51+1</f>
        <v>44933</v>
      </c>
      <c r="C61" s="12" t="s">
        <v>3</v>
      </c>
      <c r="D61" s="7" t="s">
        <v>2</v>
      </c>
      <c r="E61" s="12" t="s">
        <v>0</v>
      </c>
      <c r="F61" s="12" t="s">
        <v>1</v>
      </c>
      <c r="G61" s="27" t="s">
        <v>4</v>
      </c>
      <c r="H61" s="27"/>
    </row>
    <row r="62" spans="1:8" x14ac:dyDescent="0.25">
      <c r="A62" s="25" t="s">
        <v>7</v>
      </c>
      <c r="B62" s="25"/>
      <c r="C62" s="14">
        <v>1219</v>
      </c>
      <c r="D62" s="8">
        <f>C62-E62</f>
        <v>654</v>
      </c>
      <c r="E62" s="3">
        <v>565</v>
      </c>
      <c r="F62" s="9">
        <f>E62/C62</f>
        <v>0.46349466776045939</v>
      </c>
      <c r="G62" s="28" t="s">
        <v>5</v>
      </c>
      <c r="H62" s="23"/>
    </row>
    <row r="63" spans="1:8" x14ac:dyDescent="0.25">
      <c r="A63" s="25" t="s">
        <v>10</v>
      </c>
      <c r="B63" s="25"/>
      <c r="C63" s="14">
        <v>324</v>
      </c>
      <c r="D63" s="8">
        <f>C63-E63</f>
        <v>174</v>
      </c>
      <c r="E63" s="3">
        <v>150</v>
      </c>
      <c r="F63" s="9">
        <f t="shared" ref="F63:F68" si="18">E63/C63</f>
        <v>0.46296296296296297</v>
      </c>
      <c r="G63" s="28"/>
      <c r="H63" s="23"/>
    </row>
    <row r="64" spans="1:8" x14ac:dyDescent="0.25">
      <c r="A64" s="25" t="s">
        <v>11</v>
      </c>
      <c r="B64" s="25"/>
      <c r="C64" s="14">
        <v>1192</v>
      </c>
      <c r="D64" s="8">
        <f>C64-E64</f>
        <v>675</v>
      </c>
      <c r="E64" s="3">
        <v>517</v>
      </c>
      <c r="F64" s="9">
        <f t="shared" si="18"/>
        <v>0.4337248322147651</v>
      </c>
      <c r="G64" s="28"/>
      <c r="H64" s="23"/>
    </row>
    <row r="65" spans="1:8" x14ac:dyDescent="0.25">
      <c r="A65" s="25" t="s">
        <v>8</v>
      </c>
      <c r="B65" s="25"/>
      <c r="C65" s="14">
        <v>1430</v>
      </c>
      <c r="D65" s="8">
        <f>C65-E65</f>
        <v>855</v>
      </c>
      <c r="E65" s="3">
        <v>575</v>
      </c>
      <c r="F65" s="9">
        <f t="shared" si="18"/>
        <v>0.40209790209790208</v>
      </c>
      <c r="G65" s="28" t="s">
        <v>6</v>
      </c>
      <c r="H65" s="23"/>
    </row>
    <row r="66" spans="1:8" x14ac:dyDescent="0.25">
      <c r="A66" s="25" t="s">
        <v>9</v>
      </c>
      <c r="B66" s="25"/>
      <c r="C66" s="14">
        <v>352</v>
      </c>
      <c r="D66" s="8">
        <f t="shared" ref="D66:D68" si="19">C66-E66</f>
        <v>76</v>
      </c>
      <c r="E66" s="3">
        <v>276</v>
      </c>
      <c r="F66" s="9">
        <f t="shared" si="18"/>
        <v>0.78409090909090906</v>
      </c>
      <c r="G66" s="28"/>
      <c r="H66" s="23"/>
    </row>
    <row r="67" spans="1:8" x14ac:dyDescent="0.25">
      <c r="A67" s="25" t="s">
        <v>12</v>
      </c>
      <c r="B67" s="25"/>
      <c r="C67" s="14">
        <v>2200</v>
      </c>
      <c r="D67" s="8">
        <f t="shared" si="19"/>
        <v>2051</v>
      </c>
      <c r="E67" s="3">
        <v>149</v>
      </c>
      <c r="F67" s="9">
        <f t="shared" si="18"/>
        <v>6.7727272727272733E-2</v>
      </c>
      <c r="G67" s="28"/>
      <c r="H67" s="23"/>
    </row>
    <row r="68" spans="1:8" x14ac:dyDescent="0.25">
      <c r="A68" s="26" t="s">
        <v>16</v>
      </c>
      <c r="B68" s="26"/>
      <c r="C68" s="14">
        <v>1337</v>
      </c>
      <c r="D68" s="8">
        <f t="shared" si="19"/>
        <v>602</v>
      </c>
      <c r="E68" s="3">
        <v>735</v>
      </c>
      <c r="F68" s="9">
        <f t="shared" si="18"/>
        <v>0.54973821989528793</v>
      </c>
      <c r="G68" s="30"/>
      <c r="H68" s="24"/>
    </row>
    <row r="69" spans="1:8" x14ac:dyDescent="0.25">
      <c r="A69"/>
      <c r="B69"/>
      <c r="C69" s="10">
        <f>SUM(C62:C68)</f>
        <v>8054</v>
      </c>
      <c r="D69" s="10">
        <f>C69-E69</f>
        <v>5087</v>
      </c>
      <c r="E69" s="10">
        <f t="shared" ref="E69" si="20">SUM(E62:E68)</f>
        <v>2967</v>
      </c>
      <c r="F69" s="11">
        <f>E69/C69</f>
        <v>0.36838837844549294</v>
      </c>
      <c r="G69" s="29">
        <f>SUM(H62:H67)</f>
        <v>0</v>
      </c>
      <c r="H69" s="29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1</v>
      </c>
      <c r="B1" s="1">
        <f>'1-7'!B61+1</f>
        <v>44934</v>
      </c>
      <c r="C1" s="12" t="s">
        <v>3</v>
      </c>
      <c r="D1" s="7" t="s">
        <v>2</v>
      </c>
      <c r="E1" s="12" t="s">
        <v>0</v>
      </c>
      <c r="F1" s="12" t="s">
        <v>1</v>
      </c>
      <c r="G1" s="27" t="s">
        <v>4</v>
      </c>
      <c r="H1" s="27"/>
    </row>
    <row r="2" spans="1:8" x14ac:dyDescent="0.25">
      <c r="A2" s="25" t="s">
        <v>7</v>
      </c>
      <c r="B2" s="25"/>
      <c r="C2" s="14">
        <v>1219</v>
      </c>
      <c r="D2" s="8">
        <f>C2-E2</f>
        <v>702</v>
      </c>
      <c r="E2" s="3">
        <v>517</v>
      </c>
      <c r="F2" s="9">
        <f>E2/C2</f>
        <v>0.42411812961443807</v>
      </c>
      <c r="G2" s="28" t="s">
        <v>5</v>
      </c>
      <c r="H2" s="23"/>
    </row>
    <row r="3" spans="1:8" x14ac:dyDescent="0.25">
      <c r="A3" s="25" t="s">
        <v>10</v>
      </c>
      <c r="B3" s="25"/>
      <c r="C3" s="14">
        <v>324</v>
      </c>
      <c r="D3" s="8">
        <f>C3-E3</f>
        <v>198</v>
      </c>
      <c r="E3" s="3">
        <v>126</v>
      </c>
      <c r="F3" s="9">
        <f t="shared" ref="F3:F8" si="0">E3/C3</f>
        <v>0.3888888888888889</v>
      </c>
      <c r="G3" s="28"/>
      <c r="H3" s="23"/>
    </row>
    <row r="4" spans="1:8" x14ac:dyDescent="0.25">
      <c r="A4" s="25" t="s">
        <v>11</v>
      </c>
      <c r="B4" s="25"/>
      <c r="C4" s="14">
        <v>1192</v>
      </c>
      <c r="D4" s="8">
        <f>C4-E4</f>
        <v>724</v>
      </c>
      <c r="E4" s="3">
        <v>468</v>
      </c>
      <c r="F4" s="9">
        <f t="shared" si="0"/>
        <v>0.39261744966442952</v>
      </c>
      <c r="G4" s="28"/>
      <c r="H4" s="23"/>
    </row>
    <row r="5" spans="1:8" x14ac:dyDescent="0.25">
      <c r="A5" s="25" t="s">
        <v>8</v>
      </c>
      <c r="B5" s="25"/>
      <c r="C5" s="14">
        <v>1430</v>
      </c>
      <c r="D5" s="8">
        <f>C5-E5</f>
        <v>820</v>
      </c>
      <c r="E5" s="3">
        <v>610</v>
      </c>
      <c r="F5" s="9">
        <f t="shared" si="0"/>
        <v>0.42657342657342656</v>
      </c>
      <c r="G5" s="28" t="s">
        <v>6</v>
      </c>
      <c r="H5" s="23"/>
    </row>
    <row r="6" spans="1:8" x14ac:dyDescent="0.25">
      <c r="A6" s="25" t="s">
        <v>9</v>
      </c>
      <c r="B6" s="25"/>
      <c r="C6" s="14">
        <v>352</v>
      </c>
      <c r="D6" s="8">
        <f t="shared" ref="D6:D8" si="1">C6-E6</f>
        <v>61</v>
      </c>
      <c r="E6" s="3">
        <v>291</v>
      </c>
      <c r="F6" s="9">
        <f t="shared" si="0"/>
        <v>0.82670454545454541</v>
      </c>
      <c r="G6" s="28"/>
      <c r="H6" s="23"/>
    </row>
    <row r="7" spans="1:8" x14ac:dyDescent="0.25">
      <c r="A7" s="25" t="s">
        <v>12</v>
      </c>
      <c r="B7" s="25"/>
      <c r="C7" s="14">
        <v>2200</v>
      </c>
      <c r="D7" s="8">
        <f t="shared" si="1"/>
        <v>2074</v>
      </c>
      <c r="E7" s="3">
        <v>126</v>
      </c>
      <c r="F7" s="9">
        <f t="shared" si="0"/>
        <v>5.7272727272727274E-2</v>
      </c>
      <c r="G7" s="28"/>
      <c r="H7" s="23"/>
    </row>
    <row r="8" spans="1:8" x14ac:dyDescent="0.25">
      <c r="A8" s="26" t="s">
        <v>16</v>
      </c>
      <c r="B8" s="26"/>
      <c r="C8" s="14">
        <v>1337</v>
      </c>
      <c r="D8" s="8">
        <f t="shared" si="1"/>
        <v>669</v>
      </c>
      <c r="E8" s="3">
        <v>668</v>
      </c>
      <c r="F8" s="9">
        <f t="shared" si="0"/>
        <v>0.49962602842183995</v>
      </c>
      <c r="G8" s="30"/>
      <c r="H8" s="24"/>
    </row>
    <row r="9" spans="1:8" x14ac:dyDescent="0.25">
      <c r="A9"/>
      <c r="B9"/>
      <c r="C9" s="10">
        <f>SUM(C2:C8)</f>
        <v>8054</v>
      </c>
      <c r="D9" s="10">
        <f>C9-E9</f>
        <v>5248</v>
      </c>
      <c r="E9" s="10">
        <f t="shared" ref="E9" si="2">SUM(E2:E8)</f>
        <v>2806</v>
      </c>
      <c r="F9" s="11">
        <f>E9/C9</f>
        <v>0.3483983113980631</v>
      </c>
      <c r="G9" s="29">
        <f>SUM(H2:H7)</f>
        <v>0</v>
      </c>
      <c r="H9" s="29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2</v>
      </c>
      <c r="B11" s="13">
        <f>B1+1</f>
        <v>44935</v>
      </c>
      <c r="C11" s="12" t="s">
        <v>3</v>
      </c>
      <c r="D11" s="7" t="s">
        <v>2</v>
      </c>
      <c r="E11" s="12" t="s">
        <v>0</v>
      </c>
      <c r="F11" s="12" t="s">
        <v>1</v>
      </c>
      <c r="G11" s="27" t="s">
        <v>4</v>
      </c>
      <c r="H11" s="27"/>
    </row>
    <row r="12" spans="1:8" x14ac:dyDescent="0.25">
      <c r="A12" s="25" t="s">
        <v>7</v>
      </c>
      <c r="B12" s="25"/>
      <c r="C12" s="14">
        <v>1219</v>
      </c>
      <c r="D12" s="8">
        <f>C12-E12</f>
        <v>620</v>
      </c>
      <c r="E12" s="3">
        <v>599</v>
      </c>
      <c r="F12" s="9">
        <f>E12/C12</f>
        <v>0.49138638228055781</v>
      </c>
      <c r="G12" s="28" t="s">
        <v>5</v>
      </c>
      <c r="H12" s="23"/>
    </row>
    <row r="13" spans="1:8" x14ac:dyDescent="0.25">
      <c r="A13" s="25" t="s">
        <v>10</v>
      </c>
      <c r="B13" s="25"/>
      <c r="C13" s="14">
        <v>324</v>
      </c>
      <c r="D13" s="8">
        <f>C13-E13</f>
        <v>177</v>
      </c>
      <c r="E13" s="3">
        <v>147</v>
      </c>
      <c r="F13" s="9">
        <f t="shared" ref="F13:F18" si="3">E13/C13</f>
        <v>0.45370370370370372</v>
      </c>
      <c r="G13" s="28"/>
      <c r="H13" s="23"/>
    </row>
    <row r="14" spans="1:8" x14ac:dyDescent="0.25">
      <c r="A14" s="25" t="s">
        <v>11</v>
      </c>
      <c r="B14" s="25"/>
      <c r="C14" s="14">
        <v>1192</v>
      </c>
      <c r="D14" s="8">
        <f>C14-E14</f>
        <v>698</v>
      </c>
      <c r="E14" s="3">
        <v>494</v>
      </c>
      <c r="F14" s="9">
        <f t="shared" si="3"/>
        <v>0.41442953020134227</v>
      </c>
      <c r="G14" s="28"/>
      <c r="H14" s="23"/>
    </row>
    <row r="15" spans="1:8" x14ac:dyDescent="0.25">
      <c r="A15" s="25" t="s">
        <v>8</v>
      </c>
      <c r="B15" s="25"/>
      <c r="C15" s="14">
        <v>1430</v>
      </c>
      <c r="D15" s="8">
        <f>C15-E15</f>
        <v>529</v>
      </c>
      <c r="E15" s="3">
        <v>901</v>
      </c>
      <c r="F15" s="9">
        <f t="shared" si="3"/>
        <v>0.63006993006993006</v>
      </c>
      <c r="G15" s="28" t="s">
        <v>6</v>
      </c>
      <c r="H15" s="23"/>
    </row>
    <row r="16" spans="1:8" x14ac:dyDescent="0.25">
      <c r="A16" s="25" t="s">
        <v>9</v>
      </c>
      <c r="B16" s="25"/>
      <c r="C16" s="14">
        <v>352</v>
      </c>
      <c r="D16" s="8">
        <f t="shared" ref="D16:D18" si="4">C16-E16</f>
        <v>18</v>
      </c>
      <c r="E16" s="3">
        <v>334</v>
      </c>
      <c r="F16" s="9">
        <f t="shared" si="3"/>
        <v>0.94886363636363635</v>
      </c>
      <c r="G16" s="28"/>
      <c r="H16" s="23"/>
    </row>
    <row r="17" spans="1:8" x14ac:dyDescent="0.25">
      <c r="A17" s="25" t="s">
        <v>12</v>
      </c>
      <c r="B17" s="25"/>
      <c r="C17" s="14">
        <v>2200</v>
      </c>
      <c r="D17" s="8">
        <f t="shared" si="4"/>
        <v>2135</v>
      </c>
      <c r="E17" s="3">
        <v>65</v>
      </c>
      <c r="F17" s="9">
        <f t="shared" si="3"/>
        <v>2.9545454545454545E-2</v>
      </c>
      <c r="G17" s="28"/>
      <c r="H17" s="23"/>
    </row>
    <row r="18" spans="1:8" x14ac:dyDescent="0.25">
      <c r="A18" s="26" t="s">
        <v>16</v>
      </c>
      <c r="B18" s="26"/>
      <c r="C18" s="14">
        <v>1337</v>
      </c>
      <c r="D18" s="8">
        <f t="shared" si="4"/>
        <v>593</v>
      </c>
      <c r="E18" s="3">
        <v>744</v>
      </c>
      <c r="F18" s="9">
        <f t="shared" si="3"/>
        <v>0.55646970830216902</v>
      </c>
      <c r="G18" s="30"/>
      <c r="H18" s="24"/>
    </row>
    <row r="19" spans="1:8" x14ac:dyDescent="0.25">
      <c r="A19"/>
      <c r="B19"/>
      <c r="C19" s="10">
        <f>SUM(C12:C18)</f>
        <v>8054</v>
      </c>
      <c r="D19" s="10">
        <f>C19-E19</f>
        <v>4770</v>
      </c>
      <c r="E19" s="10">
        <f t="shared" ref="E19" si="5">SUM(E12:E18)</f>
        <v>3284</v>
      </c>
      <c r="F19" s="11">
        <f>E19/C19</f>
        <v>0.40774770300471813</v>
      </c>
      <c r="G19" s="29">
        <f>SUM(H12:H17)</f>
        <v>0</v>
      </c>
      <c r="H19" s="29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3</v>
      </c>
      <c r="B21" s="13">
        <f>B11+1</f>
        <v>44936</v>
      </c>
      <c r="C21" s="12" t="s">
        <v>3</v>
      </c>
      <c r="D21" s="7" t="s">
        <v>2</v>
      </c>
      <c r="E21" s="12" t="s">
        <v>0</v>
      </c>
      <c r="F21" s="12" t="s">
        <v>1</v>
      </c>
      <c r="G21" s="27" t="s">
        <v>4</v>
      </c>
      <c r="H21" s="27"/>
    </row>
    <row r="22" spans="1:8" x14ac:dyDescent="0.25">
      <c r="A22" s="25" t="s">
        <v>7</v>
      </c>
      <c r="B22" s="25"/>
      <c r="C22" s="14">
        <v>1219</v>
      </c>
      <c r="D22" s="8">
        <f>C22-E22</f>
        <v>628</v>
      </c>
      <c r="E22" s="3">
        <v>591</v>
      </c>
      <c r="F22" s="9">
        <f>E22/C22</f>
        <v>0.48482362592288764</v>
      </c>
      <c r="G22" s="28" t="s">
        <v>5</v>
      </c>
      <c r="H22" s="23"/>
    </row>
    <row r="23" spans="1:8" x14ac:dyDescent="0.25">
      <c r="A23" s="25" t="s">
        <v>10</v>
      </c>
      <c r="B23" s="25"/>
      <c r="C23" s="14">
        <v>324</v>
      </c>
      <c r="D23" s="8">
        <f>C23-E23</f>
        <v>168</v>
      </c>
      <c r="E23" s="3">
        <v>156</v>
      </c>
      <c r="F23" s="9">
        <f t="shared" ref="F23:F28" si="6">E23/C23</f>
        <v>0.48148148148148145</v>
      </c>
      <c r="G23" s="28"/>
      <c r="H23" s="23"/>
    </row>
    <row r="24" spans="1:8" x14ac:dyDescent="0.25">
      <c r="A24" s="25" t="s">
        <v>11</v>
      </c>
      <c r="B24" s="25"/>
      <c r="C24" s="14">
        <v>1192</v>
      </c>
      <c r="D24" s="8">
        <f>C24-E24</f>
        <v>721</v>
      </c>
      <c r="E24" s="3">
        <v>471</v>
      </c>
      <c r="F24" s="9">
        <f t="shared" si="6"/>
        <v>0.39513422818791949</v>
      </c>
      <c r="G24" s="28"/>
      <c r="H24" s="23"/>
    </row>
    <row r="25" spans="1:8" x14ac:dyDescent="0.25">
      <c r="A25" s="25" t="s">
        <v>8</v>
      </c>
      <c r="B25" s="25"/>
      <c r="C25" s="14">
        <v>1430</v>
      </c>
      <c r="D25" s="8">
        <f>C25-E25</f>
        <v>326</v>
      </c>
      <c r="E25" s="3">
        <v>1104</v>
      </c>
      <c r="F25" s="9">
        <f t="shared" si="6"/>
        <v>0.77202797202797202</v>
      </c>
      <c r="G25" s="28" t="s">
        <v>6</v>
      </c>
      <c r="H25" s="23"/>
    </row>
    <row r="26" spans="1:8" x14ac:dyDescent="0.25">
      <c r="A26" s="25" t="s">
        <v>9</v>
      </c>
      <c r="B26" s="25"/>
      <c r="C26" s="14">
        <v>352</v>
      </c>
      <c r="D26" s="8">
        <f t="shared" ref="D26:D28" si="7">C26-E26</f>
        <v>14</v>
      </c>
      <c r="E26" s="3">
        <v>338</v>
      </c>
      <c r="F26" s="9">
        <f t="shared" si="6"/>
        <v>0.96022727272727271</v>
      </c>
      <c r="G26" s="28"/>
      <c r="H26" s="23"/>
    </row>
    <row r="27" spans="1:8" x14ac:dyDescent="0.25">
      <c r="A27" s="25" t="s">
        <v>12</v>
      </c>
      <c r="B27" s="25"/>
      <c r="C27" s="14">
        <v>2200</v>
      </c>
      <c r="D27" s="8">
        <f t="shared" si="7"/>
        <v>2151</v>
      </c>
      <c r="E27" s="3">
        <v>49</v>
      </c>
      <c r="F27" s="9">
        <f t="shared" si="6"/>
        <v>2.2272727272727274E-2</v>
      </c>
      <c r="G27" s="28"/>
      <c r="H27" s="23"/>
    </row>
    <row r="28" spans="1:8" x14ac:dyDescent="0.25">
      <c r="A28" s="26" t="s">
        <v>16</v>
      </c>
      <c r="B28" s="26"/>
      <c r="C28" s="14">
        <v>1337</v>
      </c>
      <c r="D28" s="8">
        <f t="shared" si="7"/>
        <v>585</v>
      </c>
      <c r="E28" s="3">
        <v>752</v>
      </c>
      <c r="F28" s="9">
        <f t="shared" si="6"/>
        <v>0.56245325355273001</v>
      </c>
      <c r="G28" s="30"/>
      <c r="H28" s="24"/>
    </row>
    <row r="29" spans="1:8" x14ac:dyDescent="0.25">
      <c r="A29"/>
      <c r="B29"/>
      <c r="C29" s="10">
        <f>SUM(C22:C28)</f>
        <v>8054</v>
      </c>
      <c r="D29" s="10">
        <f>C29-E29</f>
        <v>4593</v>
      </c>
      <c r="E29" s="10">
        <f t="shared" ref="E29" si="8">SUM(E22:E28)</f>
        <v>3461</v>
      </c>
      <c r="F29" s="11">
        <f>E29/C29</f>
        <v>0.4297243605661783</v>
      </c>
      <c r="G29" s="29">
        <f>SUM(H22:H27)</f>
        <v>0</v>
      </c>
      <c r="H29" s="29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4</v>
      </c>
      <c r="B31" s="13">
        <f>B21+1</f>
        <v>44937</v>
      </c>
      <c r="C31" s="12" t="s">
        <v>3</v>
      </c>
      <c r="D31" s="7" t="s">
        <v>2</v>
      </c>
      <c r="E31" s="12" t="s">
        <v>0</v>
      </c>
      <c r="F31" s="12" t="s">
        <v>1</v>
      </c>
      <c r="G31" s="27" t="s">
        <v>4</v>
      </c>
      <c r="H31" s="27"/>
    </row>
    <row r="32" spans="1:8" x14ac:dyDescent="0.25">
      <c r="A32" s="25" t="s">
        <v>7</v>
      </c>
      <c r="B32" s="25"/>
      <c r="C32" s="14">
        <v>1219</v>
      </c>
      <c r="D32" s="8">
        <f>C32-E32</f>
        <v>586</v>
      </c>
      <c r="E32" s="3">
        <v>633</v>
      </c>
      <c r="F32" s="9">
        <f>E32/C32</f>
        <v>0.51927809680065629</v>
      </c>
      <c r="G32" s="28" t="s">
        <v>5</v>
      </c>
      <c r="H32" s="23"/>
    </row>
    <row r="33" spans="1:8" x14ac:dyDescent="0.25">
      <c r="A33" s="25" t="s">
        <v>10</v>
      </c>
      <c r="B33" s="25"/>
      <c r="C33" s="14">
        <v>324</v>
      </c>
      <c r="D33" s="8">
        <f>C33-E33</f>
        <v>151</v>
      </c>
      <c r="E33" s="3">
        <v>173</v>
      </c>
      <c r="F33" s="9">
        <f t="shared" ref="F33:F38" si="9">E33/C33</f>
        <v>0.53395061728395066</v>
      </c>
      <c r="G33" s="28"/>
      <c r="H33" s="23"/>
    </row>
    <row r="34" spans="1:8" x14ac:dyDescent="0.25">
      <c r="A34" s="25" t="s">
        <v>11</v>
      </c>
      <c r="B34" s="25"/>
      <c r="C34" s="14">
        <v>1192</v>
      </c>
      <c r="D34" s="8">
        <f>C34-E34</f>
        <v>707</v>
      </c>
      <c r="E34" s="3">
        <v>485</v>
      </c>
      <c r="F34" s="9">
        <f t="shared" si="9"/>
        <v>0.40687919463087246</v>
      </c>
      <c r="G34" s="28"/>
      <c r="H34" s="23"/>
    </row>
    <row r="35" spans="1:8" x14ac:dyDescent="0.25">
      <c r="A35" s="25" t="s">
        <v>8</v>
      </c>
      <c r="B35" s="25"/>
      <c r="C35" s="14">
        <v>1430</v>
      </c>
      <c r="D35" s="8">
        <f>C35-E35</f>
        <v>287</v>
      </c>
      <c r="E35" s="3">
        <v>1143</v>
      </c>
      <c r="F35" s="9">
        <f t="shared" si="9"/>
        <v>0.79930069930069925</v>
      </c>
      <c r="G35" s="28" t="s">
        <v>6</v>
      </c>
      <c r="H35" s="23"/>
    </row>
    <row r="36" spans="1:8" x14ac:dyDescent="0.25">
      <c r="A36" s="25" t="s">
        <v>9</v>
      </c>
      <c r="B36" s="25"/>
      <c r="C36" s="14">
        <v>352</v>
      </c>
      <c r="D36" s="8">
        <f t="shared" ref="D36:D38" si="10">C36-E36</f>
        <v>23</v>
      </c>
      <c r="E36" s="3">
        <v>329</v>
      </c>
      <c r="F36" s="9">
        <f t="shared" si="9"/>
        <v>0.93465909090909094</v>
      </c>
      <c r="G36" s="28"/>
      <c r="H36" s="23"/>
    </row>
    <row r="37" spans="1:8" x14ac:dyDescent="0.25">
      <c r="A37" s="25" t="s">
        <v>12</v>
      </c>
      <c r="B37" s="25"/>
      <c r="C37" s="14">
        <v>2200</v>
      </c>
      <c r="D37" s="8">
        <f t="shared" si="10"/>
        <v>2162</v>
      </c>
      <c r="E37" s="3">
        <v>38</v>
      </c>
      <c r="F37" s="9">
        <f t="shared" si="9"/>
        <v>1.7272727272727273E-2</v>
      </c>
      <c r="G37" s="28"/>
      <c r="H37" s="23"/>
    </row>
    <row r="38" spans="1:8" x14ac:dyDescent="0.25">
      <c r="A38" s="26" t="s">
        <v>16</v>
      </c>
      <c r="B38" s="26"/>
      <c r="C38" s="14">
        <v>1337</v>
      </c>
      <c r="D38" s="8">
        <f t="shared" si="10"/>
        <v>545</v>
      </c>
      <c r="E38" s="3">
        <v>792</v>
      </c>
      <c r="F38" s="9">
        <f t="shared" si="9"/>
        <v>0.59237097980553477</v>
      </c>
      <c r="G38" s="30"/>
      <c r="H38" s="24"/>
    </row>
    <row r="39" spans="1:8" x14ac:dyDescent="0.25">
      <c r="A39"/>
      <c r="B39"/>
      <c r="C39" s="10">
        <f>SUM(C32:C38)</f>
        <v>8054</v>
      </c>
      <c r="D39" s="10">
        <f>C39-E39</f>
        <v>4461</v>
      </c>
      <c r="E39" s="10">
        <f t="shared" ref="E39" si="11">SUM(E32:E38)</f>
        <v>3593</v>
      </c>
      <c r="F39" s="11">
        <f>E39/C39</f>
        <v>0.44611373230692825</v>
      </c>
      <c r="G39" s="29">
        <f>SUM(H32:H37)</f>
        <v>0</v>
      </c>
      <c r="H39" s="29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5</v>
      </c>
      <c r="B41" s="13">
        <f>B31+1</f>
        <v>44938</v>
      </c>
      <c r="C41" s="12" t="s">
        <v>3</v>
      </c>
      <c r="D41" s="7" t="s">
        <v>2</v>
      </c>
      <c r="E41" s="12" t="s">
        <v>0</v>
      </c>
      <c r="F41" s="12" t="s">
        <v>1</v>
      </c>
      <c r="G41" s="27" t="s">
        <v>4</v>
      </c>
      <c r="H41" s="27"/>
    </row>
    <row r="42" spans="1:8" x14ac:dyDescent="0.25">
      <c r="A42" s="25" t="s">
        <v>7</v>
      </c>
      <c r="B42" s="25"/>
      <c r="C42" s="14">
        <v>1219</v>
      </c>
      <c r="D42" s="8">
        <f>C42-E42</f>
        <v>565</v>
      </c>
      <c r="E42" s="3">
        <v>654</v>
      </c>
      <c r="F42" s="9">
        <f>E42/C42</f>
        <v>0.53650533223954056</v>
      </c>
      <c r="G42" s="28" t="s">
        <v>5</v>
      </c>
      <c r="H42" s="23"/>
    </row>
    <row r="43" spans="1:8" x14ac:dyDescent="0.25">
      <c r="A43" s="25" t="s">
        <v>10</v>
      </c>
      <c r="B43" s="25"/>
      <c r="C43" s="14">
        <v>324</v>
      </c>
      <c r="D43" s="8">
        <f>C43-E43</f>
        <v>145</v>
      </c>
      <c r="E43" s="3">
        <v>179</v>
      </c>
      <c r="F43" s="9">
        <f t="shared" ref="F43:F48" si="12">E43/C43</f>
        <v>0.55246913580246915</v>
      </c>
      <c r="G43" s="28"/>
      <c r="H43" s="23"/>
    </row>
    <row r="44" spans="1:8" x14ac:dyDescent="0.25">
      <c r="A44" s="25" t="s">
        <v>11</v>
      </c>
      <c r="B44" s="25"/>
      <c r="C44" s="14">
        <v>1192</v>
      </c>
      <c r="D44" s="8">
        <f>C44-E44</f>
        <v>628</v>
      </c>
      <c r="E44" s="3">
        <v>564</v>
      </c>
      <c r="F44" s="9">
        <f t="shared" si="12"/>
        <v>0.47315436241610737</v>
      </c>
      <c r="G44" s="28"/>
      <c r="H44" s="23"/>
    </row>
    <row r="45" spans="1:8" x14ac:dyDescent="0.25">
      <c r="A45" s="25" t="s">
        <v>8</v>
      </c>
      <c r="B45" s="25"/>
      <c r="C45" s="14">
        <v>1430</v>
      </c>
      <c r="D45" s="8">
        <f>C45-E45</f>
        <v>355</v>
      </c>
      <c r="E45" s="3">
        <v>1075</v>
      </c>
      <c r="F45" s="9">
        <f t="shared" si="12"/>
        <v>0.75174825174825177</v>
      </c>
      <c r="G45" s="28" t="s">
        <v>6</v>
      </c>
      <c r="H45" s="23"/>
    </row>
    <row r="46" spans="1:8" x14ac:dyDescent="0.25">
      <c r="A46" s="25" t="s">
        <v>9</v>
      </c>
      <c r="B46" s="25"/>
      <c r="C46" s="14">
        <v>352</v>
      </c>
      <c r="D46" s="8">
        <f t="shared" ref="D46:D48" si="13">C46-E46</f>
        <v>30</v>
      </c>
      <c r="E46" s="3">
        <v>322</v>
      </c>
      <c r="F46" s="9">
        <f t="shared" si="12"/>
        <v>0.91477272727272729</v>
      </c>
      <c r="G46" s="28"/>
      <c r="H46" s="23"/>
    </row>
    <row r="47" spans="1:8" x14ac:dyDescent="0.25">
      <c r="A47" s="25" t="s">
        <v>12</v>
      </c>
      <c r="B47" s="25"/>
      <c r="C47" s="14">
        <v>2200</v>
      </c>
      <c r="D47" s="8">
        <f t="shared" si="13"/>
        <v>2167</v>
      </c>
      <c r="E47" s="3">
        <v>33</v>
      </c>
      <c r="F47" s="9">
        <f t="shared" si="12"/>
        <v>1.4999999999999999E-2</v>
      </c>
      <c r="G47" s="28"/>
      <c r="H47" s="23"/>
    </row>
    <row r="48" spans="1:8" x14ac:dyDescent="0.25">
      <c r="A48" s="26" t="s">
        <v>16</v>
      </c>
      <c r="B48" s="26"/>
      <c r="C48" s="14">
        <v>1337</v>
      </c>
      <c r="D48" s="8">
        <f t="shared" si="13"/>
        <v>498</v>
      </c>
      <c r="E48" s="3">
        <v>839</v>
      </c>
      <c r="F48" s="9">
        <f t="shared" si="12"/>
        <v>0.62752430815258042</v>
      </c>
      <c r="G48" s="30"/>
      <c r="H48" s="24"/>
    </row>
    <row r="49" spans="1:8" x14ac:dyDescent="0.25">
      <c r="A49"/>
      <c r="B49"/>
      <c r="C49" s="10">
        <f>SUM(C42:C48)</f>
        <v>8054</v>
      </c>
      <c r="D49" s="10">
        <f>C49-E49</f>
        <v>4388</v>
      </c>
      <c r="E49" s="10">
        <f t="shared" ref="E49" si="14">SUM(E42:E48)</f>
        <v>3666</v>
      </c>
      <c r="F49" s="11">
        <f>E49/C49</f>
        <v>0.45517755152719147</v>
      </c>
      <c r="G49" s="29">
        <f>SUM(H42:H47)</f>
        <v>0</v>
      </c>
      <c r="H49" s="29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6</v>
      </c>
      <c r="B51" s="13">
        <f>B41+1</f>
        <v>44939</v>
      </c>
      <c r="C51" s="12" t="s">
        <v>3</v>
      </c>
      <c r="D51" s="7" t="s">
        <v>2</v>
      </c>
      <c r="E51" s="12" t="s">
        <v>0</v>
      </c>
      <c r="F51" s="12" t="s">
        <v>1</v>
      </c>
      <c r="G51" s="27" t="s">
        <v>4</v>
      </c>
      <c r="H51" s="27"/>
    </row>
    <row r="52" spans="1:8" x14ac:dyDescent="0.25">
      <c r="A52" s="25" t="s">
        <v>7</v>
      </c>
      <c r="B52" s="25"/>
      <c r="C52" s="14">
        <v>1219</v>
      </c>
      <c r="D52" s="8">
        <f>C52-E52</f>
        <v>566</v>
      </c>
      <c r="E52" s="3">
        <v>653</v>
      </c>
      <c r="F52" s="9">
        <f>E52/C52</f>
        <v>0.53568498769483186</v>
      </c>
      <c r="G52" s="28" t="s">
        <v>5</v>
      </c>
      <c r="H52" s="23"/>
    </row>
    <row r="53" spans="1:8" x14ac:dyDescent="0.25">
      <c r="A53" s="25" t="s">
        <v>10</v>
      </c>
      <c r="B53" s="25"/>
      <c r="C53" s="14">
        <v>324</v>
      </c>
      <c r="D53" s="8">
        <f>C53-E53</f>
        <v>166</v>
      </c>
      <c r="E53" s="3">
        <v>158</v>
      </c>
      <c r="F53" s="9">
        <f t="shared" ref="F53:F58" si="15">E53/C53</f>
        <v>0.48765432098765432</v>
      </c>
      <c r="G53" s="28"/>
      <c r="H53" s="23"/>
    </row>
    <row r="54" spans="1:8" x14ac:dyDescent="0.25">
      <c r="A54" s="25" t="s">
        <v>11</v>
      </c>
      <c r="B54" s="25"/>
      <c r="C54" s="14">
        <v>1192</v>
      </c>
      <c r="D54" s="8">
        <f>C54-E54</f>
        <v>513</v>
      </c>
      <c r="E54" s="3">
        <v>679</v>
      </c>
      <c r="F54" s="9">
        <f t="shared" si="15"/>
        <v>0.56963087248322153</v>
      </c>
      <c r="G54" s="28"/>
      <c r="H54" s="23"/>
    </row>
    <row r="55" spans="1:8" x14ac:dyDescent="0.25">
      <c r="A55" s="25" t="s">
        <v>8</v>
      </c>
      <c r="B55" s="25"/>
      <c r="C55" s="14">
        <v>1430</v>
      </c>
      <c r="D55" s="8">
        <f>C55-E55</f>
        <v>495</v>
      </c>
      <c r="E55" s="3">
        <v>935</v>
      </c>
      <c r="F55" s="9">
        <f t="shared" si="15"/>
        <v>0.65384615384615385</v>
      </c>
      <c r="G55" s="28" t="s">
        <v>6</v>
      </c>
      <c r="H55" s="23"/>
    </row>
    <row r="56" spans="1:8" x14ac:dyDescent="0.25">
      <c r="A56" s="25" t="s">
        <v>9</v>
      </c>
      <c r="B56" s="25"/>
      <c r="C56" s="14">
        <v>352</v>
      </c>
      <c r="D56" s="8">
        <f t="shared" ref="D56:D58" si="16">C56-E56</f>
        <v>40</v>
      </c>
      <c r="E56" s="3">
        <v>312</v>
      </c>
      <c r="F56" s="9">
        <f t="shared" si="15"/>
        <v>0.88636363636363635</v>
      </c>
      <c r="G56" s="28"/>
      <c r="H56" s="23"/>
    </row>
    <row r="57" spans="1:8" x14ac:dyDescent="0.25">
      <c r="A57" s="25" t="s">
        <v>12</v>
      </c>
      <c r="B57" s="25"/>
      <c r="C57" s="14">
        <v>2200</v>
      </c>
      <c r="D57" s="8">
        <f t="shared" si="16"/>
        <v>2176</v>
      </c>
      <c r="E57" s="3">
        <v>24</v>
      </c>
      <c r="F57" s="9">
        <f t="shared" si="15"/>
        <v>1.090909090909091E-2</v>
      </c>
      <c r="G57" s="28"/>
      <c r="H57" s="23"/>
    </row>
    <row r="58" spans="1:8" x14ac:dyDescent="0.25">
      <c r="A58" s="26" t="s">
        <v>16</v>
      </c>
      <c r="B58" s="26"/>
      <c r="C58" s="14">
        <v>1337</v>
      </c>
      <c r="D58" s="8">
        <f t="shared" si="16"/>
        <v>399</v>
      </c>
      <c r="E58" s="3">
        <v>938</v>
      </c>
      <c r="F58" s="9">
        <f t="shared" si="15"/>
        <v>0.70157068062827221</v>
      </c>
      <c r="G58" s="30"/>
      <c r="H58" s="24"/>
    </row>
    <row r="59" spans="1:8" x14ac:dyDescent="0.25">
      <c r="A59"/>
      <c r="B59"/>
      <c r="C59" s="10">
        <f>SUM(C52:C58)</f>
        <v>8054</v>
      </c>
      <c r="D59" s="10">
        <f>C59-E59</f>
        <v>4355</v>
      </c>
      <c r="E59" s="10">
        <f t="shared" ref="E59" si="17">SUM(E52:E58)</f>
        <v>3699</v>
      </c>
      <c r="F59" s="11">
        <f>E59/C59</f>
        <v>0.45927489446237896</v>
      </c>
      <c r="G59" s="29">
        <f>SUM(H52:H57)</f>
        <v>0</v>
      </c>
      <c r="H59" s="29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7</v>
      </c>
      <c r="B61" s="13">
        <f>B51+1</f>
        <v>44940</v>
      </c>
      <c r="C61" s="12" t="s">
        <v>3</v>
      </c>
      <c r="D61" s="7" t="s">
        <v>2</v>
      </c>
      <c r="E61" s="12" t="s">
        <v>0</v>
      </c>
      <c r="F61" s="12" t="s">
        <v>1</v>
      </c>
      <c r="G61" s="27" t="s">
        <v>4</v>
      </c>
      <c r="H61" s="27"/>
    </row>
    <row r="62" spans="1:8" x14ac:dyDescent="0.25">
      <c r="A62" s="25" t="s">
        <v>7</v>
      </c>
      <c r="B62" s="25"/>
      <c r="C62" s="14">
        <v>1219</v>
      </c>
      <c r="D62" s="8">
        <f>C62-E62</f>
        <v>609</v>
      </c>
      <c r="E62" s="3">
        <v>610</v>
      </c>
      <c r="F62" s="9">
        <f>E62/C62</f>
        <v>0.5004101722723544</v>
      </c>
      <c r="G62" s="28" t="s">
        <v>5</v>
      </c>
      <c r="H62" s="23"/>
    </row>
    <row r="63" spans="1:8" x14ac:dyDescent="0.25">
      <c r="A63" s="25" t="s">
        <v>10</v>
      </c>
      <c r="B63" s="25"/>
      <c r="C63" s="14">
        <v>324</v>
      </c>
      <c r="D63" s="8">
        <f>C63-E63</f>
        <v>183</v>
      </c>
      <c r="E63" s="3">
        <v>141</v>
      </c>
      <c r="F63" s="9">
        <f t="shared" ref="F63:F68" si="18">E63/C63</f>
        <v>0.43518518518518517</v>
      </c>
      <c r="G63" s="28"/>
      <c r="H63" s="23"/>
    </row>
    <row r="64" spans="1:8" x14ac:dyDescent="0.25">
      <c r="A64" s="25" t="s">
        <v>11</v>
      </c>
      <c r="B64" s="25"/>
      <c r="C64" s="14">
        <v>1192</v>
      </c>
      <c r="D64" s="8">
        <f>C64-E64</f>
        <v>551</v>
      </c>
      <c r="E64" s="3">
        <v>641</v>
      </c>
      <c r="F64" s="9">
        <f t="shared" si="18"/>
        <v>0.53775167785234901</v>
      </c>
      <c r="G64" s="28"/>
      <c r="H64" s="23"/>
    </row>
    <row r="65" spans="1:8" x14ac:dyDescent="0.25">
      <c r="A65" s="25" t="s">
        <v>8</v>
      </c>
      <c r="B65" s="25"/>
      <c r="C65" s="14">
        <v>1430</v>
      </c>
      <c r="D65" s="8">
        <f>C65-E65</f>
        <v>668</v>
      </c>
      <c r="E65" s="3">
        <v>762</v>
      </c>
      <c r="F65" s="9">
        <f t="shared" si="18"/>
        <v>0.53286713286713283</v>
      </c>
      <c r="G65" s="28" t="s">
        <v>6</v>
      </c>
      <c r="H65" s="23"/>
    </row>
    <row r="66" spans="1:8" x14ac:dyDescent="0.25">
      <c r="A66" s="25" t="s">
        <v>9</v>
      </c>
      <c r="B66" s="25"/>
      <c r="C66" s="14">
        <v>352</v>
      </c>
      <c r="D66" s="8">
        <f t="shared" ref="D66:D68" si="19">C66-E66</f>
        <v>26</v>
      </c>
      <c r="E66" s="3">
        <v>326</v>
      </c>
      <c r="F66" s="9">
        <f t="shared" si="18"/>
        <v>0.92613636363636365</v>
      </c>
      <c r="G66" s="28"/>
      <c r="H66" s="23"/>
    </row>
    <row r="67" spans="1:8" x14ac:dyDescent="0.25">
      <c r="A67" s="25" t="s">
        <v>12</v>
      </c>
      <c r="B67" s="25"/>
      <c r="C67" s="14">
        <v>2200</v>
      </c>
      <c r="D67" s="8">
        <f t="shared" si="19"/>
        <v>2178</v>
      </c>
      <c r="E67" s="3">
        <v>22</v>
      </c>
      <c r="F67" s="9">
        <f t="shared" si="18"/>
        <v>0.01</v>
      </c>
      <c r="G67" s="28"/>
      <c r="H67" s="23"/>
    </row>
    <row r="68" spans="1:8" x14ac:dyDescent="0.25">
      <c r="A68" s="26" t="s">
        <v>16</v>
      </c>
      <c r="B68" s="26"/>
      <c r="C68" s="14">
        <v>1337</v>
      </c>
      <c r="D68" s="8">
        <f t="shared" si="19"/>
        <v>410</v>
      </c>
      <c r="E68" s="3">
        <v>927</v>
      </c>
      <c r="F68" s="9">
        <f t="shared" si="18"/>
        <v>0.69334330590875093</v>
      </c>
      <c r="G68" s="30"/>
      <c r="H68" s="24"/>
    </row>
    <row r="69" spans="1:8" x14ac:dyDescent="0.25">
      <c r="A69"/>
      <c r="B69"/>
      <c r="C69" s="10">
        <f>SUM(C62:C68)</f>
        <v>8054</v>
      </c>
      <c r="D69" s="10">
        <f>C69-E69</f>
        <v>4625</v>
      </c>
      <c r="E69" s="10">
        <f t="shared" ref="E69" si="20">SUM(E62:E68)</f>
        <v>3429</v>
      </c>
      <c r="F69" s="11">
        <f>E69/C69</f>
        <v>0.4257511795381177</v>
      </c>
      <c r="G69" s="29">
        <f>SUM(H62:H67)</f>
        <v>0</v>
      </c>
      <c r="H69" s="29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1</v>
      </c>
      <c r="B1" s="1">
        <f>'8-14'!B61+1</f>
        <v>44941</v>
      </c>
      <c r="C1" s="12" t="s">
        <v>3</v>
      </c>
      <c r="D1" s="7" t="s">
        <v>2</v>
      </c>
      <c r="E1" s="12" t="s">
        <v>0</v>
      </c>
      <c r="F1" s="12" t="s">
        <v>1</v>
      </c>
      <c r="G1" s="27" t="s">
        <v>4</v>
      </c>
      <c r="H1" s="27"/>
    </row>
    <row r="2" spans="1:8" x14ac:dyDescent="0.25">
      <c r="A2" s="25" t="s">
        <v>7</v>
      </c>
      <c r="B2" s="25"/>
      <c r="C2" s="14">
        <v>1219</v>
      </c>
      <c r="D2" s="8">
        <f>C2-E2</f>
        <v>626</v>
      </c>
      <c r="E2" s="3">
        <v>593</v>
      </c>
      <c r="F2" s="9">
        <f>E2/C2</f>
        <v>0.48646431501230519</v>
      </c>
      <c r="G2" s="28" t="s">
        <v>5</v>
      </c>
      <c r="H2" s="23"/>
    </row>
    <row r="3" spans="1:8" x14ac:dyDescent="0.25">
      <c r="A3" s="25" t="s">
        <v>10</v>
      </c>
      <c r="B3" s="25"/>
      <c r="C3" s="14">
        <v>324</v>
      </c>
      <c r="D3" s="8">
        <f>C3-E3</f>
        <v>186</v>
      </c>
      <c r="E3" s="3">
        <v>138</v>
      </c>
      <c r="F3" s="9">
        <f t="shared" ref="F3:F8" si="0">E3/C3</f>
        <v>0.42592592592592593</v>
      </c>
      <c r="G3" s="28"/>
      <c r="H3" s="23"/>
    </row>
    <row r="4" spans="1:8" x14ac:dyDescent="0.25">
      <c r="A4" s="25" t="s">
        <v>11</v>
      </c>
      <c r="B4" s="25"/>
      <c r="C4" s="14">
        <v>1192</v>
      </c>
      <c r="D4" s="8">
        <f>C4-E4</f>
        <v>470</v>
      </c>
      <c r="E4" s="3">
        <v>722</v>
      </c>
      <c r="F4" s="9">
        <f t="shared" si="0"/>
        <v>0.60570469798657722</v>
      </c>
      <c r="G4" s="28"/>
      <c r="H4" s="23"/>
    </row>
    <row r="5" spans="1:8" x14ac:dyDescent="0.25">
      <c r="A5" s="25" t="s">
        <v>8</v>
      </c>
      <c r="B5" s="25"/>
      <c r="C5" s="14">
        <v>1430</v>
      </c>
      <c r="D5" s="8">
        <f>C5-E5</f>
        <v>655</v>
      </c>
      <c r="E5" s="3">
        <v>775</v>
      </c>
      <c r="F5" s="9">
        <f t="shared" si="0"/>
        <v>0.54195804195804198</v>
      </c>
      <c r="G5" s="28" t="s">
        <v>6</v>
      </c>
      <c r="H5" s="23"/>
    </row>
    <row r="6" spans="1:8" x14ac:dyDescent="0.25">
      <c r="A6" s="25" t="s">
        <v>9</v>
      </c>
      <c r="B6" s="25"/>
      <c r="C6" s="14">
        <v>352</v>
      </c>
      <c r="D6" s="8">
        <f t="shared" ref="D6:D8" si="1">C6-E6</f>
        <v>33</v>
      </c>
      <c r="E6" s="3">
        <v>319</v>
      </c>
      <c r="F6" s="9">
        <f t="shared" si="0"/>
        <v>0.90625</v>
      </c>
      <c r="G6" s="28"/>
      <c r="H6" s="23"/>
    </row>
    <row r="7" spans="1:8" x14ac:dyDescent="0.25">
      <c r="A7" s="25" t="s">
        <v>12</v>
      </c>
      <c r="B7" s="25"/>
      <c r="C7" s="14">
        <v>2200</v>
      </c>
      <c r="D7" s="8">
        <f t="shared" si="1"/>
        <v>2183</v>
      </c>
      <c r="E7" s="3">
        <v>17</v>
      </c>
      <c r="F7" s="9">
        <f t="shared" si="0"/>
        <v>7.7272727272727276E-3</v>
      </c>
      <c r="G7" s="28"/>
      <c r="H7" s="23"/>
    </row>
    <row r="8" spans="1:8" x14ac:dyDescent="0.25">
      <c r="A8" s="26" t="s">
        <v>16</v>
      </c>
      <c r="B8" s="26"/>
      <c r="C8" s="14">
        <v>1337</v>
      </c>
      <c r="D8" s="8">
        <f t="shared" si="1"/>
        <v>425</v>
      </c>
      <c r="E8" s="3">
        <v>912</v>
      </c>
      <c r="F8" s="9">
        <f t="shared" si="0"/>
        <v>0.68212415856394915</v>
      </c>
      <c r="G8" s="30"/>
      <c r="H8" s="24"/>
    </row>
    <row r="9" spans="1:8" x14ac:dyDescent="0.25">
      <c r="A9"/>
      <c r="B9"/>
      <c r="C9" s="10">
        <f>SUM(C2:C8)</f>
        <v>8054</v>
      </c>
      <c r="D9" s="10">
        <f>C9-E9</f>
        <v>4578</v>
      </c>
      <c r="E9" s="10">
        <f t="shared" ref="E9" si="2">SUM(E2:E8)</f>
        <v>3476</v>
      </c>
      <c r="F9" s="11">
        <f>E9/C9</f>
        <v>0.43158678917308169</v>
      </c>
      <c r="G9" s="29">
        <f>SUM(H2:H7)</f>
        <v>0</v>
      </c>
      <c r="H9" s="29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2</v>
      </c>
      <c r="B11" s="13">
        <f>B1+1</f>
        <v>44942</v>
      </c>
      <c r="C11" s="12" t="s">
        <v>3</v>
      </c>
      <c r="D11" s="7" t="s">
        <v>2</v>
      </c>
      <c r="E11" s="12" t="s">
        <v>0</v>
      </c>
      <c r="F11" s="12" t="s">
        <v>1</v>
      </c>
      <c r="G11" s="27" t="s">
        <v>4</v>
      </c>
      <c r="H11" s="27"/>
    </row>
    <row r="12" spans="1:8" x14ac:dyDescent="0.25">
      <c r="A12" s="25" t="s">
        <v>7</v>
      </c>
      <c r="B12" s="25"/>
      <c r="C12" s="14">
        <v>1219</v>
      </c>
      <c r="D12" s="8">
        <f>C12-E12</f>
        <v>582</v>
      </c>
      <c r="E12" s="3">
        <v>637</v>
      </c>
      <c r="F12" s="9">
        <f>E12/C12</f>
        <v>0.5225594749794914</v>
      </c>
      <c r="G12" s="28" t="s">
        <v>5</v>
      </c>
      <c r="H12" s="23"/>
    </row>
    <row r="13" spans="1:8" x14ac:dyDescent="0.25">
      <c r="A13" s="25" t="s">
        <v>10</v>
      </c>
      <c r="B13" s="25"/>
      <c r="C13" s="14">
        <v>324</v>
      </c>
      <c r="D13" s="8">
        <f>C13-E13</f>
        <v>152</v>
      </c>
      <c r="E13" s="3">
        <v>172</v>
      </c>
      <c r="F13" s="9">
        <f t="shared" ref="F13:F18" si="3">E13/C13</f>
        <v>0.53086419753086422</v>
      </c>
      <c r="G13" s="28"/>
      <c r="H13" s="23"/>
    </row>
    <row r="14" spans="1:8" x14ac:dyDescent="0.25">
      <c r="A14" s="25" t="s">
        <v>11</v>
      </c>
      <c r="B14" s="25"/>
      <c r="C14" s="14">
        <v>1192</v>
      </c>
      <c r="D14" s="8">
        <f>C14-E14</f>
        <v>620</v>
      </c>
      <c r="E14" s="3">
        <v>572</v>
      </c>
      <c r="F14" s="9">
        <f t="shared" si="3"/>
        <v>0.47986577181208051</v>
      </c>
      <c r="G14" s="28"/>
      <c r="H14" s="23"/>
    </row>
    <row r="15" spans="1:8" x14ac:dyDescent="0.25">
      <c r="A15" s="25" t="s">
        <v>8</v>
      </c>
      <c r="B15" s="25"/>
      <c r="C15" s="14">
        <v>1430</v>
      </c>
      <c r="D15" s="8">
        <f>C15-E15</f>
        <v>609</v>
      </c>
      <c r="E15" s="3">
        <v>821</v>
      </c>
      <c r="F15" s="9">
        <f t="shared" si="3"/>
        <v>0.57412587412587412</v>
      </c>
      <c r="G15" s="28" t="s">
        <v>6</v>
      </c>
      <c r="H15" s="23"/>
    </row>
    <row r="16" spans="1:8" x14ac:dyDescent="0.25">
      <c r="A16" s="25" t="s">
        <v>9</v>
      </c>
      <c r="B16" s="25"/>
      <c r="C16" s="14">
        <v>352</v>
      </c>
      <c r="D16" s="8">
        <f t="shared" ref="D16:D18" si="4">C16-E16</f>
        <v>26</v>
      </c>
      <c r="E16" s="3">
        <v>326</v>
      </c>
      <c r="F16" s="9">
        <f t="shared" si="3"/>
        <v>0.92613636363636365</v>
      </c>
      <c r="G16" s="28"/>
      <c r="H16" s="23"/>
    </row>
    <row r="17" spans="1:8" x14ac:dyDescent="0.25">
      <c r="A17" s="25" t="s">
        <v>12</v>
      </c>
      <c r="B17" s="25"/>
      <c r="C17" s="14">
        <v>2200</v>
      </c>
      <c r="D17" s="8">
        <f t="shared" si="4"/>
        <v>2187</v>
      </c>
      <c r="E17" s="3">
        <v>13</v>
      </c>
      <c r="F17" s="9">
        <f t="shared" si="3"/>
        <v>5.909090909090909E-3</v>
      </c>
      <c r="G17" s="28"/>
      <c r="H17" s="23"/>
    </row>
    <row r="18" spans="1:8" x14ac:dyDescent="0.25">
      <c r="A18" s="26" t="s">
        <v>16</v>
      </c>
      <c r="B18" s="26"/>
      <c r="C18" s="14">
        <v>1337</v>
      </c>
      <c r="D18" s="8">
        <f t="shared" si="4"/>
        <v>510</v>
      </c>
      <c r="E18" s="3">
        <v>827</v>
      </c>
      <c r="F18" s="9">
        <f t="shared" si="3"/>
        <v>0.61854899027673893</v>
      </c>
      <c r="G18" s="30"/>
      <c r="H18" s="24"/>
    </row>
    <row r="19" spans="1:8" x14ac:dyDescent="0.25">
      <c r="A19"/>
      <c r="B19"/>
      <c r="C19" s="10">
        <f>SUM(C12:C18)</f>
        <v>8054</v>
      </c>
      <c r="D19" s="10">
        <f>C19-E19</f>
        <v>4686</v>
      </c>
      <c r="E19" s="10">
        <f t="shared" ref="E19" si="5">SUM(E12:E18)</f>
        <v>3368</v>
      </c>
      <c r="F19" s="11">
        <f>E19/C19</f>
        <v>0.4181773032033772</v>
      </c>
      <c r="G19" s="29">
        <f>SUM(H12:H17)</f>
        <v>0</v>
      </c>
      <c r="H19" s="29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3</v>
      </c>
      <c r="B21" s="13">
        <f>B11+1</f>
        <v>44943</v>
      </c>
      <c r="C21" s="12" t="s">
        <v>3</v>
      </c>
      <c r="D21" s="7" t="s">
        <v>2</v>
      </c>
      <c r="E21" s="12" t="s">
        <v>0</v>
      </c>
      <c r="F21" s="12" t="s">
        <v>1</v>
      </c>
      <c r="G21" s="27" t="s">
        <v>4</v>
      </c>
      <c r="H21" s="27"/>
    </row>
    <row r="22" spans="1:8" x14ac:dyDescent="0.25">
      <c r="A22" s="25" t="s">
        <v>7</v>
      </c>
      <c r="B22" s="25"/>
      <c r="C22" s="14">
        <v>1219</v>
      </c>
      <c r="D22" s="8">
        <f>C22-E22</f>
        <v>593</v>
      </c>
      <c r="E22" s="3">
        <v>626</v>
      </c>
      <c r="F22" s="9">
        <f>E22/C22</f>
        <v>0.51353568498769486</v>
      </c>
      <c r="G22" s="28" t="s">
        <v>5</v>
      </c>
      <c r="H22" s="23"/>
    </row>
    <row r="23" spans="1:8" x14ac:dyDescent="0.25">
      <c r="A23" s="25" t="s">
        <v>10</v>
      </c>
      <c r="B23" s="25"/>
      <c r="C23" s="14">
        <v>324</v>
      </c>
      <c r="D23" s="8">
        <f>C23-E23</f>
        <v>157</v>
      </c>
      <c r="E23" s="3">
        <v>167</v>
      </c>
      <c r="F23" s="9">
        <f t="shared" ref="F23:F28" si="6">E23/C23</f>
        <v>0.51543209876543206</v>
      </c>
      <c r="G23" s="28"/>
      <c r="H23" s="23"/>
    </row>
    <row r="24" spans="1:8" x14ac:dyDescent="0.25">
      <c r="A24" s="25" t="s">
        <v>11</v>
      </c>
      <c r="B24" s="25"/>
      <c r="C24" s="14">
        <v>1192</v>
      </c>
      <c r="D24" s="8">
        <f>C24-E24</f>
        <v>467</v>
      </c>
      <c r="E24" s="3">
        <v>725</v>
      </c>
      <c r="F24" s="9">
        <f t="shared" si="6"/>
        <v>0.60822147651006708</v>
      </c>
      <c r="G24" s="28"/>
      <c r="H24" s="23"/>
    </row>
    <row r="25" spans="1:8" x14ac:dyDescent="0.25">
      <c r="A25" s="25" t="s">
        <v>8</v>
      </c>
      <c r="B25" s="25"/>
      <c r="C25" s="14">
        <v>1430</v>
      </c>
      <c r="D25" s="8">
        <f>C25-E25</f>
        <v>332</v>
      </c>
      <c r="E25" s="3">
        <v>1098</v>
      </c>
      <c r="F25" s="9">
        <f t="shared" si="6"/>
        <v>0.76783216783216779</v>
      </c>
      <c r="G25" s="28" t="s">
        <v>6</v>
      </c>
      <c r="H25" s="23"/>
    </row>
    <row r="26" spans="1:8" x14ac:dyDescent="0.25">
      <c r="A26" s="25" t="s">
        <v>9</v>
      </c>
      <c r="B26" s="25"/>
      <c r="C26" s="14">
        <v>352</v>
      </c>
      <c r="D26" s="8">
        <f t="shared" ref="D26:D28" si="7">C26-E26</f>
        <v>9</v>
      </c>
      <c r="E26" s="3">
        <v>343</v>
      </c>
      <c r="F26" s="9">
        <f t="shared" si="6"/>
        <v>0.97443181818181823</v>
      </c>
      <c r="G26" s="28"/>
      <c r="H26" s="23"/>
    </row>
    <row r="27" spans="1:8" x14ac:dyDescent="0.25">
      <c r="A27" s="25" t="s">
        <v>12</v>
      </c>
      <c r="B27" s="25"/>
      <c r="C27" s="14">
        <v>2200</v>
      </c>
      <c r="D27" s="8">
        <f t="shared" si="7"/>
        <v>2188</v>
      </c>
      <c r="E27" s="3">
        <v>12</v>
      </c>
      <c r="F27" s="9">
        <f t="shared" si="6"/>
        <v>5.454545454545455E-3</v>
      </c>
      <c r="G27" s="28"/>
      <c r="H27" s="23"/>
    </row>
    <row r="28" spans="1:8" x14ac:dyDescent="0.25">
      <c r="A28" s="26" t="s">
        <v>16</v>
      </c>
      <c r="B28" s="26"/>
      <c r="C28" s="14">
        <v>1337</v>
      </c>
      <c r="D28" s="8">
        <f t="shared" si="7"/>
        <v>540</v>
      </c>
      <c r="E28" s="3">
        <v>797</v>
      </c>
      <c r="F28" s="9">
        <f t="shared" si="6"/>
        <v>0.59611069558713536</v>
      </c>
      <c r="G28" s="30"/>
      <c r="H28" s="24"/>
    </row>
    <row r="29" spans="1:8" x14ac:dyDescent="0.25">
      <c r="A29"/>
      <c r="B29"/>
      <c r="C29" s="10">
        <f>SUM(C22:C28)</f>
        <v>8054</v>
      </c>
      <c r="D29" s="10">
        <f>C29-E29</f>
        <v>4286</v>
      </c>
      <c r="E29" s="10">
        <f t="shared" ref="E29" si="8">SUM(E22:E28)</f>
        <v>3768</v>
      </c>
      <c r="F29" s="11">
        <f>E29/C29</f>
        <v>0.46784206605413459</v>
      </c>
      <c r="G29" s="29">
        <f>SUM(H22:H27)</f>
        <v>0</v>
      </c>
      <c r="H29" s="29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4</v>
      </c>
      <c r="B31" s="13">
        <f>B21+1</f>
        <v>44944</v>
      </c>
      <c r="C31" s="12" t="s">
        <v>3</v>
      </c>
      <c r="D31" s="7" t="s">
        <v>2</v>
      </c>
      <c r="E31" s="12" t="s">
        <v>0</v>
      </c>
      <c r="F31" s="12" t="s">
        <v>1</v>
      </c>
      <c r="G31" s="27" t="s">
        <v>4</v>
      </c>
      <c r="H31" s="27"/>
    </row>
    <row r="32" spans="1:8" x14ac:dyDescent="0.25">
      <c r="A32" s="25" t="s">
        <v>7</v>
      </c>
      <c r="B32" s="25"/>
      <c r="C32" s="14">
        <v>1219</v>
      </c>
      <c r="D32" s="8">
        <f>C32-E32</f>
        <v>583</v>
      </c>
      <c r="E32" s="3">
        <v>636</v>
      </c>
      <c r="F32" s="9">
        <f>E32/C32</f>
        <v>0.52173913043478259</v>
      </c>
      <c r="G32" s="28" t="s">
        <v>5</v>
      </c>
      <c r="H32" s="23"/>
    </row>
    <row r="33" spans="1:8" x14ac:dyDescent="0.25">
      <c r="A33" s="25" t="s">
        <v>10</v>
      </c>
      <c r="B33" s="25"/>
      <c r="C33" s="14">
        <v>324</v>
      </c>
      <c r="D33" s="8">
        <f>C33-E33</f>
        <v>125</v>
      </c>
      <c r="E33" s="3">
        <v>199</v>
      </c>
      <c r="F33" s="9">
        <f t="shared" ref="F33:F38" si="9">E33/C33</f>
        <v>0.61419753086419748</v>
      </c>
      <c r="G33" s="28"/>
      <c r="H33" s="23"/>
    </row>
    <row r="34" spans="1:8" x14ac:dyDescent="0.25">
      <c r="A34" s="25" t="s">
        <v>11</v>
      </c>
      <c r="B34" s="25"/>
      <c r="C34" s="14">
        <v>1192</v>
      </c>
      <c r="D34" s="8">
        <f>C34-E34</f>
        <v>608</v>
      </c>
      <c r="E34" s="3">
        <v>584</v>
      </c>
      <c r="F34" s="9">
        <f t="shared" si="9"/>
        <v>0.48993288590604028</v>
      </c>
      <c r="G34" s="28"/>
      <c r="H34" s="23"/>
    </row>
    <row r="35" spans="1:8" x14ac:dyDescent="0.25">
      <c r="A35" s="25" t="s">
        <v>8</v>
      </c>
      <c r="B35" s="25"/>
      <c r="C35" s="14">
        <v>1430</v>
      </c>
      <c r="D35" s="8">
        <f>C35-E35</f>
        <v>120</v>
      </c>
      <c r="E35" s="3">
        <v>1310</v>
      </c>
      <c r="F35" s="9">
        <f t="shared" si="9"/>
        <v>0.91608391608391604</v>
      </c>
      <c r="G35" s="28" t="s">
        <v>6</v>
      </c>
      <c r="H35" s="23"/>
    </row>
    <row r="36" spans="1:8" x14ac:dyDescent="0.25">
      <c r="A36" s="25" t="s">
        <v>9</v>
      </c>
      <c r="B36" s="25"/>
      <c r="C36" s="14">
        <v>352</v>
      </c>
      <c r="D36" s="8">
        <f t="shared" ref="D36:D38" si="10">C36-E36</f>
        <v>23</v>
      </c>
      <c r="E36" s="3">
        <v>329</v>
      </c>
      <c r="F36" s="9">
        <f t="shared" si="9"/>
        <v>0.93465909090909094</v>
      </c>
      <c r="G36" s="28"/>
      <c r="H36" s="23"/>
    </row>
    <row r="37" spans="1:8" x14ac:dyDescent="0.25">
      <c r="A37" s="25" t="s">
        <v>12</v>
      </c>
      <c r="B37" s="25"/>
      <c r="C37" s="14">
        <v>2200</v>
      </c>
      <c r="D37" s="8">
        <f t="shared" si="10"/>
        <v>2189</v>
      </c>
      <c r="E37" s="3">
        <v>11</v>
      </c>
      <c r="F37" s="9">
        <f t="shared" si="9"/>
        <v>5.0000000000000001E-3</v>
      </c>
      <c r="G37" s="28"/>
      <c r="H37" s="23"/>
    </row>
    <row r="38" spans="1:8" x14ac:dyDescent="0.25">
      <c r="A38" s="26" t="s">
        <v>16</v>
      </c>
      <c r="B38" s="26"/>
      <c r="C38" s="14">
        <v>1337</v>
      </c>
      <c r="D38" s="8">
        <f t="shared" si="10"/>
        <v>515</v>
      </c>
      <c r="E38" s="3">
        <v>822</v>
      </c>
      <c r="F38" s="9">
        <f t="shared" si="9"/>
        <v>0.61480927449513834</v>
      </c>
      <c r="G38" s="30"/>
      <c r="H38" s="24"/>
    </row>
    <row r="39" spans="1:8" x14ac:dyDescent="0.25">
      <c r="A39"/>
      <c r="B39"/>
      <c r="C39" s="10">
        <f>SUM(C32:C38)</f>
        <v>8054</v>
      </c>
      <c r="D39" s="10">
        <f>C39-E39</f>
        <v>4163</v>
      </c>
      <c r="E39" s="10">
        <f t="shared" ref="E39" si="11">SUM(E32:E38)</f>
        <v>3891</v>
      </c>
      <c r="F39" s="11">
        <f>E39/C39</f>
        <v>0.48311398063074251</v>
      </c>
      <c r="G39" s="29">
        <f>SUM(H32:H37)</f>
        <v>0</v>
      </c>
      <c r="H39" s="29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5</v>
      </c>
      <c r="B41" s="13">
        <f>B31+1</f>
        <v>44945</v>
      </c>
      <c r="C41" s="12" t="s">
        <v>3</v>
      </c>
      <c r="D41" s="7" t="s">
        <v>2</v>
      </c>
      <c r="E41" s="12" t="s">
        <v>0</v>
      </c>
      <c r="F41" s="12" t="s">
        <v>1</v>
      </c>
      <c r="G41" s="27" t="s">
        <v>4</v>
      </c>
      <c r="H41" s="27"/>
    </row>
    <row r="42" spans="1:8" x14ac:dyDescent="0.25">
      <c r="A42" s="25" t="s">
        <v>7</v>
      </c>
      <c r="B42" s="25"/>
      <c r="C42" s="14">
        <v>1219</v>
      </c>
      <c r="D42" s="8">
        <f>C42-E42</f>
        <v>543</v>
      </c>
      <c r="E42" s="3">
        <v>676</v>
      </c>
      <c r="F42" s="9">
        <f>E42/C42</f>
        <v>0.55455291222313374</v>
      </c>
      <c r="G42" s="28" t="s">
        <v>5</v>
      </c>
      <c r="H42" s="23"/>
    </row>
    <row r="43" spans="1:8" x14ac:dyDescent="0.25">
      <c r="A43" s="25" t="s">
        <v>10</v>
      </c>
      <c r="B43" s="25"/>
      <c r="C43" s="14">
        <v>324</v>
      </c>
      <c r="D43" s="8">
        <f>C43-E43</f>
        <v>141</v>
      </c>
      <c r="E43" s="3">
        <v>183</v>
      </c>
      <c r="F43" s="9">
        <f t="shared" ref="F43:F48" si="12">E43/C43</f>
        <v>0.56481481481481477</v>
      </c>
      <c r="G43" s="28"/>
      <c r="H43" s="23"/>
    </row>
    <row r="44" spans="1:8" x14ac:dyDescent="0.25">
      <c r="A44" s="25" t="s">
        <v>11</v>
      </c>
      <c r="B44" s="25"/>
      <c r="C44" s="14">
        <v>1192</v>
      </c>
      <c r="D44" s="8">
        <f>C44-E44</f>
        <v>540</v>
      </c>
      <c r="E44" s="3">
        <v>652</v>
      </c>
      <c r="F44" s="9">
        <f t="shared" si="12"/>
        <v>0.54697986577181212</v>
      </c>
      <c r="G44" s="28"/>
      <c r="H44" s="23"/>
    </row>
    <row r="45" spans="1:8" x14ac:dyDescent="0.25">
      <c r="A45" s="25" t="s">
        <v>8</v>
      </c>
      <c r="B45" s="25"/>
      <c r="C45" s="14">
        <v>1430</v>
      </c>
      <c r="D45" s="8">
        <f>C45-E45</f>
        <v>162</v>
      </c>
      <c r="E45" s="3">
        <v>1268</v>
      </c>
      <c r="F45" s="9">
        <f t="shared" si="12"/>
        <v>0.88671328671328675</v>
      </c>
      <c r="G45" s="28" t="s">
        <v>6</v>
      </c>
      <c r="H45" s="23"/>
    </row>
    <row r="46" spans="1:8" x14ac:dyDescent="0.25">
      <c r="A46" s="25" t="s">
        <v>9</v>
      </c>
      <c r="B46" s="25"/>
      <c r="C46" s="14">
        <v>352</v>
      </c>
      <c r="D46" s="8">
        <f t="shared" ref="D46:D48" si="13">C46-E46</f>
        <v>16</v>
      </c>
      <c r="E46" s="3">
        <v>336</v>
      </c>
      <c r="F46" s="9">
        <f t="shared" si="12"/>
        <v>0.95454545454545459</v>
      </c>
      <c r="G46" s="28"/>
      <c r="H46" s="23"/>
    </row>
    <row r="47" spans="1:8" x14ac:dyDescent="0.25">
      <c r="A47" s="25" t="s">
        <v>12</v>
      </c>
      <c r="B47" s="25"/>
      <c r="C47" s="14">
        <v>2200</v>
      </c>
      <c r="D47" s="8">
        <f t="shared" si="13"/>
        <v>2192</v>
      </c>
      <c r="E47" s="3">
        <v>8</v>
      </c>
      <c r="F47" s="9">
        <f t="shared" si="12"/>
        <v>3.6363636363636364E-3</v>
      </c>
      <c r="G47" s="28"/>
      <c r="H47" s="23"/>
    </row>
    <row r="48" spans="1:8" x14ac:dyDescent="0.25">
      <c r="A48" s="26" t="s">
        <v>16</v>
      </c>
      <c r="B48" s="26"/>
      <c r="C48" s="14">
        <v>1337</v>
      </c>
      <c r="D48" s="8">
        <f t="shared" si="13"/>
        <v>476</v>
      </c>
      <c r="E48" s="3">
        <v>861</v>
      </c>
      <c r="F48" s="9">
        <f t="shared" si="12"/>
        <v>0.64397905759162299</v>
      </c>
      <c r="G48" s="30"/>
      <c r="H48" s="24"/>
    </row>
    <row r="49" spans="1:8" x14ac:dyDescent="0.25">
      <c r="A49"/>
      <c r="B49"/>
      <c r="C49" s="10">
        <f>SUM(C42:C48)</f>
        <v>8054</v>
      </c>
      <c r="D49" s="10">
        <f>C49-E49</f>
        <v>4070</v>
      </c>
      <c r="E49" s="10">
        <f t="shared" ref="E49" si="14">SUM(E42:E48)</f>
        <v>3984</v>
      </c>
      <c r="F49" s="11">
        <f>E49/C49</f>
        <v>0.49466103799354361</v>
      </c>
      <c r="G49" s="29">
        <f>SUM(H42:H47)</f>
        <v>0</v>
      </c>
      <c r="H49" s="29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6</v>
      </c>
      <c r="B51" s="13">
        <f>B41+1</f>
        <v>44946</v>
      </c>
      <c r="C51" s="12" t="s">
        <v>3</v>
      </c>
      <c r="D51" s="7" t="s">
        <v>2</v>
      </c>
      <c r="E51" s="12" t="s">
        <v>0</v>
      </c>
      <c r="F51" s="12" t="s">
        <v>1</v>
      </c>
      <c r="G51" s="27" t="s">
        <v>4</v>
      </c>
      <c r="H51" s="27"/>
    </row>
    <row r="52" spans="1:8" x14ac:dyDescent="0.25">
      <c r="A52" s="25" t="s">
        <v>7</v>
      </c>
      <c r="B52" s="25"/>
      <c r="C52" s="14">
        <v>1219</v>
      </c>
      <c r="D52" s="8">
        <f>C52-E52</f>
        <v>584</v>
      </c>
      <c r="E52" s="3">
        <v>635</v>
      </c>
      <c r="F52" s="9">
        <f>E52/C52</f>
        <v>0.52091878589007379</v>
      </c>
      <c r="G52" s="28" t="s">
        <v>5</v>
      </c>
      <c r="H52" s="23"/>
    </row>
    <row r="53" spans="1:8" x14ac:dyDescent="0.25">
      <c r="A53" s="25" t="s">
        <v>10</v>
      </c>
      <c r="B53" s="25"/>
      <c r="C53" s="14">
        <v>324</v>
      </c>
      <c r="D53" s="8">
        <f>C53-E53</f>
        <v>164</v>
      </c>
      <c r="E53" s="3">
        <v>160</v>
      </c>
      <c r="F53" s="9">
        <f t="shared" ref="F53:F58" si="15">E53/C53</f>
        <v>0.49382716049382713</v>
      </c>
      <c r="G53" s="28"/>
      <c r="H53" s="23"/>
    </row>
    <row r="54" spans="1:8" x14ac:dyDescent="0.25">
      <c r="A54" s="25" t="s">
        <v>11</v>
      </c>
      <c r="B54" s="25"/>
      <c r="C54" s="14">
        <v>1192</v>
      </c>
      <c r="D54" s="8">
        <f>C54-E54</f>
        <v>502</v>
      </c>
      <c r="E54" s="3">
        <v>690</v>
      </c>
      <c r="F54" s="9">
        <f t="shared" si="15"/>
        <v>0.57885906040268453</v>
      </c>
      <c r="G54" s="28"/>
      <c r="H54" s="23"/>
    </row>
    <row r="55" spans="1:8" x14ac:dyDescent="0.25">
      <c r="A55" s="25" t="s">
        <v>8</v>
      </c>
      <c r="B55" s="25"/>
      <c r="C55" s="14">
        <v>1430</v>
      </c>
      <c r="D55" s="8">
        <f>C55-E55</f>
        <v>496</v>
      </c>
      <c r="E55" s="3">
        <v>934</v>
      </c>
      <c r="F55" s="9">
        <f t="shared" si="15"/>
        <v>0.65314685314685317</v>
      </c>
      <c r="G55" s="28" t="s">
        <v>6</v>
      </c>
      <c r="H55" s="23"/>
    </row>
    <row r="56" spans="1:8" x14ac:dyDescent="0.25">
      <c r="A56" s="25" t="s">
        <v>9</v>
      </c>
      <c r="B56" s="25"/>
      <c r="C56" s="14">
        <v>352</v>
      </c>
      <c r="D56" s="8">
        <f t="shared" ref="D56:D58" si="16">C56-E56</f>
        <v>64</v>
      </c>
      <c r="E56" s="3">
        <v>288</v>
      </c>
      <c r="F56" s="9">
        <f t="shared" si="15"/>
        <v>0.81818181818181823</v>
      </c>
      <c r="G56" s="28"/>
      <c r="H56" s="23"/>
    </row>
    <row r="57" spans="1:8" x14ac:dyDescent="0.25">
      <c r="A57" s="25" t="s">
        <v>12</v>
      </c>
      <c r="B57" s="25"/>
      <c r="C57" s="14">
        <v>2200</v>
      </c>
      <c r="D57" s="8">
        <f t="shared" si="16"/>
        <v>2194</v>
      </c>
      <c r="E57" s="3">
        <v>6</v>
      </c>
      <c r="F57" s="9">
        <f t="shared" si="15"/>
        <v>2.7272727272727275E-3</v>
      </c>
      <c r="G57" s="28"/>
      <c r="H57" s="23"/>
    </row>
    <row r="58" spans="1:8" x14ac:dyDescent="0.25">
      <c r="A58" s="26" t="s">
        <v>16</v>
      </c>
      <c r="B58" s="26"/>
      <c r="C58" s="14">
        <v>1337</v>
      </c>
      <c r="D58" s="8">
        <f t="shared" si="16"/>
        <v>549</v>
      </c>
      <c r="E58" s="3">
        <v>788</v>
      </c>
      <c r="F58" s="9">
        <f t="shared" si="15"/>
        <v>0.58937920718025427</v>
      </c>
      <c r="G58" s="30"/>
      <c r="H58" s="24"/>
    </row>
    <row r="59" spans="1:8" x14ac:dyDescent="0.25">
      <c r="A59"/>
      <c r="B59"/>
      <c r="C59" s="10">
        <f>SUM(C52:C58)</f>
        <v>8054</v>
      </c>
      <c r="D59" s="10">
        <f>C59-E59</f>
        <v>4553</v>
      </c>
      <c r="E59" s="10">
        <f t="shared" ref="E59" si="17">SUM(E52:E58)</f>
        <v>3501</v>
      </c>
      <c r="F59" s="11">
        <f>E59/C59</f>
        <v>0.43469083685125404</v>
      </c>
      <c r="G59" s="29">
        <f>SUM(H52:H57)</f>
        <v>0</v>
      </c>
      <c r="H59" s="29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7</v>
      </c>
      <c r="B61" s="13">
        <f>B51+1</f>
        <v>44947</v>
      </c>
      <c r="C61" s="12" t="s">
        <v>3</v>
      </c>
      <c r="D61" s="7" t="s">
        <v>2</v>
      </c>
      <c r="E61" s="12" t="s">
        <v>0</v>
      </c>
      <c r="F61" s="12" t="s">
        <v>1</v>
      </c>
      <c r="G61" s="27" t="s">
        <v>4</v>
      </c>
      <c r="H61" s="27"/>
    </row>
    <row r="62" spans="1:8" x14ac:dyDescent="0.25">
      <c r="A62" s="25" t="s">
        <v>7</v>
      </c>
      <c r="B62" s="25"/>
      <c r="C62" s="14">
        <v>1219</v>
      </c>
      <c r="D62" s="8">
        <f>C62-E62</f>
        <v>586</v>
      </c>
      <c r="E62" s="3">
        <v>633</v>
      </c>
      <c r="F62" s="9">
        <f>E62/C62</f>
        <v>0.51927809680065629</v>
      </c>
      <c r="G62" s="28" t="s">
        <v>5</v>
      </c>
      <c r="H62" s="23"/>
    </row>
    <row r="63" spans="1:8" x14ac:dyDescent="0.25">
      <c r="A63" s="25" t="s">
        <v>10</v>
      </c>
      <c r="B63" s="25"/>
      <c r="C63" s="14">
        <v>324</v>
      </c>
      <c r="D63" s="8">
        <f>C63-E63</f>
        <v>178</v>
      </c>
      <c r="E63" s="3">
        <v>146</v>
      </c>
      <c r="F63" s="9">
        <f t="shared" ref="F63:F68" si="18">E63/C63</f>
        <v>0.45061728395061729</v>
      </c>
      <c r="G63" s="28"/>
      <c r="H63" s="23"/>
    </row>
    <row r="64" spans="1:8" x14ac:dyDescent="0.25">
      <c r="A64" s="25" t="s">
        <v>11</v>
      </c>
      <c r="B64" s="25"/>
      <c r="C64" s="14">
        <v>1192</v>
      </c>
      <c r="D64" s="8">
        <f>C64-E64</f>
        <v>527</v>
      </c>
      <c r="E64" s="3">
        <v>665</v>
      </c>
      <c r="F64" s="9">
        <f t="shared" si="18"/>
        <v>0.55788590604026844</v>
      </c>
      <c r="G64" s="28"/>
      <c r="H64" s="23"/>
    </row>
    <row r="65" spans="1:8" x14ac:dyDescent="0.25">
      <c r="A65" s="25" t="s">
        <v>8</v>
      </c>
      <c r="B65" s="25"/>
      <c r="C65" s="14">
        <v>1430</v>
      </c>
      <c r="D65" s="8">
        <f>C65-E65</f>
        <v>550</v>
      </c>
      <c r="E65" s="3">
        <v>880</v>
      </c>
      <c r="F65" s="9">
        <f t="shared" si="18"/>
        <v>0.61538461538461542</v>
      </c>
      <c r="G65" s="28" t="s">
        <v>6</v>
      </c>
      <c r="H65" s="23"/>
    </row>
    <row r="66" spans="1:8" x14ac:dyDescent="0.25">
      <c r="A66" s="25" t="s">
        <v>9</v>
      </c>
      <c r="B66" s="25"/>
      <c r="C66" s="14">
        <v>352</v>
      </c>
      <c r="D66" s="8">
        <f t="shared" ref="D66:D68" si="19">C66-E66</f>
        <v>18</v>
      </c>
      <c r="E66" s="3">
        <v>334</v>
      </c>
      <c r="F66" s="9">
        <f t="shared" si="18"/>
        <v>0.94886363636363635</v>
      </c>
      <c r="G66" s="28"/>
      <c r="H66" s="23"/>
    </row>
    <row r="67" spans="1:8" x14ac:dyDescent="0.25">
      <c r="A67" s="25" t="s">
        <v>12</v>
      </c>
      <c r="B67" s="25"/>
      <c r="C67" s="14">
        <v>2200</v>
      </c>
      <c r="D67" s="8">
        <f t="shared" si="19"/>
        <v>2194</v>
      </c>
      <c r="E67" s="3">
        <v>6</v>
      </c>
      <c r="F67" s="9">
        <f t="shared" si="18"/>
        <v>2.7272727272727275E-3</v>
      </c>
      <c r="G67" s="28"/>
      <c r="H67" s="23"/>
    </row>
    <row r="68" spans="1:8" x14ac:dyDescent="0.25">
      <c r="A68" s="26" t="s">
        <v>16</v>
      </c>
      <c r="B68" s="26"/>
      <c r="C68" s="14">
        <v>1337</v>
      </c>
      <c r="D68" s="8">
        <f t="shared" si="19"/>
        <v>472</v>
      </c>
      <c r="E68" s="3">
        <v>865</v>
      </c>
      <c r="F68" s="9">
        <f t="shared" si="18"/>
        <v>0.64697083021690349</v>
      </c>
      <c r="G68" s="30"/>
      <c r="H68" s="24"/>
    </row>
    <row r="69" spans="1:8" x14ac:dyDescent="0.25">
      <c r="A69"/>
      <c r="B69"/>
      <c r="C69" s="10">
        <f>SUM(C62:C68)</f>
        <v>8054</v>
      </c>
      <c r="D69" s="10">
        <f>C69-E69</f>
        <v>4525</v>
      </c>
      <c r="E69" s="10">
        <f t="shared" ref="E69" si="20">SUM(E62:E68)</f>
        <v>3529</v>
      </c>
      <c r="F69" s="11">
        <f>E69/C69</f>
        <v>0.43816737025080704</v>
      </c>
      <c r="G69" s="29">
        <f>SUM(H62:H67)</f>
        <v>0</v>
      </c>
      <c r="H69" s="29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topLeftCell="A2" workbookViewId="0">
      <selection activeCell="F23" sqref="F22:F2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1</v>
      </c>
      <c r="B1" s="1">
        <f>'15-21'!B61+1</f>
        <v>44948</v>
      </c>
      <c r="C1" s="12" t="s">
        <v>3</v>
      </c>
      <c r="D1" s="7" t="s">
        <v>2</v>
      </c>
      <c r="E1" s="12" t="s">
        <v>0</v>
      </c>
      <c r="F1" s="12" t="s">
        <v>1</v>
      </c>
      <c r="G1" s="27" t="s">
        <v>4</v>
      </c>
      <c r="H1" s="27"/>
    </row>
    <row r="2" spans="1:8" x14ac:dyDescent="0.25">
      <c r="A2" s="25" t="s">
        <v>7</v>
      </c>
      <c r="B2" s="25"/>
      <c r="C2" s="14">
        <v>1219</v>
      </c>
      <c r="D2" s="8">
        <f>C2-E2</f>
        <v>614</v>
      </c>
      <c r="E2" s="3">
        <v>605</v>
      </c>
      <c r="F2" s="9">
        <f>E2/C2</f>
        <v>0.49630844954881048</v>
      </c>
      <c r="G2" s="28" t="s">
        <v>5</v>
      </c>
      <c r="H2" s="23"/>
    </row>
    <row r="3" spans="1:8" x14ac:dyDescent="0.25">
      <c r="A3" s="25" t="s">
        <v>10</v>
      </c>
      <c r="B3" s="25"/>
      <c r="C3" s="14">
        <v>324</v>
      </c>
      <c r="D3" s="8">
        <f>C3-E3</f>
        <v>172</v>
      </c>
      <c r="E3" s="3">
        <v>152</v>
      </c>
      <c r="F3" s="9">
        <f t="shared" ref="F3:F8" si="0">E3/C3</f>
        <v>0.46913580246913578</v>
      </c>
      <c r="G3" s="28"/>
      <c r="H3" s="23"/>
    </row>
    <row r="4" spans="1:8" x14ac:dyDescent="0.25">
      <c r="A4" s="25" t="s">
        <v>11</v>
      </c>
      <c r="B4" s="25"/>
      <c r="C4" s="14">
        <v>1192</v>
      </c>
      <c r="D4" s="8">
        <f>C4-E4</f>
        <v>532</v>
      </c>
      <c r="E4" s="3">
        <v>660</v>
      </c>
      <c r="F4" s="9">
        <f t="shared" si="0"/>
        <v>0.55369127516778527</v>
      </c>
      <c r="G4" s="28"/>
      <c r="H4" s="23"/>
    </row>
    <row r="5" spans="1:8" x14ac:dyDescent="0.25">
      <c r="A5" s="25" t="s">
        <v>8</v>
      </c>
      <c r="B5" s="25"/>
      <c r="C5" s="14">
        <v>1430</v>
      </c>
      <c r="D5" s="8">
        <f>C5-E5</f>
        <v>495</v>
      </c>
      <c r="E5" s="3">
        <v>935</v>
      </c>
      <c r="F5" s="9">
        <f t="shared" si="0"/>
        <v>0.65384615384615385</v>
      </c>
      <c r="G5" s="28" t="s">
        <v>6</v>
      </c>
      <c r="H5" s="23"/>
    </row>
    <row r="6" spans="1:8" x14ac:dyDescent="0.25">
      <c r="A6" s="25" t="s">
        <v>9</v>
      </c>
      <c r="B6" s="25"/>
      <c r="C6" s="14">
        <v>352</v>
      </c>
      <c r="D6" s="8">
        <f t="shared" ref="D6:D8" si="1">C6-E6</f>
        <v>35</v>
      </c>
      <c r="E6" s="3">
        <v>317</v>
      </c>
      <c r="F6" s="9">
        <f t="shared" si="0"/>
        <v>0.90056818181818177</v>
      </c>
      <c r="G6" s="28"/>
      <c r="H6" s="23"/>
    </row>
    <row r="7" spans="1:8" x14ac:dyDescent="0.25">
      <c r="A7" s="25" t="s">
        <v>12</v>
      </c>
      <c r="B7" s="25"/>
      <c r="C7" s="14">
        <v>2200</v>
      </c>
      <c r="D7" s="8">
        <f t="shared" si="1"/>
        <v>2194</v>
      </c>
      <c r="E7" s="3">
        <v>6</v>
      </c>
      <c r="F7" s="9">
        <f t="shared" si="0"/>
        <v>2.7272727272727275E-3</v>
      </c>
      <c r="G7" s="28"/>
      <c r="H7" s="23"/>
    </row>
    <row r="8" spans="1:8" x14ac:dyDescent="0.25">
      <c r="A8" s="26" t="s">
        <v>16</v>
      </c>
      <c r="B8" s="26"/>
      <c r="C8" s="14">
        <v>1337</v>
      </c>
      <c r="D8" s="8">
        <f t="shared" si="1"/>
        <v>530</v>
      </c>
      <c r="E8" s="3">
        <v>807</v>
      </c>
      <c r="F8" s="9">
        <f t="shared" si="0"/>
        <v>0.60359012715033655</v>
      </c>
      <c r="G8" s="30"/>
      <c r="H8" s="24"/>
    </row>
    <row r="9" spans="1:8" x14ac:dyDescent="0.25">
      <c r="A9"/>
      <c r="B9"/>
      <c r="C9" s="10">
        <f>SUM(C2:C8)</f>
        <v>8054</v>
      </c>
      <c r="D9" s="10">
        <f>C9-E9</f>
        <v>4572</v>
      </c>
      <c r="E9" s="10">
        <f t="shared" ref="E9" si="2">SUM(E2:E8)</f>
        <v>3482</v>
      </c>
      <c r="F9" s="11">
        <f>E9/C9</f>
        <v>0.43233176061584305</v>
      </c>
      <c r="G9" s="29">
        <f>SUM(H2:H7)</f>
        <v>0</v>
      </c>
      <c r="H9" s="29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2</v>
      </c>
      <c r="B11" s="13">
        <f>B1+1</f>
        <v>44949</v>
      </c>
      <c r="C11" s="12" t="s">
        <v>3</v>
      </c>
      <c r="D11" s="7" t="s">
        <v>2</v>
      </c>
      <c r="E11" s="12" t="s">
        <v>0</v>
      </c>
      <c r="F11" s="12" t="s">
        <v>1</v>
      </c>
      <c r="G11" s="27" t="s">
        <v>4</v>
      </c>
      <c r="H11" s="27"/>
    </row>
    <row r="12" spans="1:8" x14ac:dyDescent="0.25">
      <c r="A12" s="25" t="s">
        <v>7</v>
      </c>
      <c r="B12" s="25"/>
      <c r="C12" s="14">
        <v>1219</v>
      </c>
      <c r="D12" s="8">
        <f>C12-E12</f>
        <v>571</v>
      </c>
      <c r="E12" s="3">
        <v>648</v>
      </c>
      <c r="F12" s="9">
        <f>E12/C12</f>
        <v>0.53158326497128794</v>
      </c>
      <c r="G12" s="28" t="s">
        <v>5</v>
      </c>
      <c r="H12" s="23"/>
    </row>
    <row r="13" spans="1:8" x14ac:dyDescent="0.25">
      <c r="A13" s="25" t="s">
        <v>10</v>
      </c>
      <c r="B13" s="25"/>
      <c r="C13" s="14">
        <v>324</v>
      </c>
      <c r="D13" s="8">
        <f>C13-E13</f>
        <v>142</v>
      </c>
      <c r="E13" s="3">
        <v>182</v>
      </c>
      <c r="F13" s="9">
        <f t="shared" ref="F13:F18" si="3">E13/C13</f>
        <v>0.56172839506172845</v>
      </c>
      <c r="G13" s="28"/>
      <c r="H13" s="23"/>
    </row>
    <row r="14" spans="1:8" x14ac:dyDescent="0.25">
      <c r="A14" s="25" t="s">
        <v>11</v>
      </c>
      <c r="B14" s="25"/>
      <c r="C14" s="14">
        <v>1192</v>
      </c>
      <c r="D14" s="8">
        <f>C14-E14</f>
        <v>603</v>
      </c>
      <c r="E14" s="3">
        <v>589</v>
      </c>
      <c r="F14" s="9">
        <f t="shared" si="3"/>
        <v>0.49412751677852351</v>
      </c>
      <c r="G14" s="28"/>
      <c r="H14" s="23"/>
    </row>
    <row r="15" spans="1:8" x14ac:dyDescent="0.25">
      <c r="A15" s="25" t="s">
        <v>8</v>
      </c>
      <c r="B15" s="25"/>
      <c r="C15" s="14">
        <v>1430</v>
      </c>
      <c r="D15" s="8">
        <f>C15-E15</f>
        <v>355</v>
      </c>
      <c r="E15" s="3">
        <v>1075</v>
      </c>
      <c r="F15" s="9">
        <f t="shared" si="3"/>
        <v>0.75174825174825177</v>
      </c>
      <c r="G15" s="28" t="s">
        <v>6</v>
      </c>
      <c r="H15" s="23"/>
    </row>
    <row r="16" spans="1:8" x14ac:dyDescent="0.25">
      <c r="A16" s="25" t="s">
        <v>9</v>
      </c>
      <c r="B16" s="25"/>
      <c r="C16" s="14">
        <v>352</v>
      </c>
      <c r="D16" s="8">
        <f t="shared" ref="D16:D18" si="4">C16-E16</f>
        <v>30</v>
      </c>
      <c r="E16" s="3">
        <v>322</v>
      </c>
      <c r="F16" s="9">
        <f t="shared" si="3"/>
        <v>0.91477272727272729</v>
      </c>
      <c r="G16" s="28"/>
      <c r="H16" s="23"/>
    </row>
    <row r="17" spans="1:8" x14ac:dyDescent="0.25">
      <c r="A17" s="25" t="s">
        <v>12</v>
      </c>
      <c r="B17" s="25"/>
      <c r="C17" s="14">
        <v>2200</v>
      </c>
      <c r="D17" s="8">
        <f t="shared" si="4"/>
        <v>2194</v>
      </c>
      <c r="E17" s="3">
        <v>6</v>
      </c>
      <c r="F17" s="9">
        <f t="shared" si="3"/>
        <v>2.7272727272727275E-3</v>
      </c>
      <c r="G17" s="28"/>
      <c r="H17" s="23"/>
    </row>
    <row r="18" spans="1:8" x14ac:dyDescent="0.25">
      <c r="A18" s="26" t="s">
        <v>16</v>
      </c>
      <c r="B18" s="26"/>
      <c r="C18" s="14">
        <v>1337</v>
      </c>
      <c r="D18" s="8">
        <f t="shared" si="4"/>
        <v>446</v>
      </c>
      <c r="E18" s="3">
        <v>891</v>
      </c>
      <c r="F18" s="9">
        <f t="shared" si="3"/>
        <v>0.66641735228122667</v>
      </c>
      <c r="G18" s="30"/>
      <c r="H18" s="24"/>
    </row>
    <row r="19" spans="1:8" x14ac:dyDescent="0.25">
      <c r="A19"/>
      <c r="B19"/>
      <c r="C19" s="10">
        <f>SUM(C12:C18)</f>
        <v>8054</v>
      </c>
      <c r="D19" s="10">
        <f>C19-E19</f>
        <v>4341</v>
      </c>
      <c r="E19" s="10">
        <f t="shared" ref="E19" si="5">SUM(E12:E18)</f>
        <v>3713</v>
      </c>
      <c r="F19" s="11">
        <f>E19/C19</f>
        <v>0.46101316116215546</v>
      </c>
      <c r="G19" s="29">
        <f>SUM(H12:H17)</f>
        <v>0</v>
      </c>
      <c r="H19" s="29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3</v>
      </c>
      <c r="B21" s="13">
        <f>B11+1</f>
        <v>44950</v>
      </c>
      <c r="C21" s="12" t="s">
        <v>3</v>
      </c>
      <c r="D21" s="7" t="s">
        <v>2</v>
      </c>
      <c r="E21" s="12" t="s">
        <v>0</v>
      </c>
      <c r="F21" s="12" t="s">
        <v>1</v>
      </c>
      <c r="G21" s="27" t="s">
        <v>4</v>
      </c>
      <c r="H21" s="27"/>
    </row>
    <row r="22" spans="1:8" x14ac:dyDescent="0.25">
      <c r="A22" s="25" t="s">
        <v>7</v>
      </c>
      <c r="B22" s="25"/>
      <c r="C22" s="14">
        <v>1219</v>
      </c>
      <c r="D22" s="8">
        <f>C22-E22</f>
        <v>569</v>
      </c>
      <c r="E22" s="3">
        <v>650</v>
      </c>
      <c r="F22" s="9">
        <f>E22/C22</f>
        <v>0.53322395406070555</v>
      </c>
      <c r="G22" s="28" t="s">
        <v>5</v>
      </c>
      <c r="H22" s="23"/>
    </row>
    <row r="23" spans="1:8" x14ac:dyDescent="0.25">
      <c r="A23" s="25" t="s">
        <v>10</v>
      </c>
      <c r="B23" s="25"/>
      <c r="C23" s="14">
        <v>324</v>
      </c>
      <c r="D23" s="8">
        <f>C23-E23</f>
        <v>133</v>
      </c>
      <c r="E23" s="3">
        <v>191</v>
      </c>
      <c r="F23" s="9">
        <f t="shared" ref="F23:F28" si="6">E23/C23</f>
        <v>0.58950617283950613</v>
      </c>
      <c r="G23" s="28"/>
      <c r="H23" s="23"/>
    </row>
    <row r="24" spans="1:8" x14ac:dyDescent="0.25">
      <c r="A24" s="25" t="s">
        <v>11</v>
      </c>
      <c r="B24" s="25"/>
      <c r="C24" s="14">
        <v>1192</v>
      </c>
      <c r="D24" s="8">
        <f>C24-E24</f>
        <v>609</v>
      </c>
      <c r="E24" s="3">
        <v>583</v>
      </c>
      <c r="F24" s="9">
        <f t="shared" si="6"/>
        <v>0.48909395973154363</v>
      </c>
      <c r="G24" s="28"/>
      <c r="H24" s="23"/>
    </row>
    <row r="25" spans="1:8" x14ac:dyDescent="0.25">
      <c r="A25" s="25" t="s">
        <v>8</v>
      </c>
      <c r="B25" s="25"/>
      <c r="C25" s="14">
        <v>1430</v>
      </c>
      <c r="D25" s="8">
        <f>C25-E25</f>
        <v>70</v>
      </c>
      <c r="E25" s="3">
        <v>1360</v>
      </c>
      <c r="F25" s="9">
        <f t="shared" si="6"/>
        <v>0.95104895104895104</v>
      </c>
      <c r="G25" s="28" t="s">
        <v>6</v>
      </c>
      <c r="H25" s="23"/>
    </row>
    <row r="26" spans="1:8" x14ac:dyDescent="0.25">
      <c r="A26" s="25" t="s">
        <v>9</v>
      </c>
      <c r="B26" s="25"/>
      <c r="C26" s="14">
        <v>352</v>
      </c>
      <c r="D26" s="8">
        <f t="shared" ref="D26:D28" si="7">C26-E26</f>
        <v>18</v>
      </c>
      <c r="E26" s="3">
        <v>334</v>
      </c>
      <c r="F26" s="9">
        <f t="shared" si="6"/>
        <v>0.94886363636363635</v>
      </c>
      <c r="G26" s="28"/>
      <c r="H26" s="23"/>
    </row>
    <row r="27" spans="1:8" x14ac:dyDescent="0.25">
      <c r="A27" s="25" t="s">
        <v>12</v>
      </c>
      <c r="B27" s="25"/>
      <c r="C27" s="14">
        <v>2200</v>
      </c>
      <c r="D27" s="8">
        <f t="shared" si="7"/>
        <v>2194</v>
      </c>
      <c r="E27" s="3">
        <v>6</v>
      </c>
      <c r="F27" s="9">
        <f t="shared" si="6"/>
        <v>2.7272727272727275E-3</v>
      </c>
      <c r="G27" s="28"/>
      <c r="H27" s="23"/>
    </row>
    <row r="28" spans="1:8" x14ac:dyDescent="0.25">
      <c r="A28" s="26" t="s">
        <v>16</v>
      </c>
      <c r="B28" s="26"/>
      <c r="C28" s="14">
        <v>1337</v>
      </c>
      <c r="D28" s="8">
        <f t="shared" si="7"/>
        <v>498</v>
      </c>
      <c r="E28" s="3">
        <v>839</v>
      </c>
      <c r="F28" s="9">
        <f t="shared" si="6"/>
        <v>0.62752430815258042</v>
      </c>
      <c r="G28" s="30"/>
      <c r="H28" s="24"/>
    </row>
    <row r="29" spans="1:8" x14ac:dyDescent="0.25">
      <c r="A29"/>
      <c r="B29"/>
      <c r="C29" s="10">
        <f>SUM(C22:C28)</f>
        <v>8054</v>
      </c>
      <c r="D29" s="10">
        <f>C29-E29</f>
        <v>4091</v>
      </c>
      <c r="E29" s="10">
        <f t="shared" ref="E29" si="8">SUM(E22:E28)</f>
        <v>3963</v>
      </c>
      <c r="F29" s="11">
        <f>E29/C29</f>
        <v>0.4920536379438788</v>
      </c>
      <c r="G29" s="29">
        <f>SUM(H22:H27)</f>
        <v>0</v>
      </c>
      <c r="H29" s="29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4</v>
      </c>
      <c r="B31" s="13">
        <f>B21+1</f>
        <v>44951</v>
      </c>
      <c r="C31" s="12" t="s">
        <v>3</v>
      </c>
      <c r="D31" s="7" t="s">
        <v>2</v>
      </c>
      <c r="E31" s="12" t="s">
        <v>0</v>
      </c>
      <c r="F31" s="12" t="s">
        <v>1</v>
      </c>
      <c r="G31" s="27" t="s">
        <v>4</v>
      </c>
      <c r="H31" s="27"/>
    </row>
    <row r="32" spans="1:8" x14ac:dyDescent="0.25">
      <c r="A32" s="25" t="s">
        <v>7</v>
      </c>
      <c r="B32" s="25"/>
      <c r="C32" s="14">
        <v>1219</v>
      </c>
      <c r="D32" s="8">
        <f>C32-E32</f>
        <v>528</v>
      </c>
      <c r="E32" s="3">
        <v>691</v>
      </c>
      <c r="F32" s="9">
        <f>E32/C32</f>
        <v>0.5668580803937654</v>
      </c>
      <c r="G32" s="28" t="s">
        <v>5</v>
      </c>
      <c r="H32" s="23"/>
    </row>
    <row r="33" spans="1:8" x14ac:dyDescent="0.25">
      <c r="A33" s="25" t="s">
        <v>10</v>
      </c>
      <c r="B33" s="25"/>
      <c r="C33" s="14">
        <v>324</v>
      </c>
      <c r="D33" s="8">
        <f>C33-E33</f>
        <v>125</v>
      </c>
      <c r="E33" s="3">
        <v>199</v>
      </c>
      <c r="F33" s="9">
        <f t="shared" ref="F33:F38" si="9">E33/C33</f>
        <v>0.61419753086419748</v>
      </c>
      <c r="G33" s="28"/>
      <c r="H33" s="23"/>
    </row>
    <row r="34" spans="1:8" x14ac:dyDescent="0.25">
      <c r="A34" s="25" t="s">
        <v>11</v>
      </c>
      <c r="B34" s="25"/>
      <c r="C34" s="14">
        <v>1192</v>
      </c>
      <c r="D34" s="8">
        <f>C34-E34</f>
        <v>552</v>
      </c>
      <c r="E34" s="3">
        <v>640</v>
      </c>
      <c r="F34" s="9">
        <f t="shared" si="9"/>
        <v>0.53691275167785235</v>
      </c>
      <c r="G34" s="28"/>
      <c r="H34" s="23"/>
    </row>
    <row r="35" spans="1:8" x14ac:dyDescent="0.25">
      <c r="A35" s="25" t="s">
        <v>8</v>
      </c>
      <c r="B35" s="25"/>
      <c r="C35" s="14">
        <v>1430</v>
      </c>
      <c r="D35" s="8">
        <f>C35-E35</f>
        <v>-14</v>
      </c>
      <c r="E35" s="3">
        <v>1444</v>
      </c>
      <c r="F35" s="9">
        <f t="shared" si="9"/>
        <v>1.0097902097902098</v>
      </c>
      <c r="G35" s="28" t="s">
        <v>6</v>
      </c>
      <c r="H35" s="23"/>
    </row>
    <row r="36" spans="1:8" x14ac:dyDescent="0.25">
      <c r="A36" s="25" t="s">
        <v>9</v>
      </c>
      <c r="B36" s="25"/>
      <c r="C36" s="14">
        <v>352</v>
      </c>
      <c r="D36" s="8">
        <f t="shared" ref="D36:D38" si="10">C36-E36</f>
        <v>10</v>
      </c>
      <c r="E36" s="3">
        <v>342</v>
      </c>
      <c r="F36" s="9">
        <f t="shared" si="9"/>
        <v>0.97159090909090906</v>
      </c>
      <c r="G36" s="28"/>
      <c r="H36" s="23"/>
    </row>
    <row r="37" spans="1:8" x14ac:dyDescent="0.25">
      <c r="A37" s="25" t="s">
        <v>12</v>
      </c>
      <c r="B37" s="25"/>
      <c r="C37" s="14">
        <v>2200</v>
      </c>
      <c r="D37" s="8">
        <f t="shared" si="10"/>
        <v>2194</v>
      </c>
      <c r="E37" s="3">
        <v>6</v>
      </c>
      <c r="F37" s="9">
        <f t="shared" si="9"/>
        <v>2.7272727272727275E-3</v>
      </c>
      <c r="G37" s="28"/>
      <c r="H37" s="23"/>
    </row>
    <row r="38" spans="1:8" x14ac:dyDescent="0.25">
      <c r="A38" s="26" t="s">
        <v>16</v>
      </c>
      <c r="B38" s="26"/>
      <c r="C38" s="14">
        <v>1337</v>
      </c>
      <c r="D38" s="8">
        <f t="shared" si="10"/>
        <v>477</v>
      </c>
      <c r="E38" s="3">
        <v>860</v>
      </c>
      <c r="F38" s="9">
        <f t="shared" si="9"/>
        <v>0.6432311144353029</v>
      </c>
      <c r="G38" s="30"/>
      <c r="H38" s="24"/>
    </row>
    <row r="39" spans="1:8" x14ac:dyDescent="0.25">
      <c r="A39"/>
      <c r="B39"/>
      <c r="C39" s="10">
        <f>SUM(C32:C38)</f>
        <v>8054</v>
      </c>
      <c r="D39" s="10">
        <f>C39-E39</f>
        <v>3872</v>
      </c>
      <c r="E39" s="10">
        <f t="shared" ref="E39" si="11">SUM(E32:E38)</f>
        <v>4182</v>
      </c>
      <c r="F39" s="11">
        <f>E39/C39</f>
        <v>0.51924509560466847</v>
      </c>
      <c r="G39" s="29">
        <f>SUM(H32:H37)</f>
        <v>0</v>
      </c>
      <c r="H39" s="29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5</v>
      </c>
      <c r="B41" s="13">
        <f>B31+1</f>
        <v>44952</v>
      </c>
      <c r="C41" s="12" t="s">
        <v>3</v>
      </c>
      <c r="D41" s="7" t="s">
        <v>2</v>
      </c>
      <c r="E41" s="12" t="s">
        <v>0</v>
      </c>
      <c r="F41" s="12" t="s">
        <v>1</v>
      </c>
      <c r="G41" s="27" t="s">
        <v>4</v>
      </c>
      <c r="H41" s="27"/>
    </row>
    <row r="42" spans="1:8" x14ac:dyDescent="0.25">
      <c r="A42" s="25" t="s">
        <v>7</v>
      </c>
      <c r="B42" s="25"/>
      <c r="C42" s="14">
        <v>1219</v>
      </c>
      <c r="D42" s="8">
        <f>C42-E42</f>
        <v>504</v>
      </c>
      <c r="E42" s="3">
        <v>715</v>
      </c>
      <c r="F42" s="9">
        <f>E42/C42</f>
        <v>0.58654634946677608</v>
      </c>
      <c r="G42" s="28" t="s">
        <v>5</v>
      </c>
      <c r="H42" s="23"/>
    </row>
    <row r="43" spans="1:8" x14ac:dyDescent="0.25">
      <c r="A43" s="25" t="s">
        <v>10</v>
      </c>
      <c r="B43" s="25"/>
      <c r="C43" s="14">
        <v>324</v>
      </c>
      <c r="D43" s="8">
        <f>C43-E43</f>
        <v>107</v>
      </c>
      <c r="E43" s="3">
        <v>217</v>
      </c>
      <c r="F43" s="9">
        <f t="shared" ref="F43:F48" si="12">E43/C43</f>
        <v>0.66975308641975306</v>
      </c>
      <c r="G43" s="28"/>
      <c r="H43" s="23"/>
    </row>
    <row r="44" spans="1:8" x14ac:dyDescent="0.25">
      <c r="A44" s="25" t="s">
        <v>11</v>
      </c>
      <c r="B44" s="25"/>
      <c r="C44" s="14">
        <v>1192</v>
      </c>
      <c r="D44" s="8">
        <f>C44-E44</f>
        <v>557</v>
      </c>
      <c r="E44" s="3">
        <v>635</v>
      </c>
      <c r="F44" s="9">
        <f t="shared" si="12"/>
        <v>0.53271812080536918</v>
      </c>
      <c r="G44" s="28"/>
      <c r="H44" s="23"/>
    </row>
    <row r="45" spans="1:8" x14ac:dyDescent="0.25">
      <c r="A45" s="25" t="s">
        <v>8</v>
      </c>
      <c r="B45" s="25"/>
      <c r="C45" s="14">
        <v>1430</v>
      </c>
      <c r="D45" s="8">
        <f>C45-E45</f>
        <v>283</v>
      </c>
      <c r="E45" s="3">
        <v>1147</v>
      </c>
      <c r="F45" s="9">
        <f t="shared" si="12"/>
        <v>0.8020979020979021</v>
      </c>
      <c r="G45" s="28" t="s">
        <v>6</v>
      </c>
      <c r="H45" s="23"/>
    </row>
    <row r="46" spans="1:8" x14ac:dyDescent="0.25">
      <c r="A46" s="25" t="s">
        <v>9</v>
      </c>
      <c r="B46" s="25"/>
      <c r="C46" s="14">
        <v>352</v>
      </c>
      <c r="D46" s="8">
        <f t="shared" ref="D46:D48" si="13">C46-E46</f>
        <v>29</v>
      </c>
      <c r="E46" s="3">
        <v>323</v>
      </c>
      <c r="F46" s="9">
        <f t="shared" si="12"/>
        <v>0.91761363636363635</v>
      </c>
      <c r="G46" s="28"/>
      <c r="H46" s="23"/>
    </row>
    <row r="47" spans="1:8" x14ac:dyDescent="0.25">
      <c r="A47" s="25" t="s">
        <v>12</v>
      </c>
      <c r="B47" s="25"/>
      <c r="C47" s="14">
        <v>2200</v>
      </c>
      <c r="D47" s="8">
        <f t="shared" si="13"/>
        <v>2194</v>
      </c>
      <c r="E47" s="3">
        <v>6</v>
      </c>
      <c r="F47" s="9">
        <f t="shared" si="12"/>
        <v>2.7272727272727275E-3</v>
      </c>
      <c r="G47" s="28"/>
      <c r="H47" s="23"/>
    </row>
    <row r="48" spans="1:8" x14ac:dyDescent="0.25">
      <c r="A48" s="26" t="s">
        <v>16</v>
      </c>
      <c r="B48" s="26"/>
      <c r="C48" s="14">
        <v>1337</v>
      </c>
      <c r="D48" s="8">
        <f t="shared" si="13"/>
        <v>513</v>
      </c>
      <c r="E48" s="3">
        <v>824</v>
      </c>
      <c r="F48" s="9">
        <f t="shared" si="12"/>
        <v>0.61630516080777864</v>
      </c>
      <c r="G48" s="30"/>
      <c r="H48" s="24"/>
    </row>
    <row r="49" spans="1:8" x14ac:dyDescent="0.25">
      <c r="A49"/>
      <c r="B49"/>
      <c r="C49" s="10">
        <f>SUM(C42:C48)</f>
        <v>8054</v>
      </c>
      <c r="D49" s="10">
        <f>C49-E49</f>
        <v>4187</v>
      </c>
      <c r="E49" s="10">
        <f t="shared" ref="E49" si="14">SUM(E42:E48)</f>
        <v>3867</v>
      </c>
      <c r="F49" s="11">
        <f>E49/C49</f>
        <v>0.48013409485969705</v>
      </c>
      <c r="G49" s="29">
        <f>SUM(H42:H47)</f>
        <v>0</v>
      </c>
      <c r="H49" s="29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6</v>
      </c>
      <c r="B51" s="13">
        <f>B41+1</f>
        <v>44953</v>
      </c>
      <c r="C51" s="12" t="s">
        <v>3</v>
      </c>
      <c r="D51" s="7" t="s">
        <v>2</v>
      </c>
      <c r="E51" s="12" t="s">
        <v>0</v>
      </c>
      <c r="F51" s="12" t="s">
        <v>1</v>
      </c>
      <c r="G51" s="27" t="s">
        <v>4</v>
      </c>
      <c r="H51" s="27"/>
    </row>
    <row r="52" spans="1:8" x14ac:dyDescent="0.25">
      <c r="A52" s="25" t="s">
        <v>7</v>
      </c>
      <c r="B52" s="25"/>
      <c r="C52" s="14">
        <v>1219</v>
      </c>
      <c r="D52" s="8">
        <f>C52-E52</f>
        <v>570</v>
      </c>
      <c r="E52" s="3">
        <v>649</v>
      </c>
      <c r="F52" s="9">
        <f>E52/C52</f>
        <v>0.53240360951599675</v>
      </c>
      <c r="G52" s="28" t="s">
        <v>5</v>
      </c>
      <c r="H52" s="23"/>
    </row>
    <row r="53" spans="1:8" x14ac:dyDescent="0.25">
      <c r="A53" s="25" t="s">
        <v>10</v>
      </c>
      <c r="B53" s="25"/>
      <c r="C53" s="14">
        <v>324</v>
      </c>
      <c r="D53" s="8">
        <f>C53-E53</f>
        <v>160</v>
      </c>
      <c r="E53" s="3">
        <v>164</v>
      </c>
      <c r="F53" s="9">
        <f t="shared" ref="F53:F58" si="15">E53/C53</f>
        <v>0.50617283950617287</v>
      </c>
      <c r="G53" s="28"/>
      <c r="H53" s="23"/>
    </row>
    <row r="54" spans="1:8" x14ac:dyDescent="0.25">
      <c r="A54" s="25" t="s">
        <v>11</v>
      </c>
      <c r="B54" s="25"/>
      <c r="C54" s="14">
        <v>1192</v>
      </c>
      <c r="D54" s="8">
        <f>C54-E54</f>
        <v>491</v>
      </c>
      <c r="E54" s="3">
        <v>701</v>
      </c>
      <c r="F54" s="9">
        <f t="shared" si="15"/>
        <v>0.58808724832214765</v>
      </c>
      <c r="G54" s="28"/>
      <c r="H54" s="23"/>
    </row>
    <row r="55" spans="1:8" x14ac:dyDescent="0.25">
      <c r="A55" s="25" t="s">
        <v>8</v>
      </c>
      <c r="B55" s="25"/>
      <c r="C55" s="14">
        <v>1430</v>
      </c>
      <c r="D55" s="8">
        <f>C55-E55</f>
        <v>445</v>
      </c>
      <c r="E55" s="3">
        <v>985</v>
      </c>
      <c r="F55" s="9">
        <f t="shared" si="15"/>
        <v>0.68881118881118886</v>
      </c>
      <c r="G55" s="28" t="s">
        <v>6</v>
      </c>
      <c r="H55" s="23"/>
    </row>
    <row r="56" spans="1:8" x14ac:dyDescent="0.25">
      <c r="A56" s="25" t="s">
        <v>9</v>
      </c>
      <c r="B56" s="25"/>
      <c r="C56" s="14">
        <v>352</v>
      </c>
      <c r="D56" s="8">
        <f t="shared" ref="D56:D58" si="16">C56-E56</f>
        <v>31</v>
      </c>
      <c r="E56" s="3">
        <v>321</v>
      </c>
      <c r="F56" s="9">
        <f t="shared" si="15"/>
        <v>0.91193181818181823</v>
      </c>
      <c r="G56" s="28"/>
      <c r="H56" s="23"/>
    </row>
    <row r="57" spans="1:8" x14ac:dyDescent="0.25">
      <c r="A57" s="25" t="s">
        <v>12</v>
      </c>
      <c r="B57" s="25"/>
      <c r="C57" s="14">
        <v>2200</v>
      </c>
      <c r="D57" s="8">
        <f t="shared" si="16"/>
        <v>2195</v>
      </c>
      <c r="E57" s="3">
        <v>5</v>
      </c>
      <c r="F57" s="9">
        <f t="shared" si="15"/>
        <v>2.2727272727272726E-3</v>
      </c>
      <c r="G57" s="28"/>
      <c r="H57" s="23"/>
    </row>
    <row r="58" spans="1:8" x14ac:dyDescent="0.25">
      <c r="A58" s="26" t="s">
        <v>16</v>
      </c>
      <c r="B58" s="26"/>
      <c r="C58" s="14">
        <v>1337</v>
      </c>
      <c r="D58" s="8">
        <f t="shared" si="16"/>
        <v>482</v>
      </c>
      <c r="E58" s="3">
        <v>855</v>
      </c>
      <c r="F58" s="9">
        <f t="shared" si="15"/>
        <v>0.6394913986537023</v>
      </c>
      <c r="G58" s="30"/>
      <c r="H58" s="24"/>
    </row>
    <row r="59" spans="1:8" x14ac:dyDescent="0.25">
      <c r="A59"/>
      <c r="B59"/>
      <c r="C59" s="10">
        <f>SUM(C52:C58)</f>
        <v>8054</v>
      </c>
      <c r="D59" s="10">
        <f>C59-E59</f>
        <v>4374</v>
      </c>
      <c r="E59" s="10">
        <f t="shared" ref="E59" si="17">SUM(E52:E58)</f>
        <v>3680</v>
      </c>
      <c r="F59" s="11">
        <f>E59/C59</f>
        <v>0.45691581822696797</v>
      </c>
      <c r="G59" s="29">
        <f>SUM(H52:H57)</f>
        <v>0</v>
      </c>
      <c r="H59" s="29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7</v>
      </c>
      <c r="B61" s="13">
        <f>B51+1</f>
        <v>44954</v>
      </c>
      <c r="C61" s="12" t="s">
        <v>3</v>
      </c>
      <c r="D61" s="7" t="s">
        <v>2</v>
      </c>
      <c r="E61" s="12" t="s">
        <v>0</v>
      </c>
      <c r="F61" s="12" t="s">
        <v>1</v>
      </c>
      <c r="G61" s="27" t="s">
        <v>4</v>
      </c>
      <c r="H61" s="27"/>
    </row>
    <row r="62" spans="1:8" x14ac:dyDescent="0.25">
      <c r="A62" s="25" t="s">
        <v>7</v>
      </c>
      <c r="B62" s="25"/>
      <c r="C62" s="14">
        <v>1219</v>
      </c>
      <c r="D62" s="8">
        <f>C62-E62</f>
        <v>573</v>
      </c>
      <c r="E62" s="3">
        <v>646</v>
      </c>
      <c r="F62" s="9">
        <f>E62/C62</f>
        <v>0.52994257588187044</v>
      </c>
      <c r="G62" s="28" t="s">
        <v>5</v>
      </c>
      <c r="H62" s="23"/>
    </row>
    <row r="63" spans="1:8" x14ac:dyDescent="0.25">
      <c r="A63" s="25" t="s">
        <v>10</v>
      </c>
      <c r="B63" s="25"/>
      <c r="C63" s="14">
        <v>324</v>
      </c>
      <c r="D63" s="8">
        <f>C63-E63</f>
        <v>167</v>
      </c>
      <c r="E63" s="3">
        <v>157</v>
      </c>
      <c r="F63" s="9">
        <f t="shared" ref="F63:F68" si="18">E63/C63</f>
        <v>0.48456790123456789</v>
      </c>
      <c r="G63" s="28"/>
      <c r="H63" s="23"/>
    </row>
    <row r="64" spans="1:8" x14ac:dyDescent="0.25">
      <c r="A64" s="25" t="s">
        <v>11</v>
      </c>
      <c r="B64" s="25"/>
      <c r="C64" s="14">
        <v>1192</v>
      </c>
      <c r="D64" s="8">
        <f>C64-E64</f>
        <v>496</v>
      </c>
      <c r="E64" s="3">
        <v>696</v>
      </c>
      <c r="F64" s="9">
        <f t="shared" si="18"/>
        <v>0.58389261744966447</v>
      </c>
      <c r="G64" s="28"/>
      <c r="H64" s="23"/>
    </row>
    <row r="65" spans="1:8" x14ac:dyDescent="0.25">
      <c r="A65" s="25" t="s">
        <v>8</v>
      </c>
      <c r="B65" s="25"/>
      <c r="C65" s="14">
        <v>1430</v>
      </c>
      <c r="D65" s="8">
        <f>C65-E65</f>
        <v>554</v>
      </c>
      <c r="E65" s="3">
        <v>876</v>
      </c>
      <c r="F65" s="9">
        <f t="shared" si="18"/>
        <v>0.61258741258741256</v>
      </c>
      <c r="G65" s="28" t="s">
        <v>6</v>
      </c>
      <c r="H65" s="23"/>
    </row>
    <row r="66" spans="1:8" x14ac:dyDescent="0.25">
      <c r="A66" s="25" t="s">
        <v>9</v>
      </c>
      <c r="B66" s="25"/>
      <c r="C66" s="14">
        <v>352</v>
      </c>
      <c r="D66" s="8">
        <f t="shared" ref="D66:D68" si="19">C66-E66</f>
        <v>32</v>
      </c>
      <c r="E66" s="3">
        <v>320</v>
      </c>
      <c r="F66" s="9">
        <f t="shared" si="18"/>
        <v>0.90909090909090906</v>
      </c>
      <c r="G66" s="28"/>
      <c r="H66" s="23"/>
    </row>
    <row r="67" spans="1:8" x14ac:dyDescent="0.25">
      <c r="A67" s="25" t="s">
        <v>12</v>
      </c>
      <c r="B67" s="25"/>
      <c r="C67" s="14">
        <v>2200</v>
      </c>
      <c r="D67" s="8">
        <f t="shared" si="19"/>
        <v>2195</v>
      </c>
      <c r="E67" s="3">
        <v>5</v>
      </c>
      <c r="F67" s="9">
        <f t="shared" si="18"/>
        <v>2.2727272727272726E-3</v>
      </c>
      <c r="G67" s="28"/>
      <c r="H67" s="23"/>
    </row>
    <row r="68" spans="1:8" x14ac:dyDescent="0.25">
      <c r="A68" s="26" t="s">
        <v>16</v>
      </c>
      <c r="B68" s="26"/>
      <c r="C68" s="14">
        <v>1337</v>
      </c>
      <c r="D68" s="8">
        <f t="shared" si="19"/>
        <v>506</v>
      </c>
      <c r="E68" s="3">
        <v>831</v>
      </c>
      <c r="F68" s="9">
        <f t="shared" si="18"/>
        <v>0.62154076290201943</v>
      </c>
      <c r="G68" s="30"/>
      <c r="H68" s="24"/>
    </row>
    <row r="69" spans="1:8" x14ac:dyDescent="0.25">
      <c r="A69"/>
      <c r="B69"/>
      <c r="C69" s="10">
        <f>SUM(C62:C68)</f>
        <v>8054</v>
      </c>
      <c r="D69" s="10">
        <f>C69-E69</f>
        <v>4523</v>
      </c>
      <c r="E69" s="10">
        <f t="shared" ref="E69" si="20">SUM(E62:E68)</f>
        <v>3531</v>
      </c>
      <c r="F69" s="11">
        <f>E69/C69</f>
        <v>0.43841569406506081</v>
      </c>
      <c r="G69" s="29">
        <f>SUM(H62:H67)</f>
        <v>0</v>
      </c>
      <c r="H69" s="29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B21" sqref="B21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1</v>
      </c>
      <c r="B1" s="1">
        <f>'1-7'!B1+28</f>
        <v>44955</v>
      </c>
      <c r="C1" s="12" t="s">
        <v>3</v>
      </c>
      <c r="D1" s="7" t="s">
        <v>2</v>
      </c>
      <c r="E1" s="12" t="s">
        <v>0</v>
      </c>
      <c r="F1" s="12" t="s">
        <v>1</v>
      </c>
      <c r="G1" s="27" t="s">
        <v>4</v>
      </c>
      <c r="H1" s="27"/>
    </row>
    <row r="2" spans="1:8" x14ac:dyDescent="0.25">
      <c r="A2" s="25" t="s">
        <v>7</v>
      </c>
      <c r="B2" s="25"/>
      <c r="C2" s="14">
        <v>1219</v>
      </c>
      <c r="D2" s="8">
        <f>C2-E2</f>
        <v>608</v>
      </c>
      <c r="E2" s="3">
        <v>611</v>
      </c>
      <c r="F2" s="9">
        <f>E2/C2</f>
        <v>0.50123051681706321</v>
      </c>
      <c r="G2" s="28" t="s">
        <v>5</v>
      </c>
      <c r="H2" s="23"/>
    </row>
    <row r="3" spans="1:8" x14ac:dyDescent="0.25">
      <c r="A3" s="25" t="s">
        <v>10</v>
      </c>
      <c r="B3" s="25"/>
      <c r="C3" s="14">
        <v>324</v>
      </c>
      <c r="D3" s="8">
        <f>C3-E3</f>
        <v>162</v>
      </c>
      <c r="E3" s="3">
        <v>162</v>
      </c>
      <c r="F3" s="9">
        <f t="shared" ref="F3:F8" si="0">E3/C3</f>
        <v>0.5</v>
      </c>
      <c r="G3" s="28"/>
      <c r="H3" s="23"/>
    </row>
    <row r="4" spans="1:8" x14ac:dyDescent="0.25">
      <c r="A4" s="25" t="s">
        <v>11</v>
      </c>
      <c r="B4" s="25"/>
      <c r="C4" s="14">
        <v>1192</v>
      </c>
      <c r="D4" s="8">
        <f>C4-E4</f>
        <v>562</v>
      </c>
      <c r="E4" s="3">
        <v>630</v>
      </c>
      <c r="F4" s="9">
        <f t="shared" si="0"/>
        <v>0.52852348993288589</v>
      </c>
      <c r="G4" s="28"/>
      <c r="H4" s="23"/>
    </row>
    <row r="5" spans="1:8" x14ac:dyDescent="0.25">
      <c r="A5" s="25" t="s">
        <v>8</v>
      </c>
      <c r="B5" s="25"/>
      <c r="C5" s="14">
        <v>1430</v>
      </c>
      <c r="D5" s="8">
        <f>C5-E5</f>
        <v>640</v>
      </c>
      <c r="E5" s="3">
        <v>790</v>
      </c>
      <c r="F5" s="9">
        <f t="shared" si="0"/>
        <v>0.55244755244755239</v>
      </c>
      <c r="G5" s="28" t="s">
        <v>6</v>
      </c>
      <c r="H5" s="23"/>
    </row>
    <row r="6" spans="1:8" x14ac:dyDescent="0.25">
      <c r="A6" s="25" t="s">
        <v>9</v>
      </c>
      <c r="B6" s="25"/>
      <c r="C6" s="14">
        <v>352</v>
      </c>
      <c r="D6" s="8">
        <f t="shared" ref="D6:D8" si="1">C6-E6</f>
        <v>38</v>
      </c>
      <c r="E6" s="3">
        <v>314</v>
      </c>
      <c r="F6" s="9">
        <f t="shared" si="0"/>
        <v>0.89204545454545459</v>
      </c>
      <c r="G6" s="28"/>
      <c r="H6" s="23"/>
    </row>
    <row r="7" spans="1:8" x14ac:dyDescent="0.25">
      <c r="A7" s="25" t="s">
        <v>12</v>
      </c>
      <c r="B7" s="25"/>
      <c r="C7" s="14">
        <v>2200</v>
      </c>
      <c r="D7" s="8">
        <f t="shared" si="1"/>
        <v>2195</v>
      </c>
      <c r="E7" s="3">
        <v>5</v>
      </c>
      <c r="F7" s="9">
        <f t="shared" si="0"/>
        <v>2.2727272727272726E-3</v>
      </c>
      <c r="G7" s="28"/>
      <c r="H7" s="23"/>
    </row>
    <row r="8" spans="1:8" x14ac:dyDescent="0.25">
      <c r="A8" s="26" t="s">
        <v>16</v>
      </c>
      <c r="B8" s="26"/>
      <c r="C8" s="14">
        <v>1337</v>
      </c>
      <c r="D8" s="8">
        <f t="shared" si="1"/>
        <v>539</v>
      </c>
      <c r="E8" s="3">
        <v>798</v>
      </c>
      <c r="F8" s="9">
        <f t="shared" si="0"/>
        <v>0.59685863874345546</v>
      </c>
      <c r="G8" s="30"/>
      <c r="H8" s="24"/>
    </row>
    <row r="9" spans="1:8" x14ac:dyDescent="0.25">
      <c r="A9"/>
      <c r="B9"/>
      <c r="C9" s="10">
        <f>SUM(C2:C8)</f>
        <v>8054</v>
      </c>
      <c r="D9" s="10">
        <f>C9-E9</f>
        <v>4744</v>
      </c>
      <c r="E9" s="10">
        <f t="shared" ref="E9" si="2">SUM(E2:E8)</f>
        <v>3310</v>
      </c>
      <c r="F9" s="11">
        <f>E9/C9</f>
        <v>0.41097591259001737</v>
      </c>
      <c r="G9" s="29">
        <f>SUM(H2:H7)</f>
        <v>0</v>
      </c>
      <c r="H9" s="29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2</v>
      </c>
      <c r="B11" s="13">
        <f>IF(B1="","",B1+1)</f>
        <v>44956</v>
      </c>
      <c r="C11" s="12" t="s">
        <v>3</v>
      </c>
      <c r="D11" s="7" t="s">
        <v>2</v>
      </c>
      <c r="E11" s="12" t="s">
        <v>0</v>
      </c>
      <c r="F11" s="12" t="s">
        <v>1</v>
      </c>
      <c r="G11" s="27" t="s">
        <v>4</v>
      </c>
      <c r="H11" s="27"/>
    </row>
    <row r="12" spans="1:8" x14ac:dyDescent="0.25">
      <c r="A12" s="25" t="s">
        <v>7</v>
      </c>
      <c r="B12" s="25"/>
      <c r="C12" s="14">
        <v>1219</v>
      </c>
      <c r="D12" s="8">
        <f>C12-E12</f>
        <v>632</v>
      </c>
      <c r="E12" s="3">
        <v>587</v>
      </c>
      <c r="F12" s="9">
        <f>E12/C12</f>
        <v>0.48154224774405252</v>
      </c>
      <c r="G12" s="28" t="s">
        <v>5</v>
      </c>
      <c r="H12" s="23"/>
    </row>
    <row r="13" spans="1:8" x14ac:dyDescent="0.25">
      <c r="A13" s="25" t="s">
        <v>10</v>
      </c>
      <c r="B13" s="25"/>
      <c r="C13" s="14">
        <v>324</v>
      </c>
      <c r="D13" s="8">
        <f>C13-E13</f>
        <v>163</v>
      </c>
      <c r="E13" s="3">
        <v>161</v>
      </c>
      <c r="F13" s="9">
        <f t="shared" ref="F13:F18" si="3">E13/C13</f>
        <v>0.49691358024691357</v>
      </c>
      <c r="G13" s="28"/>
      <c r="H13" s="23"/>
    </row>
    <row r="14" spans="1:8" x14ac:dyDescent="0.25">
      <c r="A14" s="25" t="s">
        <v>11</v>
      </c>
      <c r="B14" s="25"/>
      <c r="C14" s="14">
        <v>1192</v>
      </c>
      <c r="D14" s="8">
        <f>C14-E14</f>
        <v>679</v>
      </c>
      <c r="E14" s="3">
        <v>513</v>
      </c>
      <c r="F14" s="9">
        <f t="shared" si="3"/>
        <v>0.43036912751677853</v>
      </c>
      <c r="G14" s="28"/>
      <c r="H14" s="23"/>
    </row>
    <row r="15" spans="1:8" x14ac:dyDescent="0.25">
      <c r="A15" s="25" t="s">
        <v>8</v>
      </c>
      <c r="B15" s="25"/>
      <c r="C15" s="14">
        <v>1430</v>
      </c>
      <c r="D15" s="8">
        <f>C15-E15</f>
        <v>372</v>
      </c>
      <c r="E15" s="3">
        <v>1058</v>
      </c>
      <c r="F15" s="9">
        <f t="shared" si="3"/>
        <v>0.73986013986013988</v>
      </c>
      <c r="G15" s="28" t="s">
        <v>6</v>
      </c>
      <c r="H15" s="23"/>
    </row>
    <row r="16" spans="1:8" x14ac:dyDescent="0.25">
      <c r="A16" s="25" t="s">
        <v>9</v>
      </c>
      <c r="B16" s="25"/>
      <c r="C16" s="14">
        <v>352</v>
      </c>
      <c r="D16" s="8">
        <f t="shared" ref="D16:D18" si="4">C16-E16</f>
        <v>17</v>
      </c>
      <c r="E16" s="3">
        <v>335</v>
      </c>
      <c r="F16" s="9">
        <f t="shared" si="3"/>
        <v>0.95170454545454541</v>
      </c>
      <c r="G16" s="28"/>
      <c r="H16" s="23"/>
    </row>
    <row r="17" spans="1:8" x14ac:dyDescent="0.25">
      <c r="A17" s="25" t="s">
        <v>12</v>
      </c>
      <c r="B17" s="25"/>
      <c r="C17" s="14">
        <v>2200</v>
      </c>
      <c r="D17" s="8">
        <f t="shared" si="4"/>
        <v>2195</v>
      </c>
      <c r="E17" s="3">
        <v>5</v>
      </c>
      <c r="F17" s="9">
        <f t="shared" si="3"/>
        <v>2.2727272727272726E-3</v>
      </c>
      <c r="G17" s="28"/>
      <c r="H17" s="23"/>
    </row>
    <row r="18" spans="1:8" x14ac:dyDescent="0.25">
      <c r="A18" s="26" t="s">
        <v>16</v>
      </c>
      <c r="B18" s="26"/>
      <c r="C18" s="14">
        <v>1337</v>
      </c>
      <c r="D18" s="8">
        <f t="shared" si="4"/>
        <v>548</v>
      </c>
      <c r="E18" s="3">
        <v>789</v>
      </c>
      <c r="F18" s="9">
        <f t="shared" si="3"/>
        <v>0.59012715033657437</v>
      </c>
      <c r="G18" s="30"/>
      <c r="H18" s="24"/>
    </row>
    <row r="19" spans="1:8" x14ac:dyDescent="0.25">
      <c r="A19"/>
      <c r="B19"/>
      <c r="C19" s="10">
        <f>SUM(C12:C18)</f>
        <v>8054</v>
      </c>
      <c r="D19" s="10">
        <f>C19-E19</f>
        <v>4606</v>
      </c>
      <c r="E19" s="10">
        <f t="shared" ref="E19" si="5">SUM(E12:E18)</f>
        <v>3448</v>
      </c>
      <c r="F19" s="11">
        <f>E19/C19</f>
        <v>0.42811025577352868</v>
      </c>
      <c r="G19" s="29">
        <f>SUM(H12:H17)</f>
        <v>0</v>
      </c>
      <c r="H19" s="29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3</v>
      </c>
      <c r="B21" s="13">
        <f>IF(B11="","",B11+1)</f>
        <v>44957</v>
      </c>
      <c r="C21" s="12" t="s">
        <v>3</v>
      </c>
      <c r="D21" s="7" t="s">
        <v>2</v>
      </c>
      <c r="E21" s="12" t="s">
        <v>0</v>
      </c>
      <c r="F21" s="12" t="s">
        <v>1</v>
      </c>
      <c r="G21" s="27" t="s">
        <v>4</v>
      </c>
      <c r="H21" s="27"/>
    </row>
    <row r="22" spans="1:8" x14ac:dyDescent="0.25">
      <c r="A22" s="25" t="s">
        <v>7</v>
      </c>
      <c r="B22" s="25"/>
      <c r="C22" s="14">
        <v>1219</v>
      </c>
      <c r="D22" s="8">
        <f>C22-E22</f>
        <v>631</v>
      </c>
      <c r="E22" s="3">
        <v>588</v>
      </c>
      <c r="F22" s="9">
        <f>E22/C22</f>
        <v>0.48236259228876127</v>
      </c>
      <c r="G22" s="28" t="s">
        <v>5</v>
      </c>
      <c r="H22" s="23"/>
    </row>
    <row r="23" spans="1:8" x14ac:dyDescent="0.25">
      <c r="A23" s="25" t="s">
        <v>10</v>
      </c>
      <c r="B23" s="25"/>
      <c r="C23" s="14">
        <v>324</v>
      </c>
      <c r="D23" s="8">
        <f>C23-E23</f>
        <v>131</v>
      </c>
      <c r="E23" s="3">
        <v>193</v>
      </c>
      <c r="F23" s="9">
        <f t="shared" ref="F23:F28" si="6">E23/C23</f>
        <v>0.59567901234567899</v>
      </c>
      <c r="G23" s="28"/>
      <c r="H23" s="23"/>
    </row>
    <row r="24" spans="1:8" x14ac:dyDescent="0.25">
      <c r="A24" s="25" t="s">
        <v>11</v>
      </c>
      <c r="B24" s="25"/>
      <c r="C24" s="14">
        <v>1192</v>
      </c>
      <c r="D24" s="8">
        <f>C24-E24</f>
        <v>711</v>
      </c>
      <c r="E24" s="3">
        <v>481</v>
      </c>
      <c r="F24" s="9">
        <f t="shared" si="6"/>
        <v>0.40352348993288589</v>
      </c>
      <c r="G24" s="28"/>
      <c r="H24" s="23"/>
    </row>
    <row r="25" spans="1:8" x14ac:dyDescent="0.25">
      <c r="A25" s="25" t="s">
        <v>8</v>
      </c>
      <c r="B25" s="25"/>
      <c r="C25" s="14">
        <v>1430</v>
      </c>
      <c r="D25" s="8">
        <f>C25-E25</f>
        <v>236</v>
      </c>
      <c r="E25" s="3">
        <v>1194</v>
      </c>
      <c r="F25" s="9">
        <f t="shared" si="6"/>
        <v>0.83496503496503494</v>
      </c>
      <c r="G25" s="28" t="s">
        <v>6</v>
      </c>
      <c r="H25" s="23"/>
    </row>
    <row r="26" spans="1:8" x14ac:dyDescent="0.25">
      <c r="A26" s="25" t="s">
        <v>9</v>
      </c>
      <c r="B26" s="25"/>
      <c r="C26" s="14">
        <v>352</v>
      </c>
      <c r="D26" s="8">
        <f t="shared" ref="D26:D28" si="7">C26-E26</f>
        <v>22</v>
      </c>
      <c r="E26" s="3">
        <v>330</v>
      </c>
      <c r="F26" s="9">
        <f t="shared" si="6"/>
        <v>0.9375</v>
      </c>
      <c r="G26" s="28"/>
      <c r="H26" s="23"/>
    </row>
    <row r="27" spans="1:8" x14ac:dyDescent="0.25">
      <c r="A27" s="25" t="s">
        <v>12</v>
      </c>
      <c r="B27" s="25"/>
      <c r="C27" s="14">
        <v>2200</v>
      </c>
      <c r="D27" s="8">
        <f t="shared" si="7"/>
        <v>2195</v>
      </c>
      <c r="E27" s="3">
        <v>5</v>
      </c>
      <c r="F27" s="9">
        <f t="shared" si="6"/>
        <v>2.2727272727272726E-3</v>
      </c>
      <c r="G27" s="28"/>
      <c r="H27" s="23"/>
    </row>
    <row r="28" spans="1:8" x14ac:dyDescent="0.25">
      <c r="A28" s="26" t="s">
        <v>16</v>
      </c>
      <c r="B28" s="26"/>
      <c r="C28" s="14">
        <v>1337</v>
      </c>
      <c r="D28" s="8">
        <f t="shared" si="7"/>
        <v>558</v>
      </c>
      <c r="E28" s="3">
        <v>779</v>
      </c>
      <c r="F28" s="9">
        <f t="shared" si="6"/>
        <v>0.58264771877337318</v>
      </c>
      <c r="G28" s="30"/>
      <c r="H28" s="24"/>
    </row>
    <row r="29" spans="1:8" x14ac:dyDescent="0.25">
      <c r="A29"/>
      <c r="B29"/>
      <c r="C29" s="10">
        <f>SUM(C22:C28)</f>
        <v>8054</v>
      </c>
      <c r="D29" s="10">
        <f>C29-E29</f>
        <v>4484</v>
      </c>
      <c r="E29" s="10">
        <f t="shared" ref="E29" si="8">SUM(E22:E28)</f>
        <v>3570</v>
      </c>
      <c r="F29" s="11">
        <f>E29/C29</f>
        <v>0.44325800844300967</v>
      </c>
      <c r="G29" s="29">
        <f>SUM(H22:H27)</f>
        <v>0</v>
      </c>
      <c r="H29" s="29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hidden="1" x14ac:dyDescent="0.25">
      <c r="A31" s="6">
        <f>WEEKDAY((B31))</f>
        <v>4</v>
      </c>
      <c r="B31" s="13">
        <f>B21+1</f>
        <v>44958</v>
      </c>
      <c r="C31" s="12" t="s">
        <v>3</v>
      </c>
      <c r="D31" s="7" t="s">
        <v>2</v>
      </c>
      <c r="E31" s="12" t="s">
        <v>0</v>
      </c>
      <c r="F31" s="12" t="s">
        <v>1</v>
      </c>
      <c r="G31" s="27" t="s">
        <v>4</v>
      </c>
      <c r="H31" s="27"/>
    </row>
    <row r="32" spans="1:8" hidden="1" x14ac:dyDescent="0.25">
      <c r="A32" s="25" t="s">
        <v>7</v>
      </c>
      <c r="B32" s="25"/>
      <c r="C32" s="14">
        <v>1219</v>
      </c>
      <c r="D32" s="8">
        <f>C32-E32</f>
        <v>1219</v>
      </c>
      <c r="E32" s="3"/>
      <c r="F32" s="9">
        <f>E32/C32</f>
        <v>0</v>
      </c>
      <c r="G32" s="28" t="s">
        <v>5</v>
      </c>
      <c r="H32" s="23"/>
    </row>
    <row r="33" spans="1:8" hidden="1" x14ac:dyDescent="0.25">
      <c r="A33" s="25" t="s">
        <v>10</v>
      </c>
      <c r="B33" s="25"/>
      <c r="C33" s="14">
        <v>324</v>
      </c>
      <c r="D33" s="8">
        <f>C33-E33</f>
        <v>324</v>
      </c>
      <c r="E33" s="3"/>
      <c r="F33" s="9">
        <f t="shared" ref="F33:F37" si="9">E33/C33</f>
        <v>0</v>
      </c>
      <c r="G33" s="28"/>
      <c r="H33" s="23"/>
    </row>
    <row r="34" spans="1:8" hidden="1" x14ac:dyDescent="0.25">
      <c r="A34" s="25" t="s">
        <v>11</v>
      </c>
      <c r="B34" s="25"/>
      <c r="C34" s="14">
        <v>1192</v>
      </c>
      <c r="D34" s="8">
        <f>C34-E34</f>
        <v>1192</v>
      </c>
      <c r="E34" s="3"/>
      <c r="F34" s="9">
        <f t="shared" si="9"/>
        <v>0</v>
      </c>
      <c r="G34" s="28"/>
      <c r="H34" s="23"/>
    </row>
    <row r="35" spans="1:8" hidden="1" x14ac:dyDescent="0.25">
      <c r="A35" s="25" t="s">
        <v>8</v>
      </c>
      <c r="B35" s="25"/>
      <c r="C35" s="14">
        <v>1430</v>
      </c>
      <c r="D35" s="8">
        <f>C35-E35</f>
        <v>1430</v>
      </c>
      <c r="E35" s="3"/>
      <c r="F35" s="9">
        <f t="shared" si="9"/>
        <v>0</v>
      </c>
      <c r="G35" s="28" t="s">
        <v>6</v>
      </c>
      <c r="H35" s="23"/>
    </row>
    <row r="36" spans="1:8" hidden="1" x14ac:dyDescent="0.25">
      <c r="A36" s="25" t="s">
        <v>9</v>
      </c>
      <c r="B36" s="25"/>
      <c r="C36" s="14">
        <v>352</v>
      </c>
      <c r="D36" s="8">
        <f t="shared" ref="D36:D37" si="10">C36-E36</f>
        <v>352</v>
      </c>
      <c r="E36" s="3"/>
      <c r="F36" s="9">
        <f t="shared" si="9"/>
        <v>0</v>
      </c>
      <c r="G36" s="28"/>
      <c r="H36" s="23"/>
    </row>
    <row r="37" spans="1:8" hidden="1" x14ac:dyDescent="0.25">
      <c r="A37" s="25" t="s">
        <v>12</v>
      </c>
      <c r="B37" s="25"/>
      <c r="C37" s="14">
        <v>2200</v>
      </c>
      <c r="D37" s="8">
        <f t="shared" si="10"/>
        <v>2200</v>
      </c>
      <c r="E37" s="3"/>
      <c r="F37" s="9">
        <f t="shared" si="9"/>
        <v>0</v>
      </c>
      <c r="G37" s="28"/>
      <c r="H37" s="23"/>
    </row>
    <row r="38" spans="1:8" hidden="1" x14ac:dyDescent="0.25">
      <c r="A38" s="26"/>
      <c r="B38" s="26"/>
      <c r="C38" s="14"/>
      <c r="D38" s="8"/>
      <c r="E38" s="3"/>
      <c r="F38" s="9"/>
      <c r="G38" s="30"/>
      <c r="H38" s="24"/>
    </row>
    <row r="39" spans="1:8" hidden="1" x14ac:dyDescent="0.25">
      <c r="A39"/>
      <c r="B39"/>
      <c r="C39" s="10">
        <f>SUM(C32:C38)</f>
        <v>6717</v>
      </c>
      <c r="D39" s="10">
        <f>C39-E39</f>
        <v>6717</v>
      </c>
      <c r="E39" s="10">
        <f t="shared" ref="E39" si="11">SUM(E32:E38)</f>
        <v>0</v>
      </c>
      <c r="F39" s="11">
        <f>E39/C39</f>
        <v>0</v>
      </c>
      <c r="G39" s="29">
        <f>SUM(H32:H37)</f>
        <v>0</v>
      </c>
      <c r="H39" s="29"/>
    </row>
    <row r="40" spans="1:8" hidden="1" x14ac:dyDescent="0.25">
      <c r="A40"/>
      <c r="B40"/>
      <c r="C40" s="3"/>
      <c r="D40" s="3"/>
      <c r="E40" s="3"/>
      <c r="F40" s="4"/>
      <c r="G40" s="5"/>
      <c r="H40" s="5"/>
    </row>
    <row r="41" spans="1:8" hidden="1" x14ac:dyDescent="0.25">
      <c r="A41" s="6">
        <f>WEEKDAY((B41))</f>
        <v>5</v>
      </c>
      <c r="B41" s="13">
        <f>B31+1</f>
        <v>44959</v>
      </c>
      <c r="C41" s="12" t="s">
        <v>3</v>
      </c>
      <c r="D41" s="7" t="s">
        <v>2</v>
      </c>
      <c r="E41" s="12" t="s">
        <v>0</v>
      </c>
      <c r="F41" s="12" t="s">
        <v>1</v>
      </c>
      <c r="G41" s="27" t="s">
        <v>4</v>
      </c>
      <c r="H41" s="27"/>
    </row>
    <row r="42" spans="1:8" hidden="1" x14ac:dyDescent="0.25">
      <c r="A42" s="25" t="s">
        <v>7</v>
      </c>
      <c r="B42" s="25"/>
      <c r="C42" s="14">
        <v>1219</v>
      </c>
      <c r="D42" s="8">
        <f>C42-E42</f>
        <v>1219</v>
      </c>
      <c r="E42" s="3"/>
      <c r="F42" s="9">
        <f>E42/C42</f>
        <v>0</v>
      </c>
      <c r="G42" s="28" t="s">
        <v>5</v>
      </c>
      <c r="H42" s="23"/>
    </row>
    <row r="43" spans="1:8" hidden="1" x14ac:dyDescent="0.25">
      <c r="A43" s="25" t="s">
        <v>10</v>
      </c>
      <c r="B43" s="25"/>
      <c r="C43" s="14">
        <v>324</v>
      </c>
      <c r="D43" s="8">
        <f>C43-E43</f>
        <v>324</v>
      </c>
      <c r="E43" s="3"/>
      <c r="F43" s="9">
        <f t="shared" ref="F43:F47" si="12">E43/C43</f>
        <v>0</v>
      </c>
      <c r="G43" s="28"/>
      <c r="H43" s="23"/>
    </row>
    <row r="44" spans="1:8" hidden="1" x14ac:dyDescent="0.25">
      <c r="A44" s="25" t="s">
        <v>11</v>
      </c>
      <c r="B44" s="25"/>
      <c r="C44" s="14">
        <v>1192</v>
      </c>
      <c r="D44" s="8">
        <f>C44-E44</f>
        <v>1192</v>
      </c>
      <c r="E44" s="3"/>
      <c r="F44" s="9">
        <f t="shared" si="12"/>
        <v>0</v>
      </c>
      <c r="G44" s="28"/>
      <c r="H44" s="23"/>
    </row>
    <row r="45" spans="1:8" hidden="1" x14ac:dyDescent="0.25">
      <c r="A45" s="25" t="s">
        <v>8</v>
      </c>
      <c r="B45" s="25"/>
      <c r="C45" s="14">
        <v>1430</v>
      </c>
      <c r="D45" s="8">
        <f>C45-E45</f>
        <v>1430</v>
      </c>
      <c r="E45" s="3"/>
      <c r="F45" s="9">
        <f t="shared" si="12"/>
        <v>0</v>
      </c>
      <c r="G45" s="28" t="s">
        <v>6</v>
      </c>
      <c r="H45" s="23"/>
    </row>
    <row r="46" spans="1:8" hidden="1" x14ac:dyDescent="0.25">
      <c r="A46" s="25" t="s">
        <v>9</v>
      </c>
      <c r="B46" s="25"/>
      <c r="C46" s="14">
        <v>352</v>
      </c>
      <c r="D46" s="8">
        <f t="shared" ref="D46:D47" si="13">C46-E46</f>
        <v>352</v>
      </c>
      <c r="E46" s="3"/>
      <c r="F46" s="9">
        <f t="shared" si="12"/>
        <v>0</v>
      </c>
      <c r="G46" s="28"/>
      <c r="H46" s="23"/>
    </row>
    <row r="47" spans="1:8" hidden="1" x14ac:dyDescent="0.25">
      <c r="A47" s="25" t="s">
        <v>12</v>
      </c>
      <c r="B47" s="25"/>
      <c r="C47" s="14">
        <v>2200</v>
      </c>
      <c r="D47" s="8">
        <f t="shared" si="13"/>
        <v>2200</v>
      </c>
      <c r="E47" s="3"/>
      <c r="F47" s="9">
        <f t="shared" si="12"/>
        <v>0</v>
      </c>
      <c r="G47" s="28"/>
      <c r="H47" s="23"/>
    </row>
    <row r="48" spans="1:8" hidden="1" x14ac:dyDescent="0.25">
      <c r="A48" s="26"/>
      <c r="B48" s="26"/>
      <c r="C48" s="14"/>
      <c r="D48" s="8"/>
      <c r="E48" s="3"/>
      <c r="F48" s="9"/>
      <c r="G48" s="30"/>
      <c r="H48" s="24"/>
    </row>
    <row r="49" spans="1:8" hidden="1" x14ac:dyDescent="0.25">
      <c r="A49"/>
      <c r="B49"/>
      <c r="C49" s="10">
        <f>SUM(C42:C48)</f>
        <v>6717</v>
      </c>
      <c r="D49" s="10">
        <f>C49-E49</f>
        <v>6717</v>
      </c>
      <c r="E49" s="10">
        <f t="shared" ref="E49" si="14">SUM(E42:E48)</f>
        <v>0</v>
      </c>
      <c r="F49" s="11">
        <f>E49/C49</f>
        <v>0</v>
      </c>
      <c r="G49" s="29">
        <f>SUM(H42:H47)</f>
        <v>0</v>
      </c>
      <c r="H49" s="29"/>
    </row>
    <row r="50" spans="1:8" hidden="1" x14ac:dyDescent="0.25">
      <c r="A50"/>
      <c r="B50"/>
      <c r="C50" s="3"/>
      <c r="D50" s="3"/>
      <c r="E50" s="3"/>
      <c r="F50" s="4"/>
      <c r="G50" s="5"/>
      <c r="H50" s="5"/>
    </row>
    <row r="51" spans="1:8" hidden="1" x14ac:dyDescent="0.25">
      <c r="A51" s="6">
        <f>WEEKDAY((B51))</f>
        <v>6</v>
      </c>
      <c r="B51" s="13">
        <f>B41+1</f>
        <v>44960</v>
      </c>
      <c r="C51" s="12" t="s">
        <v>3</v>
      </c>
      <c r="D51" s="7" t="s">
        <v>2</v>
      </c>
      <c r="E51" s="12" t="s">
        <v>0</v>
      </c>
      <c r="F51" s="12" t="s">
        <v>1</v>
      </c>
      <c r="G51" s="27" t="s">
        <v>4</v>
      </c>
      <c r="H51" s="27"/>
    </row>
    <row r="52" spans="1:8" hidden="1" x14ac:dyDescent="0.25">
      <c r="A52" s="25" t="s">
        <v>7</v>
      </c>
      <c r="B52" s="25"/>
      <c r="C52" s="14">
        <v>1219</v>
      </c>
      <c r="D52" s="8">
        <f>C52-E52</f>
        <v>1219</v>
      </c>
      <c r="E52" s="3"/>
      <c r="F52" s="9">
        <f>E52/C52</f>
        <v>0</v>
      </c>
      <c r="G52" s="28" t="s">
        <v>5</v>
      </c>
      <c r="H52" s="23"/>
    </row>
    <row r="53" spans="1:8" hidden="1" x14ac:dyDescent="0.25">
      <c r="A53" s="25" t="s">
        <v>10</v>
      </c>
      <c r="B53" s="25"/>
      <c r="C53" s="14">
        <v>324</v>
      </c>
      <c r="D53" s="8">
        <f>C53-E53</f>
        <v>324</v>
      </c>
      <c r="E53" s="3"/>
      <c r="F53" s="9">
        <f t="shared" ref="F53:F57" si="15">E53/C53</f>
        <v>0</v>
      </c>
      <c r="G53" s="28"/>
      <c r="H53" s="23"/>
    </row>
    <row r="54" spans="1:8" hidden="1" x14ac:dyDescent="0.25">
      <c r="A54" s="25" t="s">
        <v>11</v>
      </c>
      <c r="B54" s="25"/>
      <c r="C54" s="14">
        <v>1192</v>
      </c>
      <c r="D54" s="8">
        <f>C54-E54</f>
        <v>1192</v>
      </c>
      <c r="E54" s="3"/>
      <c r="F54" s="9">
        <f t="shared" si="15"/>
        <v>0</v>
      </c>
      <c r="G54" s="28"/>
      <c r="H54" s="23"/>
    </row>
    <row r="55" spans="1:8" hidden="1" x14ac:dyDescent="0.25">
      <c r="A55" s="25" t="s">
        <v>8</v>
      </c>
      <c r="B55" s="25"/>
      <c r="C55" s="14">
        <v>1430</v>
      </c>
      <c r="D55" s="8">
        <f>C55-E55</f>
        <v>1430</v>
      </c>
      <c r="E55" s="3"/>
      <c r="F55" s="9">
        <f t="shared" si="15"/>
        <v>0</v>
      </c>
      <c r="G55" s="28" t="s">
        <v>6</v>
      </c>
      <c r="H55" s="23"/>
    </row>
    <row r="56" spans="1:8" hidden="1" x14ac:dyDescent="0.25">
      <c r="A56" s="25" t="s">
        <v>9</v>
      </c>
      <c r="B56" s="25"/>
      <c r="C56" s="14">
        <v>352</v>
      </c>
      <c r="D56" s="8">
        <f t="shared" ref="D56:D57" si="16">C56-E56</f>
        <v>352</v>
      </c>
      <c r="E56" s="3"/>
      <c r="F56" s="9">
        <f t="shared" si="15"/>
        <v>0</v>
      </c>
      <c r="G56" s="28"/>
      <c r="H56" s="23"/>
    </row>
    <row r="57" spans="1:8" hidden="1" x14ac:dyDescent="0.25">
      <c r="A57" s="25" t="s">
        <v>12</v>
      </c>
      <c r="B57" s="25"/>
      <c r="C57" s="14">
        <v>2200</v>
      </c>
      <c r="D57" s="8">
        <f t="shared" si="16"/>
        <v>2200</v>
      </c>
      <c r="E57" s="3"/>
      <c r="F57" s="9">
        <f t="shared" si="15"/>
        <v>0</v>
      </c>
      <c r="G57" s="28"/>
      <c r="H57" s="23"/>
    </row>
    <row r="58" spans="1:8" hidden="1" x14ac:dyDescent="0.25">
      <c r="A58" s="26"/>
      <c r="B58" s="26"/>
      <c r="C58" s="14"/>
      <c r="D58" s="8"/>
      <c r="E58" s="3"/>
      <c r="F58" s="9"/>
      <c r="G58" s="30"/>
      <c r="H58" s="24"/>
    </row>
    <row r="59" spans="1:8" hidden="1" x14ac:dyDescent="0.25">
      <c r="A59"/>
      <c r="B59"/>
      <c r="C59" s="10">
        <f>SUM(C52:C58)</f>
        <v>6717</v>
      </c>
      <c r="D59" s="10">
        <f>C59-E59</f>
        <v>6717</v>
      </c>
      <c r="E59" s="10">
        <f t="shared" ref="E59" si="17">SUM(E52:E58)</f>
        <v>0</v>
      </c>
      <c r="F59" s="11">
        <f>E59/C59</f>
        <v>0</v>
      </c>
      <c r="G59" s="29">
        <f>SUM(H52:H57)</f>
        <v>0</v>
      </c>
      <c r="H59" s="29"/>
    </row>
    <row r="60" spans="1:8" hidden="1" x14ac:dyDescent="0.25">
      <c r="A60"/>
      <c r="B60"/>
      <c r="C60" s="3"/>
      <c r="D60" s="3"/>
      <c r="E60" s="3"/>
      <c r="F60" s="4"/>
      <c r="G60" s="5"/>
      <c r="H60" s="5"/>
    </row>
    <row r="61" spans="1:8" hidden="1" x14ac:dyDescent="0.25">
      <c r="A61" s="6">
        <f>WEEKDAY((B61))</f>
        <v>7</v>
      </c>
      <c r="B61" s="13">
        <f>B51+1</f>
        <v>44961</v>
      </c>
      <c r="C61" s="12" t="s">
        <v>3</v>
      </c>
      <c r="D61" s="7" t="s">
        <v>2</v>
      </c>
      <c r="E61" s="12" t="s">
        <v>0</v>
      </c>
      <c r="F61" s="12" t="s">
        <v>1</v>
      </c>
      <c r="G61" s="27" t="s">
        <v>4</v>
      </c>
      <c r="H61" s="27"/>
    </row>
    <row r="62" spans="1:8" hidden="1" x14ac:dyDescent="0.25">
      <c r="A62" s="25" t="s">
        <v>7</v>
      </c>
      <c r="B62" s="25"/>
      <c r="C62" s="14">
        <v>1219</v>
      </c>
      <c r="D62" s="8">
        <f>C62-E62</f>
        <v>1219</v>
      </c>
      <c r="E62" s="3"/>
      <c r="F62" s="9">
        <f>E62/C62</f>
        <v>0</v>
      </c>
      <c r="G62" s="28" t="s">
        <v>5</v>
      </c>
      <c r="H62" s="23"/>
    </row>
    <row r="63" spans="1:8" hidden="1" x14ac:dyDescent="0.25">
      <c r="A63" s="25" t="s">
        <v>10</v>
      </c>
      <c r="B63" s="25"/>
      <c r="C63" s="14">
        <v>324</v>
      </c>
      <c r="D63" s="8">
        <f>C63-E63</f>
        <v>324</v>
      </c>
      <c r="E63" s="3"/>
      <c r="F63" s="9">
        <f t="shared" ref="F63:F67" si="18">E63/C63</f>
        <v>0</v>
      </c>
      <c r="G63" s="28"/>
      <c r="H63" s="23"/>
    </row>
    <row r="64" spans="1:8" hidden="1" x14ac:dyDescent="0.25">
      <c r="A64" s="25" t="s">
        <v>11</v>
      </c>
      <c r="B64" s="25"/>
      <c r="C64" s="14">
        <v>1192</v>
      </c>
      <c r="D64" s="8">
        <f>C64-E64</f>
        <v>1192</v>
      </c>
      <c r="E64" s="3"/>
      <c r="F64" s="9">
        <f t="shared" si="18"/>
        <v>0</v>
      </c>
      <c r="G64" s="28"/>
      <c r="H64" s="23"/>
    </row>
    <row r="65" spans="1:8" hidden="1" x14ac:dyDescent="0.25">
      <c r="A65" s="25" t="s">
        <v>8</v>
      </c>
      <c r="B65" s="25"/>
      <c r="C65" s="14">
        <v>1430</v>
      </c>
      <c r="D65" s="8">
        <f>C65-E65</f>
        <v>1430</v>
      </c>
      <c r="E65" s="3"/>
      <c r="F65" s="9">
        <f t="shared" si="18"/>
        <v>0</v>
      </c>
      <c r="G65" s="28" t="s">
        <v>6</v>
      </c>
      <c r="H65" s="23"/>
    </row>
    <row r="66" spans="1:8" hidden="1" x14ac:dyDescent="0.25">
      <c r="A66" s="25" t="s">
        <v>9</v>
      </c>
      <c r="B66" s="25"/>
      <c r="C66" s="14">
        <v>352</v>
      </c>
      <c r="D66" s="8">
        <f t="shared" ref="D66:D67" si="19">C66-E66</f>
        <v>352</v>
      </c>
      <c r="E66" s="3"/>
      <c r="F66" s="9">
        <f t="shared" si="18"/>
        <v>0</v>
      </c>
      <c r="G66" s="28"/>
      <c r="H66" s="23"/>
    </row>
    <row r="67" spans="1:8" hidden="1" x14ac:dyDescent="0.25">
      <c r="A67" s="25" t="s">
        <v>12</v>
      </c>
      <c r="B67" s="25"/>
      <c r="C67" s="14">
        <v>2200</v>
      </c>
      <c r="D67" s="8">
        <f t="shared" si="19"/>
        <v>2200</v>
      </c>
      <c r="E67" s="3"/>
      <c r="F67" s="9">
        <f t="shared" si="18"/>
        <v>0</v>
      </c>
      <c r="G67" s="28"/>
      <c r="H67" s="23"/>
    </row>
    <row r="68" spans="1:8" hidden="1" x14ac:dyDescent="0.25">
      <c r="A68" s="26"/>
      <c r="B68" s="26"/>
      <c r="C68" s="14"/>
      <c r="D68" s="8"/>
      <c r="E68" s="3"/>
      <c r="F68" s="9"/>
      <c r="G68" s="30"/>
      <c r="H68" s="24"/>
    </row>
    <row r="69" spans="1:8" hidden="1" x14ac:dyDescent="0.25">
      <c r="A69"/>
      <c r="B69"/>
      <c r="C69" s="10">
        <f>SUM(C62:C68)</f>
        <v>6717</v>
      </c>
      <c r="D69" s="10">
        <f>C69-E69</f>
        <v>6717</v>
      </c>
      <c r="E69" s="10">
        <f t="shared" ref="E69" si="20">SUM(E62:E68)</f>
        <v>0</v>
      </c>
      <c r="F69" s="11">
        <f>E69/C69</f>
        <v>0</v>
      </c>
      <c r="G69" s="29">
        <f>SUM(H62:H67)</f>
        <v>0</v>
      </c>
      <c r="H69" s="29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topLeftCell="A2" zoomScaleNormal="100" workbookViewId="0">
      <selection activeCell="B33" sqref="B3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12" t="s">
        <v>1</v>
      </c>
      <c r="D1" s="19" t="s">
        <v>4</v>
      </c>
    </row>
    <row r="2" spans="1:5" x14ac:dyDescent="0.25">
      <c r="A2" s="6">
        <f t="shared" ref="A2:A29" si="0">WEEKDAY((B2))</f>
        <v>1</v>
      </c>
      <c r="B2" s="1">
        <f>'1-7'!B1</f>
        <v>44927</v>
      </c>
      <c r="C2" s="17">
        <f>IF('1-7'!F9=0,"",'1-7'!F9)</f>
        <v>0.39197914079960267</v>
      </c>
      <c r="D2" s="18">
        <f>IF(C2="","",'1-7'!G9)</f>
        <v>0</v>
      </c>
    </row>
    <row r="3" spans="1:5" x14ac:dyDescent="0.25">
      <c r="A3" s="6">
        <f t="shared" si="0"/>
        <v>2</v>
      </c>
      <c r="B3" s="13">
        <f t="shared" ref="B3:B29" si="1">B2+1</f>
        <v>44928</v>
      </c>
      <c r="C3" s="17">
        <f>IF('1-7'!F19=0,"",'1-7'!F19)</f>
        <v>0.37335485473056867</v>
      </c>
      <c r="D3" s="21">
        <f>IF(C3="","",'1-7'!G19)</f>
        <v>0</v>
      </c>
      <c r="E3" s="21"/>
    </row>
    <row r="4" spans="1:5" x14ac:dyDescent="0.25">
      <c r="A4" s="6">
        <f t="shared" si="0"/>
        <v>3</v>
      </c>
      <c r="B4" s="13">
        <f t="shared" si="1"/>
        <v>44929</v>
      </c>
      <c r="C4" s="17">
        <f>IF('1-7'!F29=0,"",'1-7'!F29)</f>
        <v>0.35386143531164638</v>
      </c>
      <c r="D4" s="21">
        <f>IF(C4="","",'1-7'!G29)</f>
        <v>0</v>
      </c>
    </row>
    <row r="5" spans="1:5" x14ac:dyDescent="0.25">
      <c r="A5" s="6">
        <f t="shared" si="0"/>
        <v>4</v>
      </c>
      <c r="B5" s="13">
        <f t="shared" si="1"/>
        <v>44930</v>
      </c>
      <c r="C5" s="17">
        <f>IF('1-7'!F39=0,"",'1-7'!F39)</f>
        <v>0.35473056866153463</v>
      </c>
      <c r="D5" s="21">
        <f>IF(C5="","",'1-7'!G39)</f>
        <v>0</v>
      </c>
    </row>
    <row r="6" spans="1:5" x14ac:dyDescent="0.25">
      <c r="A6" s="6">
        <f t="shared" si="0"/>
        <v>5</v>
      </c>
      <c r="B6" s="13">
        <f t="shared" si="1"/>
        <v>44931</v>
      </c>
      <c r="C6" s="17">
        <f>IF('1-7'!F49=0,"",'1-7'!F49)</f>
        <v>0.37906630245840578</v>
      </c>
      <c r="D6" s="21">
        <f>IF(C6="","",'1-7'!G49)</f>
        <v>0</v>
      </c>
    </row>
    <row r="7" spans="1:5" x14ac:dyDescent="0.25">
      <c r="A7" s="6">
        <f t="shared" si="0"/>
        <v>6</v>
      </c>
      <c r="B7" s="13">
        <f t="shared" si="1"/>
        <v>44932</v>
      </c>
      <c r="C7" s="17">
        <f>IF('1-7'!F59=0,"",'1-7'!F59)</f>
        <v>0.36776756890985846</v>
      </c>
      <c r="D7" s="21">
        <f>IF(C7="","",'1-7'!G59)</f>
        <v>0</v>
      </c>
    </row>
    <row r="8" spans="1:5" x14ac:dyDescent="0.25">
      <c r="A8" s="6">
        <f t="shared" si="0"/>
        <v>7</v>
      </c>
      <c r="B8" s="13">
        <f t="shared" si="1"/>
        <v>44933</v>
      </c>
      <c r="C8" s="17">
        <f>IF('1-7'!F69=0,"",'1-7'!F69)</f>
        <v>0.36838837844549294</v>
      </c>
      <c r="D8" s="21">
        <f>IF(C8="","",'1-7'!G69)</f>
        <v>0</v>
      </c>
    </row>
    <row r="9" spans="1:5" ht="15" customHeight="1" x14ac:dyDescent="0.25">
      <c r="A9" s="6">
        <f t="shared" si="0"/>
        <v>1</v>
      </c>
      <c r="B9" s="13">
        <f t="shared" si="1"/>
        <v>44934</v>
      </c>
      <c r="C9" s="17">
        <f>IF('8-14'!F9=0,"",'8-14'!F9)</f>
        <v>0.3483983113980631</v>
      </c>
      <c r="D9" s="21">
        <f>IF(C9="","",'8-14'!G9)</f>
        <v>0</v>
      </c>
    </row>
    <row r="10" spans="1:5" ht="15" customHeight="1" x14ac:dyDescent="0.25">
      <c r="A10" s="6">
        <f t="shared" si="0"/>
        <v>2</v>
      </c>
      <c r="B10" s="13">
        <f t="shared" si="1"/>
        <v>44935</v>
      </c>
      <c r="C10" s="17">
        <f>IF('8-14'!F19=0,"",'8-14'!F19)</f>
        <v>0.40774770300471813</v>
      </c>
      <c r="D10" s="21">
        <f>IF(C10="","",'8-14'!G19)</f>
        <v>0</v>
      </c>
    </row>
    <row r="11" spans="1:5" ht="15" customHeight="1" x14ac:dyDescent="0.25">
      <c r="A11" s="6">
        <f t="shared" si="0"/>
        <v>3</v>
      </c>
      <c r="B11" s="13">
        <f>B10+1</f>
        <v>44936</v>
      </c>
      <c r="C11" s="17">
        <f>IF('8-14'!F29=0,"",'8-14'!F29)</f>
        <v>0.4297243605661783</v>
      </c>
      <c r="D11" s="21">
        <f>IF(C11="","",'8-14'!G29)</f>
        <v>0</v>
      </c>
    </row>
    <row r="12" spans="1:5" ht="15" customHeight="1" x14ac:dyDescent="0.25">
      <c r="A12" s="6">
        <f t="shared" si="0"/>
        <v>4</v>
      </c>
      <c r="B12" s="13">
        <f t="shared" si="1"/>
        <v>44937</v>
      </c>
      <c r="C12" s="17">
        <f>IF('8-14'!F39=0,"",'8-14'!F39)</f>
        <v>0.44611373230692825</v>
      </c>
      <c r="D12" s="21">
        <f>IF(C12="","",'8-14'!G39)</f>
        <v>0</v>
      </c>
    </row>
    <row r="13" spans="1:5" ht="15" customHeight="1" x14ac:dyDescent="0.25">
      <c r="A13" s="6">
        <f t="shared" si="0"/>
        <v>5</v>
      </c>
      <c r="B13" s="13">
        <f t="shared" si="1"/>
        <v>44938</v>
      </c>
      <c r="C13" s="17">
        <f>IF('8-14'!F49=0,"",'8-14'!F49)</f>
        <v>0.45517755152719147</v>
      </c>
      <c r="D13" s="21">
        <f>IF(C13="","",'8-14'!G49)</f>
        <v>0</v>
      </c>
    </row>
    <row r="14" spans="1:5" ht="15" customHeight="1" x14ac:dyDescent="0.25">
      <c r="A14" s="6">
        <f t="shared" si="0"/>
        <v>6</v>
      </c>
      <c r="B14" s="13">
        <f t="shared" si="1"/>
        <v>44939</v>
      </c>
      <c r="C14" s="17">
        <f>IF('8-14'!F59=0,"",'8-14'!F59)</f>
        <v>0.45927489446237896</v>
      </c>
      <c r="D14" s="21">
        <f>IF(C14="","",'8-14'!G59)</f>
        <v>0</v>
      </c>
    </row>
    <row r="15" spans="1:5" ht="15" customHeight="1" x14ac:dyDescent="0.25">
      <c r="A15" s="6">
        <f t="shared" si="0"/>
        <v>7</v>
      </c>
      <c r="B15" s="13">
        <f t="shared" si="1"/>
        <v>44940</v>
      </c>
      <c r="C15" s="17">
        <f>IF('8-14'!F69=0,"",'8-14'!F69)</f>
        <v>0.4257511795381177</v>
      </c>
      <c r="D15" s="21">
        <f>IF(C15="","",'8-14'!G69)</f>
        <v>0</v>
      </c>
    </row>
    <row r="16" spans="1:5" ht="15" customHeight="1" x14ac:dyDescent="0.25">
      <c r="A16" s="6">
        <f t="shared" si="0"/>
        <v>1</v>
      </c>
      <c r="B16" s="13">
        <f t="shared" si="1"/>
        <v>44941</v>
      </c>
      <c r="C16" s="17">
        <f>IF('15-21'!F9=0,"",'15-21'!F9)</f>
        <v>0.43158678917308169</v>
      </c>
      <c r="D16" s="21">
        <f>IF(C16="","",'15-21'!G9)</f>
        <v>0</v>
      </c>
    </row>
    <row r="17" spans="1:4" ht="15" customHeight="1" x14ac:dyDescent="0.25">
      <c r="A17" s="6">
        <f t="shared" si="0"/>
        <v>2</v>
      </c>
      <c r="B17" s="13">
        <f t="shared" si="1"/>
        <v>44942</v>
      </c>
      <c r="C17" s="17">
        <f>IF('15-21'!F19=0,"",'15-21'!F19)</f>
        <v>0.4181773032033772</v>
      </c>
      <c r="D17" s="21">
        <f>IF(C17="","",'15-21'!G19)</f>
        <v>0</v>
      </c>
    </row>
    <row r="18" spans="1:4" ht="15" customHeight="1" x14ac:dyDescent="0.25">
      <c r="A18" s="6">
        <f t="shared" si="0"/>
        <v>3</v>
      </c>
      <c r="B18" s="13">
        <f t="shared" si="1"/>
        <v>44943</v>
      </c>
      <c r="C18" s="17">
        <f>IF('15-21'!F29=0,"",'15-21'!F29)</f>
        <v>0.46784206605413459</v>
      </c>
      <c r="D18" s="21">
        <f>IF(C18="","",'15-21'!G29)</f>
        <v>0</v>
      </c>
    </row>
    <row r="19" spans="1:4" ht="15" customHeight="1" x14ac:dyDescent="0.25">
      <c r="A19" s="6">
        <f t="shared" si="0"/>
        <v>4</v>
      </c>
      <c r="B19" s="13">
        <f t="shared" si="1"/>
        <v>44944</v>
      </c>
      <c r="C19" s="17">
        <f>IF('15-21'!F39=0,"",'15-21'!F39)</f>
        <v>0.48311398063074251</v>
      </c>
      <c r="D19" s="21">
        <f>IF(C19="","",'15-21'!G39)</f>
        <v>0</v>
      </c>
    </row>
    <row r="20" spans="1:4" ht="15" customHeight="1" x14ac:dyDescent="0.25">
      <c r="A20" s="6">
        <f t="shared" si="0"/>
        <v>5</v>
      </c>
      <c r="B20" s="13">
        <f t="shared" si="1"/>
        <v>44945</v>
      </c>
      <c r="C20" s="17">
        <f>IF('15-21'!F49=0,"",'15-21'!F49)</f>
        <v>0.49466103799354361</v>
      </c>
      <c r="D20" s="21">
        <f>IF(C20="","",'15-21'!G49)</f>
        <v>0</v>
      </c>
    </row>
    <row r="21" spans="1:4" ht="15" customHeight="1" x14ac:dyDescent="0.25">
      <c r="A21" s="6">
        <f t="shared" si="0"/>
        <v>6</v>
      </c>
      <c r="B21" s="13">
        <f t="shared" si="1"/>
        <v>44946</v>
      </c>
      <c r="C21" s="17">
        <f>IF('15-21'!F59=0,"",'15-21'!F59)</f>
        <v>0.43469083685125404</v>
      </c>
      <c r="D21" s="21">
        <f>IF(C21="","",'15-21'!G59)</f>
        <v>0</v>
      </c>
    </row>
    <row r="22" spans="1:4" ht="15" customHeight="1" x14ac:dyDescent="0.25">
      <c r="A22" s="6">
        <f t="shared" si="0"/>
        <v>7</v>
      </c>
      <c r="B22" s="13">
        <f t="shared" si="1"/>
        <v>44947</v>
      </c>
      <c r="C22" s="17">
        <f>IF('15-21'!F69=0,"",'15-21'!F69)</f>
        <v>0.43816737025080704</v>
      </c>
      <c r="D22" s="21">
        <f>IF(C22="","",'15-21'!G69)</f>
        <v>0</v>
      </c>
    </row>
    <row r="23" spans="1:4" ht="15" customHeight="1" x14ac:dyDescent="0.25">
      <c r="A23" s="6">
        <f t="shared" si="0"/>
        <v>1</v>
      </c>
      <c r="B23" s="13">
        <f t="shared" si="1"/>
        <v>44948</v>
      </c>
      <c r="C23" s="17">
        <f>IF('22-28'!F9=0,"",'22-28'!F9)</f>
        <v>0.43233176061584305</v>
      </c>
      <c r="D23" s="21">
        <f>IF(C23="","",'22-28'!G9)</f>
        <v>0</v>
      </c>
    </row>
    <row r="24" spans="1:4" ht="15" customHeight="1" x14ac:dyDescent="0.25">
      <c r="A24" s="6">
        <f t="shared" si="0"/>
        <v>2</v>
      </c>
      <c r="B24" s="13">
        <f t="shared" si="1"/>
        <v>44949</v>
      </c>
      <c r="C24" s="17">
        <f>IF('22-28'!F19=0,"",'22-28'!F19)</f>
        <v>0.46101316116215546</v>
      </c>
      <c r="D24" s="21">
        <f>IF(C24="","",'22-28'!G19)</f>
        <v>0</v>
      </c>
    </row>
    <row r="25" spans="1:4" ht="15" customHeight="1" x14ac:dyDescent="0.25">
      <c r="A25" s="6">
        <f t="shared" si="0"/>
        <v>3</v>
      </c>
      <c r="B25" s="13">
        <f t="shared" si="1"/>
        <v>44950</v>
      </c>
      <c r="C25" s="17">
        <f>IF('22-28'!F29=0,"",'22-28'!F29)</f>
        <v>0.4920536379438788</v>
      </c>
      <c r="D25" s="21">
        <f>IF(C25="","",'22-28'!G29)</f>
        <v>0</v>
      </c>
    </row>
    <row r="26" spans="1:4" ht="15" customHeight="1" x14ac:dyDescent="0.25">
      <c r="A26" s="6">
        <f t="shared" si="0"/>
        <v>4</v>
      </c>
      <c r="B26" s="13">
        <f t="shared" si="1"/>
        <v>44951</v>
      </c>
      <c r="C26" s="17">
        <f>IF('22-28'!F39=0,"",'22-28'!F39)</f>
        <v>0.51924509560466847</v>
      </c>
      <c r="D26" s="21">
        <f>IF(C26="","",'22-28'!G39)</f>
        <v>0</v>
      </c>
    </row>
    <row r="27" spans="1:4" ht="15" customHeight="1" x14ac:dyDescent="0.25">
      <c r="A27" s="6">
        <f t="shared" si="0"/>
        <v>5</v>
      </c>
      <c r="B27" s="13">
        <f t="shared" si="1"/>
        <v>44952</v>
      </c>
      <c r="C27" s="17">
        <f>IF('22-28'!F49=0,"",'22-28'!F49)</f>
        <v>0.48013409485969705</v>
      </c>
      <c r="D27" s="21">
        <f>IF(C27="","",'22-28'!G49)</f>
        <v>0</v>
      </c>
    </row>
    <row r="28" spans="1:4" ht="15" customHeight="1" x14ac:dyDescent="0.25">
      <c r="A28" s="6">
        <f t="shared" si="0"/>
        <v>6</v>
      </c>
      <c r="B28" s="13">
        <f t="shared" si="1"/>
        <v>44953</v>
      </c>
      <c r="C28" s="17">
        <f>IF('22-28'!F59=0,"",'22-28'!F59)</f>
        <v>0.45691581822696797</v>
      </c>
      <c r="D28" s="21">
        <f>IF(C28="","",'22-28'!G59)</f>
        <v>0</v>
      </c>
    </row>
    <row r="29" spans="1:4" ht="15" customHeight="1" x14ac:dyDescent="0.25">
      <c r="A29" s="6">
        <f t="shared" si="0"/>
        <v>7</v>
      </c>
      <c r="B29" s="13">
        <f t="shared" si="1"/>
        <v>44954</v>
      </c>
      <c r="C29" s="17">
        <f>IF('22-28'!F69=0,"",'22-28'!F69)</f>
        <v>0.43841569406506081</v>
      </c>
      <c r="D29" s="21">
        <f>IF(C29="","",'22-28'!G69)</f>
        <v>0</v>
      </c>
    </row>
    <row r="30" spans="1:4" ht="15" customHeight="1" x14ac:dyDescent="0.25">
      <c r="A30" s="22">
        <f>IF(B30="","",WEEKDAY((B30)))</f>
        <v>1</v>
      </c>
      <c r="B30" s="13">
        <f>IF('29 to end of the month'!B1="","",B29+1)</f>
        <v>44955</v>
      </c>
      <c r="C30" s="17">
        <f>IF('29 to end of the month'!F9=0,"",'29 to end of the month'!F9)</f>
        <v>0.41097591259001737</v>
      </c>
      <c r="D30" s="21">
        <f>IF(C30="","",'29 to end of the month'!G9)</f>
        <v>0</v>
      </c>
    </row>
    <row r="31" spans="1:4" ht="15" customHeight="1" x14ac:dyDescent="0.25">
      <c r="A31" s="22">
        <f>IF(B31="","",WEEKDAY((B31)))</f>
        <v>2</v>
      </c>
      <c r="B31" s="13">
        <f>IF('29 to end of the month'!B11="","",B30+1)</f>
        <v>44956</v>
      </c>
      <c r="C31" s="17">
        <f>IF('29 to end of the month'!F19=0,"",'29 to end of the month'!F19)</f>
        <v>0.42811025577352868</v>
      </c>
      <c r="D31" s="21">
        <f>IF(C31="","",'29 to end of the month'!G19)</f>
        <v>0</v>
      </c>
    </row>
    <row r="32" spans="1:4" ht="15" customHeight="1" x14ac:dyDescent="0.25">
      <c r="A32" s="22">
        <f>IF(B32="","",WEEKDAY((B32)))</f>
        <v>3</v>
      </c>
      <c r="B32" s="13">
        <f>IF('29 to end of the month'!B21="","",B31+1)</f>
        <v>44957</v>
      </c>
      <c r="C32" s="17">
        <f>IF('29 to end of the month'!F29=0,"",'29 to end of the month'!F29)</f>
        <v>0.44325800844300967</v>
      </c>
      <c r="D32" s="21">
        <f>IF(C32="","",'29 to end of the month'!G29)</f>
        <v>0</v>
      </c>
    </row>
    <row r="33" spans="1:16383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</row>
    <row r="34" spans="1:16383" x14ac:dyDescent="0.25">
      <c r="A34" s="11"/>
      <c r="B34" s="11" t="s">
        <v>15</v>
      </c>
      <c r="C34" s="11">
        <f>AVERAGE(C2:C33)</f>
        <v>0.42877512276007917</v>
      </c>
      <c r="D34" s="20">
        <f>AVERAGE((D2:D32))</f>
        <v>0</v>
      </c>
    </row>
    <row r="35" spans="1:16383" x14ac:dyDescent="0.25">
      <c r="A35"/>
      <c r="B35"/>
      <c r="C35" s="4"/>
      <c r="D35" s="5"/>
    </row>
    <row r="36" spans="1:16383" x14ac:dyDescent="0.25">
      <c r="A36"/>
      <c r="B36"/>
      <c r="C36" s="4"/>
      <c r="D36" s="5"/>
    </row>
    <row r="37" spans="1:16383" x14ac:dyDescent="0.25">
      <c r="A37"/>
      <c r="B37"/>
      <c r="C37" s="4"/>
      <c r="D37" s="5"/>
    </row>
    <row r="38" spans="1:16383" x14ac:dyDescent="0.25">
      <c r="A38"/>
      <c r="B38"/>
      <c r="C38" s="4"/>
      <c r="D38" s="5"/>
    </row>
    <row r="39" spans="1:16383" x14ac:dyDescent="0.25">
      <c r="A39"/>
      <c r="B39"/>
      <c r="C39" s="4"/>
      <c r="D39" s="5"/>
    </row>
    <row r="40" spans="1:16383" x14ac:dyDescent="0.25">
      <c r="A40"/>
      <c r="B40"/>
      <c r="C40" s="4"/>
      <c r="D40" s="5"/>
    </row>
    <row r="41" spans="1:16383" x14ac:dyDescent="0.25">
      <c r="A41"/>
      <c r="B41"/>
      <c r="C41" s="4"/>
      <c r="D41" s="5"/>
    </row>
    <row r="42" spans="1:16383" x14ac:dyDescent="0.25">
      <c r="A42"/>
      <c r="B42"/>
      <c r="C42" s="4"/>
      <c r="D42" s="5"/>
    </row>
    <row r="43" spans="1:16383" x14ac:dyDescent="0.25">
      <c r="A43"/>
      <c r="B43"/>
      <c r="C43" s="4"/>
      <c r="D43" s="5"/>
    </row>
    <row r="44" spans="1:16383" x14ac:dyDescent="0.25">
      <c r="A44"/>
      <c r="B44"/>
      <c r="C44" s="4"/>
      <c r="D44" s="5"/>
    </row>
    <row r="45" spans="1:16383" x14ac:dyDescent="0.25">
      <c r="A45"/>
      <c r="B45"/>
      <c r="C45" s="4"/>
      <c r="D45" s="5"/>
    </row>
    <row r="46" spans="1:16383" x14ac:dyDescent="0.25">
      <c r="A46"/>
      <c r="B46"/>
      <c r="C46" s="4"/>
      <c r="D46" s="5"/>
    </row>
    <row r="47" spans="1:16383" x14ac:dyDescent="0.25">
      <c r="A47"/>
      <c r="B47"/>
      <c r="C47" s="4"/>
      <c r="D47" s="5"/>
    </row>
    <row r="48" spans="1:16383" x14ac:dyDescent="0.25">
      <c r="A48"/>
      <c r="B48"/>
      <c r="C48" s="4"/>
      <c r="D48" s="5"/>
    </row>
    <row r="49" spans="1:4" x14ac:dyDescent="0.25">
      <c r="A49"/>
      <c r="B49"/>
      <c r="C49" s="4"/>
      <c r="D49" s="5"/>
    </row>
    <row r="50" spans="1:4" x14ac:dyDescent="0.25">
      <c r="A50"/>
      <c r="B50"/>
      <c r="C50" s="4"/>
      <c r="D50" s="5"/>
    </row>
    <row r="51" spans="1:4" x14ac:dyDescent="0.25">
      <c r="A51"/>
      <c r="B51"/>
      <c r="C51" s="4"/>
      <c r="D51" s="5"/>
    </row>
    <row r="52" spans="1:4" x14ac:dyDescent="0.25">
      <c r="A52"/>
      <c r="B52"/>
      <c r="C52" s="4"/>
      <c r="D52" s="5"/>
    </row>
    <row r="53" spans="1:4" x14ac:dyDescent="0.25">
      <c r="A53"/>
      <c r="B53"/>
      <c r="C53" s="4"/>
      <c r="D53" s="5"/>
    </row>
    <row r="54" spans="1:4" x14ac:dyDescent="0.25">
      <c r="A54"/>
      <c r="B54"/>
      <c r="C54" s="4"/>
      <c r="D54" s="5"/>
    </row>
    <row r="55" spans="1:4" x14ac:dyDescent="0.25">
      <c r="A55"/>
      <c r="B55"/>
      <c r="C55" s="4"/>
      <c r="D55" s="5"/>
    </row>
    <row r="56" spans="1:4" x14ac:dyDescent="0.25">
      <c r="A56"/>
      <c r="B56"/>
      <c r="C56" s="4"/>
      <c r="D56" s="5"/>
    </row>
    <row r="57" spans="1:4" x14ac:dyDescent="0.25">
      <c r="A57"/>
      <c r="B57"/>
      <c r="C57" s="4"/>
      <c r="D57" s="5"/>
    </row>
    <row r="58" spans="1:4" x14ac:dyDescent="0.25">
      <c r="A58"/>
      <c r="B58"/>
      <c r="C58" s="4"/>
      <c r="D58" s="5"/>
    </row>
    <row r="59" spans="1:4" x14ac:dyDescent="0.25">
      <c r="A59"/>
      <c r="B59"/>
      <c r="C59" s="4"/>
      <c r="D59" s="5"/>
    </row>
    <row r="60" spans="1:4" x14ac:dyDescent="0.25">
      <c r="A60"/>
      <c r="B60"/>
      <c r="C60" s="4"/>
      <c r="D60" s="5"/>
    </row>
    <row r="61" spans="1:4" x14ac:dyDescent="0.25">
      <c r="A61"/>
      <c r="B61"/>
      <c r="C61" s="4"/>
      <c r="D61" s="5"/>
    </row>
    <row r="62" spans="1:4" x14ac:dyDescent="0.25">
      <c r="A62"/>
      <c r="B62"/>
      <c r="C62" s="4"/>
      <c r="D62" s="5"/>
    </row>
    <row r="63" spans="1:4" x14ac:dyDescent="0.25">
      <c r="A63"/>
      <c r="B63"/>
      <c r="C63" s="4"/>
      <c r="D63" s="5"/>
    </row>
    <row r="64" spans="1:4" x14ac:dyDescent="0.25">
      <c r="A64"/>
      <c r="B64"/>
      <c r="C64" s="4"/>
      <c r="D64" s="5"/>
    </row>
    <row r="65" spans="1:4" x14ac:dyDescent="0.25">
      <c r="A65"/>
      <c r="B65"/>
      <c r="C65" s="4"/>
      <c r="D65" s="5"/>
    </row>
    <row r="66" spans="1:4" x14ac:dyDescent="0.25">
      <c r="A66"/>
      <c r="B66"/>
      <c r="C66" s="4"/>
      <c r="D66" s="5"/>
    </row>
    <row r="67" spans="1:4" x14ac:dyDescent="0.25">
      <c r="A67"/>
      <c r="B67"/>
      <c r="C67" s="4"/>
      <c r="D67" s="5"/>
    </row>
    <row r="68" spans="1:4" x14ac:dyDescent="0.25">
      <c r="A68"/>
      <c r="B68"/>
      <c r="C68" s="4"/>
      <c r="D68" s="5"/>
    </row>
    <row r="69" spans="1:4" x14ac:dyDescent="0.25">
      <c r="A69"/>
      <c r="B69"/>
      <c r="C69" s="4"/>
      <c r="D69" s="5"/>
    </row>
    <row r="70" spans="1:4" x14ac:dyDescent="0.25">
      <c r="A70"/>
      <c r="B70"/>
      <c r="C70" s="4"/>
      <c r="D70" s="5"/>
    </row>
    <row r="71" spans="1:4" x14ac:dyDescent="0.25">
      <c r="A71"/>
      <c r="B71"/>
      <c r="C71" s="4"/>
      <c r="D71" s="5"/>
    </row>
    <row r="72" spans="1:4" x14ac:dyDescent="0.25">
      <c r="A72"/>
      <c r="B72"/>
      <c r="C72" s="4"/>
      <c r="D72" s="5"/>
    </row>
    <row r="73" spans="1:4" x14ac:dyDescent="0.25">
      <c r="A73"/>
      <c r="B73"/>
      <c r="C73" s="4"/>
      <c r="D73" s="5"/>
    </row>
    <row r="74" spans="1:4" x14ac:dyDescent="0.25">
      <c r="A74"/>
      <c r="B74"/>
      <c r="C74" s="4"/>
      <c r="D74" s="5"/>
    </row>
    <row r="75" spans="1:4" x14ac:dyDescent="0.25">
      <c r="A75"/>
      <c r="B75"/>
      <c r="C75" s="4"/>
      <c r="D75" s="5"/>
    </row>
    <row r="76" spans="1:4" x14ac:dyDescent="0.25">
      <c r="A76"/>
      <c r="B76"/>
      <c r="C76" s="4"/>
      <c r="D76" s="5"/>
    </row>
    <row r="77" spans="1:4" x14ac:dyDescent="0.25">
      <c r="A77"/>
      <c r="B77"/>
      <c r="C77" s="4"/>
      <c r="D77" s="5"/>
    </row>
    <row r="78" spans="1:4" x14ac:dyDescent="0.25">
      <c r="A78"/>
      <c r="B78"/>
      <c r="C78" s="4"/>
      <c r="D78" s="5"/>
    </row>
    <row r="79" spans="1:4" x14ac:dyDescent="0.25">
      <c r="A79"/>
      <c r="B79"/>
      <c r="C79" s="4"/>
      <c r="D79" s="5"/>
    </row>
    <row r="80" spans="1:4" x14ac:dyDescent="0.25">
      <c r="A80"/>
      <c r="B80"/>
      <c r="C80" s="4"/>
      <c r="D80" s="5"/>
    </row>
    <row r="81" spans="1:4" x14ac:dyDescent="0.25">
      <c r="A81"/>
      <c r="B81"/>
      <c r="C81" s="4"/>
      <c r="D81" s="5"/>
    </row>
    <row r="82" spans="1:4" x14ac:dyDescent="0.25">
      <c r="A82"/>
      <c r="B82"/>
      <c r="C82" s="4"/>
      <c r="D82" s="5"/>
    </row>
    <row r="83" spans="1:4" x14ac:dyDescent="0.25">
      <c r="A83"/>
      <c r="B83"/>
      <c r="C83" s="4"/>
      <c r="D83" s="5"/>
    </row>
    <row r="84" spans="1:4" x14ac:dyDescent="0.25">
      <c r="A84"/>
      <c r="B84"/>
      <c r="C84" s="4"/>
      <c r="D84" s="5"/>
    </row>
    <row r="85" spans="1:4" x14ac:dyDescent="0.25">
      <c r="A85"/>
      <c r="B85"/>
      <c r="C85" s="4"/>
      <c r="D85" s="5"/>
    </row>
    <row r="86" spans="1:4" x14ac:dyDescent="0.25">
      <c r="A86"/>
      <c r="B86"/>
      <c r="C86" s="4"/>
      <c r="D86" s="5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January 2023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0A45B8-4470-49F6-8B9B-DB025403BFEE}"/>
</file>

<file path=customXml/itemProps2.xml><?xml version="1.0" encoding="utf-8"?>
<ds:datastoreItem xmlns:ds="http://schemas.openxmlformats.org/officeDocument/2006/customXml" ds:itemID="{C07B0BE7-7FAF-4421-83F8-8FD91C7094E9}"/>
</file>

<file path=customXml/itemProps3.xml><?xml version="1.0" encoding="utf-8"?>
<ds:datastoreItem xmlns:ds="http://schemas.openxmlformats.org/officeDocument/2006/customXml" ds:itemID="{DBA9D511-F31D-40C3-9C4C-94C631D259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JGroden</cp:lastModifiedBy>
  <cp:lastPrinted>2023-02-07T21:48:33Z</cp:lastPrinted>
  <dcterms:created xsi:type="dcterms:W3CDTF">2014-12-09T16:30:03Z</dcterms:created>
  <dcterms:modified xsi:type="dcterms:W3CDTF">2023-02-07T21:50:41Z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243900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