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christiansen/RandA Dropbox/Andrés Christiansen/khipuverse/ILSAmerge/build/"/>
    </mc:Choice>
  </mc:AlternateContent>
  <xr:revisionPtr revIDLastSave="0" documentId="13_ncr:1_{8AF57155-707B-2944-9071-7AFE0DE24F7D}" xr6:coauthVersionLast="47" xr6:coauthVersionMax="47" xr10:uidLastSave="{00000000-0000-0000-0000-000000000000}"/>
  <bookViews>
    <workbookView xWindow="0" yWindow="500" windowWidth="36060" windowHeight="21100" xr2:uid="{00000000-000D-0000-FFFF-FFFF00000000}"/>
  </bookViews>
  <sheets>
    <sheet name="dtb" sheetId="1" r:id="rId1"/>
    <sheet name="Hoja6" sheetId="9" r:id="rId2"/>
    <sheet name="Hoja5" sheetId="8" r:id="rId3"/>
    <sheet name="omitted" sheetId="7" r:id="rId4"/>
    <sheet name="steps" sheetId="6" r:id="rId5"/>
    <sheet name="Hoja3" sheetId="4" r:id="rId6"/>
    <sheet name="Hoja2" sheetId="3" r:id="rId7"/>
    <sheet name="Hoja4" sheetId="5" r:id="rId8"/>
    <sheet name="Hoja1" sheetId="2" r:id="rId9"/>
  </sheets>
  <definedNames>
    <definedName name="_xlnm._FilterDatabase" localSheetId="0" hidden="1">dtb!$A$1:$BE$276</definedName>
    <definedName name="_xlnm._FilterDatabase" localSheetId="6" hidden="1">Hoja2!$E$1:$G$278</definedName>
    <definedName name="_xlnm._FilterDatabase" localSheetId="7" hidden="1">Hoja4!$D$1:$F$279</definedName>
    <definedName name="_xlnm._FilterDatabase" localSheetId="1" hidden="1">Hoja6!$C$1:$E$92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2" i="9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" i="1"/>
  <c r="H119" i="1"/>
  <c r="I119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" i="1"/>
  <c r="I2" i="1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" i="1"/>
  <c r="AC257" i="1" l="1"/>
  <c r="AC193" i="1"/>
  <c r="AC129" i="1"/>
  <c r="AC64" i="1"/>
  <c r="AC256" i="1"/>
  <c r="AC192" i="1"/>
  <c r="AC128" i="1"/>
  <c r="AC63" i="1"/>
  <c r="AC241" i="1"/>
  <c r="AC177" i="1"/>
  <c r="AC112" i="1"/>
  <c r="AC48" i="1"/>
  <c r="AC240" i="1"/>
  <c r="AC176" i="1"/>
  <c r="AC111" i="1"/>
  <c r="AC47" i="1"/>
  <c r="AC233" i="1"/>
  <c r="AC169" i="1"/>
  <c r="AC96" i="1"/>
  <c r="AC32" i="1"/>
  <c r="AC217" i="1"/>
  <c r="AC153" i="1"/>
  <c r="AC95" i="1"/>
  <c r="AC31" i="1"/>
  <c r="AC216" i="1"/>
  <c r="AC152" i="1"/>
  <c r="AC80" i="1"/>
  <c r="AC16" i="1"/>
  <c r="AC264" i="1"/>
  <c r="AC200" i="1"/>
  <c r="AC136" i="1"/>
  <c r="AC79" i="1"/>
  <c r="AC15" i="1"/>
  <c r="AC218" i="1"/>
  <c r="AC154" i="1"/>
  <c r="AC114" i="1"/>
  <c r="AC98" i="1"/>
  <c r="AC82" i="1"/>
  <c r="AC66" i="1"/>
  <c r="AC50" i="1"/>
  <c r="AC34" i="1"/>
  <c r="AC18" i="1"/>
  <c r="AC258" i="1"/>
  <c r="AC194" i="1"/>
  <c r="AC130" i="1"/>
  <c r="AC113" i="1"/>
  <c r="AC97" i="1"/>
  <c r="AC81" i="1"/>
  <c r="AC65" i="1"/>
  <c r="AC49" i="1"/>
  <c r="AC33" i="1"/>
  <c r="AC17" i="1"/>
  <c r="AC234" i="1"/>
  <c r="AC170" i="1"/>
  <c r="AC274" i="1"/>
  <c r="AC210" i="1"/>
  <c r="AC146" i="1"/>
  <c r="AC273" i="1"/>
  <c r="AC250" i="1"/>
  <c r="AC232" i="1"/>
  <c r="AC209" i="1"/>
  <c r="AC186" i="1"/>
  <c r="AC168" i="1"/>
  <c r="AC145" i="1"/>
  <c r="AC122" i="1"/>
  <c r="AC106" i="1"/>
  <c r="AC90" i="1"/>
  <c r="AC74" i="1"/>
  <c r="AC58" i="1"/>
  <c r="AC42" i="1"/>
  <c r="AC26" i="1"/>
  <c r="AC10" i="1"/>
  <c r="AC272" i="1"/>
  <c r="AC249" i="1"/>
  <c r="AC226" i="1"/>
  <c r="AC208" i="1"/>
  <c r="AC185" i="1"/>
  <c r="AC162" i="1"/>
  <c r="AC144" i="1"/>
  <c r="AC121" i="1"/>
  <c r="AC105" i="1"/>
  <c r="AC89" i="1"/>
  <c r="AC73" i="1"/>
  <c r="AC57" i="1"/>
  <c r="AC41" i="1"/>
  <c r="AC25" i="1"/>
  <c r="AC9" i="1"/>
  <c r="AC266" i="1"/>
  <c r="AC248" i="1"/>
  <c r="AC225" i="1"/>
  <c r="AC202" i="1"/>
  <c r="AC184" i="1"/>
  <c r="AC161" i="1"/>
  <c r="AC138" i="1"/>
  <c r="AC120" i="1"/>
  <c r="AC104" i="1"/>
  <c r="AC88" i="1"/>
  <c r="AC72" i="1"/>
  <c r="AC56" i="1"/>
  <c r="AC40" i="1"/>
  <c r="AC24" i="1"/>
  <c r="AC8" i="1"/>
  <c r="AC265" i="1"/>
  <c r="AC242" i="1"/>
  <c r="AC224" i="1"/>
  <c r="AC201" i="1"/>
  <c r="AC178" i="1"/>
  <c r="AC160" i="1"/>
  <c r="AC137" i="1"/>
  <c r="AC119" i="1"/>
  <c r="AC103" i="1"/>
  <c r="AC87" i="1"/>
  <c r="AC71" i="1"/>
  <c r="AC55" i="1"/>
  <c r="AC39" i="1"/>
  <c r="AC23" i="1"/>
  <c r="AC7" i="1"/>
  <c r="AC271" i="1"/>
  <c r="AC263" i="1"/>
  <c r="AC255" i="1"/>
  <c r="AC247" i="1"/>
  <c r="AC239" i="1"/>
  <c r="AC231" i="1"/>
  <c r="AC223" i="1"/>
  <c r="AC215" i="1"/>
  <c r="AC207" i="1"/>
  <c r="AC199" i="1"/>
  <c r="AC191" i="1"/>
  <c r="AC183" i="1"/>
  <c r="AC175" i="1"/>
  <c r="AC167" i="1"/>
  <c r="AC159" i="1"/>
  <c r="AC151" i="1"/>
  <c r="AC143" i="1"/>
  <c r="AC135" i="1"/>
  <c r="AC127" i="1"/>
  <c r="AC270" i="1"/>
  <c r="AC262" i="1"/>
  <c r="AC254" i="1"/>
  <c r="AC246" i="1"/>
  <c r="AC238" i="1"/>
  <c r="AC230" i="1"/>
  <c r="AC222" i="1"/>
  <c r="AC214" i="1"/>
  <c r="AC206" i="1"/>
  <c r="AC198" i="1"/>
  <c r="AC190" i="1"/>
  <c r="AC182" i="1"/>
  <c r="AC174" i="1"/>
  <c r="AC166" i="1"/>
  <c r="AC158" i="1"/>
  <c r="AC150" i="1"/>
  <c r="AC142" i="1"/>
  <c r="AC134" i="1"/>
  <c r="AC126" i="1"/>
  <c r="AC118" i="1"/>
  <c r="AC110" i="1"/>
  <c r="AC102" i="1"/>
  <c r="AC94" i="1"/>
  <c r="AC86" i="1"/>
  <c r="AC78" i="1"/>
  <c r="AC70" i="1"/>
  <c r="AC62" i="1"/>
  <c r="AC54" i="1"/>
  <c r="AC46" i="1"/>
  <c r="AC38" i="1"/>
  <c r="AC30" i="1"/>
  <c r="AC22" i="1"/>
  <c r="AC14" i="1"/>
  <c r="AC6" i="1"/>
  <c r="AC2" i="1"/>
  <c r="AC269" i="1"/>
  <c r="AC261" i="1"/>
  <c r="AC253" i="1"/>
  <c r="AC245" i="1"/>
  <c r="AC237" i="1"/>
  <c r="AC229" i="1"/>
  <c r="AC221" i="1"/>
  <c r="AC213" i="1"/>
  <c r="AC205" i="1"/>
  <c r="AC197" i="1"/>
  <c r="AC189" i="1"/>
  <c r="AC181" i="1"/>
  <c r="AC173" i="1"/>
  <c r="AC165" i="1"/>
  <c r="AC157" i="1"/>
  <c r="AC149" i="1"/>
  <c r="AC141" i="1"/>
  <c r="AC133" i="1"/>
  <c r="AC125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  <c r="AC5" i="1"/>
  <c r="AC276" i="1"/>
  <c r="AC268" i="1"/>
  <c r="AC260" i="1"/>
  <c r="AC252" i="1"/>
  <c r="AC244" i="1"/>
  <c r="AC236" i="1"/>
  <c r="AC228" i="1"/>
  <c r="AC220" i="1"/>
  <c r="AC212" i="1"/>
  <c r="AC204" i="1"/>
  <c r="AC196" i="1"/>
  <c r="AC188" i="1"/>
  <c r="AC180" i="1"/>
  <c r="AC172" i="1"/>
  <c r="AC164" i="1"/>
  <c r="AC156" i="1"/>
  <c r="AC148" i="1"/>
  <c r="AC140" i="1"/>
  <c r="AC132" i="1"/>
  <c r="AC124" i="1"/>
  <c r="AC116" i="1"/>
  <c r="AC108" i="1"/>
  <c r="AC100" i="1"/>
  <c r="AC92" i="1"/>
  <c r="AC84" i="1"/>
  <c r="AC76" i="1"/>
  <c r="AC68" i="1"/>
  <c r="AC60" i="1"/>
  <c r="AC52" i="1"/>
  <c r="AC44" i="1"/>
  <c r="AC36" i="1"/>
  <c r="AC28" i="1"/>
  <c r="AC20" i="1"/>
  <c r="AC12" i="1"/>
  <c r="AC4" i="1"/>
  <c r="AC275" i="1"/>
  <c r="AC267" i="1"/>
  <c r="AC259" i="1"/>
  <c r="AC251" i="1"/>
  <c r="AC243" i="1"/>
  <c r="AC235" i="1"/>
  <c r="AC227" i="1"/>
  <c r="AC219" i="1"/>
  <c r="AC211" i="1"/>
  <c r="AC203" i="1"/>
  <c r="AC195" i="1"/>
  <c r="AC187" i="1"/>
  <c r="AC179" i="1"/>
  <c r="AC171" i="1"/>
  <c r="AC163" i="1"/>
  <c r="AC155" i="1"/>
  <c r="AC147" i="1"/>
  <c r="AC139" i="1"/>
  <c r="AC131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  <c r="AC3" i="1"/>
  <c r="Y274" i="1"/>
  <c r="Y266" i="1"/>
  <c r="Y258" i="1"/>
  <c r="Y242" i="1"/>
  <c r="Y234" i="1"/>
  <c r="Y226" i="1"/>
  <c r="Y250" i="1"/>
  <c r="Y194" i="1"/>
  <c r="Y154" i="1"/>
  <c r="Y146" i="1"/>
  <c r="Y138" i="1"/>
  <c r="Y130" i="1"/>
  <c r="Y122" i="1"/>
  <c r="Y114" i="1"/>
  <c r="Y106" i="1"/>
  <c r="Y98" i="1"/>
  <c r="Y90" i="1"/>
  <c r="Y82" i="1"/>
  <c r="Y74" i="1"/>
  <c r="Y66" i="1"/>
  <c r="Y58" i="1"/>
  <c r="Y50" i="1"/>
  <c r="Y42" i="1"/>
  <c r="Y34" i="1"/>
  <c r="Y26" i="1"/>
  <c r="Y18" i="1"/>
  <c r="Y10" i="1"/>
  <c r="Y170" i="1"/>
  <c r="Y162" i="1"/>
  <c r="Y273" i="1"/>
  <c r="Y265" i="1"/>
  <c r="Y257" i="1"/>
  <c r="Y249" i="1"/>
  <c r="Y241" i="1"/>
  <c r="Y233" i="1"/>
  <c r="Y225" i="1"/>
  <c r="Y217" i="1"/>
  <c r="Y209" i="1"/>
  <c r="Y201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Y25" i="1"/>
  <c r="Y17" i="1"/>
  <c r="Y9" i="1"/>
  <c r="Y272" i="1"/>
  <c r="Y264" i="1"/>
  <c r="Y256" i="1"/>
  <c r="Y248" i="1"/>
  <c r="Y240" i="1"/>
  <c r="Y232" i="1"/>
  <c r="Y224" i="1"/>
  <c r="Y216" i="1"/>
  <c r="Y208" i="1"/>
  <c r="Y200" i="1"/>
  <c r="Y192" i="1"/>
  <c r="Y184" i="1"/>
  <c r="Y176" i="1"/>
  <c r="Y168" i="1"/>
  <c r="Y160" i="1"/>
  <c r="Y152" i="1"/>
  <c r="Y144" i="1"/>
  <c r="Y136" i="1"/>
  <c r="Y128" i="1"/>
  <c r="Y120" i="1"/>
  <c r="Y112" i="1"/>
  <c r="Y104" i="1"/>
  <c r="Y96" i="1"/>
  <c r="Y88" i="1"/>
  <c r="Y80" i="1"/>
  <c r="Y72" i="1"/>
  <c r="Y64" i="1"/>
  <c r="Y56" i="1"/>
  <c r="Y48" i="1"/>
  <c r="Y40" i="1"/>
  <c r="Y32" i="1"/>
  <c r="Y24" i="1"/>
  <c r="Y16" i="1"/>
  <c r="Y8" i="1"/>
  <c r="Y210" i="1"/>
  <c r="Y271" i="1"/>
  <c r="Y263" i="1"/>
  <c r="Y255" i="1"/>
  <c r="Y247" i="1"/>
  <c r="Y239" i="1"/>
  <c r="Y231" i="1"/>
  <c r="Y223" i="1"/>
  <c r="Y215" i="1"/>
  <c r="Y207" i="1"/>
  <c r="Y199" i="1"/>
  <c r="Y191" i="1"/>
  <c r="Y183" i="1"/>
  <c r="Y175" i="1"/>
  <c r="Y167" i="1"/>
  <c r="Y159" i="1"/>
  <c r="Y151" i="1"/>
  <c r="Y143" i="1"/>
  <c r="Y135" i="1"/>
  <c r="Y127" i="1"/>
  <c r="Y119" i="1"/>
  <c r="Y111" i="1"/>
  <c r="Y103" i="1"/>
  <c r="Y95" i="1"/>
  <c r="Y87" i="1"/>
  <c r="Y79" i="1"/>
  <c r="Y71" i="1"/>
  <c r="Y63" i="1"/>
  <c r="Y55" i="1"/>
  <c r="Y47" i="1"/>
  <c r="Y39" i="1"/>
  <c r="Y31" i="1"/>
  <c r="Y23" i="1"/>
  <c r="Y15" i="1"/>
  <c r="Y7" i="1"/>
  <c r="Y202" i="1"/>
  <c r="Y270" i="1"/>
  <c r="Y262" i="1"/>
  <c r="Y254" i="1"/>
  <c r="Y246" i="1"/>
  <c r="Y238" i="1"/>
  <c r="Y230" i="1"/>
  <c r="Y222" i="1"/>
  <c r="Y214" i="1"/>
  <c r="Y206" i="1"/>
  <c r="Y198" i="1"/>
  <c r="Y190" i="1"/>
  <c r="Y182" i="1"/>
  <c r="Y174" i="1"/>
  <c r="Y166" i="1"/>
  <c r="Y158" i="1"/>
  <c r="Y150" i="1"/>
  <c r="Y142" i="1"/>
  <c r="Y134" i="1"/>
  <c r="Y126" i="1"/>
  <c r="Y118" i="1"/>
  <c r="Y110" i="1"/>
  <c r="Y102" i="1"/>
  <c r="Y94" i="1"/>
  <c r="Y86" i="1"/>
  <c r="Y78" i="1"/>
  <c r="Y70" i="1"/>
  <c r="Y62" i="1"/>
  <c r="Y54" i="1"/>
  <c r="Y46" i="1"/>
  <c r="Y38" i="1"/>
  <c r="Y30" i="1"/>
  <c r="Y22" i="1"/>
  <c r="Y14" i="1"/>
  <c r="Y6" i="1"/>
  <c r="Y2" i="1"/>
  <c r="Y269" i="1"/>
  <c r="Y261" i="1"/>
  <c r="Y253" i="1"/>
  <c r="Y245" i="1"/>
  <c r="Y237" i="1"/>
  <c r="Y229" i="1"/>
  <c r="Y221" i="1"/>
  <c r="Y213" i="1"/>
  <c r="Y205" i="1"/>
  <c r="Y197" i="1"/>
  <c r="Y189" i="1"/>
  <c r="Y181" i="1"/>
  <c r="Y173" i="1"/>
  <c r="Y165" i="1"/>
  <c r="Y157" i="1"/>
  <c r="Y149" i="1"/>
  <c r="Y141" i="1"/>
  <c r="Y133" i="1"/>
  <c r="Y125" i="1"/>
  <c r="Y117" i="1"/>
  <c r="Y109" i="1"/>
  <c r="Y101" i="1"/>
  <c r="Y93" i="1"/>
  <c r="Y85" i="1"/>
  <c r="Y77" i="1"/>
  <c r="Y69" i="1"/>
  <c r="Y61" i="1"/>
  <c r="Y53" i="1"/>
  <c r="Y45" i="1"/>
  <c r="Y37" i="1"/>
  <c r="Y29" i="1"/>
  <c r="Y21" i="1"/>
  <c r="Y13" i="1"/>
  <c r="Y5" i="1"/>
  <c r="Y218" i="1"/>
  <c r="Y178" i="1"/>
  <c r="Y276" i="1"/>
  <c r="Y268" i="1"/>
  <c r="Y260" i="1"/>
  <c r="Y252" i="1"/>
  <c r="Y244" i="1"/>
  <c r="Y236" i="1"/>
  <c r="Y228" i="1"/>
  <c r="Y220" i="1"/>
  <c r="Y212" i="1"/>
  <c r="Y204" i="1"/>
  <c r="Y196" i="1"/>
  <c r="Y188" i="1"/>
  <c r="Y180" i="1"/>
  <c r="Y172" i="1"/>
  <c r="Y164" i="1"/>
  <c r="Y156" i="1"/>
  <c r="Y148" i="1"/>
  <c r="Y140" i="1"/>
  <c r="Y132" i="1"/>
  <c r="Y124" i="1"/>
  <c r="Y116" i="1"/>
  <c r="Y108" i="1"/>
  <c r="Y100" i="1"/>
  <c r="Y92" i="1"/>
  <c r="Y84" i="1"/>
  <c r="Y76" i="1"/>
  <c r="Y68" i="1"/>
  <c r="Y60" i="1"/>
  <c r="Y52" i="1"/>
  <c r="Y44" i="1"/>
  <c r="Y36" i="1"/>
  <c r="Y28" i="1"/>
  <c r="Y20" i="1"/>
  <c r="Y12" i="1"/>
  <c r="Y4" i="1"/>
  <c r="Y186" i="1"/>
  <c r="Y275" i="1"/>
  <c r="Y267" i="1"/>
  <c r="Y259" i="1"/>
  <c r="Y251" i="1"/>
  <c r="Y243" i="1"/>
  <c r="Y235" i="1"/>
  <c r="Y227" i="1"/>
  <c r="Y219" i="1"/>
  <c r="Y211" i="1"/>
  <c r="Y203" i="1"/>
  <c r="Y195" i="1"/>
  <c r="Y187" i="1"/>
  <c r="Y179" i="1"/>
  <c r="Y171" i="1"/>
  <c r="Y163" i="1"/>
  <c r="Y155" i="1"/>
  <c r="Y147" i="1"/>
  <c r="Y139" i="1"/>
  <c r="Y131" i="1"/>
  <c r="Y123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Y3" i="1"/>
  <c r="X6" i="1"/>
  <c r="X272" i="1"/>
  <c r="X264" i="1"/>
  <c r="X256" i="1"/>
  <c r="X248" i="1"/>
  <c r="X240" i="1"/>
  <c r="X232" i="1"/>
  <c r="X224" i="1"/>
  <c r="X216" i="1"/>
  <c r="X208" i="1"/>
  <c r="X200" i="1"/>
  <c r="X192" i="1"/>
  <c r="X184" i="1"/>
  <c r="X176" i="1"/>
  <c r="X168" i="1"/>
  <c r="X160" i="1"/>
  <c r="X152" i="1"/>
  <c r="X144" i="1"/>
  <c r="X136" i="1"/>
  <c r="X128" i="1"/>
  <c r="X120" i="1"/>
  <c r="X112" i="1"/>
  <c r="X104" i="1"/>
  <c r="X96" i="1"/>
  <c r="X88" i="1"/>
  <c r="X80" i="1"/>
  <c r="X72" i="1"/>
  <c r="X64" i="1"/>
  <c r="X56" i="1"/>
  <c r="X48" i="1"/>
  <c r="X40" i="1"/>
  <c r="X32" i="1"/>
  <c r="X24" i="1"/>
  <c r="X16" i="1"/>
  <c r="X5" i="1"/>
  <c r="X271" i="1"/>
  <c r="X263" i="1"/>
  <c r="X255" i="1"/>
  <c r="X247" i="1"/>
  <c r="X239" i="1"/>
  <c r="X231" i="1"/>
  <c r="X223" i="1"/>
  <c r="X215" i="1"/>
  <c r="X207" i="1"/>
  <c r="X199" i="1"/>
  <c r="X191" i="1"/>
  <c r="X183" i="1"/>
  <c r="X175" i="1"/>
  <c r="X167" i="1"/>
  <c r="X159" i="1"/>
  <c r="X151" i="1"/>
  <c r="X143" i="1"/>
  <c r="X135" i="1"/>
  <c r="X127" i="1"/>
  <c r="X119" i="1"/>
  <c r="X111" i="1"/>
  <c r="X103" i="1"/>
  <c r="X95" i="1"/>
  <c r="X87" i="1"/>
  <c r="X79" i="1"/>
  <c r="X71" i="1"/>
  <c r="X63" i="1"/>
  <c r="X55" i="1"/>
  <c r="X47" i="1"/>
  <c r="X39" i="1"/>
  <c r="X31" i="1"/>
  <c r="X23" i="1"/>
  <c r="X15" i="1"/>
  <c r="X3" i="1"/>
  <c r="X4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4" i="1"/>
  <c r="X86" i="1"/>
  <c r="X78" i="1"/>
  <c r="X70" i="1"/>
  <c r="X62" i="1"/>
  <c r="X54" i="1"/>
  <c r="X46" i="1"/>
  <c r="X38" i="1"/>
  <c r="X30" i="1"/>
  <c r="X22" i="1"/>
  <c r="X14" i="1"/>
  <c r="X11" i="1"/>
  <c r="X2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101" i="1"/>
  <c r="X93" i="1"/>
  <c r="X85" i="1"/>
  <c r="X77" i="1"/>
  <c r="X69" i="1"/>
  <c r="X61" i="1"/>
  <c r="X53" i="1"/>
  <c r="X45" i="1"/>
  <c r="X37" i="1"/>
  <c r="X29" i="1"/>
  <c r="X21" i="1"/>
  <c r="X13" i="1"/>
  <c r="X10" i="1"/>
  <c r="X276" i="1"/>
  <c r="X268" i="1"/>
  <c r="X260" i="1"/>
  <c r="X252" i="1"/>
  <c r="X244" i="1"/>
  <c r="X236" i="1"/>
  <c r="X228" i="1"/>
  <c r="X220" i="1"/>
  <c r="X212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100" i="1"/>
  <c r="X92" i="1"/>
  <c r="X84" i="1"/>
  <c r="X76" i="1"/>
  <c r="X68" i="1"/>
  <c r="X60" i="1"/>
  <c r="X52" i="1"/>
  <c r="X44" i="1"/>
  <c r="X36" i="1"/>
  <c r="X28" i="1"/>
  <c r="X20" i="1"/>
  <c r="X12" i="1"/>
  <c r="X9" i="1"/>
  <c r="X275" i="1"/>
  <c r="X267" i="1"/>
  <c r="X259" i="1"/>
  <c r="X251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X115" i="1"/>
  <c r="X107" i="1"/>
  <c r="X99" i="1"/>
  <c r="X91" i="1"/>
  <c r="X83" i="1"/>
  <c r="X75" i="1"/>
  <c r="X67" i="1"/>
  <c r="X59" i="1"/>
  <c r="X51" i="1"/>
  <c r="X43" i="1"/>
  <c r="X35" i="1"/>
  <c r="X27" i="1"/>
  <c r="X19" i="1"/>
  <c r="X8" i="1"/>
  <c r="X274" i="1"/>
  <c r="X266" i="1"/>
  <c r="X258" i="1"/>
  <c r="X250" i="1"/>
  <c r="X242" i="1"/>
  <c r="X234" i="1"/>
  <c r="X226" i="1"/>
  <c r="X218" i="1"/>
  <c r="X210" i="1"/>
  <c r="X202" i="1"/>
  <c r="X194" i="1"/>
  <c r="X186" i="1"/>
  <c r="X178" i="1"/>
  <c r="X170" i="1"/>
  <c r="X162" i="1"/>
  <c r="X154" i="1"/>
  <c r="X146" i="1"/>
  <c r="X138" i="1"/>
  <c r="X130" i="1"/>
  <c r="X122" i="1"/>
  <c r="X114" i="1"/>
  <c r="X106" i="1"/>
  <c r="X98" i="1"/>
  <c r="X90" i="1"/>
  <c r="X82" i="1"/>
  <c r="X74" i="1"/>
  <c r="X66" i="1"/>
  <c r="X58" i="1"/>
  <c r="X50" i="1"/>
  <c r="X42" i="1"/>
  <c r="X34" i="1"/>
  <c r="X26" i="1"/>
  <c r="X18" i="1"/>
  <c r="X7" i="1"/>
  <c r="X273" i="1"/>
  <c r="X265" i="1"/>
  <c r="X257" i="1"/>
  <c r="X249" i="1"/>
  <c r="X241" i="1"/>
  <c r="X233" i="1"/>
  <c r="X225" i="1"/>
  <c r="X217" i="1"/>
  <c r="X209" i="1"/>
  <c r="X201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X97" i="1"/>
  <c r="X89" i="1"/>
  <c r="X81" i="1"/>
  <c r="X73" i="1"/>
  <c r="X65" i="1"/>
  <c r="X57" i="1"/>
  <c r="X49" i="1"/>
  <c r="X41" i="1"/>
  <c r="X33" i="1"/>
  <c r="X25" i="1"/>
  <c r="X17" i="1"/>
  <c r="W2" i="1"/>
  <c r="W272" i="1"/>
  <c r="W264" i="1"/>
  <c r="W256" i="1"/>
  <c r="W248" i="1"/>
  <c r="W240" i="1"/>
  <c r="W232" i="1"/>
  <c r="W208" i="1"/>
  <c r="W200" i="1"/>
  <c r="W263" i="1"/>
  <c r="W215" i="1"/>
  <c r="W262" i="1"/>
  <c r="W214" i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14" i="1"/>
  <c r="W6" i="1"/>
  <c r="W247" i="1"/>
  <c r="W191" i="1"/>
  <c r="W230" i="1"/>
  <c r="W269" i="1"/>
  <c r="W229" i="1"/>
  <c r="W189" i="1"/>
  <c r="W141" i="1"/>
  <c r="W125" i="1"/>
  <c r="W117" i="1"/>
  <c r="W109" i="1"/>
  <c r="W101" i="1"/>
  <c r="W93" i="1"/>
  <c r="W85" i="1"/>
  <c r="W77" i="1"/>
  <c r="W69" i="1"/>
  <c r="W61" i="1"/>
  <c r="W53" i="1"/>
  <c r="W45" i="1"/>
  <c r="W37" i="1"/>
  <c r="W29" i="1"/>
  <c r="W21" i="1"/>
  <c r="W13" i="1"/>
  <c r="W5" i="1"/>
  <c r="W255" i="1"/>
  <c r="W207" i="1"/>
  <c r="W254" i="1"/>
  <c r="W206" i="1"/>
  <c r="W261" i="1"/>
  <c r="W221" i="1"/>
  <c r="W181" i="1"/>
  <c r="W149" i="1"/>
  <c r="W260" i="1"/>
  <c r="W236" i="1"/>
  <c r="W204" i="1"/>
  <c r="W172" i="1"/>
  <c r="W140" i="1"/>
  <c r="W108" i="1"/>
  <c r="W92" i="1"/>
  <c r="W84" i="1"/>
  <c r="W76" i="1"/>
  <c r="W68" i="1"/>
  <c r="W60" i="1"/>
  <c r="W52" i="1"/>
  <c r="W44" i="1"/>
  <c r="W36" i="1"/>
  <c r="W28" i="1"/>
  <c r="W20" i="1"/>
  <c r="W12" i="1"/>
  <c r="W216" i="1"/>
  <c r="W231" i="1"/>
  <c r="W270" i="1"/>
  <c r="W222" i="1"/>
  <c r="W182" i="1"/>
  <c r="W237" i="1"/>
  <c r="W197" i="1"/>
  <c r="W165" i="1"/>
  <c r="W276" i="1"/>
  <c r="W244" i="1"/>
  <c r="W212" i="1"/>
  <c r="W180" i="1"/>
  <c r="W148" i="1"/>
  <c r="W124" i="1"/>
  <c r="W275" i="1"/>
  <c r="W251" i="1"/>
  <c r="W227" i="1"/>
  <c r="W203" i="1"/>
  <c r="W195" i="1"/>
  <c r="W171" i="1"/>
  <c r="W147" i="1"/>
  <c r="W123" i="1"/>
  <c r="W107" i="1"/>
  <c r="W83" i="1"/>
  <c r="W59" i="1"/>
  <c r="W35" i="1"/>
  <c r="W11" i="1"/>
  <c r="W3" i="1"/>
  <c r="W224" i="1"/>
  <c r="W239" i="1"/>
  <c r="W183" i="1"/>
  <c r="W238" i="1"/>
  <c r="W190" i="1"/>
  <c r="W245" i="1"/>
  <c r="W213" i="1"/>
  <c r="W173" i="1"/>
  <c r="W133" i="1"/>
  <c r="W252" i="1"/>
  <c r="W220" i="1"/>
  <c r="W188" i="1"/>
  <c r="W164" i="1"/>
  <c r="W132" i="1"/>
  <c r="W100" i="1"/>
  <c r="W259" i="1"/>
  <c r="W235" i="1"/>
  <c r="W211" i="1"/>
  <c r="W187" i="1"/>
  <c r="W163" i="1"/>
  <c r="W139" i="1"/>
  <c r="W115" i="1"/>
  <c r="W91" i="1"/>
  <c r="W67" i="1"/>
  <c r="W51" i="1"/>
  <c r="W27" i="1"/>
  <c r="W271" i="1"/>
  <c r="W199" i="1"/>
  <c r="W246" i="1"/>
  <c r="W198" i="1"/>
  <c r="W253" i="1"/>
  <c r="W205" i="1"/>
  <c r="W157" i="1"/>
  <c r="W268" i="1"/>
  <c r="W228" i="1"/>
  <c r="W196" i="1"/>
  <c r="W156" i="1"/>
  <c r="W116" i="1"/>
  <c r="W267" i="1"/>
  <c r="W243" i="1"/>
  <c r="W219" i="1"/>
  <c r="W179" i="1"/>
  <c r="W155" i="1"/>
  <c r="W131" i="1"/>
  <c r="W99" i="1"/>
  <c r="W75" i="1"/>
  <c r="W43" i="1"/>
  <c r="W19" i="1"/>
  <c r="W192" i="1"/>
  <c r="W184" i="1"/>
  <c r="W176" i="1"/>
  <c r="W168" i="1"/>
  <c r="W160" i="1"/>
  <c r="W152" i="1"/>
  <c r="W144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16" i="1"/>
  <c r="W223" i="1"/>
  <c r="W175" i="1"/>
  <c r="W167" i="1"/>
  <c r="W159" i="1"/>
  <c r="W151" i="1"/>
  <c r="W143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23" i="1"/>
  <c r="W15" i="1"/>
  <c r="W7" i="1"/>
  <c r="W274" i="1"/>
  <c r="W266" i="1"/>
  <c r="W258" i="1"/>
  <c r="W250" i="1"/>
  <c r="W242" i="1"/>
  <c r="W234" i="1"/>
  <c r="W226" i="1"/>
  <c r="W218" i="1"/>
  <c r="W210" i="1"/>
  <c r="W202" i="1"/>
  <c r="W194" i="1"/>
  <c r="W186" i="1"/>
  <c r="W178" i="1"/>
  <c r="W170" i="1"/>
  <c r="W162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8" i="1"/>
  <c r="W273" i="1"/>
  <c r="W265" i="1"/>
  <c r="W257" i="1"/>
  <c r="W249" i="1"/>
  <c r="W241" i="1"/>
  <c r="W233" i="1"/>
  <c r="W225" i="1"/>
  <c r="W217" i="1"/>
  <c r="W209" i="1"/>
  <c r="W201" i="1"/>
  <c r="W193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9" i="1"/>
  <c r="W4" i="1"/>
  <c r="W10" i="1"/>
</calcChain>
</file>

<file path=xl/sharedStrings.xml><?xml version="1.0" encoding="utf-8"?>
<sst xmlns="http://schemas.openxmlformats.org/spreadsheetml/2006/main" count="6241" uniqueCount="559">
  <si>
    <t>Population</t>
  </si>
  <si>
    <t>Files</t>
  </si>
  <si>
    <t>MB</t>
  </si>
  <si>
    <t>ACGE1</t>
  </si>
  <si>
    <t>ASAE1</t>
  </si>
  <si>
    <t>ASGE1</t>
  </si>
  <si>
    <t>ASHE1</t>
  </si>
  <si>
    <t>ASRE1</t>
  </si>
  <si>
    <t>ASTE1</t>
  </si>
  <si>
    <t>ATGE1</t>
  </si>
  <si>
    <t>ICGC2</t>
  </si>
  <si>
    <t>ISAC2</t>
  </si>
  <si>
    <t>ISEC2</t>
  </si>
  <si>
    <t>ISGC2</t>
  </si>
  <si>
    <t>ISLC2</t>
  </si>
  <si>
    <t>ISRC2</t>
  </si>
  <si>
    <t>ISSC2</t>
  </si>
  <si>
    <t>ITGC2</t>
  </si>
  <si>
    <t>JSAC2</t>
  </si>
  <si>
    <t>JSEC2</t>
  </si>
  <si>
    <t>JSGC2</t>
  </si>
  <si>
    <t>JSRC2</t>
  </si>
  <si>
    <t>ICGC3</t>
  </si>
  <si>
    <t>ISAC3</t>
  </si>
  <si>
    <t>ISEC3</t>
  </si>
  <si>
    <t>ISGC3</t>
  </si>
  <si>
    <t>ISLC3</t>
  </si>
  <si>
    <t>ISRC3</t>
  </si>
  <si>
    <t>ITGC3</t>
  </si>
  <si>
    <t>ICGB4</t>
  </si>
  <si>
    <t>ICGC4</t>
  </si>
  <si>
    <t>ISAB4</t>
  </si>
  <si>
    <t>ISAC4</t>
  </si>
  <si>
    <t>ISEB4</t>
  </si>
  <si>
    <t>ISEC4</t>
  </si>
  <si>
    <t>ISGB4</t>
  </si>
  <si>
    <t>ISGC4</t>
  </si>
  <si>
    <t>ISLB4</t>
  </si>
  <si>
    <t>ISLC4</t>
  </si>
  <si>
    <t>ISPC4</t>
  </si>
  <si>
    <t>ISRB4</t>
  </si>
  <si>
    <t>ISRC4</t>
  </si>
  <si>
    <t>ITGC4</t>
  </si>
  <si>
    <t>BCGI1</t>
  </si>
  <si>
    <t>BSGI1</t>
  </si>
  <si>
    <t>BCGI2</t>
  </si>
  <si>
    <t>BSGI2</t>
  </si>
  <si>
    <t>BTGI2</t>
  </si>
  <si>
    <t>ACGL2</t>
  </si>
  <si>
    <t>ASAL2</t>
  </si>
  <si>
    <t>ASGL2</t>
  </si>
  <si>
    <t>ASHL2</t>
  </si>
  <si>
    <t>ASRL2</t>
  </si>
  <si>
    <t>ASTL2</t>
  </si>
  <si>
    <t>ATGL2</t>
  </si>
  <si>
    <t>ACGR1</t>
  </si>
  <si>
    <t>ASAR1</t>
  </si>
  <si>
    <t>ASGR1</t>
  </si>
  <si>
    <t>ASHR1</t>
  </si>
  <si>
    <t>ASRR1</t>
  </si>
  <si>
    <t>ASTR1</t>
  </si>
  <si>
    <t>ACGR4</t>
  </si>
  <si>
    <t>ASAR4</t>
  </si>
  <si>
    <t>ASGR4</t>
  </si>
  <si>
    <t>ASHR4</t>
  </si>
  <si>
    <t>ASRR4</t>
  </si>
  <si>
    <t>ASTR4</t>
  </si>
  <si>
    <t>ATGR4</t>
  </si>
  <si>
    <t>ACGA5</t>
  </si>
  <si>
    <t>ACGR5</t>
  </si>
  <si>
    <t>ASAA5</t>
  </si>
  <si>
    <t>ASAR5</t>
  </si>
  <si>
    <t>ASGA5</t>
  </si>
  <si>
    <t>ASGR5</t>
  </si>
  <si>
    <t>ASHA5</t>
  </si>
  <si>
    <t>ASHR5</t>
  </si>
  <si>
    <t>ASPR5</t>
  </si>
  <si>
    <t>ASRA5</t>
  </si>
  <si>
    <t>ASRR5</t>
  </si>
  <si>
    <t>ASTA5</t>
  </si>
  <si>
    <t>ASTR5</t>
  </si>
  <si>
    <t>ATGA5</t>
  </si>
  <si>
    <t>ATGR5</t>
  </si>
  <si>
    <t>BCGS1</t>
  </si>
  <si>
    <t>BTMS1</t>
  </si>
  <si>
    <t>BTSS1</t>
  </si>
  <si>
    <t>MCGM1</t>
  </si>
  <si>
    <t>MSAM1</t>
  </si>
  <si>
    <t>MSGM1</t>
  </si>
  <si>
    <t>MSRM1</t>
  </si>
  <si>
    <t>PCGM1</t>
  </si>
  <si>
    <t>PSAM1</t>
  </si>
  <si>
    <t>PSGM1</t>
  </si>
  <si>
    <t>PSRM1</t>
  </si>
  <si>
    <t>MCGM2</t>
  </si>
  <si>
    <t>MSAM2</t>
  </si>
  <si>
    <t>MSGM2</t>
  </si>
  <si>
    <t>MSRM2</t>
  </si>
  <si>
    <t>MSTM2</t>
  </si>
  <si>
    <t>MTGM2</t>
  </si>
  <si>
    <t>PCGM2</t>
  </si>
  <si>
    <t>PSAM2</t>
  </si>
  <si>
    <t>PSGM2</t>
  </si>
  <si>
    <t>PSRM2</t>
  </si>
  <si>
    <t>PSTM2</t>
  </si>
  <si>
    <t>PTGM2</t>
  </si>
  <si>
    <t>MCGM3</t>
  </si>
  <si>
    <t>MSAM3</t>
  </si>
  <si>
    <t>MSGM3</t>
  </si>
  <si>
    <t>MSRM3</t>
  </si>
  <si>
    <t>MSTM3</t>
  </si>
  <si>
    <t>MTGM3</t>
  </si>
  <si>
    <t>PCGM3</t>
  </si>
  <si>
    <t>PSAM3</t>
  </si>
  <si>
    <t>PSGM3</t>
  </si>
  <si>
    <t>PSRM3</t>
  </si>
  <si>
    <t>PSTM3</t>
  </si>
  <si>
    <t>PTGM3</t>
  </si>
  <si>
    <t>ASTm1</t>
  </si>
  <si>
    <t>ACGM6</t>
  </si>
  <si>
    <t>ACGN1</t>
  </si>
  <si>
    <t>ASAM6</t>
  </si>
  <si>
    <t>ASAN1</t>
  </si>
  <si>
    <t>ASGM6</t>
  </si>
  <si>
    <t>ASGN1</t>
  </si>
  <si>
    <t>ASHM6</t>
  </si>
  <si>
    <t>ASHN1</t>
  </si>
  <si>
    <t>ASRM6</t>
  </si>
  <si>
    <t>ASRN1</t>
  </si>
  <si>
    <t>ASTM6</t>
  </si>
  <si>
    <t>ASTN1</t>
  </si>
  <si>
    <t>ATGM6</t>
  </si>
  <si>
    <t>ATGN1</t>
  </si>
  <si>
    <t>BCGM6</t>
  </si>
  <si>
    <t>BSAM6</t>
  </si>
  <si>
    <t>BSGM6</t>
  </si>
  <si>
    <t>BSRM6</t>
  </si>
  <si>
    <t>BSTM6</t>
  </si>
  <si>
    <t>BTMM6</t>
  </si>
  <si>
    <t>BTSM6</t>
  </si>
  <si>
    <t>CivED1999_IDB_SPSS_G12</t>
  </si>
  <si>
    <t>CivED1999_IDB_SPSS_G8</t>
  </si>
  <si>
    <t>ePIRLS2016_IDB_SPSS</t>
  </si>
  <si>
    <t>ICCS2009_IDB_SPSS_G8</t>
  </si>
  <si>
    <t>ICCS2009_IDB_SPSS_G9</t>
  </si>
  <si>
    <t>ICCS2016_IDB_SPSS</t>
  </si>
  <si>
    <t>ICCS2022_IDB_SPSS</t>
  </si>
  <si>
    <t>ICILS2013_IDB_SPSS</t>
  </si>
  <si>
    <t>ICILS2018_IDB_SPSS</t>
  </si>
  <si>
    <t>PIRLS_Literacy2016_IDB_SPSS</t>
  </si>
  <si>
    <t>PIRLS2001_IDB_SPSS</t>
  </si>
  <si>
    <t>PIRLS2006_IDB_SPSS</t>
  </si>
  <si>
    <t>PIRLS2011_IDB_SPSS</t>
  </si>
  <si>
    <t>PIRLS2016_IDB_SPSS</t>
  </si>
  <si>
    <t>PIRLS2021_IDB_SPSS</t>
  </si>
  <si>
    <t>REDS2021_IDB_SPSS</t>
  </si>
  <si>
    <t>RLII1991_IDB_SPSS</t>
  </si>
  <si>
    <t>RLII2001_IDB_SPSS</t>
  </si>
  <si>
    <t>SITES2006_IDB_SPSS</t>
  </si>
  <si>
    <t>TA1995_IDB_SPSS_Mathematics</t>
  </si>
  <si>
    <t>TA1995_IDB_SPSS_Physics</t>
  </si>
  <si>
    <t>TA2008_IDB_SPSS_Mathematics</t>
  </si>
  <si>
    <t>TA2008_IDB_SPSS_Physics</t>
  </si>
  <si>
    <t>TA2015_IDB_SPSS_Mathematics</t>
  </si>
  <si>
    <t>TA2015_IDB_SPSS_Physics</t>
  </si>
  <si>
    <t>TIMSS&amp;PIRLS2011_IDB_SPSS</t>
  </si>
  <si>
    <t>TIMSS1995_IDB_SPSS_G4</t>
  </si>
  <si>
    <t>TIMSS1995_IDB_SPSS_G8</t>
  </si>
  <si>
    <t>TIMSS1999_IDB_SPSS_G8</t>
  </si>
  <si>
    <t>TIMSS2003_IDB_SPSS_G4</t>
  </si>
  <si>
    <t>TIMSS2003_IDB_SPSS_G8</t>
  </si>
  <si>
    <t>TIMSS2007_IDB_SPSS_G4</t>
  </si>
  <si>
    <t>TIMSS2007_IDB_SPSS_G8</t>
  </si>
  <si>
    <t>TIMSS2011_IDB_SPSS_G4</t>
  </si>
  <si>
    <t>TIMSS2011_IDB_SPSS_G8</t>
  </si>
  <si>
    <t>TIMSS2015_IDB_SPSS_G4</t>
  </si>
  <si>
    <t>TIMSS2015_IDB_SPSS_G8</t>
  </si>
  <si>
    <t>TIMSS2019_IDB_SPSS_G4</t>
  </si>
  <si>
    <t>TIMSS2019_IDB_SPSS_G8</t>
  </si>
  <si>
    <t>npop</t>
  </si>
  <si>
    <t>school</t>
  </si>
  <si>
    <t>student</t>
  </si>
  <si>
    <t>teacher</t>
  </si>
  <si>
    <t>n</t>
  </si>
  <si>
    <t>ID</t>
  </si>
  <si>
    <t>IDBOOK</t>
  </si>
  <si>
    <t>IDBOOK_P</t>
  </si>
  <si>
    <t>IDBOOK_T</t>
  </si>
  <si>
    <t>IDBSET</t>
  </si>
  <si>
    <t>IDCLASS</t>
  </si>
  <si>
    <t>IDCNTRY</t>
  </si>
  <si>
    <t>IDEXCLUD</t>
  </si>
  <si>
    <t>IDGRADE</t>
  </si>
  <si>
    <t>IDGRADER</t>
  </si>
  <si>
    <t>IDLINK</t>
  </si>
  <si>
    <t>IDPOP</t>
  </si>
  <si>
    <t>IDPUNCH</t>
  </si>
  <si>
    <t>IDSCHOOL</t>
  </si>
  <si>
    <t>IDSCORA</t>
  </si>
  <si>
    <t>IDSCORR</t>
  </si>
  <si>
    <t>IDSTRAT</t>
  </si>
  <si>
    <t>IDSTRATE</t>
  </si>
  <si>
    <t>IDSTRATI</t>
  </si>
  <si>
    <t>IDSTRATU</t>
  </si>
  <si>
    <t>IDSTUD</t>
  </si>
  <si>
    <t>IDSUBJ</t>
  </si>
  <si>
    <t>IDSUBJCT</t>
  </si>
  <si>
    <t>IDTEACH</t>
  </si>
  <si>
    <t>IDTEALIN</t>
  </si>
  <si>
    <t>IDTECH</t>
  </si>
  <si>
    <t>TIMSS 1995 G4</t>
  </si>
  <si>
    <t>Sin IDSCHOOL</t>
  </si>
  <si>
    <t>Largo tiene q ser 5</t>
  </si>
  <si>
    <t>ACG___M1</t>
  </si>
  <si>
    <t>CS_F2</t>
  </si>
  <si>
    <t>BC_F2</t>
  </si>
  <si>
    <t>BL_F2</t>
  </si>
  <si>
    <t>BS_F2</t>
  </si>
  <si>
    <t>BT_F2</t>
  </si>
  <si>
    <t>ACGR2</t>
  </si>
  <si>
    <t>ASAR2</t>
  </si>
  <si>
    <t>ASGR2</t>
  </si>
  <si>
    <t>ASHR2</t>
  </si>
  <si>
    <t>ASRR2</t>
  </si>
  <si>
    <t>ASTR2</t>
  </si>
  <si>
    <t>ATGR2</t>
  </si>
  <si>
    <t>ACGL1</t>
  </si>
  <si>
    <t>ACGR3</t>
  </si>
  <si>
    <t>ASAL1</t>
  </si>
  <si>
    <t>ASAR3</t>
  </si>
  <si>
    <t>ASGL1</t>
  </si>
  <si>
    <t>ASGR3</t>
  </si>
  <si>
    <t>ASHL1</t>
  </si>
  <si>
    <t>ASHR3</t>
  </si>
  <si>
    <t>ASRL1</t>
  </si>
  <si>
    <t>ASRR3</t>
  </si>
  <si>
    <t>ASTL1</t>
  </si>
  <si>
    <t>ASTR3</t>
  </si>
  <si>
    <t>ATGL1</t>
  </si>
  <si>
    <t>ATGR3</t>
  </si>
  <si>
    <t>BCGV1</t>
  </si>
  <si>
    <t>BSGV1</t>
  </si>
  <si>
    <t>BTGV1</t>
  </si>
  <si>
    <t>ASCT1</t>
  </si>
  <si>
    <t>ASCT2</t>
  </si>
  <si>
    <t>ACGB1</t>
  </si>
  <si>
    <t>ASAB1</t>
  </si>
  <si>
    <t>ASGB1</t>
  </si>
  <si>
    <t>ASHB1</t>
  </si>
  <si>
    <t>ASTB1</t>
  </si>
  <si>
    <t>ATGB1</t>
  </si>
  <si>
    <t>ACGM1</t>
  </si>
  <si>
    <t>ASAM1</t>
  </si>
  <si>
    <t>ASGM1</t>
  </si>
  <si>
    <t>ASTM1</t>
  </si>
  <si>
    <t>ATGM1</t>
  </si>
  <si>
    <t>BCGM1</t>
  </si>
  <si>
    <t>BSAM1</t>
  </si>
  <si>
    <t>BSGM1</t>
  </si>
  <si>
    <t>BSTM1</t>
  </si>
  <si>
    <t>BTMM1</t>
  </si>
  <si>
    <t>BTSM1</t>
  </si>
  <si>
    <t>BCGM2</t>
  </si>
  <si>
    <t>BSAM2</t>
  </si>
  <si>
    <t>BSGM2</t>
  </si>
  <si>
    <t>BSRM2</t>
  </si>
  <si>
    <t>BSTM2</t>
  </si>
  <si>
    <t>BTMM2</t>
  </si>
  <si>
    <t>BTSM2</t>
  </si>
  <si>
    <t>ACGM3</t>
  </si>
  <si>
    <t>ASAM3</t>
  </si>
  <si>
    <t>ASGM3</t>
  </si>
  <si>
    <t>ASRM3</t>
  </si>
  <si>
    <t>ASTM3</t>
  </si>
  <si>
    <t>ATGM3</t>
  </si>
  <si>
    <t>BCGM3</t>
  </si>
  <si>
    <t>BSAM3</t>
  </si>
  <si>
    <t>BSGM3</t>
  </si>
  <si>
    <t>BSRM3</t>
  </si>
  <si>
    <t>BSTM3</t>
  </si>
  <si>
    <t>BTMM3</t>
  </si>
  <si>
    <t>BTSM3</t>
  </si>
  <si>
    <t>ACGM4</t>
  </si>
  <si>
    <t>ASAM4</t>
  </si>
  <si>
    <t>ASGM4</t>
  </si>
  <si>
    <t>ASRM4</t>
  </si>
  <si>
    <t>ASTM4</t>
  </si>
  <si>
    <t>ATGM4</t>
  </si>
  <si>
    <t>BCGM4</t>
  </si>
  <si>
    <t>BSAM4</t>
  </si>
  <si>
    <t>BSGM4</t>
  </si>
  <si>
    <t>BSRM4</t>
  </si>
  <si>
    <t>BSTM4</t>
  </si>
  <si>
    <t>BTMM4</t>
  </si>
  <si>
    <t>BTSM4</t>
  </si>
  <si>
    <t>ACGM5</t>
  </si>
  <si>
    <t>ASAM5</t>
  </si>
  <si>
    <t>ASGM5</t>
  </si>
  <si>
    <t>ASHM5</t>
  </si>
  <si>
    <t>ASRM5</t>
  </si>
  <si>
    <t>ASTM5</t>
  </si>
  <si>
    <t>ATGM5</t>
  </si>
  <si>
    <t>BCGM5</t>
  </si>
  <si>
    <t>BSAM5</t>
  </si>
  <si>
    <t>BSGM5</t>
  </si>
  <si>
    <t>BSRM5</t>
  </si>
  <si>
    <t>BSTM5</t>
  </si>
  <si>
    <t>BTMM5</t>
  </si>
  <si>
    <t>BTSM5</t>
  </si>
  <si>
    <t>ACGB7</t>
  </si>
  <si>
    <t>ACGM7</t>
  </si>
  <si>
    <t>ACGZ7</t>
  </si>
  <si>
    <t>ASAB7</t>
  </si>
  <si>
    <t>ASAM7</t>
  </si>
  <si>
    <t>ASAZ7</t>
  </si>
  <si>
    <t>ASGB7</t>
  </si>
  <si>
    <t>ASGM7</t>
  </si>
  <si>
    <t>ASGZ7</t>
  </si>
  <si>
    <t>ASHB7</t>
  </si>
  <si>
    <t>ASHM7</t>
  </si>
  <si>
    <t>ASHZ7</t>
  </si>
  <si>
    <t>ASRB7</t>
  </si>
  <si>
    <t>ASRM7</t>
  </si>
  <si>
    <t>ASRZ7</t>
  </si>
  <si>
    <t>ASTB7</t>
  </si>
  <si>
    <t>ASTM7</t>
  </si>
  <si>
    <t>ASTZ7</t>
  </si>
  <si>
    <t>ATGB7</t>
  </si>
  <si>
    <t>ATGM7</t>
  </si>
  <si>
    <t>ATGZ7</t>
  </si>
  <si>
    <t>BCGB7</t>
  </si>
  <si>
    <t>BCGM7</t>
  </si>
  <si>
    <t>BCGZ7</t>
  </si>
  <si>
    <t>BSAB7</t>
  </si>
  <si>
    <t>BSAM7</t>
  </si>
  <si>
    <t>BSAZ7</t>
  </si>
  <si>
    <t>BSGB7</t>
  </si>
  <si>
    <t>BSGM7</t>
  </si>
  <si>
    <t>BSGZ7</t>
  </si>
  <si>
    <t>BSRB7</t>
  </si>
  <si>
    <t>BSRM7</t>
  </si>
  <si>
    <t>BSRZ7</t>
  </si>
  <si>
    <t>BSTB7</t>
  </si>
  <si>
    <t>BSTM7</t>
  </si>
  <si>
    <t>BSTZ7</t>
  </si>
  <si>
    <t>BTMB7</t>
  </si>
  <si>
    <t>BTMM7</t>
  </si>
  <si>
    <t>BTMZ7</t>
  </si>
  <si>
    <t>BTSB7</t>
  </si>
  <si>
    <t>BTSM7</t>
  </si>
  <si>
    <t>BTSZ7</t>
  </si>
  <si>
    <t>math</t>
  </si>
  <si>
    <t>science</t>
  </si>
  <si>
    <t>-</t>
  </si>
  <si>
    <t>achievement</t>
  </si>
  <si>
    <t>background</t>
  </si>
  <si>
    <t>reliability</t>
  </si>
  <si>
    <t>european</t>
  </si>
  <si>
    <t>latinamerican</t>
  </si>
  <si>
    <t>process</t>
  </si>
  <si>
    <t>asian</t>
  </si>
  <si>
    <t>studyies</t>
  </si>
  <si>
    <t>CIVED</t>
  </si>
  <si>
    <t>ePIRLS</t>
  </si>
  <si>
    <t>ICCS</t>
  </si>
  <si>
    <t>ICILS</t>
  </si>
  <si>
    <t>PIRLS</t>
  </si>
  <si>
    <t>REDS</t>
  </si>
  <si>
    <t>RLII</t>
  </si>
  <si>
    <t>SITES</t>
  </si>
  <si>
    <t>TIMSSADVANCED</t>
  </si>
  <si>
    <t>TIMSS</t>
  </si>
  <si>
    <t>BTGI1H</t>
  </si>
  <si>
    <t>ATGR1H</t>
  </si>
  <si>
    <t>R1</t>
  </si>
  <si>
    <t>R2</t>
  </si>
  <si>
    <t>Name</t>
  </si>
  <si>
    <t>RT</t>
  </si>
  <si>
    <t>DupPop</t>
  </si>
  <si>
    <t>DupName</t>
  </si>
  <si>
    <t>homebg</t>
  </si>
  <si>
    <t>S1</t>
  </si>
  <si>
    <t>S2</t>
  </si>
  <si>
    <t>Bridge</t>
  </si>
  <si>
    <t>Literacy</t>
  </si>
  <si>
    <t>Math</t>
  </si>
  <si>
    <t>Physics</t>
  </si>
  <si>
    <t>eTIMSS</t>
  </si>
  <si>
    <t>Numeracy</t>
  </si>
  <si>
    <t>IDCNTRY;IDSCHOOL</t>
  </si>
  <si>
    <t>ATGR1</t>
  </si>
  <si>
    <t>AXGS0</t>
  </si>
  <si>
    <t>BTGI1</t>
  </si>
  <si>
    <t>BXGS0</t>
  </si>
  <si>
    <t>CXGS0</t>
  </si>
  <si>
    <t>desc</t>
  </si>
  <si>
    <t>pops</t>
  </si>
  <si>
    <t>SITES1998_IDB_SPSS</t>
  </si>
  <si>
    <t>PC</t>
  </si>
  <si>
    <t>No</t>
  </si>
  <si>
    <t>Yes</t>
  </si>
  <si>
    <t>S0</t>
  </si>
  <si>
    <t>SITES_1998__</t>
  </si>
  <si>
    <t>_</t>
  </si>
  <si>
    <t>X</t>
  </si>
  <si>
    <t>XS0</t>
  </si>
  <si>
    <t>none</t>
  </si>
  <si>
    <t>complex</t>
  </si>
  <si>
    <t>IDCNTRY;IDTEACH</t>
  </si>
  <si>
    <t>IDCNTRY;IDSTUD</t>
  </si>
  <si>
    <t>link</t>
  </si>
  <si>
    <t>uID</t>
  </si>
  <si>
    <t>IDCNTRY;IDTEACH;IDLINK</t>
  </si>
  <si>
    <t>Y</t>
  </si>
  <si>
    <t>G</t>
  </si>
  <si>
    <t>Pop</t>
  </si>
  <si>
    <t>unique id</t>
  </si>
  <si>
    <t>preName</t>
  </si>
  <si>
    <t>IDCNTRY;IDSTUD;IDLINK</t>
  </si>
  <si>
    <t>combtype</t>
  </si>
  <si>
    <t>Rtype</t>
  </si>
  <si>
    <t>ACH</t>
  </si>
  <si>
    <t>student_achievement</t>
  </si>
  <si>
    <t>student_background</t>
  </si>
  <si>
    <t>student_homebg</t>
  </si>
  <si>
    <t>student_reliability</t>
  </si>
  <si>
    <t>student_european</t>
  </si>
  <si>
    <t>student_latinamerican</t>
  </si>
  <si>
    <t>student_asian</t>
  </si>
  <si>
    <t>student_process</t>
  </si>
  <si>
    <t>teacher_math</t>
  </si>
  <si>
    <t>teacher_science</t>
  </si>
  <si>
    <t>Other</t>
  </si>
  <si>
    <t>ACH_BG</t>
  </si>
  <si>
    <t>ACH_BG_HBG</t>
  </si>
  <si>
    <t>HBG</t>
  </si>
  <si>
    <t>ya</t>
  </si>
  <si>
    <t>BGR</t>
  </si>
  <si>
    <t>ISCA2</t>
  </si>
  <si>
    <t>Pope</t>
  </si>
  <si>
    <t>ACHasdas</t>
  </si>
  <si>
    <t>STUDcbind</t>
  </si>
  <si>
    <t>STUDrbind</t>
  </si>
  <si>
    <t>iccs</t>
  </si>
  <si>
    <t>ISEC2;ISLC2;ISSC2</t>
  </si>
  <si>
    <t>ISEC3;ISLC3</t>
  </si>
  <si>
    <t>ISEB4;ISLB4</t>
  </si>
  <si>
    <t>ISEC4;ISLC4</t>
  </si>
  <si>
    <t>SCHcbind</t>
  </si>
  <si>
    <t>postName</t>
  </si>
  <si>
    <t>CIVED_1999_G12_student</t>
  </si>
  <si>
    <t>REDS_2021_student</t>
  </si>
  <si>
    <t>ICILS_2018_student</t>
  </si>
  <si>
    <t>ICILS_2013_student</t>
  </si>
  <si>
    <t>CIVED_1999_G8_student</t>
  </si>
  <si>
    <t>RLII_2001_student</t>
  </si>
  <si>
    <t>RLII_1991_student</t>
  </si>
  <si>
    <t>TIMSSADVANCED_Physics_2015_student</t>
  </si>
  <si>
    <t>TIMSSADVANCED_Physics_2008_student</t>
  </si>
  <si>
    <t>TIMSSADVANCED_Physics_1995_student</t>
  </si>
  <si>
    <t>TIMSSADVANCED_Math_2015_student</t>
  </si>
  <si>
    <t>TIMSSADVANCED_Math_2008_student</t>
  </si>
  <si>
    <t>TIMSSADVANCED_Math_1995_student</t>
  </si>
  <si>
    <t>ICCS_2009_G9_student</t>
  </si>
  <si>
    <t>ICCS_2009_G8_student</t>
  </si>
  <si>
    <t>ICCS_2022_student</t>
  </si>
  <si>
    <t>ICCS_2016_student</t>
  </si>
  <si>
    <t>ICCS_Bridge_2022_student</t>
  </si>
  <si>
    <t>TIMSS_eTIMSS_2019_G8_student</t>
  </si>
  <si>
    <t>TIMSS_2019_G8_student</t>
  </si>
  <si>
    <t>TIMSS_2015_G8_student</t>
  </si>
  <si>
    <t>TIMSS_2011_G8_student</t>
  </si>
  <si>
    <t>TIMSS_2007_G8_student</t>
  </si>
  <si>
    <t>TIMSS_2003_G8_student</t>
  </si>
  <si>
    <t>TIMSS_1999_G8_student</t>
  </si>
  <si>
    <t>TIMSS_1995_G8_student</t>
  </si>
  <si>
    <t>TIMSS_Bridge_2019_G8_student</t>
  </si>
  <si>
    <t>TIMSS_eTIMSS_2019_G4_student</t>
  </si>
  <si>
    <t>PIRLS_2021_student</t>
  </si>
  <si>
    <t>PIRLS_2016_student</t>
  </si>
  <si>
    <t>PIRLS_2011_student</t>
  </si>
  <si>
    <t>PIRLS_2006_student</t>
  </si>
  <si>
    <t>PIRLS_2001_student</t>
  </si>
  <si>
    <t>TIMSS_Numeracy_2015_G4_student</t>
  </si>
  <si>
    <t>TIMSS_2019_G4_student</t>
  </si>
  <si>
    <t>TIMSS_2015_G4_student</t>
  </si>
  <si>
    <t>TIMSS_2011_G4_student</t>
  </si>
  <si>
    <t>TIMSS_2007_G4_student</t>
  </si>
  <si>
    <t>TIMSS_2003_G4_student</t>
  </si>
  <si>
    <t>TIMSS_1995_G4_student</t>
  </si>
  <si>
    <t>PIRLS_Literacy_2016_student</t>
  </si>
  <si>
    <t>PIRLS_Literacy_2011_student</t>
  </si>
  <si>
    <t>PIRLS_ePIRLS_2016_student</t>
  </si>
  <si>
    <t>TIMSS_Bridge_2019_G4_student</t>
  </si>
  <si>
    <t>TIMSS_2011_student</t>
  </si>
  <si>
    <t>PIRLS_Bridge_2021_student</t>
  </si>
  <si>
    <t>&amp;PIRLS</t>
  </si>
  <si>
    <t>PIRLS_ePIRLS_2016_teacher</t>
  </si>
  <si>
    <t>ICCS_2009_G8_teacher</t>
  </si>
  <si>
    <t>ICCS_2016_teacher</t>
  </si>
  <si>
    <t>ICCS_2022_teacher</t>
  </si>
  <si>
    <t>ICILS_2013_teacher</t>
  </si>
  <si>
    <t>ICILS_2018_teacher</t>
  </si>
  <si>
    <t>PIRLS_Literacy_2016_teacher</t>
  </si>
  <si>
    <t>PIRLS_2001_teacher</t>
  </si>
  <si>
    <t>PIRLS_2006_teacher</t>
  </si>
  <si>
    <t>PIRLS_Literacy_2011_teacher</t>
  </si>
  <si>
    <t>PIRLS_2011_teacher</t>
  </si>
  <si>
    <t>PIRLS_2016_teacher</t>
  </si>
  <si>
    <t>PIRLS_Bridge_2021_teacher</t>
  </si>
  <si>
    <t>PIRLS_2021_teacher</t>
  </si>
  <si>
    <t>REDS_2021_teacher</t>
  </si>
  <si>
    <t>SITES_2006_teacher_math</t>
  </si>
  <si>
    <t>SITES_2006_teacher_science</t>
  </si>
  <si>
    <t>TIMSSADVANCED_Math_2008_teacher</t>
  </si>
  <si>
    <t>TIMSSADVANCED_Physics_2008_teacher</t>
  </si>
  <si>
    <t>TIMSSADVANCED_Math_2015_teacher</t>
  </si>
  <si>
    <t>TIMSSADVANCED_Physics_2015_teacher</t>
  </si>
  <si>
    <t>TIMSS_&amp;PIRLS_2011_teacher</t>
  </si>
  <si>
    <t>TIMSS_1995_G4_teacher</t>
  </si>
  <si>
    <t>TIMSS_1995_G8_teacher_math</t>
  </si>
  <si>
    <t>TIMSS_1995_G8_teacher_science</t>
  </si>
  <si>
    <t>TIMSS_1999_G8_teacher_math</t>
  </si>
  <si>
    <t>TIMSS_1999_G8_teacher_science</t>
  </si>
  <si>
    <t>TIMSS_2003_G4_teacher</t>
  </si>
  <si>
    <t>TIMSS_2003_G8_teacher_math</t>
  </si>
  <si>
    <t>TIMSS_2003_G8_teacher_science</t>
  </si>
  <si>
    <t>TIMSS_2007_G4_teacher</t>
  </si>
  <si>
    <t>TIMSS_2007_G8_teacher_math</t>
  </si>
  <si>
    <t>TIMSS_2007_G8_teacher_science</t>
  </si>
  <si>
    <t>TIMSS_2011_G4_teacher</t>
  </si>
  <si>
    <t>TIMSS_2011_G8_teacher_math</t>
  </si>
  <si>
    <t>TIMSS_2011_G8_teacher_science</t>
  </si>
  <si>
    <t>TIMSS_2015_G4_teacher</t>
  </si>
  <si>
    <t>TIMSS_Numeracy_2015_G4_teacher</t>
  </si>
  <si>
    <t>TIMSS_2015_G8_teacher_math</t>
  </si>
  <si>
    <t>TIMSS_2015_G8_teacher_science</t>
  </si>
  <si>
    <t>TIMSS_Bridge_2019_G4_teacher</t>
  </si>
  <si>
    <t>TIMSS_2019_G4_teacher</t>
  </si>
  <si>
    <t>TIMSS_eTIMSS_2019_G4_teacher</t>
  </si>
  <si>
    <t>TIMSS_Bridge_2019_G8_teacher_math</t>
  </si>
  <si>
    <t>TIMSS_2019_G8_teacher_math</t>
  </si>
  <si>
    <t>TIMSS_eTIMSS_2019_G8_teacher_math</t>
  </si>
  <si>
    <t>TIMSS_Bridge_2019_G8_teacher_science</t>
  </si>
  <si>
    <t>TIMSS_2019_G8_teacher_science</t>
  </si>
  <si>
    <t>TIMSS_eTIMSS_2019_G8_teacher_science</t>
  </si>
  <si>
    <t>TIMSS_&amp;PIRLS_2011_student</t>
  </si>
  <si>
    <t>TIMSS_eTIMSS_2019_G8_teacher</t>
  </si>
  <si>
    <t>SITES_2006_teacher</t>
  </si>
  <si>
    <t>TIMSS_2019_G8_teacher</t>
  </si>
  <si>
    <t>TIMSS_2015_G8_teacher</t>
  </si>
  <si>
    <t>TIMSS_2011_G8_teacher</t>
  </si>
  <si>
    <t>TIMSS_2007_G8_teacher</t>
  </si>
  <si>
    <t>TIMSS_2003_G8_teacher</t>
  </si>
  <si>
    <t>TIMSS_1999_G8_teacher</t>
  </si>
  <si>
    <t>TIMSS_1995_G8_teacher</t>
  </si>
  <si>
    <t>TIMSS_Bridge_2019_G8_teacher</t>
  </si>
  <si>
    <t>CIVED_1999_G8_teacher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</si>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</sst>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3" fillId="4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5" borderId="0" xfId="0" applyFont="1" applyFill="1"/>
    <xf numFmtId="0" fontId="0" fillId="0" borderId="0" xfId="0" applyAlignment="1">
      <alignment horizontal="center"/>
    </xf>
  </cellXfs>
  <cellStyles count="3">
    <cellStyle name="Bueno" xfId="1" builtinId="26"/>
    <cellStyle name="Incorrecto" xfId="2" builtinId="27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E1048342"/>
  <sheetViews>
    <sheetView tabSelected="1" zoomScale="120" zoomScaleNormal="120" workbookViewId="0">
      <pane ySplit="1" topLeftCell="A5" activePane="bottomLeft" state="frozen"/>
      <selection pane="bottomLeft" activeCell="K116" sqref="K116"/>
    </sheetView>
  </sheetViews>
  <sheetFormatPr baseColWidth="10" defaultColWidth="8.83203125" defaultRowHeight="15" x14ac:dyDescent="0.2"/>
  <cols>
    <col min="1" max="1" width="3.6640625" customWidth="1"/>
    <col min="2" max="3" width="10.83203125" customWidth="1"/>
    <col min="4" max="4" width="5" customWidth="1"/>
    <col min="5" max="5" width="3.5" customWidth="1"/>
    <col min="6" max="6" width="24.83203125" customWidth="1"/>
    <col min="7" max="7" width="5.1640625" customWidth="1"/>
    <col min="8" max="8" width="22.5" customWidth="1"/>
    <col min="9" max="9" width="32.1640625" customWidth="1"/>
    <col min="10" max="10" width="14.6640625" customWidth="1"/>
    <col min="11" max="13" width="8.83203125" customWidth="1"/>
    <col min="14" max="14" width="20.6640625" customWidth="1"/>
    <col min="15" max="15" width="16" customWidth="1"/>
    <col min="16" max="16" width="10.5" customWidth="1"/>
    <col min="17" max="18" width="22.33203125" customWidth="1"/>
    <col min="19" max="21" width="12.5" customWidth="1"/>
    <col min="22" max="23" width="8.83203125" customWidth="1"/>
    <col min="24" max="25" width="8.83203125" style="6" customWidth="1"/>
    <col min="26" max="26" width="18.6640625" customWidth="1"/>
    <col min="27" max="27" width="11.5" bestFit="1" customWidth="1"/>
    <col min="28" max="28" width="10.83203125" bestFit="1" customWidth="1"/>
    <col min="29" max="29" width="17.83203125" bestFit="1" customWidth="1"/>
    <col min="30" max="30" width="18.6640625" customWidth="1"/>
    <col min="43" max="57" width="8.83203125" customWidth="1"/>
  </cols>
  <sheetData>
    <row r="1" spans="1:57" s="1" customFormat="1" ht="16" x14ac:dyDescent="0.2">
      <c r="A1" s="1" t="s">
        <v>183</v>
      </c>
      <c r="B1" s="3" t="s">
        <v>381</v>
      </c>
      <c r="C1" s="3" t="s">
        <v>382</v>
      </c>
      <c r="D1" s="3" t="s">
        <v>413</v>
      </c>
      <c r="E1" s="3" t="s">
        <v>414</v>
      </c>
      <c r="F1" s="1" t="s">
        <v>361</v>
      </c>
      <c r="G1" s="1" t="s">
        <v>179</v>
      </c>
      <c r="H1" s="3" t="s">
        <v>417</v>
      </c>
      <c r="I1" s="3" t="s">
        <v>376</v>
      </c>
      <c r="J1" s="3" t="s">
        <v>449</v>
      </c>
      <c r="K1" s="3" t="s">
        <v>415</v>
      </c>
      <c r="L1" s="1" t="s">
        <v>1</v>
      </c>
      <c r="M1" s="1" t="s">
        <v>2</v>
      </c>
      <c r="N1" s="3" t="s">
        <v>411</v>
      </c>
      <c r="O1" t="s">
        <v>419</v>
      </c>
      <c r="P1" s="3" t="s">
        <v>448</v>
      </c>
      <c r="Q1" s="3" t="s">
        <v>441</v>
      </c>
      <c r="R1" s="3" t="s">
        <v>442</v>
      </c>
      <c r="S1" s="3" t="s">
        <v>421</v>
      </c>
      <c r="T1" s="3" t="s">
        <v>437</v>
      </c>
      <c r="U1" s="3" t="s">
        <v>435</v>
      </c>
      <c r="V1" s="4" t="s">
        <v>378</v>
      </c>
      <c r="W1" s="4" t="s">
        <v>379</v>
      </c>
      <c r="X1" s="5" t="s">
        <v>440</v>
      </c>
      <c r="Y1" s="5" t="s">
        <v>432</v>
      </c>
      <c r="Z1" s="1" t="s">
        <v>377</v>
      </c>
      <c r="AA1" s="3" t="s">
        <v>374</v>
      </c>
      <c r="AB1" s="3" t="s">
        <v>375</v>
      </c>
      <c r="AC1" s="3"/>
      <c r="AD1" s="1" t="s">
        <v>420</v>
      </c>
      <c r="AE1" s="3" t="s">
        <v>439</v>
      </c>
      <c r="AF1" s="1" t="s">
        <v>189</v>
      </c>
      <c r="AG1" s="1" t="s">
        <v>190</v>
      </c>
      <c r="AH1" s="1" t="s">
        <v>197</v>
      </c>
      <c r="AI1" s="1" t="s">
        <v>207</v>
      </c>
      <c r="AJ1" s="1" t="s">
        <v>204</v>
      </c>
      <c r="AK1" s="1" t="s">
        <v>194</v>
      </c>
      <c r="AL1" s="1" t="s">
        <v>184</v>
      </c>
      <c r="AM1" s="1" t="s">
        <v>185</v>
      </c>
      <c r="AN1" s="1" t="s">
        <v>186</v>
      </c>
      <c r="AO1" s="1" t="s">
        <v>187</v>
      </c>
      <c r="AP1" s="1" t="s">
        <v>188</v>
      </c>
      <c r="AQ1" s="1" t="s">
        <v>191</v>
      </c>
      <c r="AR1" s="1" t="s">
        <v>192</v>
      </c>
      <c r="AS1" s="1" t="s">
        <v>193</v>
      </c>
      <c r="AT1" s="1" t="s">
        <v>195</v>
      </c>
      <c r="AU1" s="1" t="s">
        <v>196</v>
      </c>
      <c r="AV1" s="1" t="s">
        <v>198</v>
      </c>
      <c r="AW1" s="1" t="s">
        <v>199</v>
      </c>
      <c r="AX1" s="1" t="s">
        <v>200</v>
      </c>
      <c r="AY1" s="1" t="s">
        <v>201</v>
      </c>
      <c r="AZ1" s="1" t="s">
        <v>202</v>
      </c>
      <c r="BA1" s="1" t="s">
        <v>203</v>
      </c>
      <c r="BB1" s="1" t="s">
        <v>205</v>
      </c>
      <c r="BC1" s="1" t="s">
        <v>206</v>
      </c>
      <c r="BD1" s="1" t="s">
        <v>208</v>
      </c>
      <c r="BE1" s="1" t="s">
        <v>209</v>
      </c>
    </row>
    <row r="2" spans="1:57" hidden="1" x14ac:dyDescent="0.2">
      <c r="A2">
        <v>1</v>
      </c>
      <c r="B2" t="s">
        <v>362</v>
      </c>
      <c r="C2" t="s">
        <v>353</v>
      </c>
      <c r="D2">
        <v>1999</v>
      </c>
      <c r="E2">
        <v>12</v>
      </c>
      <c r="F2" t="s">
        <v>140</v>
      </c>
      <c r="G2">
        <f t="shared" ref="G2:G65" si="0">COUNTIF(F:F,F2)</f>
        <v>1</v>
      </c>
      <c r="H2" t="str">
        <f t="shared" ref="H2:H65" si="1">_xlfn.CONCAT(B2,IF(C2="-","",_xlfn.CONCAT("_",C2)),"_",D2,IF(E2="-","",_xlfn.CONCAT("_G",E2)))</f>
        <v>CIVED_1999_G12</v>
      </c>
      <c r="I2" t="str">
        <f t="shared" ref="I2:I65" si="2">_xlfn.CONCAT(H2,"_",Z2)</f>
        <v>CIVED_1999_G12_student</v>
      </c>
      <c r="J2" t="s">
        <v>450</v>
      </c>
      <c r="K2" t="s">
        <v>214</v>
      </c>
      <c r="L2">
        <v>16</v>
      </c>
      <c r="M2">
        <v>34</v>
      </c>
      <c r="N2" t="s">
        <v>409</v>
      </c>
      <c r="O2" t="s">
        <v>421</v>
      </c>
      <c r="P2" t="s">
        <v>353</v>
      </c>
      <c r="Q2" t="str">
        <f t="shared" ref="Q2:Q65" si="3">_xlfn.CONCAT(IF(T2="-","-",_xlfn.CONCAT("",T2)),,IF(U2="-","",_xlfn.CONCAT(";",U2)))</f>
        <v>-</v>
      </c>
      <c r="R2" t="s">
        <v>353</v>
      </c>
      <c r="S2" t="s">
        <v>214</v>
      </c>
      <c r="T2" t="s">
        <v>353</v>
      </c>
      <c r="U2" t="s">
        <v>353</v>
      </c>
      <c r="V2" t="str">
        <f t="shared" ref="V2:V65" si="4">IF(COUNTIF(K:K,K2)=1,"No","Yes")</f>
        <v>No</v>
      </c>
      <c r="W2" t="str">
        <f t="shared" ref="W2:W65" si="5">IF(COUNTIF(I:I,I2)=1,"No","Yes")</f>
        <v>No</v>
      </c>
      <c r="X2" s="6">
        <f t="shared" ref="X2:X65" si="6">COUNTIFS(H:H,H2,AD:AD,"ACH")</f>
        <v>1</v>
      </c>
      <c r="Y2" s="6">
        <f t="shared" ref="Y2:Y65" si="7">COUNTIFS(H:H,H2,AD:AD,"BG")</f>
        <v>0</v>
      </c>
      <c r="Z2" t="s">
        <v>181</v>
      </c>
      <c r="AA2" t="s">
        <v>181</v>
      </c>
      <c r="AB2" t="s">
        <v>353</v>
      </c>
      <c r="AC2" t="str">
        <f t="shared" ref="AC2:AC65" si="8">_xlfn.CONCAT(H2,AD2)</f>
        <v>CIVED_1999_G12ACH</v>
      </c>
      <c r="AD2" t="s">
        <v>421</v>
      </c>
      <c r="AE2" t="s">
        <v>214</v>
      </c>
      <c r="AF2">
        <v>1</v>
      </c>
      <c r="AG2">
        <v>1</v>
      </c>
      <c r="AH2">
        <v>1</v>
      </c>
      <c r="AI2">
        <v>0</v>
      </c>
      <c r="AJ2">
        <v>1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hidden="1" x14ac:dyDescent="0.2">
      <c r="A3">
        <v>2</v>
      </c>
      <c r="B3" t="s">
        <v>362</v>
      </c>
      <c r="C3" t="s">
        <v>353</v>
      </c>
      <c r="D3">
        <v>1999</v>
      </c>
      <c r="E3">
        <v>8</v>
      </c>
      <c r="F3" t="s">
        <v>141</v>
      </c>
      <c r="G3">
        <f t="shared" si="0"/>
        <v>4</v>
      </c>
      <c r="H3" t="str">
        <f t="shared" si="1"/>
        <v>CIVED_1999_G8</v>
      </c>
      <c r="I3" t="str">
        <f t="shared" si="2"/>
        <v>CIVED_1999_G8_school</v>
      </c>
      <c r="J3" t="s">
        <v>353</v>
      </c>
      <c r="K3" t="s">
        <v>215</v>
      </c>
      <c r="L3">
        <v>28</v>
      </c>
      <c r="M3">
        <v>1.1000000000000001</v>
      </c>
      <c r="N3" t="s">
        <v>389</v>
      </c>
      <c r="O3" t="s">
        <v>436</v>
      </c>
      <c r="P3" t="s">
        <v>353</v>
      </c>
      <c r="Q3" t="str">
        <f t="shared" si="3"/>
        <v>-</v>
      </c>
      <c r="R3" t="s">
        <v>353</v>
      </c>
      <c r="S3" t="s">
        <v>353</v>
      </c>
      <c r="T3" t="s">
        <v>353</v>
      </c>
      <c r="U3" t="s">
        <v>353</v>
      </c>
      <c r="V3" t="str">
        <f t="shared" si="4"/>
        <v>No</v>
      </c>
      <c r="W3" t="str">
        <f t="shared" si="5"/>
        <v>No</v>
      </c>
      <c r="X3" s="6">
        <f t="shared" si="6"/>
        <v>1</v>
      </c>
      <c r="Y3" s="6">
        <f t="shared" si="7"/>
        <v>0</v>
      </c>
      <c r="Z3" t="s">
        <v>180</v>
      </c>
      <c r="AA3" t="s">
        <v>180</v>
      </c>
      <c r="AB3" t="s">
        <v>353</v>
      </c>
      <c r="AC3" t="str">
        <f t="shared" si="8"/>
        <v>CIVED_1999_G8-</v>
      </c>
      <c r="AD3" t="s">
        <v>353</v>
      </c>
      <c r="AE3" t="s">
        <v>215</v>
      </c>
      <c r="AF3">
        <v>0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hidden="1" x14ac:dyDescent="0.2">
      <c r="A4">
        <v>3</v>
      </c>
      <c r="B4" t="s">
        <v>362</v>
      </c>
      <c r="C4" t="s">
        <v>353</v>
      </c>
      <c r="D4">
        <v>1999</v>
      </c>
      <c r="E4">
        <v>8</v>
      </c>
      <c r="F4" t="s">
        <v>141</v>
      </c>
      <c r="G4">
        <f t="shared" si="0"/>
        <v>4</v>
      </c>
      <c r="H4" t="str">
        <f t="shared" si="1"/>
        <v>CIVED_1999_G8</v>
      </c>
      <c r="I4" t="str">
        <f t="shared" si="2"/>
        <v>CIVED_1999_G8_link</v>
      </c>
      <c r="J4" t="s">
        <v>353</v>
      </c>
      <c r="K4" t="s">
        <v>216</v>
      </c>
      <c r="L4">
        <v>27</v>
      </c>
      <c r="M4">
        <v>58.8</v>
      </c>
      <c r="N4" t="s">
        <v>418</v>
      </c>
      <c r="O4" t="s">
        <v>436</v>
      </c>
      <c r="P4" t="s">
        <v>353</v>
      </c>
      <c r="Q4" t="str">
        <f t="shared" si="3"/>
        <v>-</v>
      </c>
      <c r="R4" t="s">
        <v>353</v>
      </c>
      <c r="S4" t="s">
        <v>353</v>
      </c>
      <c r="T4" t="s">
        <v>353</v>
      </c>
      <c r="U4" t="s">
        <v>353</v>
      </c>
      <c r="V4" t="str">
        <f t="shared" si="4"/>
        <v>No</v>
      </c>
      <c r="W4" t="str">
        <f t="shared" si="5"/>
        <v>No</v>
      </c>
      <c r="X4" s="6">
        <f t="shared" si="6"/>
        <v>1</v>
      </c>
      <c r="Y4" s="6">
        <f t="shared" si="7"/>
        <v>0</v>
      </c>
      <c r="Z4" t="s">
        <v>410</v>
      </c>
      <c r="AA4" t="s">
        <v>410</v>
      </c>
      <c r="AB4" t="s">
        <v>353</v>
      </c>
      <c r="AC4" t="str">
        <f t="shared" si="8"/>
        <v>CIVED_1999_G8-</v>
      </c>
      <c r="AD4" t="s">
        <v>353</v>
      </c>
      <c r="AE4" t="s">
        <v>216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hidden="1" x14ac:dyDescent="0.2">
      <c r="A5">
        <v>4</v>
      </c>
      <c r="B5" t="s">
        <v>362</v>
      </c>
      <c r="C5" t="s">
        <v>353</v>
      </c>
      <c r="D5">
        <v>1999</v>
      </c>
      <c r="E5">
        <v>8</v>
      </c>
      <c r="F5" t="s">
        <v>141</v>
      </c>
      <c r="G5">
        <f t="shared" si="0"/>
        <v>4</v>
      </c>
      <c r="H5" t="str">
        <f t="shared" si="1"/>
        <v>CIVED_1999_G8</v>
      </c>
      <c r="I5" t="str">
        <f t="shared" si="2"/>
        <v>CIVED_1999_G8_student</v>
      </c>
      <c r="J5" t="s">
        <v>454</v>
      </c>
      <c r="K5" t="s">
        <v>217</v>
      </c>
      <c r="L5">
        <v>28</v>
      </c>
      <c r="M5">
        <v>61</v>
      </c>
      <c r="N5" t="s">
        <v>409</v>
      </c>
      <c r="O5" t="s">
        <v>421</v>
      </c>
      <c r="P5" t="s">
        <v>215</v>
      </c>
      <c r="Q5" t="str">
        <f t="shared" si="3"/>
        <v>-</v>
      </c>
      <c r="R5" t="s">
        <v>353</v>
      </c>
      <c r="S5" t="s">
        <v>217</v>
      </c>
      <c r="T5" t="s">
        <v>353</v>
      </c>
      <c r="U5" t="s">
        <v>353</v>
      </c>
      <c r="V5" t="str">
        <f t="shared" si="4"/>
        <v>No</v>
      </c>
      <c r="W5" t="str">
        <f t="shared" si="5"/>
        <v>No</v>
      </c>
      <c r="X5" s="6">
        <f t="shared" si="6"/>
        <v>1</v>
      </c>
      <c r="Y5" s="6">
        <f t="shared" si="7"/>
        <v>0</v>
      </c>
      <c r="Z5" t="s">
        <v>181</v>
      </c>
      <c r="AA5" t="s">
        <v>181</v>
      </c>
      <c r="AB5" t="s">
        <v>353</v>
      </c>
      <c r="AC5" t="str">
        <f t="shared" si="8"/>
        <v>CIVED_1999_G8ACH</v>
      </c>
      <c r="AD5" t="s">
        <v>421</v>
      </c>
      <c r="AE5" t="s">
        <v>217</v>
      </c>
      <c r="AF5">
        <v>1</v>
      </c>
      <c r="AG5">
        <v>1</v>
      </c>
      <c r="AH5">
        <v>1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1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s="2" customFormat="1" hidden="1" x14ac:dyDescent="0.2">
      <c r="A6" s="2">
        <v>5</v>
      </c>
      <c r="B6" t="s">
        <v>362</v>
      </c>
      <c r="C6" t="s">
        <v>353</v>
      </c>
      <c r="D6" s="2">
        <v>1999</v>
      </c>
      <c r="E6" s="2">
        <v>8</v>
      </c>
      <c r="F6" s="2" t="s">
        <v>141</v>
      </c>
      <c r="G6" s="2">
        <f t="shared" si="0"/>
        <v>4</v>
      </c>
      <c r="H6" t="str">
        <f t="shared" si="1"/>
        <v>CIVED_1999_G8</v>
      </c>
      <c r="I6" t="str">
        <f t="shared" si="2"/>
        <v>CIVED_1999_G8_teacher</v>
      </c>
      <c r="J6" t="s">
        <v>353</v>
      </c>
      <c r="K6" s="2" t="s">
        <v>218</v>
      </c>
      <c r="L6" s="2">
        <v>27</v>
      </c>
      <c r="M6" s="2">
        <v>2.8</v>
      </c>
      <c r="N6" t="s">
        <v>412</v>
      </c>
      <c r="O6" t="s">
        <v>436</v>
      </c>
      <c r="P6" t="s">
        <v>215</v>
      </c>
      <c r="Q6" t="str">
        <f t="shared" si="3"/>
        <v>-</v>
      </c>
      <c r="R6" t="s">
        <v>353</v>
      </c>
      <c r="S6" t="s">
        <v>353</v>
      </c>
      <c r="T6" t="s">
        <v>353</v>
      </c>
      <c r="U6" t="s">
        <v>353</v>
      </c>
      <c r="V6" t="str">
        <f t="shared" si="4"/>
        <v>No</v>
      </c>
      <c r="W6" t="str">
        <f t="shared" si="5"/>
        <v>No</v>
      </c>
      <c r="X6" s="6">
        <f t="shared" si="6"/>
        <v>1</v>
      </c>
      <c r="Y6" s="6">
        <f t="shared" si="7"/>
        <v>0</v>
      </c>
      <c r="Z6" t="s">
        <v>182</v>
      </c>
      <c r="AA6" t="s">
        <v>182</v>
      </c>
      <c r="AB6" t="s">
        <v>353</v>
      </c>
      <c r="AC6" t="str">
        <f t="shared" si="8"/>
        <v>CIVED_1999_G8-</v>
      </c>
      <c r="AD6" t="s">
        <v>353</v>
      </c>
      <c r="AE6" s="2" t="s">
        <v>218</v>
      </c>
      <c r="AF6" s="2">
        <v>0</v>
      </c>
      <c r="AG6" s="2">
        <v>1</v>
      </c>
      <c r="AH6" s="2">
        <v>1</v>
      </c>
      <c r="AI6" s="2">
        <v>1</v>
      </c>
      <c r="AJ6" s="2">
        <v>0</v>
      </c>
      <c r="AK6" s="2">
        <v>1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1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1:57" hidden="1" x14ac:dyDescent="0.2">
      <c r="A7">
        <v>6</v>
      </c>
      <c r="B7" t="s">
        <v>366</v>
      </c>
      <c r="C7" t="s">
        <v>363</v>
      </c>
      <c r="D7">
        <v>2016</v>
      </c>
      <c r="E7" t="s">
        <v>353</v>
      </c>
      <c r="F7" t="s">
        <v>142</v>
      </c>
      <c r="G7">
        <f t="shared" si="0"/>
        <v>7</v>
      </c>
      <c r="H7" t="str">
        <f t="shared" si="1"/>
        <v>PIRLS_ePIRLS_2016</v>
      </c>
      <c r="I7" t="str">
        <f t="shared" si="2"/>
        <v>PIRLS_ePIRLS_2016_school</v>
      </c>
      <c r="J7" t="s">
        <v>353</v>
      </c>
      <c r="K7" t="s">
        <v>3</v>
      </c>
      <c r="L7">
        <v>16</v>
      </c>
      <c r="M7">
        <v>1.1000000000000001</v>
      </c>
      <c r="N7" t="s">
        <v>389</v>
      </c>
      <c r="O7" t="s">
        <v>434</v>
      </c>
      <c r="P7" t="s">
        <v>353</v>
      </c>
      <c r="Q7" t="str">
        <f t="shared" si="3"/>
        <v>-</v>
      </c>
      <c r="R7" t="s">
        <v>353</v>
      </c>
      <c r="S7" t="s">
        <v>353</v>
      </c>
      <c r="T7" t="s">
        <v>353</v>
      </c>
      <c r="U7" t="s">
        <v>353</v>
      </c>
      <c r="V7" t="str">
        <f t="shared" si="4"/>
        <v>No</v>
      </c>
      <c r="W7" t="str">
        <f t="shared" si="5"/>
        <v>No</v>
      </c>
      <c r="X7" s="6">
        <f t="shared" si="6"/>
        <v>1</v>
      </c>
      <c r="Y7" s="6">
        <f t="shared" si="7"/>
        <v>0</v>
      </c>
      <c r="Z7" t="s">
        <v>180</v>
      </c>
      <c r="AA7" t="s">
        <v>180</v>
      </c>
      <c r="AB7" t="s">
        <v>353</v>
      </c>
      <c r="AC7" t="str">
        <f t="shared" si="8"/>
        <v>PIRLS_ePIRLS_2016-</v>
      </c>
      <c r="AD7" t="s">
        <v>353</v>
      </c>
      <c r="AE7" t="s">
        <v>3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hidden="1" x14ac:dyDescent="0.2">
      <c r="A8">
        <v>7</v>
      </c>
      <c r="B8" t="s">
        <v>366</v>
      </c>
      <c r="C8" t="s">
        <v>363</v>
      </c>
      <c r="D8">
        <v>2016</v>
      </c>
      <c r="E8" t="s">
        <v>353</v>
      </c>
      <c r="F8" t="s">
        <v>142</v>
      </c>
      <c r="G8">
        <f t="shared" si="0"/>
        <v>7</v>
      </c>
      <c r="H8" t="str">
        <f t="shared" si="1"/>
        <v>PIRLS_ePIRLS_2016</v>
      </c>
      <c r="I8" t="str">
        <f t="shared" si="2"/>
        <v>PIRLS_ePIRLS_2016_student_achievement</v>
      </c>
      <c r="J8" t="s">
        <v>492</v>
      </c>
      <c r="K8" t="s">
        <v>4</v>
      </c>
      <c r="L8">
        <v>16</v>
      </c>
      <c r="M8">
        <v>64.900000000000006</v>
      </c>
      <c r="N8" t="s">
        <v>409</v>
      </c>
      <c r="O8" t="s">
        <v>434</v>
      </c>
      <c r="P8" t="s">
        <v>3</v>
      </c>
      <c r="Q8" t="str">
        <f t="shared" si="3"/>
        <v>ASGE1;ASHE1</v>
      </c>
      <c r="R8" t="s">
        <v>353</v>
      </c>
      <c r="S8" t="s">
        <v>4</v>
      </c>
      <c r="T8" t="s">
        <v>5</v>
      </c>
      <c r="U8" t="s">
        <v>6</v>
      </c>
      <c r="V8" t="str">
        <f t="shared" si="4"/>
        <v>No</v>
      </c>
      <c r="W8" t="str">
        <f t="shared" si="5"/>
        <v>No</v>
      </c>
      <c r="X8" s="6">
        <f t="shared" si="6"/>
        <v>1</v>
      </c>
      <c r="Y8" s="6">
        <f t="shared" si="7"/>
        <v>0</v>
      </c>
      <c r="Z8" t="s">
        <v>422</v>
      </c>
      <c r="AA8" t="s">
        <v>181</v>
      </c>
      <c r="AB8" t="s">
        <v>354</v>
      </c>
      <c r="AC8" t="str">
        <f t="shared" si="8"/>
        <v>PIRLS_ePIRLS_2016ACH</v>
      </c>
      <c r="AD8" t="s">
        <v>421</v>
      </c>
      <c r="AE8" t="s">
        <v>4</v>
      </c>
      <c r="AF8">
        <v>1</v>
      </c>
      <c r="AG8">
        <v>1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hidden="1" x14ac:dyDescent="0.2">
      <c r="A9">
        <v>8</v>
      </c>
      <c r="B9" t="s">
        <v>366</v>
      </c>
      <c r="C9" t="s">
        <v>363</v>
      </c>
      <c r="D9">
        <v>2016</v>
      </c>
      <c r="E9" t="s">
        <v>353</v>
      </c>
      <c r="F9" t="s">
        <v>142</v>
      </c>
      <c r="G9">
        <f t="shared" si="0"/>
        <v>7</v>
      </c>
      <c r="H9" t="str">
        <f t="shared" si="1"/>
        <v>PIRLS_ePIRLS_2016</v>
      </c>
      <c r="I9" t="str">
        <f t="shared" si="2"/>
        <v>PIRLS_ePIRLS_2016_student_background</v>
      </c>
      <c r="J9" t="s">
        <v>353</v>
      </c>
      <c r="K9" t="s">
        <v>5</v>
      </c>
      <c r="L9">
        <v>16</v>
      </c>
      <c r="M9">
        <v>53.3</v>
      </c>
      <c r="N9" t="s">
        <v>409</v>
      </c>
      <c r="O9" t="s">
        <v>434</v>
      </c>
      <c r="P9" t="s">
        <v>353</v>
      </c>
      <c r="Q9" t="str">
        <f t="shared" si="3"/>
        <v>-</v>
      </c>
      <c r="R9" t="s">
        <v>353</v>
      </c>
      <c r="S9" t="s">
        <v>353</v>
      </c>
      <c r="T9" t="s">
        <v>353</v>
      </c>
      <c r="U9" t="s">
        <v>353</v>
      </c>
      <c r="V9" t="str">
        <f t="shared" si="4"/>
        <v>No</v>
      </c>
      <c r="W9" t="str">
        <f t="shared" si="5"/>
        <v>No</v>
      </c>
      <c r="X9" s="6">
        <f t="shared" si="6"/>
        <v>1</v>
      </c>
      <c r="Y9" s="6">
        <f t="shared" si="7"/>
        <v>0</v>
      </c>
      <c r="Z9" t="s">
        <v>423</v>
      </c>
      <c r="AA9" t="s">
        <v>181</v>
      </c>
      <c r="AB9" t="s">
        <v>355</v>
      </c>
      <c r="AC9" t="str">
        <f t="shared" si="8"/>
        <v>PIRLS_ePIRLS_2016BGR</v>
      </c>
      <c r="AD9" t="s">
        <v>437</v>
      </c>
      <c r="AE9" t="s">
        <v>5</v>
      </c>
      <c r="AF9">
        <v>1</v>
      </c>
      <c r="AG9">
        <v>1</v>
      </c>
      <c r="AH9">
        <v>1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hidden="1" x14ac:dyDescent="0.2">
      <c r="A10">
        <v>9</v>
      </c>
      <c r="B10" t="s">
        <v>366</v>
      </c>
      <c r="C10" t="s">
        <v>363</v>
      </c>
      <c r="D10">
        <v>2016</v>
      </c>
      <c r="E10" t="s">
        <v>353</v>
      </c>
      <c r="F10" t="s">
        <v>142</v>
      </c>
      <c r="G10">
        <f t="shared" si="0"/>
        <v>7</v>
      </c>
      <c r="H10" t="str">
        <f t="shared" si="1"/>
        <v>PIRLS_ePIRLS_2016</v>
      </c>
      <c r="I10" t="str">
        <f t="shared" si="2"/>
        <v>PIRLS_ePIRLS_2016_student_homebg</v>
      </c>
      <c r="J10" t="s">
        <v>353</v>
      </c>
      <c r="K10" t="s">
        <v>6</v>
      </c>
      <c r="L10">
        <v>16</v>
      </c>
      <c r="M10">
        <v>16.7</v>
      </c>
      <c r="N10" t="s">
        <v>409</v>
      </c>
      <c r="O10" t="s">
        <v>434</v>
      </c>
      <c r="P10" t="s">
        <v>353</v>
      </c>
      <c r="Q10" t="str">
        <f t="shared" si="3"/>
        <v>-</v>
      </c>
      <c r="R10" t="s">
        <v>353</v>
      </c>
      <c r="S10" t="s">
        <v>353</v>
      </c>
      <c r="T10" t="s">
        <v>353</v>
      </c>
      <c r="U10" t="s">
        <v>353</v>
      </c>
      <c r="V10" t="str">
        <f t="shared" si="4"/>
        <v>No</v>
      </c>
      <c r="W10" t="str">
        <f t="shared" si="5"/>
        <v>No</v>
      </c>
      <c r="X10" s="6">
        <f t="shared" si="6"/>
        <v>1</v>
      </c>
      <c r="Y10" s="6">
        <f t="shared" si="7"/>
        <v>0</v>
      </c>
      <c r="Z10" t="s">
        <v>424</v>
      </c>
      <c r="AA10" t="s">
        <v>181</v>
      </c>
      <c r="AB10" t="s">
        <v>380</v>
      </c>
      <c r="AC10" t="str">
        <f t="shared" si="8"/>
        <v>PIRLS_ePIRLS_2016BGR</v>
      </c>
      <c r="AD10" t="s">
        <v>437</v>
      </c>
      <c r="AE10" t="s">
        <v>6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hidden="1" x14ac:dyDescent="0.2">
      <c r="A11">
        <v>10</v>
      </c>
      <c r="B11" t="s">
        <v>366</v>
      </c>
      <c r="C11" t="s">
        <v>363</v>
      </c>
      <c r="D11">
        <v>2016</v>
      </c>
      <c r="E11" t="s">
        <v>353</v>
      </c>
      <c r="F11" t="s">
        <v>142</v>
      </c>
      <c r="G11">
        <f t="shared" si="0"/>
        <v>7</v>
      </c>
      <c r="H11" t="str">
        <f t="shared" si="1"/>
        <v>PIRLS_ePIRLS_2016</v>
      </c>
      <c r="I11" t="str">
        <f t="shared" si="2"/>
        <v>PIRLS_ePIRLS_2016_student_reliability</v>
      </c>
      <c r="J11" t="s">
        <v>353</v>
      </c>
      <c r="K11" t="s">
        <v>7</v>
      </c>
      <c r="L11">
        <v>16</v>
      </c>
      <c r="M11">
        <v>14.7</v>
      </c>
      <c r="N11" t="s">
        <v>353</v>
      </c>
      <c r="O11" t="s">
        <v>436</v>
      </c>
      <c r="P11" t="s">
        <v>353</v>
      </c>
      <c r="Q11" t="str">
        <f t="shared" si="3"/>
        <v>-</v>
      </c>
      <c r="R11" t="s">
        <v>353</v>
      </c>
      <c r="S11" t="s">
        <v>353</v>
      </c>
      <c r="T11" t="s">
        <v>353</v>
      </c>
      <c r="U11" t="s">
        <v>353</v>
      </c>
      <c r="V11" t="str">
        <f t="shared" si="4"/>
        <v>No</v>
      </c>
      <c r="W11" t="str">
        <f t="shared" si="5"/>
        <v>No</v>
      </c>
      <c r="X11" s="6">
        <f t="shared" si="6"/>
        <v>1</v>
      </c>
      <c r="Y11" s="6">
        <f t="shared" si="7"/>
        <v>0</v>
      </c>
      <c r="Z11" t="s">
        <v>425</v>
      </c>
      <c r="AA11" t="s">
        <v>181</v>
      </c>
      <c r="AB11" t="s">
        <v>356</v>
      </c>
      <c r="AC11" t="str">
        <f t="shared" si="8"/>
        <v>PIRLS_ePIRLS_2016-</v>
      </c>
      <c r="AD11" t="s">
        <v>353</v>
      </c>
      <c r="AE11" t="s">
        <v>7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hidden="1" x14ac:dyDescent="0.2">
      <c r="A12">
        <v>11</v>
      </c>
      <c r="B12" t="s">
        <v>366</v>
      </c>
      <c r="C12" t="s">
        <v>363</v>
      </c>
      <c r="D12">
        <v>2016</v>
      </c>
      <c r="E12" t="s">
        <v>353</v>
      </c>
      <c r="F12" t="s">
        <v>142</v>
      </c>
      <c r="G12">
        <f t="shared" si="0"/>
        <v>7</v>
      </c>
      <c r="H12" t="str">
        <f t="shared" si="1"/>
        <v>PIRLS_ePIRLS_2016</v>
      </c>
      <c r="I12" t="str">
        <f t="shared" si="2"/>
        <v>PIRLS_ePIRLS_2016_link</v>
      </c>
      <c r="J12" t="s">
        <v>353</v>
      </c>
      <c r="K12" t="s">
        <v>8</v>
      </c>
      <c r="L12">
        <v>16</v>
      </c>
      <c r="M12">
        <v>18.7</v>
      </c>
      <c r="N12" t="s">
        <v>418</v>
      </c>
      <c r="O12" t="s">
        <v>436</v>
      </c>
      <c r="P12" t="s">
        <v>353</v>
      </c>
      <c r="Q12" t="str">
        <f t="shared" si="3"/>
        <v>-</v>
      </c>
      <c r="R12" t="s">
        <v>353</v>
      </c>
      <c r="S12" t="s">
        <v>353</v>
      </c>
      <c r="T12" t="s">
        <v>353</v>
      </c>
      <c r="U12" t="s">
        <v>353</v>
      </c>
      <c r="V12" t="str">
        <f t="shared" si="4"/>
        <v>No</v>
      </c>
      <c r="W12" t="str">
        <f t="shared" si="5"/>
        <v>No</v>
      </c>
      <c r="X12" s="6">
        <f t="shared" si="6"/>
        <v>1</v>
      </c>
      <c r="Y12" s="6">
        <f t="shared" si="7"/>
        <v>0</v>
      </c>
      <c r="Z12" t="s">
        <v>410</v>
      </c>
      <c r="AA12" t="s">
        <v>410</v>
      </c>
      <c r="AB12" t="s">
        <v>353</v>
      </c>
      <c r="AC12" t="str">
        <f t="shared" si="8"/>
        <v>PIRLS_ePIRLS_2016-</v>
      </c>
      <c r="AD12" t="s">
        <v>353</v>
      </c>
      <c r="AE12" t="s">
        <v>8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1</v>
      </c>
      <c r="BE12">
        <v>0</v>
      </c>
    </row>
    <row r="13" spans="1:57" hidden="1" x14ac:dyDescent="0.2">
      <c r="A13">
        <v>12</v>
      </c>
      <c r="B13" t="s">
        <v>366</v>
      </c>
      <c r="C13" t="s">
        <v>363</v>
      </c>
      <c r="D13">
        <v>2016</v>
      </c>
      <c r="E13" t="s">
        <v>353</v>
      </c>
      <c r="F13" t="s">
        <v>142</v>
      </c>
      <c r="G13">
        <f t="shared" si="0"/>
        <v>7</v>
      </c>
      <c r="H13" t="str">
        <f t="shared" si="1"/>
        <v>PIRLS_ePIRLS_2016</v>
      </c>
      <c r="I13" t="str">
        <f t="shared" si="2"/>
        <v>PIRLS_ePIRLS_2016_teacher</v>
      </c>
      <c r="J13" t="s">
        <v>353</v>
      </c>
      <c r="K13" t="s">
        <v>9</v>
      </c>
      <c r="L13">
        <v>16</v>
      </c>
      <c r="M13">
        <v>1.8</v>
      </c>
      <c r="N13" t="s">
        <v>412</v>
      </c>
      <c r="O13" t="s">
        <v>434</v>
      </c>
      <c r="P13" t="s">
        <v>3</v>
      </c>
      <c r="Q13" t="str">
        <f t="shared" si="3"/>
        <v>-</v>
      </c>
      <c r="R13" t="s">
        <v>353</v>
      </c>
      <c r="S13" t="s">
        <v>353</v>
      </c>
      <c r="T13" t="s">
        <v>353</v>
      </c>
      <c r="U13" t="s">
        <v>353</v>
      </c>
      <c r="V13" t="str">
        <f t="shared" si="4"/>
        <v>No</v>
      </c>
      <c r="W13" t="str">
        <f t="shared" si="5"/>
        <v>No</v>
      </c>
      <c r="X13" s="6">
        <f t="shared" si="6"/>
        <v>1</v>
      </c>
      <c r="Y13" s="6">
        <f t="shared" si="7"/>
        <v>0</v>
      </c>
      <c r="Z13" t="s">
        <v>182</v>
      </c>
      <c r="AA13" t="s">
        <v>182</v>
      </c>
      <c r="AB13" t="s">
        <v>353</v>
      </c>
      <c r="AC13" t="str">
        <f t="shared" si="8"/>
        <v>PIRLS_ePIRLS_2016-</v>
      </c>
      <c r="AD13" t="s">
        <v>353</v>
      </c>
      <c r="AE13" t="s">
        <v>9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0</v>
      </c>
    </row>
    <row r="14" spans="1:57" hidden="1" x14ac:dyDescent="0.2">
      <c r="A14">
        <v>13</v>
      </c>
      <c r="B14" t="s">
        <v>364</v>
      </c>
      <c r="C14" t="s">
        <v>353</v>
      </c>
      <c r="D14">
        <v>2009</v>
      </c>
      <c r="E14">
        <v>8</v>
      </c>
      <c r="F14" t="s">
        <v>143</v>
      </c>
      <c r="G14">
        <f t="shared" si="0"/>
        <v>8</v>
      </c>
      <c r="H14" t="str">
        <f t="shared" si="1"/>
        <v>ICCS_2009_G8</v>
      </c>
      <c r="I14" t="str">
        <f t="shared" si="2"/>
        <v>ICCS_2009_G8_school</v>
      </c>
      <c r="J14" t="s">
        <v>353</v>
      </c>
      <c r="K14" t="s">
        <v>10</v>
      </c>
      <c r="L14">
        <v>38</v>
      </c>
      <c r="M14">
        <v>3.4</v>
      </c>
      <c r="N14" t="s">
        <v>389</v>
      </c>
      <c r="O14" t="s">
        <v>443</v>
      </c>
      <c r="P14" t="s">
        <v>353</v>
      </c>
      <c r="Q14" t="str">
        <f t="shared" si="3"/>
        <v>-</v>
      </c>
      <c r="R14" t="s">
        <v>353</v>
      </c>
      <c r="S14" t="s">
        <v>353</v>
      </c>
      <c r="T14" t="s">
        <v>353</v>
      </c>
      <c r="U14" t="s">
        <v>353</v>
      </c>
      <c r="V14" t="str">
        <f t="shared" si="4"/>
        <v>No</v>
      </c>
      <c r="W14" t="str">
        <f t="shared" si="5"/>
        <v>No</v>
      </c>
      <c r="X14" s="6">
        <f t="shared" si="6"/>
        <v>1</v>
      </c>
      <c r="Y14" s="6">
        <f t="shared" si="7"/>
        <v>0</v>
      </c>
      <c r="Z14" t="s">
        <v>180</v>
      </c>
      <c r="AA14" t="s">
        <v>180</v>
      </c>
      <c r="AB14" t="s">
        <v>353</v>
      </c>
      <c r="AC14" t="str">
        <f t="shared" si="8"/>
        <v>ICCS_2009_G8-</v>
      </c>
      <c r="AD14" t="s">
        <v>353</v>
      </c>
      <c r="AE14" t="s">
        <v>10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hidden="1" x14ac:dyDescent="0.2">
      <c r="A15">
        <v>14</v>
      </c>
      <c r="B15" t="s">
        <v>364</v>
      </c>
      <c r="C15" t="s">
        <v>353</v>
      </c>
      <c r="D15">
        <v>2009</v>
      </c>
      <c r="E15">
        <v>8</v>
      </c>
      <c r="F15" t="s">
        <v>143</v>
      </c>
      <c r="G15">
        <f t="shared" si="0"/>
        <v>8</v>
      </c>
      <c r="H15" t="str">
        <f t="shared" si="1"/>
        <v>ICCS_2009_G8</v>
      </c>
      <c r="I15" t="str">
        <f t="shared" si="2"/>
        <v>ICCS_2009_G8_student_achievement</v>
      </c>
      <c r="J15" t="s">
        <v>464</v>
      </c>
      <c r="K15" s="2" t="s">
        <v>11</v>
      </c>
      <c r="L15">
        <v>38</v>
      </c>
      <c r="M15">
        <v>27.1</v>
      </c>
      <c r="N15" t="s">
        <v>409</v>
      </c>
      <c r="O15" t="s">
        <v>443</v>
      </c>
      <c r="P15" t="s">
        <v>10</v>
      </c>
      <c r="Q15" t="str">
        <f t="shared" si="3"/>
        <v>ISGC2</v>
      </c>
      <c r="R15" t="s">
        <v>444</v>
      </c>
      <c r="S15" t="s">
        <v>438</v>
      </c>
      <c r="T15" t="s">
        <v>13</v>
      </c>
      <c r="U15" t="s">
        <v>353</v>
      </c>
      <c r="V15" t="str">
        <f t="shared" si="4"/>
        <v>No</v>
      </c>
      <c r="W15" t="str">
        <f t="shared" si="5"/>
        <v>No</v>
      </c>
      <c r="X15" s="6">
        <f t="shared" si="6"/>
        <v>1</v>
      </c>
      <c r="Y15" s="6">
        <f t="shared" si="7"/>
        <v>0</v>
      </c>
      <c r="Z15" t="s">
        <v>422</v>
      </c>
      <c r="AA15" t="s">
        <v>181</v>
      </c>
      <c r="AB15" t="s">
        <v>354</v>
      </c>
      <c r="AC15" t="str">
        <f t="shared" si="8"/>
        <v>ICCS_2009_G8ACH</v>
      </c>
      <c r="AD15" t="s">
        <v>421</v>
      </c>
      <c r="AE15" t="s">
        <v>11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hidden="1" x14ac:dyDescent="0.2">
      <c r="A16">
        <v>15</v>
      </c>
      <c r="B16" t="s">
        <v>364</v>
      </c>
      <c r="C16" t="s">
        <v>353</v>
      </c>
      <c r="D16">
        <v>2009</v>
      </c>
      <c r="E16">
        <v>8</v>
      </c>
      <c r="F16" t="s">
        <v>143</v>
      </c>
      <c r="G16">
        <f t="shared" si="0"/>
        <v>8</v>
      </c>
      <c r="H16" t="str">
        <f t="shared" si="1"/>
        <v>ICCS_2009_G8</v>
      </c>
      <c r="I16" t="str">
        <f t="shared" si="2"/>
        <v>ICCS_2009_G8_student_european</v>
      </c>
      <c r="J16" t="s">
        <v>353</v>
      </c>
      <c r="K16" t="s">
        <v>12</v>
      </c>
      <c r="L16">
        <v>24</v>
      </c>
      <c r="M16">
        <v>24.7</v>
      </c>
      <c r="N16" t="s">
        <v>409</v>
      </c>
      <c r="O16" t="s">
        <v>443</v>
      </c>
      <c r="P16" t="s">
        <v>353</v>
      </c>
      <c r="Q16" t="str">
        <f t="shared" si="3"/>
        <v>-</v>
      </c>
      <c r="R16" t="s">
        <v>353</v>
      </c>
      <c r="S16" t="s">
        <v>353</v>
      </c>
      <c r="T16" t="s">
        <v>353</v>
      </c>
      <c r="U16" t="s">
        <v>353</v>
      </c>
      <c r="V16" t="str">
        <f t="shared" si="4"/>
        <v>No</v>
      </c>
      <c r="W16" t="str">
        <f t="shared" si="5"/>
        <v>No</v>
      </c>
      <c r="X16" s="6">
        <f t="shared" si="6"/>
        <v>1</v>
      </c>
      <c r="Y16" s="6">
        <f t="shared" si="7"/>
        <v>0</v>
      </c>
      <c r="Z16" t="s">
        <v>426</v>
      </c>
      <c r="AA16" t="s">
        <v>181</v>
      </c>
      <c r="AB16" t="s">
        <v>357</v>
      </c>
      <c r="AC16" t="str">
        <f t="shared" si="8"/>
        <v>ICCS_2009_G8-</v>
      </c>
      <c r="AD16" t="s">
        <v>353</v>
      </c>
      <c r="AE16" t="s">
        <v>12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hidden="1" x14ac:dyDescent="0.2">
      <c r="A17">
        <v>16</v>
      </c>
      <c r="B17" t="s">
        <v>364</v>
      </c>
      <c r="C17" t="s">
        <v>353</v>
      </c>
      <c r="D17">
        <v>2009</v>
      </c>
      <c r="E17">
        <v>8</v>
      </c>
      <c r="F17" t="s">
        <v>143</v>
      </c>
      <c r="G17">
        <f t="shared" si="0"/>
        <v>8</v>
      </c>
      <c r="H17" t="str">
        <f t="shared" si="1"/>
        <v>ICCS_2009_G8</v>
      </c>
      <c r="I17" t="str">
        <f t="shared" si="2"/>
        <v>ICCS_2009_G8_student_background</v>
      </c>
      <c r="J17" t="s">
        <v>353</v>
      </c>
      <c r="K17" s="2" t="s">
        <v>13</v>
      </c>
      <c r="L17">
        <v>38</v>
      </c>
      <c r="M17">
        <v>100.6</v>
      </c>
      <c r="N17" t="s">
        <v>409</v>
      </c>
      <c r="O17" t="s">
        <v>443</v>
      </c>
      <c r="P17" t="s">
        <v>353</v>
      </c>
      <c r="Q17" t="str">
        <f t="shared" si="3"/>
        <v>-</v>
      </c>
      <c r="R17" t="s">
        <v>353</v>
      </c>
      <c r="S17" t="s">
        <v>353</v>
      </c>
      <c r="T17" t="s">
        <v>353</v>
      </c>
      <c r="U17" t="s">
        <v>353</v>
      </c>
      <c r="V17" t="str">
        <f t="shared" si="4"/>
        <v>No</v>
      </c>
      <c r="W17" t="str">
        <f t="shared" si="5"/>
        <v>No</v>
      </c>
      <c r="X17" s="6">
        <f t="shared" si="6"/>
        <v>1</v>
      </c>
      <c r="Y17" s="6">
        <f t="shared" si="7"/>
        <v>0</v>
      </c>
      <c r="Z17" t="s">
        <v>423</v>
      </c>
      <c r="AA17" t="s">
        <v>181</v>
      </c>
      <c r="AB17" t="s">
        <v>355</v>
      </c>
      <c r="AC17" t="str">
        <f t="shared" si="8"/>
        <v>ICCS_2009_G8BGR</v>
      </c>
      <c r="AD17" t="s">
        <v>437</v>
      </c>
      <c r="AE17" t="s">
        <v>13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hidden="1" x14ac:dyDescent="0.2">
      <c r="A18">
        <v>17</v>
      </c>
      <c r="B18" t="s">
        <v>364</v>
      </c>
      <c r="C18" t="s">
        <v>353</v>
      </c>
      <c r="D18">
        <v>2009</v>
      </c>
      <c r="E18">
        <v>8</v>
      </c>
      <c r="F18" t="s">
        <v>143</v>
      </c>
      <c r="G18">
        <f t="shared" si="0"/>
        <v>8</v>
      </c>
      <c r="H18" t="str">
        <f t="shared" si="1"/>
        <v>ICCS_2009_G8</v>
      </c>
      <c r="I18" t="str">
        <f t="shared" si="2"/>
        <v>ICCS_2009_G8_student_latinamerican</v>
      </c>
      <c r="J18" t="s">
        <v>353</v>
      </c>
      <c r="K18" t="s">
        <v>14</v>
      </c>
      <c r="L18">
        <v>6</v>
      </c>
      <c r="M18">
        <v>8.5</v>
      </c>
      <c r="N18" t="s">
        <v>409</v>
      </c>
      <c r="O18" t="s">
        <v>443</v>
      </c>
      <c r="P18" t="s">
        <v>353</v>
      </c>
      <c r="Q18" t="str">
        <f t="shared" si="3"/>
        <v>-</v>
      </c>
      <c r="R18" t="s">
        <v>353</v>
      </c>
      <c r="S18" t="s">
        <v>353</v>
      </c>
      <c r="T18" t="s">
        <v>353</v>
      </c>
      <c r="U18" t="s">
        <v>353</v>
      </c>
      <c r="V18" t="str">
        <f t="shared" si="4"/>
        <v>No</v>
      </c>
      <c r="W18" t="str">
        <f t="shared" si="5"/>
        <v>No</v>
      </c>
      <c r="X18" s="6">
        <f t="shared" si="6"/>
        <v>1</v>
      </c>
      <c r="Y18" s="6">
        <f t="shared" si="7"/>
        <v>0</v>
      </c>
      <c r="Z18" t="s">
        <v>427</v>
      </c>
      <c r="AA18" t="s">
        <v>181</v>
      </c>
      <c r="AB18" t="s">
        <v>358</v>
      </c>
      <c r="AC18" t="str">
        <f t="shared" si="8"/>
        <v>ICCS_2009_G8-</v>
      </c>
      <c r="AD18" t="s">
        <v>353</v>
      </c>
      <c r="AE18" t="s">
        <v>14</v>
      </c>
      <c r="AF18">
        <v>1</v>
      </c>
      <c r="AG18">
        <v>1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hidden="1" x14ac:dyDescent="0.2">
      <c r="A19">
        <v>18</v>
      </c>
      <c r="B19" t="s">
        <v>364</v>
      </c>
      <c r="C19" t="s">
        <v>353</v>
      </c>
      <c r="D19">
        <v>2009</v>
      </c>
      <c r="E19">
        <v>8</v>
      </c>
      <c r="F19" t="s">
        <v>143</v>
      </c>
      <c r="G19">
        <f t="shared" si="0"/>
        <v>8</v>
      </c>
      <c r="H19" t="str">
        <f t="shared" si="1"/>
        <v>ICCS_2009_G8</v>
      </c>
      <c r="I19" t="str">
        <f t="shared" si="2"/>
        <v>ICCS_2009_G8_student_reliability</v>
      </c>
      <c r="J19" t="s">
        <v>353</v>
      </c>
      <c r="K19" t="s">
        <v>15</v>
      </c>
      <c r="L19">
        <v>38</v>
      </c>
      <c r="M19">
        <v>2.8</v>
      </c>
      <c r="N19" t="s">
        <v>353</v>
      </c>
      <c r="O19" t="s">
        <v>443</v>
      </c>
      <c r="P19" t="s">
        <v>353</v>
      </c>
      <c r="Q19" t="str">
        <f t="shared" si="3"/>
        <v>-</v>
      </c>
      <c r="R19" t="s">
        <v>353</v>
      </c>
      <c r="S19" t="s">
        <v>353</v>
      </c>
      <c r="T19" t="s">
        <v>353</v>
      </c>
      <c r="U19" t="s">
        <v>353</v>
      </c>
      <c r="V19" t="str">
        <f t="shared" si="4"/>
        <v>No</v>
      </c>
      <c r="W19" t="str">
        <f t="shared" si="5"/>
        <v>No</v>
      </c>
      <c r="X19" s="6">
        <f t="shared" si="6"/>
        <v>1</v>
      </c>
      <c r="Y19" s="6">
        <f t="shared" si="7"/>
        <v>0</v>
      </c>
      <c r="Z19" t="s">
        <v>425</v>
      </c>
      <c r="AA19" t="s">
        <v>181</v>
      </c>
      <c r="AB19" t="s">
        <v>356</v>
      </c>
      <c r="AC19" t="str">
        <f t="shared" si="8"/>
        <v>ICCS_2009_G8-</v>
      </c>
      <c r="AD19" t="s">
        <v>353</v>
      </c>
      <c r="AE19" t="s">
        <v>15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hidden="1" x14ac:dyDescent="0.2">
      <c r="A20">
        <v>19</v>
      </c>
      <c r="B20" t="s">
        <v>364</v>
      </c>
      <c r="C20" t="s">
        <v>353</v>
      </c>
      <c r="D20">
        <v>2009</v>
      </c>
      <c r="E20">
        <v>8</v>
      </c>
      <c r="F20" t="s">
        <v>143</v>
      </c>
      <c r="G20">
        <f t="shared" si="0"/>
        <v>8</v>
      </c>
      <c r="H20" t="str">
        <f t="shared" si="1"/>
        <v>ICCS_2009_G8</v>
      </c>
      <c r="I20" t="str">
        <f t="shared" si="2"/>
        <v>ICCS_2009_G8_student_asian</v>
      </c>
      <c r="J20" t="s">
        <v>353</v>
      </c>
      <c r="K20" t="s">
        <v>16</v>
      </c>
      <c r="L20">
        <v>5</v>
      </c>
      <c r="M20">
        <v>5.6</v>
      </c>
      <c r="N20" t="s">
        <v>409</v>
      </c>
      <c r="O20" t="s">
        <v>443</v>
      </c>
      <c r="P20" t="s">
        <v>353</v>
      </c>
      <c r="Q20" t="str">
        <f t="shared" si="3"/>
        <v>-</v>
      </c>
      <c r="R20" t="s">
        <v>353</v>
      </c>
      <c r="S20" t="s">
        <v>353</v>
      </c>
      <c r="T20" t="s">
        <v>353</v>
      </c>
      <c r="U20" t="s">
        <v>353</v>
      </c>
      <c r="V20" t="str">
        <f t="shared" si="4"/>
        <v>No</v>
      </c>
      <c r="W20" t="str">
        <f t="shared" si="5"/>
        <v>No</v>
      </c>
      <c r="X20" s="6">
        <f t="shared" si="6"/>
        <v>1</v>
      </c>
      <c r="Y20" s="6">
        <f t="shared" si="7"/>
        <v>0</v>
      </c>
      <c r="Z20" t="s">
        <v>428</v>
      </c>
      <c r="AA20" t="s">
        <v>181</v>
      </c>
      <c r="AB20" t="s">
        <v>360</v>
      </c>
      <c r="AC20" t="str">
        <f t="shared" si="8"/>
        <v>ICCS_2009_G8-</v>
      </c>
      <c r="AD20" t="s">
        <v>353</v>
      </c>
      <c r="AE20" t="s">
        <v>16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hidden="1" x14ac:dyDescent="0.2">
      <c r="A21">
        <v>20</v>
      </c>
      <c r="B21" t="s">
        <v>364</v>
      </c>
      <c r="C21" t="s">
        <v>353</v>
      </c>
      <c r="D21">
        <v>2009</v>
      </c>
      <c r="E21">
        <v>8</v>
      </c>
      <c r="F21" t="s">
        <v>143</v>
      </c>
      <c r="G21">
        <f t="shared" si="0"/>
        <v>8</v>
      </c>
      <c r="H21" t="str">
        <f t="shared" si="1"/>
        <v>ICCS_2009_G8</v>
      </c>
      <c r="I21" t="str">
        <f t="shared" si="2"/>
        <v>ICCS_2009_G8_teacher</v>
      </c>
      <c r="J21" t="s">
        <v>353</v>
      </c>
      <c r="K21" t="s">
        <v>17</v>
      </c>
      <c r="L21">
        <v>36</v>
      </c>
      <c r="M21">
        <v>24.4</v>
      </c>
      <c r="N21" t="s">
        <v>408</v>
      </c>
      <c r="O21" t="s">
        <v>443</v>
      </c>
      <c r="P21" t="s">
        <v>10</v>
      </c>
      <c r="Q21" t="str">
        <f t="shared" si="3"/>
        <v>-</v>
      </c>
      <c r="R21" t="s">
        <v>353</v>
      </c>
      <c r="S21" t="s">
        <v>353</v>
      </c>
      <c r="T21" t="s">
        <v>353</v>
      </c>
      <c r="U21" t="s">
        <v>353</v>
      </c>
      <c r="V21" t="str">
        <f t="shared" si="4"/>
        <v>No</v>
      </c>
      <c r="W21" t="str">
        <f t="shared" si="5"/>
        <v>No</v>
      </c>
      <c r="X21" s="6">
        <f t="shared" si="6"/>
        <v>1</v>
      </c>
      <c r="Y21" s="6">
        <f t="shared" si="7"/>
        <v>0</v>
      </c>
      <c r="Z21" t="s">
        <v>182</v>
      </c>
      <c r="AA21" t="s">
        <v>182</v>
      </c>
      <c r="AB21" t="s">
        <v>353</v>
      </c>
      <c r="AC21" t="str">
        <f t="shared" si="8"/>
        <v>ICCS_2009_G8-</v>
      </c>
      <c r="AD21" t="s">
        <v>353</v>
      </c>
      <c r="AE21" t="s">
        <v>17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hidden="1" x14ac:dyDescent="0.2">
      <c r="A22">
        <v>21</v>
      </c>
      <c r="B22" t="s">
        <v>364</v>
      </c>
      <c r="C22" t="s">
        <v>353</v>
      </c>
      <c r="D22">
        <v>2009</v>
      </c>
      <c r="E22">
        <v>9</v>
      </c>
      <c r="F22" t="s">
        <v>144</v>
      </c>
      <c r="G22">
        <f t="shared" si="0"/>
        <v>4</v>
      </c>
      <c r="H22" t="str">
        <f t="shared" si="1"/>
        <v>ICCS_2009_G9</v>
      </c>
      <c r="I22" t="str">
        <f t="shared" si="2"/>
        <v>ICCS_2009_G9_student_achievement</v>
      </c>
      <c r="J22" t="s">
        <v>463</v>
      </c>
      <c r="K22" t="s">
        <v>18</v>
      </c>
      <c r="L22">
        <v>4</v>
      </c>
      <c r="M22">
        <v>2.5</v>
      </c>
      <c r="N22" t="s">
        <v>409</v>
      </c>
      <c r="O22" t="s">
        <v>443</v>
      </c>
      <c r="P22" t="s">
        <v>10</v>
      </c>
      <c r="Q22" t="str">
        <f t="shared" si="3"/>
        <v>JSGC2</v>
      </c>
      <c r="R22" t="s">
        <v>19</v>
      </c>
      <c r="S22" t="s">
        <v>18</v>
      </c>
      <c r="T22" t="s">
        <v>20</v>
      </c>
      <c r="U22" t="s">
        <v>353</v>
      </c>
      <c r="V22" t="str">
        <f t="shared" si="4"/>
        <v>No</v>
      </c>
      <c r="W22" t="str">
        <f t="shared" si="5"/>
        <v>No</v>
      </c>
      <c r="X22" s="6">
        <f t="shared" si="6"/>
        <v>1</v>
      </c>
      <c r="Y22" s="6">
        <f t="shared" si="7"/>
        <v>0</v>
      </c>
      <c r="Z22" t="s">
        <v>422</v>
      </c>
      <c r="AA22" t="s">
        <v>181</v>
      </c>
      <c r="AB22" t="s">
        <v>354</v>
      </c>
      <c r="AC22" t="str">
        <f t="shared" si="8"/>
        <v>ICCS_2009_G9ACH</v>
      </c>
      <c r="AD22" t="s">
        <v>421</v>
      </c>
      <c r="AE22" t="s">
        <v>18</v>
      </c>
      <c r="AF22">
        <v>1</v>
      </c>
      <c r="AG22">
        <v>1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hidden="1" x14ac:dyDescent="0.2">
      <c r="A23">
        <v>22</v>
      </c>
      <c r="B23" t="s">
        <v>364</v>
      </c>
      <c r="C23" t="s">
        <v>353</v>
      </c>
      <c r="D23">
        <v>2009</v>
      </c>
      <c r="E23">
        <v>9</v>
      </c>
      <c r="F23" t="s">
        <v>144</v>
      </c>
      <c r="G23">
        <f t="shared" si="0"/>
        <v>4</v>
      </c>
      <c r="H23" t="str">
        <f t="shared" si="1"/>
        <v>ICCS_2009_G9</v>
      </c>
      <c r="I23" t="str">
        <f t="shared" si="2"/>
        <v>ICCS_2009_G9_student_european</v>
      </c>
      <c r="J23" t="s">
        <v>353</v>
      </c>
      <c r="K23" t="s">
        <v>19</v>
      </c>
      <c r="L23">
        <v>3</v>
      </c>
      <c r="M23">
        <v>3.1</v>
      </c>
      <c r="N23" t="s">
        <v>409</v>
      </c>
      <c r="O23" t="s">
        <v>443</v>
      </c>
      <c r="P23" t="s">
        <v>353</v>
      </c>
      <c r="Q23" t="str">
        <f t="shared" si="3"/>
        <v>-</v>
      </c>
      <c r="R23" t="s">
        <v>353</v>
      </c>
      <c r="S23" t="s">
        <v>353</v>
      </c>
      <c r="T23" t="s">
        <v>353</v>
      </c>
      <c r="U23" t="s">
        <v>353</v>
      </c>
      <c r="V23" t="str">
        <f t="shared" si="4"/>
        <v>No</v>
      </c>
      <c r="W23" t="str">
        <f t="shared" si="5"/>
        <v>No</v>
      </c>
      <c r="X23" s="6">
        <f t="shared" si="6"/>
        <v>1</v>
      </c>
      <c r="Y23" s="6">
        <f t="shared" si="7"/>
        <v>0</v>
      </c>
      <c r="Z23" t="s">
        <v>426</v>
      </c>
      <c r="AA23" t="s">
        <v>181</v>
      </c>
      <c r="AB23" t="s">
        <v>357</v>
      </c>
      <c r="AC23" t="str">
        <f t="shared" si="8"/>
        <v>ICCS_2009_G9-</v>
      </c>
      <c r="AD23" t="s">
        <v>353</v>
      </c>
      <c r="AE23" t="s">
        <v>19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hidden="1" x14ac:dyDescent="0.2">
      <c r="A24">
        <v>23</v>
      </c>
      <c r="B24" t="s">
        <v>364</v>
      </c>
      <c r="C24" t="s">
        <v>353</v>
      </c>
      <c r="D24">
        <v>2009</v>
      </c>
      <c r="E24">
        <v>9</v>
      </c>
      <c r="F24" t="s">
        <v>144</v>
      </c>
      <c r="G24">
        <f t="shared" si="0"/>
        <v>4</v>
      </c>
      <c r="H24" t="str">
        <f t="shared" si="1"/>
        <v>ICCS_2009_G9</v>
      </c>
      <c r="I24" t="str">
        <f t="shared" si="2"/>
        <v>ICCS_2009_G9_student_background</v>
      </c>
      <c r="J24" t="s">
        <v>353</v>
      </c>
      <c r="K24" t="s">
        <v>20</v>
      </c>
      <c r="L24">
        <v>4</v>
      </c>
      <c r="M24">
        <v>8.9</v>
      </c>
      <c r="N24" t="s">
        <v>409</v>
      </c>
      <c r="O24" t="s">
        <v>443</v>
      </c>
      <c r="P24" t="s">
        <v>353</v>
      </c>
      <c r="Q24" t="str">
        <f t="shared" si="3"/>
        <v>-</v>
      </c>
      <c r="R24" t="s">
        <v>353</v>
      </c>
      <c r="S24" t="s">
        <v>353</v>
      </c>
      <c r="T24" t="s">
        <v>353</v>
      </c>
      <c r="U24" t="s">
        <v>353</v>
      </c>
      <c r="V24" t="str">
        <f t="shared" si="4"/>
        <v>No</v>
      </c>
      <c r="W24" t="str">
        <f t="shared" si="5"/>
        <v>No</v>
      </c>
      <c r="X24" s="6">
        <f t="shared" si="6"/>
        <v>1</v>
      </c>
      <c r="Y24" s="6">
        <f t="shared" si="7"/>
        <v>0</v>
      </c>
      <c r="Z24" t="s">
        <v>423</v>
      </c>
      <c r="AA24" t="s">
        <v>181</v>
      </c>
      <c r="AB24" t="s">
        <v>355</v>
      </c>
      <c r="AC24" t="str">
        <f t="shared" si="8"/>
        <v>ICCS_2009_G9BGR</v>
      </c>
      <c r="AD24" t="s">
        <v>437</v>
      </c>
      <c r="AE24" t="s">
        <v>20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hidden="1" x14ac:dyDescent="0.2">
      <c r="A25">
        <v>24</v>
      </c>
      <c r="B25" t="s">
        <v>364</v>
      </c>
      <c r="C25" t="s">
        <v>353</v>
      </c>
      <c r="D25">
        <v>2009</v>
      </c>
      <c r="E25">
        <v>9</v>
      </c>
      <c r="F25" t="s">
        <v>144</v>
      </c>
      <c r="G25">
        <f t="shared" si="0"/>
        <v>4</v>
      </c>
      <c r="H25" t="str">
        <f t="shared" si="1"/>
        <v>ICCS_2009_G9</v>
      </c>
      <c r="I25" t="str">
        <f t="shared" si="2"/>
        <v>ICCS_2009_G9_student_reliability</v>
      </c>
      <c r="J25" t="s">
        <v>353</v>
      </c>
      <c r="K25" t="s">
        <v>21</v>
      </c>
      <c r="L25">
        <v>4</v>
      </c>
      <c r="M25">
        <v>0.2</v>
      </c>
      <c r="N25" t="s">
        <v>353</v>
      </c>
      <c r="O25" t="s">
        <v>436</v>
      </c>
      <c r="P25" t="s">
        <v>353</v>
      </c>
      <c r="Q25" t="str">
        <f t="shared" si="3"/>
        <v>-</v>
      </c>
      <c r="R25" t="s">
        <v>353</v>
      </c>
      <c r="S25" t="s">
        <v>353</v>
      </c>
      <c r="T25" t="s">
        <v>353</v>
      </c>
      <c r="U25" t="s">
        <v>353</v>
      </c>
      <c r="V25" t="str">
        <f t="shared" si="4"/>
        <v>No</v>
      </c>
      <c r="W25" t="str">
        <f t="shared" si="5"/>
        <v>No</v>
      </c>
      <c r="X25" s="6">
        <f t="shared" si="6"/>
        <v>1</v>
      </c>
      <c r="Y25" s="6">
        <f t="shared" si="7"/>
        <v>0</v>
      </c>
      <c r="Z25" t="s">
        <v>425</v>
      </c>
      <c r="AA25" t="s">
        <v>181</v>
      </c>
      <c r="AB25" t="s">
        <v>356</v>
      </c>
      <c r="AC25" t="str">
        <f t="shared" si="8"/>
        <v>ICCS_2009_G9-</v>
      </c>
      <c r="AD25" t="s">
        <v>353</v>
      </c>
      <c r="AE25" t="s">
        <v>21</v>
      </c>
      <c r="AF25">
        <v>1</v>
      </c>
      <c r="AG25">
        <v>1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hidden="1" x14ac:dyDescent="0.2">
      <c r="A26">
        <v>25</v>
      </c>
      <c r="B26" t="s">
        <v>364</v>
      </c>
      <c r="C26" t="s">
        <v>353</v>
      </c>
      <c r="D26">
        <v>2016</v>
      </c>
      <c r="E26" t="s">
        <v>353</v>
      </c>
      <c r="F26" t="s">
        <v>145</v>
      </c>
      <c r="G26">
        <f t="shared" si="0"/>
        <v>7</v>
      </c>
      <c r="H26" t="str">
        <f t="shared" si="1"/>
        <v>ICCS_2016</v>
      </c>
      <c r="I26" t="str">
        <f t="shared" si="2"/>
        <v>ICCS_2016_school</v>
      </c>
      <c r="J26" t="s">
        <v>353</v>
      </c>
      <c r="K26" t="s">
        <v>22</v>
      </c>
      <c r="L26">
        <v>24</v>
      </c>
      <c r="M26">
        <v>4.9000000000000004</v>
      </c>
      <c r="N26" t="s">
        <v>389</v>
      </c>
      <c r="P26" t="s">
        <v>353</v>
      </c>
      <c r="Q26" t="str">
        <f t="shared" si="3"/>
        <v>-</v>
      </c>
      <c r="R26" t="s">
        <v>353</v>
      </c>
      <c r="S26" t="s">
        <v>353</v>
      </c>
      <c r="T26" t="s">
        <v>353</v>
      </c>
      <c r="U26" t="s">
        <v>353</v>
      </c>
      <c r="V26" t="str">
        <f t="shared" si="4"/>
        <v>No</v>
      </c>
      <c r="W26" t="str">
        <f t="shared" si="5"/>
        <v>No</v>
      </c>
      <c r="X26" s="6">
        <f t="shared" si="6"/>
        <v>1</v>
      </c>
      <c r="Y26" s="6">
        <f t="shared" si="7"/>
        <v>0</v>
      </c>
      <c r="Z26" t="s">
        <v>180</v>
      </c>
      <c r="AA26" t="s">
        <v>180</v>
      </c>
      <c r="AB26" t="s">
        <v>353</v>
      </c>
      <c r="AC26" t="str">
        <f t="shared" si="8"/>
        <v>ICCS_2016-</v>
      </c>
      <c r="AD26" t="s">
        <v>353</v>
      </c>
      <c r="AE26" t="s">
        <v>22</v>
      </c>
      <c r="AF26">
        <v>0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hidden="1" x14ac:dyDescent="0.2">
      <c r="A27">
        <v>26</v>
      </c>
      <c r="B27" t="s">
        <v>364</v>
      </c>
      <c r="C27" t="s">
        <v>353</v>
      </c>
      <c r="D27">
        <v>2016</v>
      </c>
      <c r="E27" t="s">
        <v>353</v>
      </c>
      <c r="F27" t="s">
        <v>145</v>
      </c>
      <c r="G27">
        <f t="shared" si="0"/>
        <v>7</v>
      </c>
      <c r="H27" t="str">
        <f t="shared" si="1"/>
        <v>ICCS_2016</v>
      </c>
      <c r="I27" t="str">
        <f t="shared" si="2"/>
        <v>ICCS_2016_student_achievement</v>
      </c>
      <c r="J27" t="s">
        <v>466</v>
      </c>
      <c r="K27" t="s">
        <v>23</v>
      </c>
      <c r="L27">
        <v>24</v>
      </c>
      <c r="M27">
        <v>78.8</v>
      </c>
      <c r="N27" t="s">
        <v>409</v>
      </c>
      <c r="O27" t="s">
        <v>443</v>
      </c>
      <c r="P27" t="s">
        <v>22</v>
      </c>
      <c r="Q27" t="str">
        <f t="shared" si="3"/>
        <v>ISGC3</v>
      </c>
      <c r="R27" t="s">
        <v>445</v>
      </c>
      <c r="S27" t="s">
        <v>23</v>
      </c>
      <c r="T27" t="s">
        <v>25</v>
      </c>
      <c r="U27" t="s">
        <v>353</v>
      </c>
      <c r="V27" t="str">
        <f t="shared" si="4"/>
        <v>No</v>
      </c>
      <c r="W27" t="str">
        <f t="shared" si="5"/>
        <v>No</v>
      </c>
      <c r="X27" s="6">
        <f t="shared" si="6"/>
        <v>1</v>
      </c>
      <c r="Y27" s="6">
        <f t="shared" si="7"/>
        <v>0</v>
      </c>
      <c r="Z27" t="s">
        <v>422</v>
      </c>
      <c r="AA27" t="s">
        <v>181</v>
      </c>
      <c r="AB27" t="s">
        <v>354</v>
      </c>
      <c r="AC27" t="str">
        <f t="shared" si="8"/>
        <v>ICCS_2016ACH</v>
      </c>
      <c r="AD27" t="s">
        <v>421</v>
      </c>
      <c r="AE27" t="s">
        <v>23</v>
      </c>
      <c r="AF27">
        <v>1</v>
      </c>
      <c r="AG27">
        <v>1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hidden="1" x14ac:dyDescent="0.2">
      <c r="A28">
        <v>27</v>
      </c>
      <c r="B28" t="s">
        <v>364</v>
      </c>
      <c r="C28" t="s">
        <v>353</v>
      </c>
      <c r="D28">
        <v>2016</v>
      </c>
      <c r="E28" t="s">
        <v>353</v>
      </c>
      <c r="F28" t="s">
        <v>145</v>
      </c>
      <c r="G28">
        <f t="shared" si="0"/>
        <v>7</v>
      </c>
      <c r="H28" t="str">
        <f t="shared" si="1"/>
        <v>ICCS_2016</v>
      </c>
      <c r="I28" t="str">
        <f t="shared" si="2"/>
        <v>ICCS_2016_student_european</v>
      </c>
      <c r="J28" t="s">
        <v>353</v>
      </c>
      <c r="K28" t="s">
        <v>24</v>
      </c>
      <c r="L28">
        <v>15</v>
      </c>
      <c r="M28">
        <v>47</v>
      </c>
      <c r="N28" t="s">
        <v>409</v>
      </c>
      <c r="O28" t="s">
        <v>443</v>
      </c>
      <c r="P28" t="s">
        <v>353</v>
      </c>
      <c r="Q28" t="str">
        <f t="shared" si="3"/>
        <v>-</v>
      </c>
      <c r="R28" t="s">
        <v>353</v>
      </c>
      <c r="S28" t="s">
        <v>353</v>
      </c>
      <c r="T28" t="s">
        <v>353</v>
      </c>
      <c r="U28" t="s">
        <v>353</v>
      </c>
      <c r="V28" t="str">
        <f t="shared" si="4"/>
        <v>No</v>
      </c>
      <c r="W28" t="str">
        <f t="shared" si="5"/>
        <v>No</v>
      </c>
      <c r="X28" s="6">
        <f t="shared" si="6"/>
        <v>1</v>
      </c>
      <c r="Y28" s="6">
        <f t="shared" si="7"/>
        <v>0</v>
      </c>
      <c r="Z28" t="s">
        <v>426</v>
      </c>
      <c r="AA28" t="s">
        <v>181</v>
      </c>
      <c r="AB28" t="s">
        <v>357</v>
      </c>
      <c r="AC28" t="str">
        <f t="shared" si="8"/>
        <v>ICCS_2016-</v>
      </c>
      <c r="AD28" t="s">
        <v>353</v>
      </c>
      <c r="AE28" t="s">
        <v>24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hidden="1" x14ac:dyDescent="0.2">
      <c r="A29">
        <v>28</v>
      </c>
      <c r="B29" t="s">
        <v>364</v>
      </c>
      <c r="C29" t="s">
        <v>353</v>
      </c>
      <c r="D29">
        <v>2016</v>
      </c>
      <c r="E29" t="s">
        <v>353</v>
      </c>
      <c r="F29" t="s">
        <v>145</v>
      </c>
      <c r="G29">
        <f t="shared" si="0"/>
        <v>7</v>
      </c>
      <c r="H29" t="str">
        <f t="shared" si="1"/>
        <v>ICCS_2016</v>
      </c>
      <c r="I29" t="str">
        <f t="shared" si="2"/>
        <v>ICCS_2016_student_background</v>
      </c>
      <c r="J29" t="s">
        <v>353</v>
      </c>
      <c r="K29" t="s">
        <v>25</v>
      </c>
      <c r="L29">
        <v>24</v>
      </c>
      <c r="M29">
        <v>129.4</v>
      </c>
      <c r="N29" t="s">
        <v>409</v>
      </c>
      <c r="O29" t="s">
        <v>443</v>
      </c>
      <c r="P29" t="s">
        <v>353</v>
      </c>
      <c r="Q29" t="str">
        <f t="shared" si="3"/>
        <v>-</v>
      </c>
      <c r="R29" t="s">
        <v>353</v>
      </c>
      <c r="S29" t="s">
        <v>353</v>
      </c>
      <c r="T29" t="s">
        <v>353</v>
      </c>
      <c r="U29" t="s">
        <v>353</v>
      </c>
      <c r="V29" t="str">
        <f t="shared" si="4"/>
        <v>No</v>
      </c>
      <c r="W29" t="str">
        <f t="shared" si="5"/>
        <v>No</v>
      </c>
      <c r="X29" s="6">
        <f t="shared" si="6"/>
        <v>1</v>
      </c>
      <c r="Y29" s="6">
        <f t="shared" si="7"/>
        <v>0</v>
      </c>
      <c r="Z29" t="s">
        <v>423</v>
      </c>
      <c r="AA29" t="s">
        <v>181</v>
      </c>
      <c r="AB29" t="s">
        <v>355</v>
      </c>
      <c r="AC29" t="str">
        <f t="shared" si="8"/>
        <v>ICCS_2016BGR</v>
      </c>
      <c r="AD29" t="s">
        <v>437</v>
      </c>
      <c r="AE29" t="s">
        <v>25</v>
      </c>
      <c r="AF29">
        <v>1</v>
      </c>
      <c r="AG29">
        <v>1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hidden="1" x14ac:dyDescent="0.2">
      <c r="A30">
        <v>29</v>
      </c>
      <c r="B30" t="s">
        <v>364</v>
      </c>
      <c r="C30" t="s">
        <v>353</v>
      </c>
      <c r="D30">
        <v>2016</v>
      </c>
      <c r="E30" t="s">
        <v>353</v>
      </c>
      <c r="F30" t="s">
        <v>145</v>
      </c>
      <c r="G30">
        <f t="shared" si="0"/>
        <v>7</v>
      </c>
      <c r="H30" t="str">
        <f t="shared" si="1"/>
        <v>ICCS_2016</v>
      </c>
      <c r="I30" t="str">
        <f t="shared" si="2"/>
        <v>ICCS_2016_student_latinamerican</v>
      </c>
      <c r="J30" t="s">
        <v>353</v>
      </c>
      <c r="K30" t="s">
        <v>26</v>
      </c>
      <c r="L30">
        <v>5</v>
      </c>
      <c r="M30">
        <v>22.4</v>
      </c>
      <c r="N30" t="s">
        <v>409</v>
      </c>
      <c r="O30" t="s">
        <v>443</v>
      </c>
      <c r="P30" t="s">
        <v>353</v>
      </c>
      <c r="Q30" t="str">
        <f t="shared" si="3"/>
        <v>-</v>
      </c>
      <c r="R30" t="s">
        <v>353</v>
      </c>
      <c r="S30" t="s">
        <v>353</v>
      </c>
      <c r="T30" t="s">
        <v>353</v>
      </c>
      <c r="U30" t="s">
        <v>353</v>
      </c>
      <c r="V30" t="str">
        <f t="shared" si="4"/>
        <v>No</v>
      </c>
      <c r="W30" t="str">
        <f t="shared" si="5"/>
        <v>No</v>
      </c>
      <c r="X30" s="6">
        <f t="shared" si="6"/>
        <v>1</v>
      </c>
      <c r="Y30" s="6">
        <f t="shared" si="7"/>
        <v>0</v>
      </c>
      <c r="Z30" t="s">
        <v>427</v>
      </c>
      <c r="AA30" t="s">
        <v>181</v>
      </c>
      <c r="AB30" t="s">
        <v>358</v>
      </c>
      <c r="AC30" t="str">
        <f t="shared" si="8"/>
        <v>ICCS_2016-</v>
      </c>
      <c r="AD30" t="s">
        <v>353</v>
      </c>
      <c r="AE30" t="s">
        <v>26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hidden="1" x14ac:dyDescent="0.2">
      <c r="A31">
        <v>30</v>
      </c>
      <c r="B31" t="s">
        <v>364</v>
      </c>
      <c r="C31" t="s">
        <v>353</v>
      </c>
      <c r="D31">
        <v>2016</v>
      </c>
      <c r="E31" t="s">
        <v>353</v>
      </c>
      <c r="F31" t="s">
        <v>145</v>
      </c>
      <c r="G31">
        <f t="shared" si="0"/>
        <v>7</v>
      </c>
      <c r="H31" t="str">
        <f t="shared" si="1"/>
        <v>ICCS_2016</v>
      </c>
      <c r="I31" t="str">
        <f t="shared" si="2"/>
        <v>ICCS_2016_student_reliability</v>
      </c>
      <c r="J31" t="s">
        <v>353</v>
      </c>
      <c r="K31" t="s">
        <v>27</v>
      </c>
      <c r="L31">
        <v>24</v>
      </c>
      <c r="M31">
        <v>1.4</v>
      </c>
      <c r="N31" t="s">
        <v>353</v>
      </c>
      <c r="O31" t="s">
        <v>436</v>
      </c>
      <c r="P31" t="s">
        <v>353</v>
      </c>
      <c r="Q31" t="str">
        <f t="shared" si="3"/>
        <v>-</v>
      </c>
      <c r="R31" t="s">
        <v>353</v>
      </c>
      <c r="S31" t="s">
        <v>353</v>
      </c>
      <c r="T31" t="s">
        <v>353</v>
      </c>
      <c r="U31" t="s">
        <v>353</v>
      </c>
      <c r="V31" t="str">
        <f t="shared" si="4"/>
        <v>No</v>
      </c>
      <c r="W31" t="str">
        <f t="shared" si="5"/>
        <v>No</v>
      </c>
      <c r="X31" s="6">
        <f t="shared" si="6"/>
        <v>1</v>
      </c>
      <c r="Y31" s="6">
        <f t="shared" si="7"/>
        <v>0</v>
      </c>
      <c r="Z31" t="s">
        <v>425</v>
      </c>
      <c r="AA31" t="s">
        <v>181</v>
      </c>
      <c r="AB31" t="s">
        <v>356</v>
      </c>
      <c r="AC31" t="str">
        <f t="shared" si="8"/>
        <v>ICCS_2016-</v>
      </c>
      <c r="AD31" t="s">
        <v>353</v>
      </c>
      <c r="AE31" t="s">
        <v>27</v>
      </c>
      <c r="AF31">
        <v>1</v>
      </c>
      <c r="AG31">
        <v>1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hidden="1" x14ac:dyDescent="0.2">
      <c r="A32">
        <v>31</v>
      </c>
      <c r="B32" t="s">
        <v>364</v>
      </c>
      <c r="C32" t="s">
        <v>353</v>
      </c>
      <c r="D32">
        <v>2016</v>
      </c>
      <c r="E32" t="s">
        <v>353</v>
      </c>
      <c r="F32" t="s">
        <v>145</v>
      </c>
      <c r="G32">
        <f t="shared" si="0"/>
        <v>7</v>
      </c>
      <c r="H32" t="str">
        <f t="shared" si="1"/>
        <v>ICCS_2016</v>
      </c>
      <c r="I32" t="str">
        <f t="shared" si="2"/>
        <v>ICCS_2016_teacher</v>
      </c>
      <c r="J32" t="s">
        <v>353</v>
      </c>
      <c r="K32" t="s">
        <v>28</v>
      </c>
      <c r="L32">
        <v>22</v>
      </c>
      <c r="M32">
        <v>38.1</v>
      </c>
      <c r="N32" t="s">
        <v>408</v>
      </c>
      <c r="P32" t="s">
        <v>22</v>
      </c>
      <c r="Q32" t="str">
        <f t="shared" si="3"/>
        <v>-</v>
      </c>
      <c r="R32" t="s">
        <v>353</v>
      </c>
      <c r="S32" t="s">
        <v>353</v>
      </c>
      <c r="T32" t="s">
        <v>353</v>
      </c>
      <c r="U32" t="s">
        <v>353</v>
      </c>
      <c r="V32" t="str">
        <f t="shared" si="4"/>
        <v>No</v>
      </c>
      <c r="W32" t="str">
        <f t="shared" si="5"/>
        <v>No</v>
      </c>
      <c r="X32" s="6">
        <f t="shared" si="6"/>
        <v>1</v>
      </c>
      <c r="Y32" s="6">
        <f t="shared" si="7"/>
        <v>0</v>
      </c>
      <c r="Z32" t="s">
        <v>182</v>
      </c>
      <c r="AA32" t="s">
        <v>182</v>
      </c>
      <c r="AB32" t="s">
        <v>353</v>
      </c>
      <c r="AC32" t="str">
        <f t="shared" si="8"/>
        <v>ICCS_2016-</v>
      </c>
      <c r="AD32" t="s">
        <v>353</v>
      </c>
      <c r="AE32" t="s">
        <v>28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hidden="1" x14ac:dyDescent="0.2">
      <c r="A33">
        <v>32</v>
      </c>
      <c r="B33" t="s">
        <v>364</v>
      </c>
      <c r="C33" t="s">
        <v>383</v>
      </c>
      <c r="D33">
        <v>2022</v>
      </c>
      <c r="E33" t="s">
        <v>353</v>
      </c>
      <c r="F33" t="s">
        <v>146</v>
      </c>
      <c r="G33">
        <f t="shared" si="0"/>
        <v>14</v>
      </c>
      <c r="H33" t="str">
        <f t="shared" si="1"/>
        <v>ICCS_Bridge_2022</v>
      </c>
      <c r="I33" t="str">
        <f t="shared" si="2"/>
        <v>ICCS_Bridge_2022_school</v>
      </c>
      <c r="J33" t="s">
        <v>353</v>
      </c>
      <c r="K33" t="s">
        <v>29</v>
      </c>
      <c r="L33">
        <v>3</v>
      </c>
      <c r="M33">
        <v>0.3</v>
      </c>
      <c r="N33" t="s">
        <v>389</v>
      </c>
      <c r="P33" t="s">
        <v>353</v>
      </c>
      <c r="Q33" t="str">
        <f t="shared" si="3"/>
        <v>-</v>
      </c>
      <c r="R33" t="s">
        <v>353</v>
      </c>
      <c r="S33" t="s">
        <v>353</v>
      </c>
      <c r="T33" t="s">
        <v>353</v>
      </c>
      <c r="U33" t="s">
        <v>353</v>
      </c>
      <c r="V33" t="str">
        <f t="shared" si="4"/>
        <v>No</v>
      </c>
      <c r="W33" t="str">
        <f t="shared" si="5"/>
        <v>No</v>
      </c>
      <c r="X33" s="6">
        <f t="shared" si="6"/>
        <v>1</v>
      </c>
      <c r="Y33" s="6">
        <f t="shared" si="7"/>
        <v>0</v>
      </c>
      <c r="Z33" t="s">
        <v>180</v>
      </c>
      <c r="AA33" t="s">
        <v>180</v>
      </c>
      <c r="AB33" t="s">
        <v>353</v>
      </c>
      <c r="AC33" t="str">
        <f t="shared" si="8"/>
        <v>ICCS_Bridge_2022-</v>
      </c>
      <c r="AD33" t="s">
        <v>353</v>
      </c>
      <c r="AE33" t="s">
        <v>29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hidden="1" x14ac:dyDescent="0.2">
      <c r="A34">
        <v>33</v>
      </c>
      <c r="B34" t="s">
        <v>364</v>
      </c>
      <c r="C34" t="s">
        <v>353</v>
      </c>
      <c r="D34">
        <v>2022</v>
      </c>
      <c r="E34" t="s">
        <v>353</v>
      </c>
      <c r="F34" t="s">
        <v>146</v>
      </c>
      <c r="G34">
        <f t="shared" si="0"/>
        <v>14</v>
      </c>
      <c r="H34" t="str">
        <f t="shared" si="1"/>
        <v>ICCS_2022</v>
      </c>
      <c r="I34" t="str">
        <f t="shared" si="2"/>
        <v>ICCS_2022_school</v>
      </c>
      <c r="J34" t="s">
        <v>353</v>
      </c>
      <c r="K34" t="s">
        <v>30</v>
      </c>
      <c r="L34">
        <v>24</v>
      </c>
      <c r="M34">
        <v>4.8</v>
      </c>
      <c r="N34" t="s">
        <v>389</v>
      </c>
      <c r="P34" t="s">
        <v>353</v>
      </c>
      <c r="Q34" t="str">
        <f t="shared" si="3"/>
        <v>-</v>
      </c>
      <c r="R34" t="s">
        <v>353</v>
      </c>
      <c r="S34" t="s">
        <v>353</v>
      </c>
      <c r="T34" t="s">
        <v>353</v>
      </c>
      <c r="U34" t="s">
        <v>353</v>
      </c>
      <c r="V34" t="str">
        <f t="shared" si="4"/>
        <v>No</v>
      </c>
      <c r="W34" t="str">
        <f t="shared" si="5"/>
        <v>No</v>
      </c>
      <c r="X34" s="6">
        <f t="shared" si="6"/>
        <v>1</v>
      </c>
      <c r="Y34" s="6">
        <f t="shared" si="7"/>
        <v>0</v>
      </c>
      <c r="Z34" t="s">
        <v>180</v>
      </c>
      <c r="AA34" t="s">
        <v>180</v>
      </c>
      <c r="AB34" t="s">
        <v>353</v>
      </c>
      <c r="AC34" t="str">
        <f t="shared" si="8"/>
        <v>ICCS_2022-</v>
      </c>
      <c r="AD34" t="s">
        <v>353</v>
      </c>
      <c r="AE34" t="s">
        <v>30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hidden="1" x14ac:dyDescent="0.2">
      <c r="A35">
        <v>34</v>
      </c>
      <c r="B35" t="s">
        <v>364</v>
      </c>
      <c r="C35" t="s">
        <v>383</v>
      </c>
      <c r="D35">
        <v>2022</v>
      </c>
      <c r="E35" t="s">
        <v>353</v>
      </c>
      <c r="F35" t="s">
        <v>146</v>
      </c>
      <c r="G35">
        <f t="shared" si="0"/>
        <v>14</v>
      </c>
      <c r="H35" t="str">
        <f t="shared" si="1"/>
        <v>ICCS_Bridge_2022</v>
      </c>
      <c r="I35" t="str">
        <f t="shared" si="2"/>
        <v>ICCS_Bridge_2022_student_achievement</v>
      </c>
      <c r="J35" t="s">
        <v>467</v>
      </c>
      <c r="K35" t="s">
        <v>31</v>
      </c>
      <c r="L35">
        <v>11</v>
      </c>
      <c r="M35">
        <v>15.1</v>
      </c>
      <c r="N35" t="s">
        <v>409</v>
      </c>
      <c r="O35" t="s">
        <v>443</v>
      </c>
      <c r="P35" t="s">
        <v>29</v>
      </c>
      <c r="Q35" t="str">
        <f t="shared" si="3"/>
        <v>ISGB4</v>
      </c>
      <c r="R35" t="s">
        <v>446</v>
      </c>
      <c r="S35" t="s">
        <v>31</v>
      </c>
      <c r="T35" t="s">
        <v>35</v>
      </c>
      <c r="U35" t="s">
        <v>353</v>
      </c>
      <c r="V35" t="str">
        <f t="shared" si="4"/>
        <v>No</v>
      </c>
      <c r="W35" t="str">
        <f t="shared" si="5"/>
        <v>No</v>
      </c>
      <c r="X35" s="6">
        <f t="shared" si="6"/>
        <v>1</v>
      </c>
      <c r="Y35" s="6">
        <f t="shared" si="7"/>
        <v>0</v>
      </c>
      <c r="Z35" t="s">
        <v>422</v>
      </c>
      <c r="AA35" t="s">
        <v>181</v>
      </c>
      <c r="AB35" t="s">
        <v>354</v>
      </c>
      <c r="AC35" t="str">
        <f t="shared" si="8"/>
        <v>ICCS_Bridge_2022ACH</v>
      </c>
      <c r="AD35" t="s">
        <v>421</v>
      </c>
      <c r="AE35" t="s">
        <v>31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hidden="1" x14ac:dyDescent="0.2">
      <c r="A36">
        <v>35</v>
      </c>
      <c r="B36" t="s">
        <v>364</v>
      </c>
      <c r="C36" t="s">
        <v>353</v>
      </c>
      <c r="D36">
        <v>2022</v>
      </c>
      <c r="E36" t="s">
        <v>353</v>
      </c>
      <c r="F36" t="s">
        <v>146</v>
      </c>
      <c r="G36">
        <f t="shared" si="0"/>
        <v>14</v>
      </c>
      <c r="H36" t="str">
        <f t="shared" si="1"/>
        <v>ICCS_2022</v>
      </c>
      <c r="I36" t="str">
        <f t="shared" si="2"/>
        <v>ICCS_2022_student_achievement</v>
      </c>
      <c r="J36" t="s">
        <v>465</v>
      </c>
      <c r="K36" t="s">
        <v>32</v>
      </c>
      <c r="L36">
        <v>24</v>
      </c>
      <c r="M36">
        <v>80.3</v>
      </c>
      <c r="N36" t="s">
        <v>409</v>
      </c>
      <c r="O36" t="s">
        <v>443</v>
      </c>
      <c r="P36" t="s">
        <v>30</v>
      </c>
      <c r="Q36" t="str">
        <f t="shared" si="3"/>
        <v>ISGC4</v>
      </c>
      <c r="R36" t="s">
        <v>447</v>
      </c>
      <c r="S36" t="s">
        <v>32</v>
      </c>
      <c r="T36" t="s">
        <v>36</v>
      </c>
      <c r="U36" t="s">
        <v>353</v>
      </c>
      <c r="V36" t="str">
        <f t="shared" si="4"/>
        <v>No</v>
      </c>
      <c r="W36" t="str">
        <f t="shared" si="5"/>
        <v>No</v>
      </c>
      <c r="X36" s="6">
        <f t="shared" si="6"/>
        <v>1</v>
      </c>
      <c r="Y36" s="6">
        <f t="shared" si="7"/>
        <v>0</v>
      </c>
      <c r="Z36" t="s">
        <v>422</v>
      </c>
      <c r="AA36" t="s">
        <v>181</v>
      </c>
      <c r="AB36" t="s">
        <v>354</v>
      </c>
      <c r="AC36" t="str">
        <f t="shared" si="8"/>
        <v>ICCS_2022ACH</v>
      </c>
      <c r="AD36" t="s">
        <v>421</v>
      </c>
      <c r="AE36" t="s">
        <v>32</v>
      </c>
      <c r="AF36">
        <v>1</v>
      </c>
      <c r="AG36">
        <v>1</v>
      </c>
      <c r="AH36">
        <v>1</v>
      </c>
      <c r="AI36">
        <v>0</v>
      </c>
      <c r="AJ36">
        <v>1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hidden="1" x14ac:dyDescent="0.2">
      <c r="A37">
        <v>36</v>
      </c>
      <c r="B37" t="s">
        <v>364</v>
      </c>
      <c r="C37" t="s">
        <v>383</v>
      </c>
      <c r="D37">
        <v>2022</v>
      </c>
      <c r="E37" t="s">
        <v>353</v>
      </c>
      <c r="F37" t="s">
        <v>146</v>
      </c>
      <c r="G37">
        <f t="shared" si="0"/>
        <v>14</v>
      </c>
      <c r="H37" t="str">
        <f t="shared" si="1"/>
        <v>ICCS_Bridge_2022</v>
      </c>
      <c r="I37" t="str">
        <f t="shared" si="2"/>
        <v>ICCS_Bridge_2022_student_european</v>
      </c>
      <c r="J37" t="s">
        <v>353</v>
      </c>
      <c r="K37" t="s">
        <v>33</v>
      </c>
      <c r="L37">
        <v>9</v>
      </c>
      <c r="M37">
        <v>11.9</v>
      </c>
      <c r="N37" t="s">
        <v>409</v>
      </c>
      <c r="O37" t="s">
        <v>443</v>
      </c>
      <c r="P37" t="s">
        <v>353</v>
      </c>
      <c r="Q37" t="str">
        <f t="shared" si="3"/>
        <v>-</v>
      </c>
      <c r="R37" t="s">
        <v>353</v>
      </c>
      <c r="S37" t="s">
        <v>353</v>
      </c>
      <c r="T37" t="s">
        <v>353</v>
      </c>
      <c r="U37" t="s">
        <v>353</v>
      </c>
      <c r="V37" t="str">
        <f t="shared" si="4"/>
        <v>No</v>
      </c>
      <c r="W37" t="str">
        <f t="shared" si="5"/>
        <v>No</v>
      </c>
      <c r="X37" s="6">
        <f t="shared" si="6"/>
        <v>1</v>
      </c>
      <c r="Y37" s="6">
        <f t="shared" si="7"/>
        <v>0</v>
      </c>
      <c r="Z37" t="s">
        <v>426</v>
      </c>
      <c r="AA37" t="s">
        <v>181</v>
      </c>
      <c r="AB37" t="s">
        <v>357</v>
      </c>
      <c r="AC37" t="str">
        <f t="shared" si="8"/>
        <v>ICCS_Bridge_2022-</v>
      </c>
      <c r="AD37" t="s">
        <v>353</v>
      </c>
      <c r="AE37" t="s">
        <v>33</v>
      </c>
      <c r="AF37">
        <v>1</v>
      </c>
      <c r="AG37">
        <v>1</v>
      </c>
      <c r="AH37">
        <v>1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hidden="1" x14ac:dyDescent="0.2">
      <c r="A38">
        <v>37</v>
      </c>
      <c r="B38" t="s">
        <v>364</v>
      </c>
      <c r="C38" t="s">
        <v>353</v>
      </c>
      <c r="D38">
        <v>2022</v>
      </c>
      <c r="E38" t="s">
        <v>353</v>
      </c>
      <c r="F38" t="s">
        <v>146</v>
      </c>
      <c r="G38">
        <f t="shared" si="0"/>
        <v>14</v>
      </c>
      <c r="H38" t="str">
        <f t="shared" si="1"/>
        <v>ICCS_2022</v>
      </c>
      <c r="I38" t="str">
        <f t="shared" si="2"/>
        <v>ICCS_2022_student_european</v>
      </c>
      <c r="J38" t="s">
        <v>353</v>
      </c>
      <c r="K38" t="s">
        <v>34</v>
      </c>
      <c r="L38">
        <v>20</v>
      </c>
      <c r="M38">
        <v>63.4</v>
      </c>
      <c r="N38" t="s">
        <v>409</v>
      </c>
      <c r="O38" t="s">
        <v>443</v>
      </c>
      <c r="P38" t="s">
        <v>353</v>
      </c>
      <c r="Q38" t="str">
        <f t="shared" si="3"/>
        <v>-</v>
      </c>
      <c r="R38" t="s">
        <v>353</v>
      </c>
      <c r="S38" t="s">
        <v>353</v>
      </c>
      <c r="T38" t="s">
        <v>353</v>
      </c>
      <c r="U38" t="s">
        <v>353</v>
      </c>
      <c r="V38" t="str">
        <f t="shared" si="4"/>
        <v>No</v>
      </c>
      <c r="W38" t="str">
        <f t="shared" si="5"/>
        <v>No</v>
      </c>
      <c r="X38" s="6">
        <f t="shared" si="6"/>
        <v>1</v>
      </c>
      <c r="Y38" s="6">
        <f t="shared" si="7"/>
        <v>0</v>
      </c>
      <c r="Z38" t="s">
        <v>426</v>
      </c>
      <c r="AA38" t="s">
        <v>181</v>
      </c>
      <c r="AB38" t="s">
        <v>357</v>
      </c>
      <c r="AC38" t="str">
        <f t="shared" si="8"/>
        <v>ICCS_2022-</v>
      </c>
      <c r="AD38" t="s">
        <v>353</v>
      </c>
      <c r="AE38" t="s">
        <v>34</v>
      </c>
      <c r="AF38">
        <v>1</v>
      </c>
      <c r="AG38">
        <v>1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hidden="1" x14ac:dyDescent="0.2">
      <c r="A39">
        <v>38</v>
      </c>
      <c r="B39" t="s">
        <v>364</v>
      </c>
      <c r="C39" t="s">
        <v>383</v>
      </c>
      <c r="D39">
        <v>2022</v>
      </c>
      <c r="E39" t="s">
        <v>353</v>
      </c>
      <c r="F39" t="s">
        <v>146</v>
      </c>
      <c r="G39">
        <f t="shared" si="0"/>
        <v>14</v>
      </c>
      <c r="H39" t="str">
        <f t="shared" si="1"/>
        <v>ICCS_Bridge_2022</v>
      </c>
      <c r="I39" t="str">
        <f t="shared" si="2"/>
        <v>ICCS_Bridge_2022_student_background</v>
      </c>
      <c r="J39" t="s">
        <v>353</v>
      </c>
      <c r="K39" t="s">
        <v>35</v>
      </c>
      <c r="L39">
        <v>11</v>
      </c>
      <c r="M39">
        <v>23.8</v>
      </c>
      <c r="N39" t="s">
        <v>409</v>
      </c>
      <c r="O39" t="s">
        <v>443</v>
      </c>
      <c r="P39" t="s">
        <v>353</v>
      </c>
      <c r="Q39" t="str">
        <f t="shared" si="3"/>
        <v>-</v>
      </c>
      <c r="R39" t="s">
        <v>353</v>
      </c>
      <c r="S39" t="s">
        <v>353</v>
      </c>
      <c r="T39" t="s">
        <v>353</v>
      </c>
      <c r="U39" t="s">
        <v>353</v>
      </c>
      <c r="V39" t="str">
        <f t="shared" si="4"/>
        <v>No</v>
      </c>
      <c r="W39" t="str">
        <f t="shared" si="5"/>
        <v>No</v>
      </c>
      <c r="X39" s="6">
        <f t="shared" si="6"/>
        <v>1</v>
      </c>
      <c r="Y39" s="6">
        <f t="shared" si="7"/>
        <v>0</v>
      </c>
      <c r="Z39" t="s">
        <v>423</v>
      </c>
      <c r="AA39" t="s">
        <v>181</v>
      </c>
      <c r="AB39" t="s">
        <v>355</v>
      </c>
      <c r="AC39" t="str">
        <f t="shared" si="8"/>
        <v>ICCS_Bridge_2022BGR</v>
      </c>
      <c r="AD39" t="s">
        <v>437</v>
      </c>
      <c r="AE39" t="s">
        <v>35</v>
      </c>
      <c r="AF39">
        <v>1</v>
      </c>
      <c r="AG39">
        <v>1</v>
      </c>
      <c r="AH39">
        <v>1</v>
      </c>
      <c r="AI39">
        <v>0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hidden="1" x14ac:dyDescent="0.2">
      <c r="A40">
        <v>39</v>
      </c>
      <c r="B40" t="s">
        <v>364</v>
      </c>
      <c r="C40" t="s">
        <v>353</v>
      </c>
      <c r="D40">
        <v>2022</v>
      </c>
      <c r="E40" t="s">
        <v>353</v>
      </c>
      <c r="F40" t="s">
        <v>146</v>
      </c>
      <c r="G40">
        <f t="shared" si="0"/>
        <v>14</v>
      </c>
      <c r="H40" t="str">
        <f t="shared" si="1"/>
        <v>ICCS_2022</v>
      </c>
      <c r="I40" t="str">
        <f t="shared" si="2"/>
        <v>ICCS_2022_student_background</v>
      </c>
      <c r="J40" t="s">
        <v>353</v>
      </c>
      <c r="K40" t="s">
        <v>36</v>
      </c>
      <c r="L40">
        <v>24</v>
      </c>
      <c r="M40">
        <v>125.3</v>
      </c>
      <c r="N40" t="s">
        <v>409</v>
      </c>
      <c r="O40" t="s">
        <v>443</v>
      </c>
      <c r="P40" t="s">
        <v>353</v>
      </c>
      <c r="Q40" t="str">
        <f t="shared" si="3"/>
        <v>-</v>
      </c>
      <c r="R40" t="s">
        <v>353</v>
      </c>
      <c r="S40" t="s">
        <v>353</v>
      </c>
      <c r="T40" t="s">
        <v>353</v>
      </c>
      <c r="U40" t="s">
        <v>353</v>
      </c>
      <c r="V40" t="str">
        <f t="shared" si="4"/>
        <v>No</v>
      </c>
      <c r="W40" t="str">
        <f t="shared" si="5"/>
        <v>No</v>
      </c>
      <c r="X40" s="6">
        <f t="shared" si="6"/>
        <v>1</v>
      </c>
      <c r="Y40" s="6">
        <f t="shared" si="7"/>
        <v>0</v>
      </c>
      <c r="Z40" t="s">
        <v>423</v>
      </c>
      <c r="AA40" t="s">
        <v>181</v>
      </c>
      <c r="AB40" t="s">
        <v>355</v>
      </c>
      <c r="AC40" t="str">
        <f t="shared" si="8"/>
        <v>ICCS_2022BGR</v>
      </c>
      <c r="AD40" t="s">
        <v>437</v>
      </c>
      <c r="AE40" t="s">
        <v>36</v>
      </c>
      <c r="AF40">
        <v>1</v>
      </c>
      <c r="AG40">
        <v>1</v>
      </c>
      <c r="AH40">
        <v>1</v>
      </c>
      <c r="AI40">
        <v>0</v>
      </c>
      <c r="AJ40">
        <v>1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hidden="1" x14ac:dyDescent="0.2">
      <c r="A41">
        <v>40</v>
      </c>
      <c r="B41" t="s">
        <v>364</v>
      </c>
      <c r="C41" t="s">
        <v>383</v>
      </c>
      <c r="D41">
        <v>2022</v>
      </c>
      <c r="E41" t="s">
        <v>353</v>
      </c>
      <c r="F41" t="s">
        <v>146</v>
      </c>
      <c r="G41">
        <f t="shared" si="0"/>
        <v>14</v>
      </c>
      <c r="H41" t="str">
        <f t="shared" si="1"/>
        <v>ICCS_Bridge_2022</v>
      </c>
      <c r="I41" t="str">
        <f t="shared" si="2"/>
        <v>ICCS_Bridge_2022_student_latinamerican</v>
      </c>
      <c r="J41" t="s">
        <v>353</v>
      </c>
      <c r="K41" t="s">
        <v>37</v>
      </c>
      <c r="L41">
        <v>1</v>
      </c>
      <c r="M41">
        <v>1.2</v>
      </c>
      <c r="N41" t="s">
        <v>409</v>
      </c>
      <c r="O41" t="s">
        <v>443</v>
      </c>
      <c r="P41" t="s">
        <v>353</v>
      </c>
      <c r="Q41" t="str">
        <f t="shared" si="3"/>
        <v>-</v>
      </c>
      <c r="R41" t="s">
        <v>353</v>
      </c>
      <c r="S41" t="s">
        <v>353</v>
      </c>
      <c r="T41" t="s">
        <v>353</v>
      </c>
      <c r="U41" t="s">
        <v>353</v>
      </c>
      <c r="V41" t="str">
        <f t="shared" si="4"/>
        <v>No</v>
      </c>
      <c r="W41" t="str">
        <f t="shared" si="5"/>
        <v>No</v>
      </c>
      <c r="X41" s="6">
        <f t="shared" si="6"/>
        <v>1</v>
      </c>
      <c r="Y41" s="6">
        <f t="shared" si="7"/>
        <v>0</v>
      </c>
      <c r="Z41" t="s">
        <v>427</v>
      </c>
      <c r="AA41" t="s">
        <v>181</v>
      </c>
      <c r="AB41" t="s">
        <v>358</v>
      </c>
      <c r="AC41" t="str">
        <f t="shared" si="8"/>
        <v>ICCS_Bridge_2022-</v>
      </c>
      <c r="AD41" t="s">
        <v>353</v>
      </c>
      <c r="AE41" t="s">
        <v>37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hidden="1" x14ac:dyDescent="0.2">
      <c r="A42">
        <v>41</v>
      </c>
      <c r="B42" t="s">
        <v>364</v>
      </c>
      <c r="C42" t="s">
        <v>353</v>
      </c>
      <c r="D42">
        <v>2022</v>
      </c>
      <c r="E42" t="s">
        <v>353</v>
      </c>
      <c r="F42" t="s">
        <v>146</v>
      </c>
      <c r="G42">
        <f t="shared" si="0"/>
        <v>14</v>
      </c>
      <c r="H42" t="str">
        <f t="shared" si="1"/>
        <v>ICCS_2022</v>
      </c>
      <c r="I42" t="str">
        <f t="shared" si="2"/>
        <v>ICCS_2022_student_latinamerican</v>
      </c>
      <c r="J42" t="s">
        <v>353</v>
      </c>
      <c r="K42" t="s">
        <v>38</v>
      </c>
      <c r="L42">
        <v>2</v>
      </c>
      <c r="M42">
        <v>8.3000000000000007</v>
      </c>
      <c r="N42" t="s">
        <v>409</v>
      </c>
      <c r="O42" t="s">
        <v>443</v>
      </c>
      <c r="P42" t="s">
        <v>353</v>
      </c>
      <c r="Q42" t="str">
        <f t="shared" si="3"/>
        <v>-</v>
      </c>
      <c r="R42" t="s">
        <v>353</v>
      </c>
      <c r="S42" t="s">
        <v>353</v>
      </c>
      <c r="T42" t="s">
        <v>353</v>
      </c>
      <c r="U42" t="s">
        <v>353</v>
      </c>
      <c r="V42" t="str">
        <f t="shared" si="4"/>
        <v>No</v>
      </c>
      <c r="W42" t="str">
        <f t="shared" si="5"/>
        <v>No</v>
      </c>
      <c r="X42" s="6">
        <f t="shared" si="6"/>
        <v>1</v>
      </c>
      <c r="Y42" s="6">
        <f t="shared" si="7"/>
        <v>0</v>
      </c>
      <c r="Z42" t="s">
        <v>427</v>
      </c>
      <c r="AA42" t="s">
        <v>181</v>
      </c>
      <c r="AB42" t="s">
        <v>358</v>
      </c>
      <c r="AC42" t="str">
        <f t="shared" si="8"/>
        <v>ICCS_2022-</v>
      </c>
      <c r="AD42" t="s">
        <v>353</v>
      </c>
      <c r="AE42" t="s">
        <v>38</v>
      </c>
      <c r="AF42">
        <v>1</v>
      </c>
      <c r="AG42">
        <v>1</v>
      </c>
      <c r="AH42">
        <v>1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hidden="1" x14ac:dyDescent="0.2">
      <c r="A43">
        <v>42</v>
      </c>
      <c r="B43" t="s">
        <v>364</v>
      </c>
      <c r="C43" t="s">
        <v>353</v>
      </c>
      <c r="D43">
        <v>2022</v>
      </c>
      <c r="E43" t="s">
        <v>353</v>
      </c>
      <c r="F43" t="s">
        <v>146</v>
      </c>
      <c r="G43">
        <f t="shared" si="0"/>
        <v>14</v>
      </c>
      <c r="H43" t="str">
        <f t="shared" si="1"/>
        <v>ICCS_2022</v>
      </c>
      <c r="I43" t="str">
        <f t="shared" si="2"/>
        <v>ICCS_2022_student_process</v>
      </c>
      <c r="J43" t="s">
        <v>353</v>
      </c>
      <c r="K43" t="s">
        <v>39</v>
      </c>
      <c r="L43">
        <v>18</v>
      </c>
      <c r="M43">
        <v>14</v>
      </c>
      <c r="N43" t="s">
        <v>409</v>
      </c>
      <c r="O43" t="s">
        <v>443</v>
      </c>
      <c r="P43" t="s">
        <v>353</v>
      </c>
      <c r="Q43" t="str">
        <f t="shared" si="3"/>
        <v>-</v>
      </c>
      <c r="R43" t="s">
        <v>353</v>
      </c>
      <c r="S43" t="s">
        <v>353</v>
      </c>
      <c r="T43" t="s">
        <v>353</v>
      </c>
      <c r="U43" t="s">
        <v>353</v>
      </c>
      <c r="V43" t="str">
        <f t="shared" si="4"/>
        <v>No</v>
      </c>
      <c r="W43" t="str">
        <f t="shared" si="5"/>
        <v>No</v>
      </c>
      <c r="X43" s="6">
        <f t="shared" si="6"/>
        <v>1</v>
      </c>
      <c r="Y43" s="6">
        <f t="shared" si="7"/>
        <v>0</v>
      </c>
      <c r="Z43" t="s">
        <v>429</v>
      </c>
      <c r="AA43" t="s">
        <v>181</v>
      </c>
      <c r="AB43" t="s">
        <v>359</v>
      </c>
      <c r="AC43" t="str">
        <f t="shared" si="8"/>
        <v>ICCS_2022-</v>
      </c>
      <c r="AD43" t="s">
        <v>353</v>
      </c>
      <c r="AE43" t="s">
        <v>39</v>
      </c>
      <c r="AF43">
        <v>1</v>
      </c>
      <c r="AG43">
        <v>1</v>
      </c>
      <c r="AH43">
        <v>1</v>
      </c>
      <c r="AI43">
        <v>0</v>
      </c>
      <c r="AJ43">
        <v>1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hidden="1" x14ac:dyDescent="0.2">
      <c r="A44">
        <v>43</v>
      </c>
      <c r="B44" t="s">
        <v>364</v>
      </c>
      <c r="C44" t="s">
        <v>383</v>
      </c>
      <c r="D44">
        <v>2022</v>
      </c>
      <c r="E44" t="s">
        <v>353</v>
      </c>
      <c r="F44" t="s">
        <v>146</v>
      </c>
      <c r="G44">
        <f t="shared" si="0"/>
        <v>14</v>
      </c>
      <c r="H44" t="str">
        <f t="shared" si="1"/>
        <v>ICCS_Bridge_2022</v>
      </c>
      <c r="I44" t="str">
        <f t="shared" si="2"/>
        <v>ICCS_Bridge_2022_student_reliability</v>
      </c>
      <c r="J44" t="s">
        <v>353</v>
      </c>
      <c r="K44" t="s">
        <v>40</v>
      </c>
      <c r="L44">
        <v>11</v>
      </c>
      <c r="M44">
        <v>0.9</v>
      </c>
      <c r="N44" t="s">
        <v>353</v>
      </c>
      <c r="O44" t="s">
        <v>436</v>
      </c>
      <c r="P44" t="s">
        <v>353</v>
      </c>
      <c r="Q44" t="str">
        <f t="shared" si="3"/>
        <v>-</v>
      </c>
      <c r="R44" t="s">
        <v>353</v>
      </c>
      <c r="S44" t="s">
        <v>353</v>
      </c>
      <c r="T44" t="s">
        <v>353</v>
      </c>
      <c r="U44" t="s">
        <v>353</v>
      </c>
      <c r="V44" t="str">
        <f t="shared" si="4"/>
        <v>No</v>
      </c>
      <c r="W44" t="str">
        <f t="shared" si="5"/>
        <v>No</v>
      </c>
      <c r="X44" s="6">
        <f t="shared" si="6"/>
        <v>1</v>
      </c>
      <c r="Y44" s="6">
        <f t="shared" si="7"/>
        <v>0</v>
      </c>
      <c r="Z44" t="s">
        <v>425</v>
      </c>
      <c r="AA44" t="s">
        <v>181</v>
      </c>
      <c r="AB44" t="s">
        <v>356</v>
      </c>
      <c r="AC44" t="str">
        <f t="shared" si="8"/>
        <v>ICCS_Bridge_2022-</v>
      </c>
      <c r="AD44" t="s">
        <v>353</v>
      </c>
      <c r="AE44" t="s">
        <v>40</v>
      </c>
      <c r="AF44">
        <v>1</v>
      </c>
      <c r="AG44">
        <v>1</v>
      </c>
      <c r="AH44">
        <v>1</v>
      </c>
      <c r="AI44">
        <v>0</v>
      </c>
      <c r="AJ44">
        <v>1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hidden="1" x14ac:dyDescent="0.2">
      <c r="A45">
        <v>44</v>
      </c>
      <c r="B45" t="s">
        <v>364</v>
      </c>
      <c r="C45" t="s">
        <v>353</v>
      </c>
      <c r="D45">
        <v>2022</v>
      </c>
      <c r="E45" t="s">
        <v>353</v>
      </c>
      <c r="F45" t="s">
        <v>146</v>
      </c>
      <c r="G45">
        <f t="shared" si="0"/>
        <v>14</v>
      </c>
      <c r="H45" t="str">
        <f t="shared" si="1"/>
        <v>ICCS_2022</v>
      </c>
      <c r="I45" t="str">
        <f t="shared" si="2"/>
        <v>ICCS_2022_student_reliability</v>
      </c>
      <c r="J45" t="s">
        <v>353</v>
      </c>
      <c r="K45" t="s">
        <v>41</v>
      </c>
      <c r="L45">
        <v>24</v>
      </c>
      <c r="M45">
        <v>6.1</v>
      </c>
      <c r="N45" t="s">
        <v>353</v>
      </c>
      <c r="O45" t="s">
        <v>436</v>
      </c>
      <c r="P45" t="s">
        <v>353</v>
      </c>
      <c r="Q45" t="str">
        <f t="shared" si="3"/>
        <v>-</v>
      </c>
      <c r="R45" t="s">
        <v>353</v>
      </c>
      <c r="S45" t="s">
        <v>353</v>
      </c>
      <c r="T45" t="s">
        <v>353</v>
      </c>
      <c r="U45" t="s">
        <v>353</v>
      </c>
      <c r="V45" t="str">
        <f t="shared" si="4"/>
        <v>No</v>
      </c>
      <c r="W45" t="str">
        <f t="shared" si="5"/>
        <v>No</v>
      </c>
      <c r="X45" s="6">
        <f t="shared" si="6"/>
        <v>1</v>
      </c>
      <c r="Y45" s="6">
        <f t="shared" si="7"/>
        <v>0</v>
      </c>
      <c r="Z45" t="s">
        <v>425</v>
      </c>
      <c r="AA45" t="s">
        <v>181</v>
      </c>
      <c r="AB45" t="s">
        <v>356</v>
      </c>
      <c r="AC45" t="str">
        <f t="shared" si="8"/>
        <v>ICCS_2022-</v>
      </c>
      <c r="AD45" t="s">
        <v>353</v>
      </c>
      <c r="AE45" t="s">
        <v>41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hidden="1" x14ac:dyDescent="0.2">
      <c r="A46">
        <v>45</v>
      </c>
      <c r="B46" t="s">
        <v>364</v>
      </c>
      <c r="C46" t="s">
        <v>353</v>
      </c>
      <c r="D46">
        <v>2022</v>
      </c>
      <c r="E46" t="s">
        <v>353</v>
      </c>
      <c r="F46" t="s">
        <v>146</v>
      </c>
      <c r="G46">
        <f t="shared" si="0"/>
        <v>14</v>
      </c>
      <c r="H46" t="str">
        <f t="shared" si="1"/>
        <v>ICCS_2022</v>
      </c>
      <c r="I46" t="str">
        <f t="shared" si="2"/>
        <v>ICCS_2022_teacher</v>
      </c>
      <c r="J46" t="s">
        <v>353</v>
      </c>
      <c r="K46" t="s">
        <v>42</v>
      </c>
      <c r="L46">
        <v>24</v>
      </c>
      <c r="M46">
        <v>49.3</v>
      </c>
      <c r="N46" t="s">
        <v>408</v>
      </c>
      <c r="P46" t="s">
        <v>30</v>
      </c>
      <c r="Q46" t="str">
        <f t="shared" si="3"/>
        <v>-</v>
      </c>
      <c r="R46" t="s">
        <v>353</v>
      </c>
      <c r="S46" t="s">
        <v>353</v>
      </c>
      <c r="T46" t="s">
        <v>353</v>
      </c>
      <c r="U46" t="s">
        <v>353</v>
      </c>
      <c r="V46" t="str">
        <f t="shared" si="4"/>
        <v>No</v>
      </c>
      <c r="W46" t="str">
        <f t="shared" si="5"/>
        <v>No</v>
      </c>
      <c r="X46" s="6">
        <f t="shared" si="6"/>
        <v>1</v>
      </c>
      <c r="Y46" s="6">
        <f t="shared" si="7"/>
        <v>0</v>
      </c>
      <c r="Z46" t="s">
        <v>182</v>
      </c>
      <c r="AA46" t="s">
        <v>182</v>
      </c>
      <c r="AB46" t="s">
        <v>353</v>
      </c>
      <c r="AC46" t="str">
        <f t="shared" si="8"/>
        <v>ICCS_2022-</v>
      </c>
      <c r="AD46" t="s">
        <v>353</v>
      </c>
      <c r="AE46" t="s">
        <v>42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hidden="1" x14ac:dyDescent="0.2">
      <c r="A47">
        <v>46</v>
      </c>
      <c r="B47" t="s">
        <v>365</v>
      </c>
      <c r="C47" t="s">
        <v>353</v>
      </c>
      <c r="D47">
        <v>2013</v>
      </c>
      <c r="E47" t="s">
        <v>353</v>
      </c>
      <c r="F47" t="s">
        <v>147</v>
      </c>
      <c r="G47">
        <f t="shared" si="0"/>
        <v>3</v>
      </c>
      <c r="H47" t="str">
        <f t="shared" si="1"/>
        <v>ICILS_2013</v>
      </c>
      <c r="I47" t="str">
        <f t="shared" si="2"/>
        <v>ICILS_2013_school</v>
      </c>
      <c r="J47" t="s">
        <v>353</v>
      </c>
      <c r="K47" t="s">
        <v>43</v>
      </c>
      <c r="L47">
        <v>21</v>
      </c>
      <c r="M47">
        <v>6</v>
      </c>
      <c r="N47" t="s">
        <v>389</v>
      </c>
      <c r="O47" t="s">
        <v>436</v>
      </c>
      <c r="P47" t="s">
        <v>353</v>
      </c>
      <c r="Q47" t="str">
        <f t="shared" si="3"/>
        <v>-</v>
      </c>
      <c r="R47" t="s">
        <v>353</v>
      </c>
      <c r="S47" t="s">
        <v>353</v>
      </c>
      <c r="T47" t="s">
        <v>353</v>
      </c>
      <c r="U47" t="s">
        <v>353</v>
      </c>
      <c r="V47" t="str">
        <f t="shared" si="4"/>
        <v>No</v>
      </c>
      <c r="W47" t="str">
        <f t="shared" si="5"/>
        <v>No</v>
      </c>
      <c r="X47" s="6">
        <f t="shared" si="6"/>
        <v>1</v>
      </c>
      <c r="Y47" s="6">
        <f t="shared" si="7"/>
        <v>0</v>
      </c>
      <c r="Z47" t="s">
        <v>180</v>
      </c>
      <c r="AA47" t="s">
        <v>180</v>
      </c>
      <c r="AB47" t="s">
        <v>353</v>
      </c>
      <c r="AC47" t="str">
        <f t="shared" si="8"/>
        <v>ICILS_2013-</v>
      </c>
      <c r="AD47" t="s">
        <v>353</v>
      </c>
      <c r="AE47" t="s">
        <v>43</v>
      </c>
      <c r="AF47">
        <v>0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hidden="1" x14ac:dyDescent="0.2">
      <c r="A48">
        <v>47</v>
      </c>
      <c r="B48" t="s">
        <v>365</v>
      </c>
      <c r="C48" t="s">
        <v>353</v>
      </c>
      <c r="D48">
        <v>2013</v>
      </c>
      <c r="E48" t="s">
        <v>353</v>
      </c>
      <c r="F48" t="s">
        <v>147</v>
      </c>
      <c r="G48">
        <f t="shared" si="0"/>
        <v>3</v>
      </c>
      <c r="H48" t="str">
        <f t="shared" si="1"/>
        <v>ICILS_2013</v>
      </c>
      <c r="I48" t="str">
        <f t="shared" si="2"/>
        <v>ICILS_2013_student</v>
      </c>
      <c r="J48" t="s">
        <v>453</v>
      </c>
      <c r="K48" t="s">
        <v>44</v>
      </c>
      <c r="L48">
        <v>21</v>
      </c>
      <c r="M48">
        <v>84.4</v>
      </c>
      <c r="N48" t="s">
        <v>409</v>
      </c>
      <c r="O48" t="s">
        <v>421</v>
      </c>
      <c r="P48" t="s">
        <v>43</v>
      </c>
      <c r="Q48" t="str">
        <f t="shared" si="3"/>
        <v>-</v>
      </c>
      <c r="R48" t="s">
        <v>353</v>
      </c>
      <c r="S48" t="s">
        <v>44</v>
      </c>
      <c r="T48" t="s">
        <v>353</v>
      </c>
      <c r="U48" t="s">
        <v>353</v>
      </c>
      <c r="V48" t="str">
        <f t="shared" si="4"/>
        <v>No</v>
      </c>
      <c r="W48" t="str">
        <f t="shared" si="5"/>
        <v>No</v>
      </c>
      <c r="X48" s="6">
        <f t="shared" si="6"/>
        <v>1</v>
      </c>
      <c r="Y48" s="6">
        <f t="shared" si="7"/>
        <v>0</v>
      </c>
      <c r="Z48" t="s">
        <v>181</v>
      </c>
      <c r="AA48" t="s">
        <v>181</v>
      </c>
      <c r="AB48" t="s">
        <v>353</v>
      </c>
      <c r="AC48" t="str">
        <f t="shared" si="8"/>
        <v>ICILS_2013ACH</v>
      </c>
      <c r="AD48" t="s">
        <v>421</v>
      </c>
      <c r="AE48" t="s">
        <v>44</v>
      </c>
      <c r="AF48">
        <v>0</v>
      </c>
      <c r="AG48">
        <v>1</v>
      </c>
      <c r="AH48">
        <v>1</v>
      </c>
      <c r="AI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hidden="1" x14ac:dyDescent="0.2">
      <c r="A49">
        <v>48</v>
      </c>
      <c r="B49" t="s">
        <v>365</v>
      </c>
      <c r="C49" t="s">
        <v>353</v>
      </c>
      <c r="D49">
        <v>2013</v>
      </c>
      <c r="E49" t="s">
        <v>353</v>
      </c>
      <c r="F49" t="s">
        <v>147</v>
      </c>
      <c r="G49">
        <f t="shared" si="0"/>
        <v>3</v>
      </c>
      <c r="H49" t="str">
        <f t="shared" si="1"/>
        <v>ICILS_2013</v>
      </c>
      <c r="I49" t="str">
        <f t="shared" si="2"/>
        <v>ICILS_2013_teacher</v>
      </c>
      <c r="J49" t="s">
        <v>353</v>
      </c>
      <c r="K49" t="s">
        <v>392</v>
      </c>
      <c r="L49">
        <v>19</v>
      </c>
      <c r="M49">
        <v>35.1</v>
      </c>
      <c r="N49" t="s">
        <v>408</v>
      </c>
      <c r="O49" t="s">
        <v>436</v>
      </c>
      <c r="P49" t="s">
        <v>43</v>
      </c>
      <c r="Q49" t="str">
        <f t="shared" si="3"/>
        <v>-</v>
      </c>
      <c r="R49" t="s">
        <v>353</v>
      </c>
      <c r="S49" t="s">
        <v>353</v>
      </c>
      <c r="T49" t="s">
        <v>353</v>
      </c>
      <c r="U49" t="s">
        <v>353</v>
      </c>
      <c r="V49" t="str">
        <f t="shared" si="4"/>
        <v>No</v>
      </c>
      <c r="W49" t="str">
        <f t="shared" si="5"/>
        <v>No</v>
      </c>
      <c r="X49" s="6">
        <f t="shared" si="6"/>
        <v>1</v>
      </c>
      <c r="Y49" s="6">
        <f t="shared" si="7"/>
        <v>0</v>
      </c>
      <c r="Z49" t="s">
        <v>182</v>
      </c>
      <c r="AA49" t="s">
        <v>182</v>
      </c>
      <c r="AB49" t="s">
        <v>353</v>
      </c>
      <c r="AC49" t="str">
        <f t="shared" si="8"/>
        <v>ICILS_2013-</v>
      </c>
      <c r="AD49" t="s">
        <v>353</v>
      </c>
      <c r="AE49" t="s">
        <v>392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hidden="1" x14ac:dyDescent="0.2">
      <c r="A50">
        <v>49</v>
      </c>
      <c r="B50" t="s">
        <v>365</v>
      </c>
      <c r="C50" t="s">
        <v>353</v>
      </c>
      <c r="D50">
        <v>2018</v>
      </c>
      <c r="E50" t="s">
        <v>353</v>
      </c>
      <c r="F50" t="s">
        <v>148</v>
      </c>
      <c r="G50">
        <f t="shared" si="0"/>
        <v>3</v>
      </c>
      <c r="H50" t="str">
        <f t="shared" si="1"/>
        <v>ICILS_2018</v>
      </c>
      <c r="I50" t="str">
        <f t="shared" si="2"/>
        <v>ICILS_2018_school</v>
      </c>
      <c r="J50" t="s">
        <v>353</v>
      </c>
      <c r="K50" t="s">
        <v>45</v>
      </c>
      <c r="L50">
        <v>14</v>
      </c>
      <c r="M50">
        <v>4.0999999999999996</v>
      </c>
      <c r="N50" t="s">
        <v>389</v>
      </c>
      <c r="O50" t="s">
        <v>436</v>
      </c>
      <c r="P50" t="s">
        <v>353</v>
      </c>
      <c r="Q50" t="str">
        <f t="shared" si="3"/>
        <v>-</v>
      </c>
      <c r="R50" t="s">
        <v>353</v>
      </c>
      <c r="S50" t="s">
        <v>353</v>
      </c>
      <c r="T50" t="s">
        <v>353</v>
      </c>
      <c r="U50" t="s">
        <v>353</v>
      </c>
      <c r="V50" t="str">
        <f t="shared" si="4"/>
        <v>No</v>
      </c>
      <c r="W50" t="str">
        <f t="shared" si="5"/>
        <v>No</v>
      </c>
      <c r="X50" s="6">
        <f t="shared" si="6"/>
        <v>1</v>
      </c>
      <c r="Y50" s="6">
        <f t="shared" si="7"/>
        <v>0</v>
      </c>
      <c r="Z50" t="s">
        <v>180</v>
      </c>
      <c r="AA50" t="s">
        <v>180</v>
      </c>
      <c r="AB50" t="s">
        <v>353</v>
      </c>
      <c r="AC50" t="str">
        <f t="shared" si="8"/>
        <v>ICILS_2018-</v>
      </c>
      <c r="AD50" t="s">
        <v>353</v>
      </c>
      <c r="AE50" t="s">
        <v>45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hidden="1" x14ac:dyDescent="0.2">
      <c r="A51">
        <v>50</v>
      </c>
      <c r="B51" t="s">
        <v>365</v>
      </c>
      <c r="C51" t="s">
        <v>353</v>
      </c>
      <c r="D51">
        <v>2018</v>
      </c>
      <c r="E51" t="s">
        <v>353</v>
      </c>
      <c r="F51" t="s">
        <v>148</v>
      </c>
      <c r="G51">
        <f t="shared" si="0"/>
        <v>3</v>
      </c>
      <c r="H51" t="str">
        <f t="shared" si="1"/>
        <v>ICILS_2018</v>
      </c>
      <c r="I51" t="str">
        <f t="shared" si="2"/>
        <v>ICILS_2018_student</v>
      </c>
      <c r="J51" t="s">
        <v>452</v>
      </c>
      <c r="K51" t="s">
        <v>46</v>
      </c>
      <c r="L51">
        <v>14</v>
      </c>
      <c r="M51">
        <v>93.5</v>
      </c>
      <c r="N51" t="s">
        <v>409</v>
      </c>
      <c r="O51" t="s">
        <v>421</v>
      </c>
      <c r="P51" t="s">
        <v>45</v>
      </c>
      <c r="Q51" t="str">
        <f t="shared" si="3"/>
        <v>-</v>
      </c>
      <c r="R51" t="s">
        <v>353</v>
      </c>
      <c r="S51" t="s">
        <v>46</v>
      </c>
      <c r="T51" t="s">
        <v>353</v>
      </c>
      <c r="U51" t="s">
        <v>353</v>
      </c>
      <c r="V51" t="str">
        <f t="shared" si="4"/>
        <v>No</v>
      </c>
      <c r="W51" t="str">
        <f t="shared" si="5"/>
        <v>No</v>
      </c>
      <c r="X51" s="6">
        <f t="shared" si="6"/>
        <v>1</v>
      </c>
      <c r="Y51" s="6">
        <f t="shared" si="7"/>
        <v>0</v>
      </c>
      <c r="Z51" t="s">
        <v>181</v>
      </c>
      <c r="AA51" t="s">
        <v>181</v>
      </c>
      <c r="AB51" t="s">
        <v>353</v>
      </c>
      <c r="AC51" t="str">
        <f t="shared" si="8"/>
        <v>ICILS_2018ACH</v>
      </c>
      <c r="AD51" t="s">
        <v>421</v>
      </c>
      <c r="AE51" t="s">
        <v>46</v>
      </c>
      <c r="AF51">
        <v>0</v>
      </c>
      <c r="AG51">
        <v>1</v>
      </c>
      <c r="AH51">
        <v>1</v>
      </c>
      <c r="AI51">
        <v>0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hidden="1" x14ac:dyDescent="0.2">
      <c r="A52">
        <v>51</v>
      </c>
      <c r="B52" t="s">
        <v>365</v>
      </c>
      <c r="C52" t="s">
        <v>353</v>
      </c>
      <c r="D52">
        <v>2018</v>
      </c>
      <c r="E52" t="s">
        <v>353</v>
      </c>
      <c r="F52" t="s">
        <v>148</v>
      </c>
      <c r="G52">
        <f t="shared" si="0"/>
        <v>3</v>
      </c>
      <c r="H52" t="str">
        <f t="shared" si="1"/>
        <v>ICILS_2018</v>
      </c>
      <c r="I52" t="str">
        <f t="shared" si="2"/>
        <v>ICILS_2018_teacher</v>
      </c>
      <c r="J52" t="s">
        <v>353</v>
      </c>
      <c r="K52" t="s">
        <v>47</v>
      </c>
      <c r="L52">
        <v>14</v>
      </c>
      <c r="M52">
        <v>27.7</v>
      </c>
      <c r="N52" t="s">
        <v>408</v>
      </c>
      <c r="O52" t="s">
        <v>436</v>
      </c>
      <c r="P52" t="s">
        <v>45</v>
      </c>
      <c r="Q52" t="str">
        <f t="shared" si="3"/>
        <v>-</v>
      </c>
      <c r="R52" t="s">
        <v>353</v>
      </c>
      <c r="S52" t="s">
        <v>353</v>
      </c>
      <c r="T52" t="s">
        <v>353</v>
      </c>
      <c r="U52" t="s">
        <v>353</v>
      </c>
      <c r="V52" t="str">
        <f t="shared" si="4"/>
        <v>No</v>
      </c>
      <c r="W52" t="str">
        <f t="shared" si="5"/>
        <v>No</v>
      </c>
      <c r="X52" s="6">
        <f t="shared" si="6"/>
        <v>1</v>
      </c>
      <c r="Y52" s="6">
        <f t="shared" si="7"/>
        <v>0</v>
      </c>
      <c r="Z52" t="s">
        <v>182</v>
      </c>
      <c r="AA52" t="s">
        <v>182</v>
      </c>
      <c r="AB52" t="s">
        <v>353</v>
      </c>
      <c r="AC52" t="str">
        <f t="shared" si="8"/>
        <v>ICILS_2018-</v>
      </c>
      <c r="AD52" t="s">
        <v>353</v>
      </c>
      <c r="AE52" t="s">
        <v>47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hidden="1" x14ac:dyDescent="0.2">
      <c r="A53">
        <v>52</v>
      </c>
      <c r="B53" t="s">
        <v>366</v>
      </c>
      <c r="C53" t="s">
        <v>384</v>
      </c>
      <c r="D53">
        <v>2016</v>
      </c>
      <c r="E53" t="s">
        <v>353</v>
      </c>
      <c r="F53" t="s">
        <v>149</v>
      </c>
      <c r="G53">
        <f t="shared" si="0"/>
        <v>7</v>
      </c>
      <c r="H53" t="str">
        <f t="shared" si="1"/>
        <v>PIRLS_Literacy_2016</v>
      </c>
      <c r="I53" t="str">
        <f t="shared" si="2"/>
        <v>PIRLS_Literacy_2016_school</v>
      </c>
      <c r="J53" t="s">
        <v>353</v>
      </c>
      <c r="K53" t="s">
        <v>48</v>
      </c>
      <c r="L53">
        <v>6</v>
      </c>
      <c r="M53">
        <v>0.5</v>
      </c>
      <c r="N53" t="s">
        <v>389</v>
      </c>
      <c r="O53" t="s">
        <v>434</v>
      </c>
      <c r="P53" t="s">
        <v>353</v>
      </c>
      <c r="Q53" t="str">
        <f t="shared" si="3"/>
        <v>-</v>
      </c>
      <c r="R53" t="s">
        <v>353</v>
      </c>
      <c r="S53" t="s">
        <v>353</v>
      </c>
      <c r="T53" t="s">
        <v>353</v>
      </c>
      <c r="U53" t="s">
        <v>353</v>
      </c>
      <c r="V53" t="str">
        <f t="shared" si="4"/>
        <v>No</v>
      </c>
      <c r="W53" t="str">
        <f t="shared" si="5"/>
        <v>No</v>
      </c>
      <c r="X53" s="6">
        <f t="shared" si="6"/>
        <v>1</v>
      </c>
      <c r="Y53" s="6">
        <f t="shared" si="7"/>
        <v>0</v>
      </c>
      <c r="Z53" t="s">
        <v>180</v>
      </c>
      <c r="AA53" t="s">
        <v>180</v>
      </c>
      <c r="AB53" t="s">
        <v>353</v>
      </c>
      <c r="AC53" t="str">
        <f t="shared" si="8"/>
        <v>PIRLS_Literacy_2016-</v>
      </c>
      <c r="AD53" t="s">
        <v>353</v>
      </c>
      <c r="AE53" t="s">
        <v>48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hidden="1" x14ac:dyDescent="0.2">
      <c r="A54">
        <v>53</v>
      </c>
      <c r="B54" t="s">
        <v>366</v>
      </c>
      <c r="C54" t="s">
        <v>384</v>
      </c>
      <c r="D54">
        <v>2016</v>
      </c>
      <c r="E54" t="s">
        <v>353</v>
      </c>
      <c r="F54" t="s">
        <v>149</v>
      </c>
      <c r="G54">
        <f t="shared" si="0"/>
        <v>7</v>
      </c>
      <c r="H54" t="str">
        <f t="shared" si="1"/>
        <v>PIRLS_Literacy_2016</v>
      </c>
      <c r="I54" t="str">
        <f t="shared" si="2"/>
        <v>PIRLS_Literacy_2016_student_achievement</v>
      </c>
      <c r="J54" t="s">
        <v>490</v>
      </c>
      <c r="K54" t="s">
        <v>49</v>
      </c>
      <c r="L54">
        <v>6</v>
      </c>
      <c r="M54">
        <v>19.7</v>
      </c>
      <c r="N54" t="s">
        <v>409</v>
      </c>
      <c r="O54" t="s">
        <v>434</v>
      </c>
      <c r="P54" t="s">
        <v>48</v>
      </c>
      <c r="Q54" t="str">
        <f t="shared" si="3"/>
        <v>ASGL2;ASHL2</v>
      </c>
      <c r="R54" t="s">
        <v>353</v>
      </c>
      <c r="S54" t="s">
        <v>49</v>
      </c>
      <c r="T54" t="s">
        <v>50</v>
      </c>
      <c r="U54" t="s">
        <v>51</v>
      </c>
      <c r="V54" t="str">
        <f t="shared" si="4"/>
        <v>No</v>
      </c>
      <c r="W54" t="str">
        <f t="shared" si="5"/>
        <v>No</v>
      </c>
      <c r="X54" s="6">
        <f t="shared" si="6"/>
        <v>1</v>
      </c>
      <c r="Y54" s="6">
        <f t="shared" si="7"/>
        <v>0</v>
      </c>
      <c r="Z54" t="s">
        <v>422</v>
      </c>
      <c r="AA54" t="s">
        <v>181</v>
      </c>
      <c r="AB54" t="s">
        <v>354</v>
      </c>
      <c r="AC54" t="str">
        <f t="shared" si="8"/>
        <v>PIRLS_Literacy_2016ACH</v>
      </c>
      <c r="AD54" t="s">
        <v>421</v>
      </c>
      <c r="AE54" t="s">
        <v>49</v>
      </c>
      <c r="AF54">
        <v>1</v>
      </c>
      <c r="AG54">
        <v>1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hidden="1" x14ac:dyDescent="0.2">
      <c r="A55">
        <v>54</v>
      </c>
      <c r="B55" t="s">
        <v>366</v>
      </c>
      <c r="C55" t="s">
        <v>384</v>
      </c>
      <c r="D55">
        <v>2016</v>
      </c>
      <c r="E55" t="s">
        <v>353</v>
      </c>
      <c r="F55" t="s">
        <v>149</v>
      </c>
      <c r="G55">
        <f t="shared" si="0"/>
        <v>7</v>
      </c>
      <c r="H55" t="str">
        <f t="shared" si="1"/>
        <v>PIRLS_Literacy_2016</v>
      </c>
      <c r="I55" t="str">
        <f t="shared" si="2"/>
        <v>PIRLS_Literacy_2016_student_background</v>
      </c>
      <c r="J55" t="s">
        <v>353</v>
      </c>
      <c r="K55" t="s">
        <v>50</v>
      </c>
      <c r="L55">
        <v>6</v>
      </c>
      <c r="M55">
        <v>17.899999999999999</v>
      </c>
      <c r="N55" t="s">
        <v>409</v>
      </c>
      <c r="O55" t="s">
        <v>434</v>
      </c>
      <c r="P55" t="s">
        <v>353</v>
      </c>
      <c r="Q55" t="str">
        <f t="shared" si="3"/>
        <v>-</v>
      </c>
      <c r="R55" t="s">
        <v>353</v>
      </c>
      <c r="S55" t="s">
        <v>353</v>
      </c>
      <c r="T55" t="s">
        <v>353</v>
      </c>
      <c r="U55" t="s">
        <v>353</v>
      </c>
      <c r="V55" t="str">
        <f t="shared" si="4"/>
        <v>No</v>
      </c>
      <c r="W55" t="str">
        <f t="shared" si="5"/>
        <v>No</v>
      </c>
      <c r="X55" s="6">
        <f t="shared" si="6"/>
        <v>1</v>
      </c>
      <c r="Y55" s="6">
        <f t="shared" si="7"/>
        <v>0</v>
      </c>
      <c r="Z55" t="s">
        <v>423</v>
      </c>
      <c r="AA55" t="s">
        <v>181</v>
      </c>
      <c r="AB55" t="s">
        <v>355</v>
      </c>
      <c r="AC55" t="str">
        <f t="shared" si="8"/>
        <v>PIRLS_Literacy_2016BGR</v>
      </c>
      <c r="AD55" t="s">
        <v>437</v>
      </c>
      <c r="AE55" t="s">
        <v>50</v>
      </c>
      <c r="AF55">
        <v>1</v>
      </c>
      <c r="AG55">
        <v>1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hidden="1" x14ac:dyDescent="0.2">
      <c r="A56">
        <v>55</v>
      </c>
      <c r="B56" t="s">
        <v>366</v>
      </c>
      <c r="C56" t="s">
        <v>384</v>
      </c>
      <c r="D56">
        <v>2016</v>
      </c>
      <c r="E56" t="s">
        <v>353</v>
      </c>
      <c r="F56" t="s">
        <v>149</v>
      </c>
      <c r="G56">
        <f t="shared" si="0"/>
        <v>7</v>
      </c>
      <c r="H56" t="str">
        <f t="shared" si="1"/>
        <v>PIRLS_Literacy_2016</v>
      </c>
      <c r="I56" t="str">
        <f t="shared" si="2"/>
        <v>PIRLS_Literacy_2016_student_homebg</v>
      </c>
      <c r="J56" t="s">
        <v>353</v>
      </c>
      <c r="K56" t="s">
        <v>51</v>
      </c>
      <c r="L56">
        <v>6</v>
      </c>
      <c r="M56">
        <v>8</v>
      </c>
      <c r="N56" t="s">
        <v>409</v>
      </c>
      <c r="O56" t="s">
        <v>434</v>
      </c>
      <c r="P56" t="s">
        <v>353</v>
      </c>
      <c r="Q56" t="str">
        <f t="shared" si="3"/>
        <v>-</v>
      </c>
      <c r="R56" t="s">
        <v>353</v>
      </c>
      <c r="S56" t="s">
        <v>353</v>
      </c>
      <c r="T56" t="s">
        <v>353</v>
      </c>
      <c r="U56" t="s">
        <v>353</v>
      </c>
      <c r="V56" t="str">
        <f t="shared" si="4"/>
        <v>No</v>
      </c>
      <c r="W56" t="str">
        <f t="shared" si="5"/>
        <v>No</v>
      </c>
      <c r="X56" s="6">
        <f t="shared" si="6"/>
        <v>1</v>
      </c>
      <c r="Y56" s="6">
        <f t="shared" si="7"/>
        <v>0</v>
      </c>
      <c r="Z56" t="s">
        <v>424</v>
      </c>
      <c r="AA56" t="s">
        <v>181</v>
      </c>
      <c r="AB56" t="s">
        <v>380</v>
      </c>
      <c r="AC56" t="str">
        <f t="shared" si="8"/>
        <v>PIRLS_Literacy_2016HBG</v>
      </c>
      <c r="AD56" t="s">
        <v>435</v>
      </c>
      <c r="AE56" t="s">
        <v>51</v>
      </c>
      <c r="AF56">
        <v>1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hidden="1" x14ac:dyDescent="0.2">
      <c r="A57">
        <v>56</v>
      </c>
      <c r="B57" t="s">
        <v>366</v>
      </c>
      <c r="C57" t="s">
        <v>384</v>
      </c>
      <c r="D57">
        <v>2016</v>
      </c>
      <c r="E57" t="s">
        <v>353</v>
      </c>
      <c r="F57" t="s">
        <v>149</v>
      </c>
      <c r="G57">
        <f t="shared" si="0"/>
        <v>7</v>
      </c>
      <c r="H57" t="str">
        <f t="shared" si="1"/>
        <v>PIRLS_Literacy_2016</v>
      </c>
      <c r="I57" t="str">
        <f t="shared" si="2"/>
        <v>PIRLS_Literacy_2016_student_reliability</v>
      </c>
      <c r="J57" t="s">
        <v>353</v>
      </c>
      <c r="K57" t="s">
        <v>52</v>
      </c>
      <c r="L57">
        <v>6</v>
      </c>
      <c r="M57">
        <v>2.9</v>
      </c>
      <c r="N57" t="s">
        <v>353</v>
      </c>
      <c r="O57" t="s">
        <v>436</v>
      </c>
      <c r="P57" t="s">
        <v>353</v>
      </c>
      <c r="Q57" t="str">
        <f t="shared" si="3"/>
        <v>-</v>
      </c>
      <c r="R57" t="s">
        <v>353</v>
      </c>
      <c r="S57" t="s">
        <v>353</v>
      </c>
      <c r="T57" t="s">
        <v>353</v>
      </c>
      <c r="U57" t="s">
        <v>353</v>
      </c>
      <c r="V57" t="str">
        <f t="shared" si="4"/>
        <v>No</v>
      </c>
      <c r="W57" t="str">
        <f t="shared" si="5"/>
        <v>No</v>
      </c>
      <c r="X57" s="6">
        <f t="shared" si="6"/>
        <v>1</v>
      </c>
      <c r="Y57" s="6">
        <f t="shared" si="7"/>
        <v>0</v>
      </c>
      <c r="Z57" t="s">
        <v>425</v>
      </c>
      <c r="AA57" t="s">
        <v>181</v>
      </c>
      <c r="AB57" t="s">
        <v>356</v>
      </c>
      <c r="AC57" t="str">
        <f t="shared" si="8"/>
        <v>PIRLS_Literacy_2016-</v>
      </c>
      <c r="AD57" t="s">
        <v>353</v>
      </c>
      <c r="AE57" t="s">
        <v>52</v>
      </c>
      <c r="AF57">
        <v>1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hidden="1" x14ac:dyDescent="0.2">
      <c r="A58">
        <v>57</v>
      </c>
      <c r="B58" t="s">
        <v>366</v>
      </c>
      <c r="C58" t="s">
        <v>384</v>
      </c>
      <c r="D58">
        <v>2016</v>
      </c>
      <c r="E58" t="s">
        <v>353</v>
      </c>
      <c r="F58" t="s">
        <v>149</v>
      </c>
      <c r="G58">
        <f t="shared" si="0"/>
        <v>7</v>
      </c>
      <c r="H58" t="str">
        <f t="shared" si="1"/>
        <v>PIRLS_Literacy_2016</v>
      </c>
      <c r="I58" t="str">
        <f t="shared" si="2"/>
        <v>PIRLS_Literacy_2016_link</v>
      </c>
      <c r="J58" t="s">
        <v>353</v>
      </c>
      <c r="K58" t="s">
        <v>53</v>
      </c>
      <c r="L58">
        <v>6</v>
      </c>
      <c r="M58">
        <v>11.7</v>
      </c>
      <c r="N58" t="s">
        <v>418</v>
      </c>
      <c r="O58" t="s">
        <v>436</v>
      </c>
      <c r="P58" t="s">
        <v>353</v>
      </c>
      <c r="Q58" t="str">
        <f t="shared" si="3"/>
        <v>-</v>
      </c>
      <c r="R58" t="s">
        <v>353</v>
      </c>
      <c r="S58" t="s">
        <v>353</v>
      </c>
      <c r="T58" t="s">
        <v>353</v>
      </c>
      <c r="U58" t="s">
        <v>353</v>
      </c>
      <c r="V58" t="str">
        <f t="shared" si="4"/>
        <v>No</v>
      </c>
      <c r="W58" t="str">
        <f t="shared" si="5"/>
        <v>No</v>
      </c>
      <c r="X58" s="6">
        <f t="shared" si="6"/>
        <v>1</v>
      </c>
      <c r="Y58" s="6">
        <f t="shared" si="7"/>
        <v>0</v>
      </c>
      <c r="Z58" t="s">
        <v>410</v>
      </c>
      <c r="AA58" t="s">
        <v>410</v>
      </c>
      <c r="AB58" t="s">
        <v>353</v>
      </c>
      <c r="AC58" t="str">
        <f t="shared" si="8"/>
        <v>PIRLS_Literacy_2016-</v>
      </c>
      <c r="AD58" t="s">
        <v>353</v>
      </c>
      <c r="AE58" t="s">
        <v>53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1</v>
      </c>
      <c r="BE58">
        <v>0</v>
      </c>
    </row>
    <row r="59" spans="1:57" hidden="1" x14ac:dyDescent="0.2">
      <c r="A59">
        <v>58</v>
      </c>
      <c r="B59" t="s">
        <v>366</v>
      </c>
      <c r="C59" t="s">
        <v>384</v>
      </c>
      <c r="D59">
        <v>2016</v>
      </c>
      <c r="E59" t="s">
        <v>353</v>
      </c>
      <c r="F59" t="s">
        <v>149</v>
      </c>
      <c r="G59">
        <f t="shared" si="0"/>
        <v>7</v>
      </c>
      <c r="H59" t="str">
        <f t="shared" si="1"/>
        <v>PIRLS_Literacy_2016</v>
      </c>
      <c r="I59" t="str">
        <f t="shared" si="2"/>
        <v>PIRLS_Literacy_2016_teacher</v>
      </c>
      <c r="J59" t="s">
        <v>353</v>
      </c>
      <c r="K59" t="s">
        <v>54</v>
      </c>
      <c r="L59">
        <v>6</v>
      </c>
      <c r="M59">
        <v>0.6</v>
      </c>
      <c r="N59" t="s">
        <v>412</v>
      </c>
      <c r="O59" t="s">
        <v>434</v>
      </c>
      <c r="P59" t="s">
        <v>48</v>
      </c>
      <c r="Q59" t="str">
        <f t="shared" si="3"/>
        <v>-</v>
      </c>
      <c r="R59" t="s">
        <v>353</v>
      </c>
      <c r="S59" t="s">
        <v>353</v>
      </c>
      <c r="T59" t="s">
        <v>353</v>
      </c>
      <c r="U59" t="s">
        <v>353</v>
      </c>
      <c r="V59" t="str">
        <f t="shared" si="4"/>
        <v>No</v>
      </c>
      <c r="W59" t="str">
        <f t="shared" si="5"/>
        <v>No</v>
      </c>
      <c r="X59" s="6">
        <f t="shared" si="6"/>
        <v>1</v>
      </c>
      <c r="Y59" s="6">
        <f t="shared" si="7"/>
        <v>0</v>
      </c>
      <c r="Z59" t="s">
        <v>182</v>
      </c>
      <c r="AA59" t="s">
        <v>182</v>
      </c>
      <c r="AB59" t="s">
        <v>353</v>
      </c>
      <c r="AC59" t="str">
        <f t="shared" si="8"/>
        <v>PIRLS_Literacy_2016-</v>
      </c>
      <c r="AD59" t="s">
        <v>353</v>
      </c>
      <c r="AE59" t="s">
        <v>54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0</v>
      </c>
    </row>
    <row r="60" spans="1:57" hidden="1" x14ac:dyDescent="0.2">
      <c r="A60">
        <v>60</v>
      </c>
      <c r="B60" t="s">
        <v>366</v>
      </c>
      <c r="C60" t="s">
        <v>353</v>
      </c>
      <c r="D60">
        <v>2001</v>
      </c>
      <c r="E60" t="s">
        <v>353</v>
      </c>
      <c r="F60" t="s">
        <v>150</v>
      </c>
      <c r="G60">
        <f t="shared" si="0"/>
        <v>7</v>
      </c>
      <c r="H60" t="str">
        <f t="shared" si="1"/>
        <v>PIRLS_2001</v>
      </c>
      <c r="I60" t="str">
        <f t="shared" si="2"/>
        <v>PIRLS_2001_school</v>
      </c>
      <c r="J60" t="s">
        <v>353</v>
      </c>
      <c r="K60" t="s">
        <v>55</v>
      </c>
      <c r="L60">
        <v>38</v>
      </c>
      <c r="N60" t="s">
        <v>389</v>
      </c>
      <c r="O60" t="s">
        <v>434</v>
      </c>
      <c r="P60" t="s">
        <v>353</v>
      </c>
      <c r="Q60" t="str">
        <f t="shared" si="3"/>
        <v>-</v>
      </c>
      <c r="R60" t="s">
        <v>353</v>
      </c>
      <c r="S60" t="s">
        <v>353</v>
      </c>
      <c r="T60" t="s">
        <v>353</v>
      </c>
      <c r="U60" t="s">
        <v>353</v>
      </c>
      <c r="V60" t="str">
        <f t="shared" si="4"/>
        <v>No</v>
      </c>
      <c r="W60" t="str">
        <f t="shared" si="5"/>
        <v>No</v>
      </c>
      <c r="X60" s="6">
        <f t="shared" si="6"/>
        <v>1</v>
      </c>
      <c r="Y60" s="6">
        <f t="shared" si="7"/>
        <v>0</v>
      </c>
      <c r="Z60" t="s">
        <v>180</v>
      </c>
      <c r="AA60" t="s">
        <v>180</v>
      </c>
      <c r="AB60" t="s">
        <v>353</v>
      </c>
      <c r="AC60" t="str">
        <f t="shared" si="8"/>
        <v>PIRLS_2001-</v>
      </c>
      <c r="AD60" t="s">
        <v>353</v>
      </c>
      <c r="AE60" t="s">
        <v>55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hidden="1" x14ac:dyDescent="0.2">
      <c r="A61">
        <v>62</v>
      </c>
      <c r="B61" t="s">
        <v>366</v>
      </c>
      <c r="C61" t="s">
        <v>353</v>
      </c>
      <c r="D61">
        <v>2001</v>
      </c>
      <c r="E61" t="s">
        <v>353</v>
      </c>
      <c r="F61" t="s">
        <v>150</v>
      </c>
      <c r="G61">
        <f t="shared" si="0"/>
        <v>7</v>
      </c>
      <c r="H61" t="str">
        <f t="shared" si="1"/>
        <v>PIRLS_2001</v>
      </c>
      <c r="I61" t="str">
        <f t="shared" si="2"/>
        <v>PIRLS_2001_student_achievement</v>
      </c>
      <c r="J61" t="s">
        <v>482</v>
      </c>
      <c r="K61" t="s">
        <v>56</v>
      </c>
      <c r="L61">
        <v>38</v>
      </c>
      <c r="N61" t="s">
        <v>409</v>
      </c>
      <c r="O61" t="s">
        <v>434</v>
      </c>
      <c r="P61" t="s">
        <v>55</v>
      </c>
      <c r="Q61" t="str">
        <f t="shared" si="3"/>
        <v>ASGR1;ASHR1</v>
      </c>
      <c r="R61" t="s">
        <v>353</v>
      </c>
      <c r="S61" t="s">
        <v>56</v>
      </c>
      <c r="T61" t="s">
        <v>57</v>
      </c>
      <c r="U61" t="s">
        <v>58</v>
      </c>
      <c r="V61" t="str">
        <f t="shared" si="4"/>
        <v>No</v>
      </c>
      <c r="W61" t="str">
        <f t="shared" si="5"/>
        <v>No</v>
      </c>
      <c r="X61" s="6">
        <f t="shared" si="6"/>
        <v>1</v>
      </c>
      <c r="Y61" s="6">
        <f t="shared" si="7"/>
        <v>0</v>
      </c>
      <c r="Z61" t="s">
        <v>422</v>
      </c>
      <c r="AA61" t="s">
        <v>181</v>
      </c>
      <c r="AB61" t="s">
        <v>354</v>
      </c>
      <c r="AC61" t="str">
        <f t="shared" si="8"/>
        <v>PIRLS_2001ACH</v>
      </c>
      <c r="AD61" t="s">
        <v>421</v>
      </c>
      <c r="AE61" t="s">
        <v>56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hidden="1" x14ac:dyDescent="0.2">
      <c r="A62">
        <v>64</v>
      </c>
      <c r="B62" t="s">
        <v>366</v>
      </c>
      <c r="C62" t="s">
        <v>353</v>
      </c>
      <c r="D62">
        <v>2001</v>
      </c>
      <c r="E62" t="s">
        <v>353</v>
      </c>
      <c r="F62" t="s">
        <v>150</v>
      </c>
      <c r="G62">
        <f t="shared" si="0"/>
        <v>7</v>
      </c>
      <c r="H62" t="str">
        <f t="shared" si="1"/>
        <v>PIRLS_2001</v>
      </c>
      <c r="I62" t="str">
        <f t="shared" si="2"/>
        <v>PIRLS_2001_student_background</v>
      </c>
      <c r="J62" t="s">
        <v>353</v>
      </c>
      <c r="K62" t="s">
        <v>57</v>
      </c>
      <c r="L62">
        <v>38</v>
      </c>
      <c r="N62" t="s">
        <v>409</v>
      </c>
      <c r="O62" t="s">
        <v>434</v>
      </c>
      <c r="P62" t="s">
        <v>353</v>
      </c>
      <c r="Q62" t="str">
        <f t="shared" si="3"/>
        <v>-</v>
      </c>
      <c r="R62" t="s">
        <v>353</v>
      </c>
      <c r="S62" t="s">
        <v>353</v>
      </c>
      <c r="T62" t="s">
        <v>353</v>
      </c>
      <c r="U62" t="s">
        <v>353</v>
      </c>
      <c r="V62" t="str">
        <f t="shared" si="4"/>
        <v>No</v>
      </c>
      <c r="W62" t="str">
        <f t="shared" si="5"/>
        <v>No</v>
      </c>
      <c r="X62" s="6">
        <f t="shared" si="6"/>
        <v>1</v>
      </c>
      <c r="Y62" s="6">
        <f t="shared" si="7"/>
        <v>0</v>
      </c>
      <c r="Z62" t="s">
        <v>423</v>
      </c>
      <c r="AA62" t="s">
        <v>181</v>
      </c>
      <c r="AB62" t="s">
        <v>355</v>
      </c>
      <c r="AC62" t="str">
        <f t="shared" si="8"/>
        <v>PIRLS_2001BGR</v>
      </c>
      <c r="AD62" t="s">
        <v>437</v>
      </c>
      <c r="AE62" t="s">
        <v>57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hidden="1" x14ac:dyDescent="0.2">
      <c r="A63">
        <v>66</v>
      </c>
      <c r="B63" t="s">
        <v>366</v>
      </c>
      <c r="C63" t="s">
        <v>353</v>
      </c>
      <c r="D63">
        <v>2001</v>
      </c>
      <c r="E63" t="s">
        <v>353</v>
      </c>
      <c r="F63" t="s">
        <v>150</v>
      </c>
      <c r="G63">
        <f t="shared" si="0"/>
        <v>7</v>
      </c>
      <c r="H63" t="str">
        <f t="shared" si="1"/>
        <v>PIRLS_2001</v>
      </c>
      <c r="I63" t="str">
        <f t="shared" si="2"/>
        <v>PIRLS_2001_student_homebg</v>
      </c>
      <c r="J63" t="s">
        <v>353</v>
      </c>
      <c r="K63" t="s">
        <v>58</v>
      </c>
      <c r="L63">
        <v>38</v>
      </c>
      <c r="N63" t="s">
        <v>409</v>
      </c>
      <c r="O63" t="s">
        <v>434</v>
      </c>
      <c r="P63" t="s">
        <v>353</v>
      </c>
      <c r="Q63" t="str">
        <f t="shared" si="3"/>
        <v>-</v>
      </c>
      <c r="R63" t="s">
        <v>353</v>
      </c>
      <c r="S63" t="s">
        <v>353</v>
      </c>
      <c r="T63" t="s">
        <v>353</v>
      </c>
      <c r="U63" t="s">
        <v>353</v>
      </c>
      <c r="V63" t="str">
        <f t="shared" si="4"/>
        <v>No</v>
      </c>
      <c r="W63" t="str">
        <f t="shared" si="5"/>
        <v>No</v>
      </c>
      <c r="X63" s="6">
        <f t="shared" si="6"/>
        <v>1</v>
      </c>
      <c r="Y63" s="6">
        <f t="shared" si="7"/>
        <v>0</v>
      </c>
      <c r="Z63" t="s">
        <v>424</v>
      </c>
      <c r="AA63" t="s">
        <v>181</v>
      </c>
      <c r="AB63" t="s">
        <v>380</v>
      </c>
      <c r="AC63" t="str">
        <f t="shared" si="8"/>
        <v>PIRLS_2001HBG</v>
      </c>
      <c r="AD63" t="s">
        <v>435</v>
      </c>
      <c r="AE63" t="s">
        <v>58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hidden="1" x14ac:dyDescent="0.2">
      <c r="A64">
        <v>68</v>
      </c>
      <c r="B64" t="s">
        <v>366</v>
      </c>
      <c r="C64" t="s">
        <v>353</v>
      </c>
      <c r="D64">
        <v>2001</v>
      </c>
      <c r="E64" t="s">
        <v>353</v>
      </c>
      <c r="F64" t="s">
        <v>150</v>
      </c>
      <c r="G64">
        <f t="shared" si="0"/>
        <v>7</v>
      </c>
      <c r="H64" t="str">
        <f t="shared" si="1"/>
        <v>PIRLS_2001</v>
      </c>
      <c r="I64" t="str">
        <f t="shared" si="2"/>
        <v>PIRLS_2001_student_reliability</v>
      </c>
      <c r="J64" t="s">
        <v>353</v>
      </c>
      <c r="K64" t="s">
        <v>59</v>
      </c>
      <c r="L64">
        <v>38</v>
      </c>
      <c r="N64" t="s">
        <v>353</v>
      </c>
      <c r="O64" t="s">
        <v>436</v>
      </c>
      <c r="P64" t="s">
        <v>353</v>
      </c>
      <c r="Q64" t="str">
        <f t="shared" si="3"/>
        <v>-</v>
      </c>
      <c r="R64" t="s">
        <v>353</v>
      </c>
      <c r="S64" t="s">
        <v>353</v>
      </c>
      <c r="T64" t="s">
        <v>353</v>
      </c>
      <c r="U64" t="s">
        <v>353</v>
      </c>
      <c r="V64" t="str">
        <f t="shared" si="4"/>
        <v>No</v>
      </c>
      <c r="W64" t="str">
        <f t="shared" si="5"/>
        <v>No</v>
      </c>
      <c r="X64" s="6">
        <f t="shared" si="6"/>
        <v>1</v>
      </c>
      <c r="Y64" s="6">
        <f t="shared" si="7"/>
        <v>0</v>
      </c>
      <c r="Z64" t="s">
        <v>425</v>
      </c>
      <c r="AA64" t="s">
        <v>181</v>
      </c>
      <c r="AB64" t="s">
        <v>356</v>
      </c>
      <c r="AC64" t="str">
        <f t="shared" si="8"/>
        <v>PIRLS_2001-</v>
      </c>
      <c r="AD64" t="s">
        <v>353</v>
      </c>
      <c r="AE64" t="s">
        <v>59</v>
      </c>
      <c r="AF64">
        <v>1</v>
      </c>
      <c r="AG64">
        <v>1</v>
      </c>
      <c r="AH64">
        <v>1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hidden="1" x14ac:dyDescent="0.2">
      <c r="A65">
        <v>70</v>
      </c>
      <c r="B65" t="s">
        <v>366</v>
      </c>
      <c r="C65" t="s">
        <v>353</v>
      </c>
      <c r="D65">
        <v>2001</v>
      </c>
      <c r="E65" t="s">
        <v>353</v>
      </c>
      <c r="F65" t="s">
        <v>150</v>
      </c>
      <c r="G65">
        <f t="shared" si="0"/>
        <v>7</v>
      </c>
      <c r="H65" t="str">
        <f t="shared" si="1"/>
        <v>PIRLS_2001</v>
      </c>
      <c r="I65" t="str">
        <f t="shared" si="2"/>
        <v>PIRLS_2001_link</v>
      </c>
      <c r="J65" t="s">
        <v>353</v>
      </c>
      <c r="K65" t="s">
        <v>60</v>
      </c>
      <c r="L65">
        <v>38</v>
      </c>
      <c r="N65" t="s">
        <v>418</v>
      </c>
      <c r="O65" t="s">
        <v>436</v>
      </c>
      <c r="P65" t="s">
        <v>353</v>
      </c>
      <c r="Q65" t="str">
        <f t="shared" si="3"/>
        <v>-</v>
      </c>
      <c r="R65" t="s">
        <v>353</v>
      </c>
      <c r="S65" t="s">
        <v>353</v>
      </c>
      <c r="T65" t="s">
        <v>353</v>
      </c>
      <c r="U65" t="s">
        <v>353</v>
      </c>
      <c r="V65" t="str">
        <f t="shared" si="4"/>
        <v>No</v>
      </c>
      <c r="W65" t="str">
        <f t="shared" si="5"/>
        <v>No</v>
      </c>
      <c r="X65" s="6">
        <f t="shared" si="6"/>
        <v>1</v>
      </c>
      <c r="Y65" s="6">
        <f t="shared" si="7"/>
        <v>0</v>
      </c>
      <c r="Z65" t="s">
        <v>410</v>
      </c>
      <c r="AA65" t="s">
        <v>410</v>
      </c>
      <c r="AB65" t="s">
        <v>353</v>
      </c>
      <c r="AC65" t="str">
        <f t="shared" si="8"/>
        <v>PIRLS_2001-</v>
      </c>
      <c r="AD65" t="s">
        <v>353</v>
      </c>
      <c r="AE65" t="s">
        <v>60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hidden="1" x14ac:dyDescent="0.2">
      <c r="A66">
        <v>72</v>
      </c>
      <c r="B66" t="s">
        <v>366</v>
      </c>
      <c r="C66" t="s">
        <v>353</v>
      </c>
      <c r="D66">
        <v>2001</v>
      </c>
      <c r="E66" t="s">
        <v>353</v>
      </c>
      <c r="F66" t="s">
        <v>150</v>
      </c>
      <c r="G66">
        <f t="shared" ref="G66:G129" si="9">COUNTIF(F:F,F66)</f>
        <v>7</v>
      </c>
      <c r="H66" t="str">
        <f t="shared" ref="H66:H129" si="10">_xlfn.CONCAT(B66,IF(C66="-","",_xlfn.CONCAT("_",C66)),"_",D66,IF(E66="-","",_xlfn.CONCAT("_G",E66)))</f>
        <v>PIRLS_2001</v>
      </c>
      <c r="I66" t="str">
        <f t="shared" ref="I66:I129" si="11">_xlfn.CONCAT(H66,"_",Z66)</f>
        <v>PIRLS_2001_teacher</v>
      </c>
      <c r="J66" t="s">
        <v>353</v>
      </c>
      <c r="K66" t="s">
        <v>390</v>
      </c>
      <c r="L66">
        <v>38</v>
      </c>
      <c r="N66" t="s">
        <v>412</v>
      </c>
      <c r="O66" t="s">
        <v>434</v>
      </c>
      <c r="P66" t="s">
        <v>55</v>
      </c>
      <c r="Q66" t="str">
        <f t="shared" ref="Q66:Q129" si="12">_xlfn.CONCAT(IF(T66="-","-",_xlfn.CONCAT("",T66)),,IF(U66="-","",_xlfn.CONCAT(";",U66)))</f>
        <v>-</v>
      </c>
      <c r="R66" t="s">
        <v>353</v>
      </c>
      <c r="S66" t="s">
        <v>353</v>
      </c>
      <c r="T66" t="s">
        <v>353</v>
      </c>
      <c r="U66" t="s">
        <v>353</v>
      </c>
      <c r="V66" t="str">
        <f t="shared" ref="V66:V129" si="13">IF(COUNTIF(K:K,K66)=1,"No","Yes")</f>
        <v>No</v>
      </c>
      <c r="W66" t="str">
        <f t="shared" ref="W66:W129" si="14">IF(COUNTIF(I:I,I66)=1,"No","Yes")</f>
        <v>No</v>
      </c>
      <c r="X66" s="6">
        <f t="shared" ref="X66:X129" si="15">COUNTIFS(H:H,H66,AD:AD,"ACH")</f>
        <v>1</v>
      </c>
      <c r="Y66" s="6">
        <f t="shared" ref="Y66:Y129" si="16">COUNTIFS(H:H,H66,AD:AD,"BG")</f>
        <v>0</v>
      </c>
      <c r="Z66" t="s">
        <v>182</v>
      </c>
      <c r="AA66" t="s">
        <v>182</v>
      </c>
      <c r="AB66" t="s">
        <v>353</v>
      </c>
      <c r="AC66" t="str">
        <f t="shared" ref="AC66:AC129" si="17">_xlfn.CONCAT(H66,AD66)</f>
        <v>PIRLS_2001-</v>
      </c>
      <c r="AD66" t="s">
        <v>353</v>
      </c>
      <c r="AE66" t="s">
        <v>390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1:57" hidden="1" x14ac:dyDescent="0.2">
      <c r="A67">
        <v>73</v>
      </c>
      <c r="B67" t="s">
        <v>366</v>
      </c>
      <c r="C67" t="s">
        <v>353</v>
      </c>
      <c r="D67">
        <v>2006</v>
      </c>
      <c r="E67" t="s">
        <v>353</v>
      </c>
      <c r="F67" t="s">
        <v>151</v>
      </c>
      <c r="G67">
        <f t="shared" si="9"/>
        <v>7</v>
      </c>
      <c r="H67" t="str">
        <f t="shared" si="10"/>
        <v>PIRLS_2006</v>
      </c>
      <c r="I67" t="str">
        <f t="shared" si="11"/>
        <v>PIRLS_2006_school</v>
      </c>
      <c r="J67" t="s">
        <v>353</v>
      </c>
      <c r="K67" t="s">
        <v>219</v>
      </c>
      <c r="L67">
        <v>47</v>
      </c>
      <c r="M67">
        <v>2.8</v>
      </c>
      <c r="N67" t="s">
        <v>389</v>
      </c>
      <c r="O67" t="s">
        <v>434</v>
      </c>
      <c r="P67" t="s">
        <v>353</v>
      </c>
      <c r="Q67" t="str">
        <f t="shared" si="12"/>
        <v>-</v>
      </c>
      <c r="R67" t="s">
        <v>353</v>
      </c>
      <c r="S67" t="s">
        <v>353</v>
      </c>
      <c r="T67" t="s">
        <v>353</v>
      </c>
      <c r="U67" t="s">
        <v>353</v>
      </c>
      <c r="V67" t="str">
        <f t="shared" si="13"/>
        <v>No</v>
      </c>
      <c r="W67" t="str">
        <f t="shared" si="14"/>
        <v>No</v>
      </c>
      <c r="X67" s="6">
        <f t="shared" si="15"/>
        <v>1</v>
      </c>
      <c r="Y67" s="6">
        <f t="shared" si="16"/>
        <v>0</v>
      </c>
      <c r="Z67" t="s">
        <v>180</v>
      </c>
      <c r="AA67" t="s">
        <v>180</v>
      </c>
      <c r="AB67" t="s">
        <v>353</v>
      </c>
      <c r="AC67" t="str">
        <f t="shared" si="17"/>
        <v>PIRLS_2006-</v>
      </c>
      <c r="AD67" t="s">
        <v>353</v>
      </c>
      <c r="AE67" t="s">
        <v>219</v>
      </c>
      <c r="AF67">
        <v>0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1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 hidden="1" x14ac:dyDescent="0.2">
      <c r="A68">
        <v>74</v>
      </c>
      <c r="B68" t="s">
        <v>366</v>
      </c>
      <c r="C68" t="s">
        <v>353</v>
      </c>
      <c r="D68">
        <v>2006</v>
      </c>
      <c r="E68" t="s">
        <v>353</v>
      </c>
      <c r="F68" t="s">
        <v>151</v>
      </c>
      <c r="G68">
        <f t="shared" si="9"/>
        <v>7</v>
      </c>
      <c r="H68" t="str">
        <f t="shared" si="10"/>
        <v>PIRLS_2006</v>
      </c>
      <c r="I68" t="str">
        <f t="shared" si="11"/>
        <v>PIRLS_2006_student_achievement</v>
      </c>
      <c r="J68" t="s">
        <v>481</v>
      </c>
      <c r="K68" t="s">
        <v>220</v>
      </c>
      <c r="L68">
        <v>47</v>
      </c>
      <c r="M68">
        <v>120.6</v>
      </c>
      <c r="N68" t="s">
        <v>409</v>
      </c>
      <c r="O68" t="s">
        <v>434</v>
      </c>
      <c r="P68" t="s">
        <v>219</v>
      </c>
      <c r="Q68" t="str">
        <f t="shared" si="12"/>
        <v>ASGR2;ASHR2</v>
      </c>
      <c r="R68" t="s">
        <v>353</v>
      </c>
      <c r="S68" t="s">
        <v>220</v>
      </c>
      <c r="T68" t="s">
        <v>221</v>
      </c>
      <c r="U68" t="s">
        <v>222</v>
      </c>
      <c r="V68" t="str">
        <f t="shared" si="13"/>
        <v>No</v>
      </c>
      <c r="W68" t="str">
        <f t="shared" si="14"/>
        <v>No</v>
      </c>
      <c r="X68" s="6">
        <f t="shared" si="15"/>
        <v>1</v>
      </c>
      <c r="Y68" s="6">
        <f t="shared" si="16"/>
        <v>0</v>
      </c>
      <c r="Z68" t="s">
        <v>422</v>
      </c>
      <c r="AA68" t="s">
        <v>181</v>
      </c>
      <c r="AB68" t="s">
        <v>354</v>
      </c>
      <c r="AC68" t="str">
        <f t="shared" si="17"/>
        <v>PIRLS_2006ACH</v>
      </c>
      <c r="AD68" t="s">
        <v>421</v>
      </c>
      <c r="AE68" t="s">
        <v>220</v>
      </c>
      <c r="AF68">
        <v>1</v>
      </c>
      <c r="AG68">
        <v>1</v>
      </c>
      <c r="AH68">
        <v>1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1</v>
      </c>
      <c r="AU68">
        <v>1</v>
      </c>
      <c r="AV68">
        <v>1</v>
      </c>
      <c r="AW68">
        <v>0</v>
      </c>
      <c r="AX68">
        <v>0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 hidden="1" x14ac:dyDescent="0.2">
      <c r="A69">
        <v>75</v>
      </c>
      <c r="B69" t="s">
        <v>366</v>
      </c>
      <c r="C69" t="s">
        <v>353</v>
      </c>
      <c r="D69">
        <v>2006</v>
      </c>
      <c r="E69" t="s">
        <v>353</v>
      </c>
      <c r="F69" t="s">
        <v>151</v>
      </c>
      <c r="G69">
        <f t="shared" si="9"/>
        <v>7</v>
      </c>
      <c r="H69" t="str">
        <f t="shared" si="10"/>
        <v>PIRLS_2006</v>
      </c>
      <c r="I69" t="str">
        <f t="shared" si="11"/>
        <v>PIRLS_2006_student_background</v>
      </c>
      <c r="J69" t="s">
        <v>353</v>
      </c>
      <c r="K69" t="s">
        <v>221</v>
      </c>
      <c r="L69">
        <v>47</v>
      </c>
      <c r="M69">
        <v>105.8</v>
      </c>
      <c r="N69" t="s">
        <v>409</v>
      </c>
      <c r="O69" t="s">
        <v>434</v>
      </c>
      <c r="P69" t="s">
        <v>353</v>
      </c>
      <c r="Q69" t="str">
        <f t="shared" si="12"/>
        <v>-</v>
      </c>
      <c r="R69" t="s">
        <v>353</v>
      </c>
      <c r="S69" t="s">
        <v>353</v>
      </c>
      <c r="T69" t="s">
        <v>353</v>
      </c>
      <c r="U69" t="s">
        <v>353</v>
      </c>
      <c r="V69" t="str">
        <f t="shared" si="13"/>
        <v>No</v>
      </c>
      <c r="W69" t="str">
        <f t="shared" si="14"/>
        <v>No</v>
      </c>
      <c r="X69" s="6">
        <f t="shared" si="15"/>
        <v>1</v>
      </c>
      <c r="Y69" s="6">
        <f t="shared" si="16"/>
        <v>0</v>
      </c>
      <c r="Z69" t="s">
        <v>423</v>
      </c>
      <c r="AA69" t="s">
        <v>181</v>
      </c>
      <c r="AB69" t="s">
        <v>355</v>
      </c>
      <c r="AC69" t="str">
        <f t="shared" si="17"/>
        <v>PIRLS_2006BGR</v>
      </c>
      <c r="AD69" t="s">
        <v>437</v>
      </c>
      <c r="AE69" t="s">
        <v>221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1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 hidden="1" x14ac:dyDescent="0.2">
      <c r="A70">
        <v>76</v>
      </c>
      <c r="B70" t="s">
        <v>366</v>
      </c>
      <c r="C70" t="s">
        <v>353</v>
      </c>
      <c r="D70">
        <v>2006</v>
      </c>
      <c r="E70" t="s">
        <v>353</v>
      </c>
      <c r="F70" t="s">
        <v>151</v>
      </c>
      <c r="G70">
        <f t="shared" si="9"/>
        <v>7</v>
      </c>
      <c r="H70" t="str">
        <f t="shared" si="10"/>
        <v>PIRLS_2006</v>
      </c>
      <c r="I70" t="str">
        <f t="shared" si="11"/>
        <v>PIRLS_2006_student_homebg</v>
      </c>
      <c r="J70" t="s">
        <v>353</v>
      </c>
      <c r="K70" t="s">
        <v>222</v>
      </c>
      <c r="L70">
        <v>47</v>
      </c>
      <c r="M70">
        <v>27.5</v>
      </c>
      <c r="N70" t="s">
        <v>409</v>
      </c>
      <c r="O70" t="s">
        <v>434</v>
      </c>
      <c r="P70" t="s">
        <v>353</v>
      </c>
      <c r="Q70" t="str">
        <f t="shared" si="12"/>
        <v>-</v>
      </c>
      <c r="R70" t="s">
        <v>353</v>
      </c>
      <c r="S70" t="s">
        <v>353</v>
      </c>
      <c r="T70" t="s">
        <v>353</v>
      </c>
      <c r="U70" t="s">
        <v>353</v>
      </c>
      <c r="V70" t="str">
        <f t="shared" si="13"/>
        <v>No</v>
      </c>
      <c r="W70" t="str">
        <f t="shared" si="14"/>
        <v>No</v>
      </c>
      <c r="X70" s="6">
        <f t="shared" si="15"/>
        <v>1</v>
      </c>
      <c r="Y70" s="6">
        <f t="shared" si="16"/>
        <v>0</v>
      </c>
      <c r="Z70" t="s">
        <v>424</v>
      </c>
      <c r="AA70" t="s">
        <v>181</v>
      </c>
      <c r="AB70" t="s">
        <v>380</v>
      </c>
      <c r="AC70" t="str">
        <f t="shared" si="17"/>
        <v>PIRLS_2006HBG</v>
      </c>
      <c r="AD70" t="s">
        <v>435</v>
      </c>
      <c r="AE70" t="s">
        <v>222</v>
      </c>
      <c r="AF70">
        <v>1</v>
      </c>
      <c r="AG70">
        <v>1</v>
      </c>
      <c r="AH70">
        <v>1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 hidden="1" x14ac:dyDescent="0.2">
      <c r="A71">
        <v>77</v>
      </c>
      <c r="B71" t="s">
        <v>366</v>
      </c>
      <c r="C71" t="s">
        <v>353</v>
      </c>
      <c r="D71">
        <v>2006</v>
      </c>
      <c r="E71" t="s">
        <v>353</v>
      </c>
      <c r="F71" t="s">
        <v>151</v>
      </c>
      <c r="G71">
        <f t="shared" si="9"/>
        <v>7</v>
      </c>
      <c r="H71" t="str">
        <f t="shared" si="10"/>
        <v>PIRLS_2006</v>
      </c>
      <c r="I71" t="str">
        <f t="shared" si="11"/>
        <v>PIRLS_2006_student_reliability</v>
      </c>
      <c r="J71" t="s">
        <v>353</v>
      </c>
      <c r="K71" t="s">
        <v>223</v>
      </c>
      <c r="L71">
        <v>47</v>
      </c>
      <c r="M71">
        <v>13.7</v>
      </c>
      <c r="N71" t="s">
        <v>353</v>
      </c>
      <c r="O71" t="s">
        <v>436</v>
      </c>
      <c r="P71" t="s">
        <v>353</v>
      </c>
      <c r="Q71" t="str">
        <f t="shared" si="12"/>
        <v>-</v>
      </c>
      <c r="R71" t="s">
        <v>353</v>
      </c>
      <c r="S71" t="s">
        <v>353</v>
      </c>
      <c r="T71" t="s">
        <v>353</v>
      </c>
      <c r="U71" t="s">
        <v>353</v>
      </c>
      <c r="V71" t="str">
        <f t="shared" si="13"/>
        <v>No</v>
      </c>
      <c r="W71" t="str">
        <f t="shared" si="14"/>
        <v>No</v>
      </c>
      <c r="X71" s="6">
        <f t="shared" si="15"/>
        <v>1</v>
      </c>
      <c r="Y71" s="6">
        <f t="shared" si="16"/>
        <v>0</v>
      </c>
      <c r="Z71" t="s">
        <v>425</v>
      </c>
      <c r="AA71" t="s">
        <v>181</v>
      </c>
      <c r="AB71" t="s">
        <v>356</v>
      </c>
      <c r="AC71" t="str">
        <f t="shared" si="17"/>
        <v>PIRLS_2006-</v>
      </c>
      <c r="AD71" t="s">
        <v>353</v>
      </c>
      <c r="AE71" t="s">
        <v>223</v>
      </c>
      <c r="AF71">
        <v>1</v>
      </c>
      <c r="AG71">
        <v>1</v>
      </c>
      <c r="AH71">
        <v>1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hidden="1" x14ac:dyDescent="0.2">
      <c r="A72">
        <v>78</v>
      </c>
      <c r="B72" t="s">
        <v>366</v>
      </c>
      <c r="C72" t="s">
        <v>353</v>
      </c>
      <c r="D72">
        <v>2006</v>
      </c>
      <c r="E72" t="s">
        <v>353</v>
      </c>
      <c r="F72" t="s">
        <v>151</v>
      </c>
      <c r="G72">
        <f t="shared" si="9"/>
        <v>7</v>
      </c>
      <c r="H72" t="str">
        <f t="shared" si="10"/>
        <v>PIRLS_2006</v>
      </c>
      <c r="I72" t="str">
        <f t="shared" si="11"/>
        <v>PIRLS_2006_link</v>
      </c>
      <c r="J72" t="s">
        <v>353</v>
      </c>
      <c r="K72" t="s">
        <v>224</v>
      </c>
      <c r="L72">
        <v>47</v>
      </c>
      <c r="M72">
        <v>64.599999999999994</v>
      </c>
      <c r="N72" t="s">
        <v>418</v>
      </c>
      <c r="O72" t="s">
        <v>436</v>
      </c>
      <c r="P72" t="s">
        <v>353</v>
      </c>
      <c r="Q72" t="str">
        <f t="shared" si="12"/>
        <v>-</v>
      </c>
      <c r="R72" t="s">
        <v>353</v>
      </c>
      <c r="S72" t="s">
        <v>353</v>
      </c>
      <c r="T72" t="s">
        <v>353</v>
      </c>
      <c r="U72" t="s">
        <v>353</v>
      </c>
      <c r="V72" t="str">
        <f t="shared" si="13"/>
        <v>No</v>
      </c>
      <c r="W72" t="str">
        <f t="shared" si="14"/>
        <v>No</v>
      </c>
      <c r="X72" s="6">
        <f t="shared" si="15"/>
        <v>1</v>
      </c>
      <c r="Y72" s="6">
        <f t="shared" si="16"/>
        <v>0</v>
      </c>
      <c r="Z72" t="s">
        <v>410</v>
      </c>
      <c r="AA72" t="s">
        <v>410</v>
      </c>
      <c r="AB72" t="s">
        <v>353</v>
      </c>
      <c r="AC72" t="str">
        <f t="shared" si="17"/>
        <v>PIRLS_2006-</v>
      </c>
      <c r="AD72" t="s">
        <v>353</v>
      </c>
      <c r="AE72" t="s">
        <v>224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hidden="1" x14ac:dyDescent="0.2">
      <c r="A73">
        <v>79</v>
      </c>
      <c r="B73" t="s">
        <v>366</v>
      </c>
      <c r="C73" t="s">
        <v>353</v>
      </c>
      <c r="D73">
        <v>2006</v>
      </c>
      <c r="E73" t="s">
        <v>353</v>
      </c>
      <c r="F73" t="s">
        <v>151</v>
      </c>
      <c r="G73">
        <f t="shared" si="9"/>
        <v>7</v>
      </c>
      <c r="H73" t="str">
        <f t="shared" si="10"/>
        <v>PIRLS_2006</v>
      </c>
      <c r="I73" t="str">
        <f t="shared" si="11"/>
        <v>PIRLS_2006_teacher</v>
      </c>
      <c r="J73" t="s">
        <v>353</v>
      </c>
      <c r="K73" t="s">
        <v>225</v>
      </c>
      <c r="L73">
        <v>47</v>
      </c>
      <c r="M73">
        <v>4.2</v>
      </c>
      <c r="N73" t="s">
        <v>412</v>
      </c>
      <c r="O73" t="s">
        <v>434</v>
      </c>
      <c r="P73" t="s">
        <v>219</v>
      </c>
      <c r="Q73" t="str">
        <f t="shared" si="12"/>
        <v>-</v>
      </c>
      <c r="R73" t="s">
        <v>353</v>
      </c>
      <c r="S73" t="s">
        <v>353</v>
      </c>
      <c r="T73" t="s">
        <v>353</v>
      </c>
      <c r="U73" t="s">
        <v>353</v>
      </c>
      <c r="V73" t="str">
        <f t="shared" si="13"/>
        <v>No</v>
      </c>
      <c r="W73" t="str">
        <f t="shared" si="14"/>
        <v>No</v>
      </c>
      <c r="X73" s="6">
        <f t="shared" si="15"/>
        <v>1</v>
      </c>
      <c r="Y73" s="6">
        <f t="shared" si="16"/>
        <v>0</v>
      </c>
      <c r="Z73" t="s">
        <v>182</v>
      </c>
      <c r="AA73" t="s">
        <v>182</v>
      </c>
      <c r="AB73" t="s">
        <v>353</v>
      </c>
      <c r="AC73" t="str">
        <f t="shared" si="17"/>
        <v>PIRLS_2006-</v>
      </c>
      <c r="AD73" t="s">
        <v>353</v>
      </c>
      <c r="AE73" t="s">
        <v>225</v>
      </c>
      <c r="AF73">
        <v>1</v>
      </c>
      <c r="AG73">
        <v>1</v>
      </c>
      <c r="AH73">
        <v>1</v>
      </c>
      <c r="AI73">
        <v>1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1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hidden="1" x14ac:dyDescent="0.2">
      <c r="A74">
        <v>80</v>
      </c>
      <c r="B74" t="s">
        <v>366</v>
      </c>
      <c r="C74" t="s">
        <v>384</v>
      </c>
      <c r="D74">
        <v>2011</v>
      </c>
      <c r="E74" t="s">
        <v>353</v>
      </c>
      <c r="F74" t="s">
        <v>152</v>
      </c>
      <c r="G74">
        <f t="shared" si="9"/>
        <v>14</v>
      </c>
      <c r="H74" t="str">
        <f t="shared" si="10"/>
        <v>PIRLS_Literacy_2011</v>
      </c>
      <c r="I74" t="str">
        <f t="shared" si="11"/>
        <v>PIRLS_Literacy_2011_school</v>
      </c>
      <c r="J74" t="s">
        <v>353</v>
      </c>
      <c r="K74" t="s">
        <v>226</v>
      </c>
      <c r="L74">
        <v>3</v>
      </c>
      <c r="M74">
        <v>0.3</v>
      </c>
      <c r="N74" t="s">
        <v>389</v>
      </c>
      <c r="O74" t="s">
        <v>434</v>
      </c>
      <c r="P74" t="s">
        <v>353</v>
      </c>
      <c r="Q74" t="str">
        <f t="shared" si="12"/>
        <v>-</v>
      </c>
      <c r="R74" t="s">
        <v>353</v>
      </c>
      <c r="S74" t="s">
        <v>353</v>
      </c>
      <c r="T74" t="s">
        <v>353</v>
      </c>
      <c r="U74" t="s">
        <v>353</v>
      </c>
      <c r="V74" t="str">
        <f t="shared" si="13"/>
        <v>No</v>
      </c>
      <c r="W74" t="str">
        <f t="shared" si="14"/>
        <v>No</v>
      </c>
      <c r="X74" s="6">
        <f t="shared" si="15"/>
        <v>1</v>
      </c>
      <c r="Y74" s="6">
        <f t="shared" si="16"/>
        <v>0</v>
      </c>
      <c r="Z74" t="s">
        <v>180</v>
      </c>
      <c r="AA74" t="s">
        <v>180</v>
      </c>
      <c r="AB74" t="s">
        <v>353</v>
      </c>
      <c r="AC74" t="str">
        <f t="shared" si="17"/>
        <v>PIRLS_Literacy_2011-</v>
      </c>
      <c r="AD74" t="s">
        <v>353</v>
      </c>
      <c r="AE74" t="s">
        <v>226</v>
      </c>
      <c r="AF74">
        <v>0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hidden="1" x14ac:dyDescent="0.2">
      <c r="A75">
        <v>81</v>
      </c>
      <c r="B75" t="s">
        <v>366</v>
      </c>
      <c r="C75" t="s">
        <v>353</v>
      </c>
      <c r="D75">
        <v>2011</v>
      </c>
      <c r="E75" t="s">
        <v>353</v>
      </c>
      <c r="F75" t="s">
        <v>152</v>
      </c>
      <c r="G75">
        <f t="shared" si="9"/>
        <v>14</v>
      </c>
      <c r="H75" t="str">
        <f t="shared" si="10"/>
        <v>PIRLS_2011</v>
      </c>
      <c r="I75" t="str">
        <f t="shared" si="11"/>
        <v>PIRLS_2011_school</v>
      </c>
      <c r="J75" t="s">
        <v>353</v>
      </c>
      <c r="K75" t="s">
        <v>227</v>
      </c>
      <c r="L75">
        <v>57</v>
      </c>
      <c r="M75">
        <v>4.9000000000000004</v>
      </c>
      <c r="N75" t="s">
        <v>389</v>
      </c>
      <c r="O75" t="s">
        <v>434</v>
      </c>
      <c r="P75" t="s">
        <v>353</v>
      </c>
      <c r="Q75" t="str">
        <f t="shared" si="12"/>
        <v>-</v>
      </c>
      <c r="R75" t="s">
        <v>353</v>
      </c>
      <c r="S75" t="s">
        <v>353</v>
      </c>
      <c r="T75" t="s">
        <v>353</v>
      </c>
      <c r="U75" t="s">
        <v>353</v>
      </c>
      <c r="V75" t="str">
        <f t="shared" si="13"/>
        <v>No</v>
      </c>
      <c r="W75" t="str">
        <f t="shared" si="14"/>
        <v>No</v>
      </c>
      <c r="X75" s="6">
        <f t="shared" si="15"/>
        <v>1</v>
      </c>
      <c r="Y75" s="6">
        <f t="shared" si="16"/>
        <v>0</v>
      </c>
      <c r="Z75" t="s">
        <v>180</v>
      </c>
      <c r="AA75" t="s">
        <v>180</v>
      </c>
      <c r="AB75" t="s">
        <v>353</v>
      </c>
      <c r="AC75" t="str">
        <f t="shared" si="17"/>
        <v>PIRLS_2011-</v>
      </c>
      <c r="AD75" t="s">
        <v>353</v>
      </c>
      <c r="AE75" t="s">
        <v>227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1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hidden="1" x14ac:dyDescent="0.2">
      <c r="A76">
        <v>82</v>
      </c>
      <c r="B76" t="s">
        <v>366</v>
      </c>
      <c r="C76" t="s">
        <v>384</v>
      </c>
      <c r="D76">
        <v>2011</v>
      </c>
      <c r="E76" t="s">
        <v>353</v>
      </c>
      <c r="F76" t="s">
        <v>152</v>
      </c>
      <c r="G76">
        <f t="shared" si="9"/>
        <v>14</v>
      </c>
      <c r="H76" t="str">
        <f t="shared" si="10"/>
        <v>PIRLS_Literacy_2011</v>
      </c>
      <c r="I76" t="str">
        <f t="shared" si="11"/>
        <v>PIRLS_Literacy_2011_student_achievement</v>
      </c>
      <c r="J76" t="s">
        <v>491</v>
      </c>
      <c r="K76" t="s">
        <v>228</v>
      </c>
      <c r="L76">
        <v>3</v>
      </c>
      <c r="M76">
        <v>11.8</v>
      </c>
      <c r="N76" t="s">
        <v>409</v>
      </c>
      <c r="O76" t="s">
        <v>434</v>
      </c>
      <c r="P76" t="s">
        <v>226</v>
      </c>
      <c r="Q76" t="str">
        <f t="shared" si="12"/>
        <v>ASGL1;ASHL1</v>
      </c>
      <c r="R76" t="s">
        <v>353</v>
      </c>
      <c r="S76" t="s">
        <v>228</v>
      </c>
      <c r="T76" t="s">
        <v>230</v>
      </c>
      <c r="U76" t="s">
        <v>232</v>
      </c>
      <c r="V76" t="str">
        <f t="shared" si="13"/>
        <v>No</v>
      </c>
      <c r="W76" t="str">
        <f t="shared" si="14"/>
        <v>No</v>
      </c>
      <c r="X76" s="6">
        <f t="shared" si="15"/>
        <v>1</v>
      </c>
      <c r="Y76" s="6">
        <f t="shared" si="16"/>
        <v>0</v>
      </c>
      <c r="Z76" t="s">
        <v>422</v>
      </c>
      <c r="AA76" t="s">
        <v>181</v>
      </c>
      <c r="AB76" t="s">
        <v>354</v>
      </c>
      <c r="AC76" t="str">
        <f t="shared" si="17"/>
        <v>PIRLS_Literacy_2011ACH</v>
      </c>
      <c r="AD76" t="s">
        <v>421</v>
      </c>
      <c r="AE76" t="s">
        <v>228</v>
      </c>
      <c r="AF76">
        <v>1</v>
      </c>
      <c r="AG76">
        <v>1</v>
      </c>
      <c r="AH76">
        <v>1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1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hidden="1" x14ac:dyDescent="0.2">
      <c r="A77">
        <v>83</v>
      </c>
      <c r="B77" t="s">
        <v>366</v>
      </c>
      <c r="C77" t="s">
        <v>353</v>
      </c>
      <c r="D77">
        <v>2011</v>
      </c>
      <c r="E77" t="s">
        <v>353</v>
      </c>
      <c r="F77" t="s">
        <v>152</v>
      </c>
      <c r="G77">
        <f t="shared" si="9"/>
        <v>14</v>
      </c>
      <c r="H77" t="str">
        <f t="shared" si="10"/>
        <v>PIRLS_2011</v>
      </c>
      <c r="I77" t="str">
        <f t="shared" si="11"/>
        <v>PIRLS_2011_student_achievement</v>
      </c>
      <c r="J77" t="s">
        <v>480</v>
      </c>
      <c r="K77" t="s">
        <v>229</v>
      </c>
      <c r="L77">
        <v>57</v>
      </c>
      <c r="M77">
        <v>157.1</v>
      </c>
      <c r="N77" t="s">
        <v>409</v>
      </c>
      <c r="O77" t="s">
        <v>434</v>
      </c>
      <c r="P77" t="s">
        <v>227</v>
      </c>
      <c r="Q77" t="str">
        <f t="shared" si="12"/>
        <v>ASGR3;ASHR3</v>
      </c>
      <c r="R77" t="s">
        <v>353</v>
      </c>
      <c r="S77" t="s">
        <v>229</v>
      </c>
      <c r="T77" t="s">
        <v>231</v>
      </c>
      <c r="U77" t="s">
        <v>233</v>
      </c>
      <c r="V77" t="str">
        <f t="shared" si="13"/>
        <v>No</v>
      </c>
      <c r="W77" t="str">
        <f t="shared" si="14"/>
        <v>No</v>
      </c>
      <c r="X77" s="6">
        <f t="shared" si="15"/>
        <v>1</v>
      </c>
      <c r="Y77" s="6">
        <f t="shared" si="16"/>
        <v>0</v>
      </c>
      <c r="Z77" t="s">
        <v>422</v>
      </c>
      <c r="AA77" t="s">
        <v>181</v>
      </c>
      <c r="AB77" t="s">
        <v>354</v>
      </c>
      <c r="AC77" t="str">
        <f t="shared" si="17"/>
        <v>PIRLS_2011ACH</v>
      </c>
      <c r="AD77" t="s">
        <v>421</v>
      </c>
      <c r="AE77" t="s">
        <v>229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1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hidden="1" x14ac:dyDescent="0.2">
      <c r="A78">
        <v>84</v>
      </c>
      <c r="B78" t="s">
        <v>366</v>
      </c>
      <c r="C78" t="s">
        <v>384</v>
      </c>
      <c r="D78">
        <v>2011</v>
      </c>
      <c r="E78" t="s">
        <v>353</v>
      </c>
      <c r="F78" t="s">
        <v>152</v>
      </c>
      <c r="G78">
        <f t="shared" si="9"/>
        <v>14</v>
      </c>
      <c r="H78" t="str">
        <f t="shared" si="10"/>
        <v>PIRLS_Literacy_2011</v>
      </c>
      <c r="I78" t="str">
        <f t="shared" si="11"/>
        <v>PIRLS_Literacy_2011_student_background</v>
      </c>
      <c r="J78" t="s">
        <v>353</v>
      </c>
      <c r="K78" t="s">
        <v>230</v>
      </c>
      <c r="L78">
        <v>3</v>
      </c>
      <c r="M78">
        <v>11.9</v>
      </c>
      <c r="N78" t="s">
        <v>409</v>
      </c>
      <c r="O78" t="s">
        <v>434</v>
      </c>
      <c r="P78" t="s">
        <v>353</v>
      </c>
      <c r="Q78" t="str">
        <f t="shared" si="12"/>
        <v>-</v>
      </c>
      <c r="R78" t="s">
        <v>353</v>
      </c>
      <c r="S78" t="s">
        <v>353</v>
      </c>
      <c r="T78" t="s">
        <v>353</v>
      </c>
      <c r="U78" t="s">
        <v>353</v>
      </c>
      <c r="V78" t="str">
        <f t="shared" si="13"/>
        <v>No</v>
      </c>
      <c r="W78" t="str">
        <f t="shared" si="14"/>
        <v>No</v>
      </c>
      <c r="X78" s="6">
        <f t="shared" si="15"/>
        <v>1</v>
      </c>
      <c r="Y78" s="6">
        <f t="shared" si="16"/>
        <v>0</v>
      </c>
      <c r="Z78" t="s">
        <v>423</v>
      </c>
      <c r="AA78" t="s">
        <v>181</v>
      </c>
      <c r="AB78" t="s">
        <v>355</v>
      </c>
      <c r="AC78" t="str">
        <f t="shared" si="17"/>
        <v>PIRLS_Literacy_2011BGR</v>
      </c>
      <c r="AD78" t="s">
        <v>437</v>
      </c>
      <c r="AE78" t="s">
        <v>230</v>
      </c>
      <c r="AF78">
        <v>1</v>
      </c>
      <c r="AG78">
        <v>1</v>
      </c>
      <c r="AH78">
        <v>1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</row>
    <row r="79" spans="1:57" hidden="1" x14ac:dyDescent="0.2">
      <c r="A79">
        <v>85</v>
      </c>
      <c r="B79" t="s">
        <v>366</v>
      </c>
      <c r="C79" t="s">
        <v>353</v>
      </c>
      <c r="D79">
        <v>2011</v>
      </c>
      <c r="E79" t="s">
        <v>353</v>
      </c>
      <c r="F79" t="s">
        <v>152</v>
      </c>
      <c r="G79">
        <f t="shared" si="9"/>
        <v>14</v>
      </c>
      <c r="H79" t="str">
        <f t="shared" si="10"/>
        <v>PIRLS_2011</v>
      </c>
      <c r="I79" t="str">
        <f t="shared" si="11"/>
        <v>PIRLS_2011_student_background</v>
      </c>
      <c r="J79" t="s">
        <v>353</v>
      </c>
      <c r="K79" t="s">
        <v>231</v>
      </c>
      <c r="L79">
        <v>57</v>
      </c>
      <c r="M79">
        <v>153.1</v>
      </c>
      <c r="N79" t="s">
        <v>409</v>
      </c>
      <c r="O79" t="s">
        <v>434</v>
      </c>
      <c r="P79" t="s">
        <v>353</v>
      </c>
      <c r="Q79" t="str">
        <f t="shared" si="12"/>
        <v>-</v>
      </c>
      <c r="R79" t="s">
        <v>353</v>
      </c>
      <c r="S79" t="s">
        <v>353</v>
      </c>
      <c r="T79" t="s">
        <v>353</v>
      </c>
      <c r="U79" t="s">
        <v>353</v>
      </c>
      <c r="V79" t="str">
        <f t="shared" si="13"/>
        <v>No</v>
      </c>
      <c r="W79" t="str">
        <f t="shared" si="14"/>
        <v>No</v>
      </c>
      <c r="X79" s="6">
        <f t="shared" si="15"/>
        <v>1</v>
      </c>
      <c r="Y79" s="6">
        <f t="shared" si="16"/>
        <v>0</v>
      </c>
      <c r="Z79" t="s">
        <v>423</v>
      </c>
      <c r="AA79" t="s">
        <v>181</v>
      </c>
      <c r="AB79" t="s">
        <v>355</v>
      </c>
      <c r="AC79" t="str">
        <f t="shared" si="17"/>
        <v>PIRLS_2011BGR</v>
      </c>
      <c r="AD79" t="s">
        <v>437</v>
      </c>
      <c r="AE79" t="s">
        <v>231</v>
      </c>
      <c r="AF79">
        <v>1</v>
      </c>
      <c r="AG79">
        <v>1</v>
      </c>
      <c r="AH79">
        <v>1</v>
      </c>
      <c r="AI79">
        <v>0</v>
      </c>
      <c r="AJ79">
        <v>1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hidden="1" x14ac:dyDescent="0.2">
      <c r="A80">
        <v>86</v>
      </c>
      <c r="B80" t="s">
        <v>366</v>
      </c>
      <c r="C80" t="s">
        <v>384</v>
      </c>
      <c r="D80">
        <v>2011</v>
      </c>
      <c r="E80" t="s">
        <v>353</v>
      </c>
      <c r="F80" t="s">
        <v>152</v>
      </c>
      <c r="G80">
        <f t="shared" si="9"/>
        <v>14</v>
      </c>
      <c r="H80" t="str">
        <f t="shared" si="10"/>
        <v>PIRLS_Literacy_2011</v>
      </c>
      <c r="I80" t="str">
        <f t="shared" si="11"/>
        <v>PIRLS_Literacy_2011_student_homebg</v>
      </c>
      <c r="J80" t="s">
        <v>353</v>
      </c>
      <c r="K80" t="s">
        <v>232</v>
      </c>
      <c r="L80">
        <v>3</v>
      </c>
      <c r="M80">
        <v>5</v>
      </c>
      <c r="N80" t="s">
        <v>409</v>
      </c>
      <c r="O80" t="s">
        <v>434</v>
      </c>
      <c r="P80" t="s">
        <v>353</v>
      </c>
      <c r="Q80" t="str">
        <f t="shared" si="12"/>
        <v>-</v>
      </c>
      <c r="R80" t="s">
        <v>353</v>
      </c>
      <c r="S80" t="s">
        <v>353</v>
      </c>
      <c r="T80" t="s">
        <v>353</v>
      </c>
      <c r="U80" t="s">
        <v>353</v>
      </c>
      <c r="V80" t="str">
        <f t="shared" si="13"/>
        <v>No</v>
      </c>
      <c r="W80" t="str">
        <f t="shared" si="14"/>
        <v>No</v>
      </c>
      <c r="X80" s="6">
        <f t="shared" si="15"/>
        <v>1</v>
      </c>
      <c r="Y80" s="6">
        <f t="shared" si="16"/>
        <v>0</v>
      </c>
      <c r="Z80" t="s">
        <v>424</v>
      </c>
      <c r="AA80" t="s">
        <v>181</v>
      </c>
      <c r="AB80" t="s">
        <v>380</v>
      </c>
      <c r="AC80" t="str">
        <f t="shared" si="17"/>
        <v>PIRLS_Literacy_2011HBG</v>
      </c>
      <c r="AD80" t="s">
        <v>435</v>
      </c>
      <c r="AE80" t="s">
        <v>232</v>
      </c>
      <c r="AF80">
        <v>1</v>
      </c>
      <c r="AG80">
        <v>1</v>
      </c>
      <c r="AH80">
        <v>1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</row>
    <row r="81" spans="1:57" hidden="1" x14ac:dyDescent="0.2">
      <c r="A81">
        <v>87</v>
      </c>
      <c r="B81" t="s">
        <v>366</v>
      </c>
      <c r="C81" t="s">
        <v>353</v>
      </c>
      <c r="D81">
        <v>2011</v>
      </c>
      <c r="E81" t="s">
        <v>353</v>
      </c>
      <c r="F81" t="s">
        <v>152</v>
      </c>
      <c r="G81">
        <f t="shared" si="9"/>
        <v>14</v>
      </c>
      <c r="H81" t="str">
        <f t="shared" si="10"/>
        <v>PIRLS_2011</v>
      </c>
      <c r="I81" t="str">
        <f t="shared" si="11"/>
        <v>PIRLS_2011_student_homebg</v>
      </c>
      <c r="J81" t="s">
        <v>353</v>
      </c>
      <c r="K81" t="s">
        <v>233</v>
      </c>
      <c r="L81">
        <v>57</v>
      </c>
      <c r="M81">
        <v>64.099999999999994</v>
      </c>
      <c r="N81" t="s">
        <v>409</v>
      </c>
      <c r="O81" t="s">
        <v>434</v>
      </c>
      <c r="P81" t="s">
        <v>353</v>
      </c>
      <c r="Q81" t="str">
        <f t="shared" si="12"/>
        <v>-</v>
      </c>
      <c r="R81" t="s">
        <v>353</v>
      </c>
      <c r="S81" t="s">
        <v>353</v>
      </c>
      <c r="T81" t="s">
        <v>353</v>
      </c>
      <c r="U81" t="s">
        <v>353</v>
      </c>
      <c r="V81" t="str">
        <f t="shared" si="13"/>
        <v>No</v>
      </c>
      <c r="W81" t="str">
        <f t="shared" si="14"/>
        <v>No</v>
      </c>
      <c r="X81" s="6">
        <f t="shared" si="15"/>
        <v>1</v>
      </c>
      <c r="Y81" s="6">
        <f t="shared" si="16"/>
        <v>0</v>
      </c>
      <c r="Z81" t="s">
        <v>424</v>
      </c>
      <c r="AA81" t="s">
        <v>181</v>
      </c>
      <c r="AB81" t="s">
        <v>380</v>
      </c>
      <c r="AC81" t="str">
        <f t="shared" si="17"/>
        <v>PIRLS_2011HBG</v>
      </c>
      <c r="AD81" t="s">
        <v>435</v>
      </c>
      <c r="AE81" t="s">
        <v>233</v>
      </c>
      <c r="AF81">
        <v>1</v>
      </c>
      <c r="AG81">
        <v>1</v>
      </c>
      <c r="AH81">
        <v>1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 hidden="1" x14ac:dyDescent="0.2">
      <c r="A82">
        <v>88</v>
      </c>
      <c r="B82" t="s">
        <v>366</v>
      </c>
      <c r="C82" t="s">
        <v>384</v>
      </c>
      <c r="D82">
        <v>2011</v>
      </c>
      <c r="E82" t="s">
        <v>353</v>
      </c>
      <c r="F82" t="s">
        <v>152</v>
      </c>
      <c r="G82">
        <f t="shared" si="9"/>
        <v>14</v>
      </c>
      <c r="H82" t="str">
        <f t="shared" si="10"/>
        <v>PIRLS_Literacy_2011</v>
      </c>
      <c r="I82" t="str">
        <f t="shared" si="11"/>
        <v>PIRLS_Literacy_2011_student_reliability</v>
      </c>
      <c r="J82" t="s">
        <v>353</v>
      </c>
      <c r="K82" t="s">
        <v>234</v>
      </c>
      <c r="L82">
        <v>3</v>
      </c>
      <c r="M82">
        <v>0.8</v>
      </c>
      <c r="N82" t="s">
        <v>353</v>
      </c>
      <c r="O82" t="s">
        <v>436</v>
      </c>
      <c r="P82" t="s">
        <v>353</v>
      </c>
      <c r="Q82" t="str">
        <f t="shared" si="12"/>
        <v>-</v>
      </c>
      <c r="R82" t="s">
        <v>353</v>
      </c>
      <c r="S82" t="s">
        <v>353</v>
      </c>
      <c r="T82" t="s">
        <v>353</v>
      </c>
      <c r="U82" t="s">
        <v>353</v>
      </c>
      <c r="V82" t="str">
        <f t="shared" si="13"/>
        <v>No</v>
      </c>
      <c r="W82" t="str">
        <f t="shared" si="14"/>
        <v>No</v>
      </c>
      <c r="X82" s="6">
        <f t="shared" si="15"/>
        <v>1</v>
      </c>
      <c r="Y82" s="6">
        <f t="shared" si="16"/>
        <v>0</v>
      </c>
      <c r="Z82" t="s">
        <v>425</v>
      </c>
      <c r="AA82" t="s">
        <v>181</v>
      </c>
      <c r="AB82" t="s">
        <v>356</v>
      </c>
      <c r="AC82" t="str">
        <f t="shared" si="17"/>
        <v>PIRLS_Literacy_2011-</v>
      </c>
      <c r="AD82" t="s">
        <v>353</v>
      </c>
      <c r="AE82" t="s">
        <v>234</v>
      </c>
      <c r="AF82">
        <v>1</v>
      </c>
      <c r="AG82">
        <v>1</v>
      </c>
      <c r="AH82">
        <v>1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 hidden="1" x14ac:dyDescent="0.2">
      <c r="A83">
        <v>89</v>
      </c>
      <c r="B83" t="s">
        <v>366</v>
      </c>
      <c r="C83" t="s">
        <v>353</v>
      </c>
      <c r="D83">
        <v>2011</v>
      </c>
      <c r="E83" t="s">
        <v>353</v>
      </c>
      <c r="F83" t="s">
        <v>152</v>
      </c>
      <c r="G83">
        <f t="shared" si="9"/>
        <v>14</v>
      </c>
      <c r="H83" t="str">
        <f t="shared" si="10"/>
        <v>PIRLS_2011</v>
      </c>
      <c r="I83" t="str">
        <f t="shared" si="11"/>
        <v>PIRLS_2011_student_reliability</v>
      </c>
      <c r="J83" t="s">
        <v>353</v>
      </c>
      <c r="K83" t="s">
        <v>235</v>
      </c>
      <c r="L83">
        <v>57</v>
      </c>
      <c r="M83">
        <v>19</v>
      </c>
      <c r="N83" t="s">
        <v>353</v>
      </c>
      <c r="O83" t="s">
        <v>436</v>
      </c>
      <c r="P83" t="s">
        <v>353</v>
      </c>
      <c r="Q83" t="str">
        <f t="shared" si="12"/>
        <v>-</v>
      </c>
      <c r="R83" t="s">
        <v>353</v>
      </c>
      <c r="S83" t="s">
        <v>353</v>
      </c>
      <c r="T83" t="s">
        <v>353</v>
      </c>
      <c r="U83" t="s">
        <v>353</v>
      </c>
      <c r="V83" t="str">
        <f t="shared" si="13"/>
        <v>No</v>
      </c>
      <c r="W83" t="str">
        <f t="shared" si="14"/>
        <v>No</v>
      </c>
      <c r="X83" s="6">
        <f t="shared" si="15"/>
        <v>1</v>
      </c>
      <c r="Y83" s="6">
        <f t="shared" si="16"/>
        <v>0</v>
      </c>
      <c r="Z83" t="s">
        <v>425</v>
      </c>
      <c r="AA83" t="s">
        <v>181</v>
      </c>
      <c r="AB83" t="s">
        <v>356</v>
      </c>
      <c r="AC83" t="str">
        <f t="shared" si="17"/>
        <v>PIRLS_2011-</v>
      </c>
      <c r="AD83" t="s">
        <v>353</v>
      </c>
      <c r="AE83" t="s">
        <v>235</v>
      </c>
      <c r="AF83">
        <v>1</v>
      </c>
      <c r="AG83">
        <v>1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hidden="1" x14ac:dyDescent="0.2">
      <c r="A84">
        <v>90</v>
      </c>
      <c r="B84" t="s">
        <v>366</v>
      </c>
      <c r="C84" t="s">
        <v>384</v>
      </c>
      <c r="D84">
        <v>2011</v>
      </c>
      <c r="E84" t="s">
        <v>353</v>
      </c>
      <c r="F84" t="s">
        <v>152</v>
      </c>
      <c r="G84">
        <f t="shared" si="9"/>
        <v>14</v>
      </c>
      <c r="H84" t="str">
        <f t="shared" si="10"/>
        <v>PIRLS_Literacy_2011</v>
      </c>
      <c r="I84" t="str">
        <f t="shared" si="11"/>
        <v>PIRLS_Literacy_2011_link</v>
      </c>
      <c r="J84" t="s">
        <v>353</v>
      </c>
      <c r="K84" t="s">
        <v>236</v>
      </c>
      <c r="L84">
        <v>3</v>
      </c>
      <c r="M84">
        <v>7.9</v>
      </c>
      <c r="N84" t="s">
        <v>418</v>
      </c>
      <c r="O84" t="s">
        <v>436</v>
      </c>
      <c r="P84" t="s">
        <v>353</v>
      </c>
      <c r="Q84" t="str">
        <f t="shared" si="12"/>
        <v>-</v>
      </c>
      <c r="R84" t="s">
        <v>353</v>
      </c>
      <c r="S84" t="s">
        <v>353</v>
      </c>
      <c r="T84" t="s">
        <v>353</v>
      </c>
      <c r="U84" t="s">
        <v>353</v>
      </c>
      <c r="V84" t="str">
        <f t="shared" si="13"/>
        <v>No</v>
      </c>
      <c r="W84" t="str">
        <f t="shared" si="14"/>
        <v>No</v>
      </c>
      <c r="X84" s="6">
        <f t="shared" si="15"/>
        <v>1</v>
      </c>
      <c r="Y84" s="6">
        <f t="shared" si="16"/>
        <v>0</v>
      </c>
      <c r="Z84" t="s">
        <v>410</v>
      </c>
      <c r="AA84" t="s">
        <v>410</v>
      </c>
      <c r="AB84" t="s">
        <v>353</v>
      </c>
      <c r="AC84" t="str">
        <f t="shared" si="17"/>
        <v>PIRLS_Literacy_2011-</v>
      </c>
      <c r="AD84" t="s">
        <v>353</v>
      </c>
      <c r="AE84" t="s">
        <v>236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1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1</v>
      </c>
      <c r="BC84">
        <v>0</v>
      </c>
      <c r="BD84">
        <v>1</v>
      </c>
      <c r="BE84">
        <v>0</v>
      </c>
    </row>
    <row r="85" spans="1:57" hidden="1" x14ac:dyDescent="0.2">
      <c r="A85">
        <v>91</v>
      </c>
      <c r="B85" t="s">
        <v>366</v>
      </c>
      <c r="C85" t="s">
        <v>353</v>
      </c>
      <c r="D85">
        <v>2011</v>
      </c>
      <c r="E85" t="s">
        <v>353</v>
      </c>
      <c r="F85" t="s">
        <v>152</v>
      </c>
      <c r="G85">
        <f t="shared" si="9"/>
        <v>14</v>
      </c>
      <c r="H85" t="str">
        <f t="shared" si="10"/>
        <v>PIRLS_2011</v>
      </c>
      <c r="I85" t="str">
        <f t="shared" si="11"/>
        <v>PIRLS_2011_link</v>
      </c>
      <c r="J85" t="s">
        <v>353</v>
      </c>
      <c r="K85" t="s">
        <v>237</v>
      </c>
      <c r="L85">
        <v>57</v>
      </c>
      <c r="M85">
        <v>102.2</v>
      </c>
      <c r="N85" t="s">
        <v>418</v>
      </c>
      <c r="O85" t="s">
        <v>436</v>
      </c>
      <c r="P85" t="s">
        <v>353</v>
      </c>
      <c r="Q85" t="str">
        <f t="shared" si="12"/>
        <v>-</v>
      </c>
      <c r="R85" t="s">
        <v>353</v>
      </c>
      <c r="S85" t="s">
        <v>353</v>
      </c>
      <c r="T85" t="s">
        <v>353</v>
      </c>
      <c r="U85" t="s">
        <v>353</v>
      </c>
      <c r="V85" t="str">
        <f t="shared" si="13"/>
        <v>No</v>
      </c>
      <c r="W85" t="str">
        <f t="shared" si="14"/>
        <v>No</v>
      </c>
      <c r="X85" s="6">
        <f t="shared" si="15"/>
        <v>1</v>
      </c>
      <c r="Y85" s="6">
        <f t="shared" si="16"/>
        <v>0</v>
      </c>
      <c r="Z85" t="s">
        <v>410</v>
      </c>
      <c r="AA85" t="s">
        <v>410</v>
      </c>
      <c r="AB85" t="s">
        <v>353</v>
      </c>
      <c r="AC85" t="str">
        <f t="shared" si="17"/>
        <v>PIRLS_2011-</v>
      </c>
      <c r="AD85" t="s">
        <v>353</v>
      </c>
      <c r="AE85" t="s">
        <v>237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1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1</v>
      </c>
      <c r="BC85">
        <v>0</v>
      </c>
      <c r="BD85">
        <v>1</v>
      </c>
      <c r="BE85">
        <v>0</v>
      </c>
    </row>
    <row r="86" spans="1:57" hidden="1" x14ac:dyDescent="0.2">
      <c r="A86">
        <v>92</v>
      </c>
      <c r="B86" t="s">
        <v>366</v>
      </c>
      <c r="C86" t="s">
        <v>384</v>
      </c>
      <c r="D86">
        <v>2011</v>
      </c>
      <c r="E86" t="s">
        <v>353</v>
      </c>
      <c r="F86" t="s">
        <v>152</v>
      </c>
      <c r="G86">
        <f t="shared" si="9"/>
        <v>14</v>
      </c>
      <c r="H86" t="str">
        <f t="shared" si="10"/>
        <v>PIRLS_Literacy_2011</v>
      </c>
      <c r="I86" t="str">
        <f t="shared" si="11"/>
        <v>PIRLS_Literacy_2011_teacher</v>
      </c>
      <c r="J86" t="s">
        <v>353</v>
      </c>
      <c r="K86" t="s">
        <v>238</v>
      </c>
      <c r="L86">
        <v>3</v>
      </c>
      <c r="M86">
        <v>0.4</v>
      </c>
      <c r="N86" t="s">
        <v>412</v>
      </c>
      <c r="O86" t="s">
        <v>434</v>
      </c>
      <c r="P86" t="s">
        <v>226</v>
      </c>
      <c r="Q86" t="str">
        <f t="shared" si="12"/>
        <v>-</v>
      </c>
      <c r="R86" t="s">
        <v>353</v>
      </c>
      <c r="S86" t="s">
        <v>353</v>
      </c>
      <c r="T86" t="s">
        <v>353</v>
      </c>
      <c r="U86" t="s">
        <v>353</v>
      </c>
      <c r="V86" t="str">
        <f t="shared" si="13"/>
        <v>No</v>
      </c>
      <c r="W86" t="str">
        <f t="shared" si="14"/>
        <v>No</v>
      </c>
      <c r="X86" s="6">
        <f t="shared" si="15"/>
        <v>1</v>
      </c>
      <c r="Y86" s="6">
        <f t="shared" si="16"/>
        <v>0</v>
      </c>
      <c r="Z86" t="s">
        <v>182</v>
      </c>
      <c r="AA86" t="s">
        <v>182</v>
      </c>
      <c r="AB86" t="s">
        <v>353</v>
      </c>
      <c r="AC86" t="str">
        <f t="shared" si="17"/>
        <v>PIRLS_Literacy_2011-</v>
      </c>
      <c r="AD86" t="s">
        <v>353</v>
      </c>
      <c r="AE86" t="s">
        <v>238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1</v>
      </c>
      <c r="BE86">
        <v>0</v>
      </c>
    </row>
    <row r="87" spans="1:57" hidden="1" x14ac:dyDescent="0.2">
      <c r="A87">
        <v>93</v>
      </c>
      <c r="B87" t="s">
        <v>366</v>
      </c>
      <c r="C87" t="s">
        <v>353</v>
      </c>
      <c r="D87">
        <v>2011</v>
      </c>
      <c r="E87" t="s">
        <v>353</v>
      </c>
      <c r="F87" t="s">
        <v>152</v>
      </c>
      <c r="G87">
        <f t="shared" si="9"/>
        <v>14</v>
      </c>
      <c r="H87" t="str">
        <f t="shared" si="10"/>
        <v>PIRLS_2011</v>
      </c>
      <c r="I87" t="str">
        <f t="shared" si="11"/>
        <v>PIRLS_2011_teacher</v>
      </c>
      <c r="J87" t="s">
        <v>353</v>
      </c>
      <c r="K87" t="s">
        <v>239</v>
      </c>
      <c r="L87">
        <v>57</v>
      </c>
      <c r="M87">
        <v>7.5</v>
      </c>
      <c r="N87" t="s">
        <v>412</v>
      </c>
      <c r="O87" t="s">
        <v>434</v>
      </c>
      <c r="P87" t="s">
        <v>227</v>
      </c>
      <c r="Q87" t="str">
        <f t="shared" si="12"/>
        <v>-</v>
      </c>
      <c r="R87" t="s">
        <v>353</v>
      </c>
      <c r="S87" t="s">
        <v>353</v>
      </c>
      <c r="T87" t="s">
        <v>353</v>
      </c>
      <c r="U87" t="s">
        <v>353</v>
      </c>
      <c r="V87" t="str">
        <f t="shared" si="13"/>
        <v>No</v>
      </c>
      <c r="W87" t="str">
        <f t="shared" si="14"/>
        <v>No</v>
      </c>
      <c r="X87" s="6">
        <f t="shared" si="15"/>
        <v>1</v>
      </c>
      <c r="Y87" s="6">
        <f t="shared" si="16"/>
        <v>0</v>
      </c>
      <c r="Z87" t="s">
        <v>182</v>
      </c>
      <c r="AA87" t="s">
        <v>182</v>
      </c>
      <c r="AB87" t="s">
        <v>353</v>
      </c>
      <c r="AC87" t="str">
        <f t="shared" si="17"/>
        <v>PIRLS_2011-</v>
      </c>
      <c r="AD87" t="s">
        <v>353</v>
      </c>
      <c r="AE87" t="s">
        <v>239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1</v>
      </c>
      <c r="BE87">
        <v>0</v>
      </c>
    </row>
    <row r="88" spans="1:57" hidden="1" x14ac:dyDescent="0.2">
      <c r="A88">
        <v>94</v>
      </c>
      <c r="B88" t="s">
        <v>366</v>
      </c>
      <c r="C88" t="s">
        <v>353</v>
      </c>
      <c r="D88">
        <v>2016</v>
      </c>
      <c r="E88" t="s">
        <v>353</v>
      </c>
      <c r="F88" t="s">
        <v>153</v>
      </c>
      <c r="G88">
        <f t="shared" si="9"/>
        <v>7</v>
      </c>
      <c r="H88" t="str">
        <f t="shared" si="10"/>
        <v>PIRLS_2016</v>
      </c>
      <c r="I88" t="str">
        <f t="shared" si="11"/>
        <v>PIRLS_2016_school</v>
      </c>
      <c r="J88" t="s">
        <v>353</v>
      </c>
      <c r="K88" t="s">
        <v>61</v>
      </c>
      <c r="L88">
        <v>57</v>
      </c>
      <c r="M88">
        <v>4</v>
      </c>
      <c r="N88" t="s">
        <v>389</v>
      </c>
      <c r="O88" t="s">
        <v>434</v>
      </c>
      <c r="P88" t="s">
        <v>353</v>
      </c>
      <c r="Q88" t="str">
        <f t="shared" si="12"/>
        <v>-</v>
      </c>
      <c r="R88" t="s">
        <v>353</v>
      </c>
      <c r="S88" t="s">
        <v>353</v>
      </c>
      <c r="T88" t="s">
        <v>353</v>
      </c>
      <c r="U88" t="s">
        <v>353</v>
      </c>
      <c r="V88" t="str">
        <f t="shared" si="13"/>
        <v>No</v>
      </c>
      <c r="W88" t="str">
        <f t="shared" si="14"/>
        <v>No</v>
      </c>
      <c r="X88" s="6">
        <f t="shared" si="15"/>
        <v>1</v>
      </c>
      <c r="Y88" s="6">
        <f t="shared" si="16"/>
        <v>0</v>
      </c>
      <c r="Z88" t="s">
        <v>180</v>
      </c>
      <c r="AA88" t="s">
        <v>180</v>
      </c>
      <c r="AB88" t="s">
        <v>353</v>
      </c>
      <c r="AC88" t="str">
        <f t="shared" si="17"/>
        <v>PIRLS_2016-</v>
      </c>
      <c r="AD88" t="s">
        <v>353</v>
      </c>
      <c r="AE88" t="s">
        <v>61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hidden="1" x14ac:dyDescent="0.2">
      <c r="A89">
        <v>95</v>
      </c>
      <c r="B89" t="s">
        <v>366</v>
      </c>
      <c r="C89" t="s">
        <v>353</v>
      </c>
      <c r="D89">
        <v>2016</v>
      </c>
      <c r="E89" t="s">
        <v>353</v>
      </c>
      <c r="F89" t="s">
        <v>153</v>
      </c>
      <c r="G89">
        <f t="shared" si="9"/>
        <v>7</v>
      </c>
      <c r="H89" t="str">
        <f t="shared" si="10"/>
        <v>PIRLS_2016</v>
      </c>
      <c r="I89" t="str">
        <f t="shared" si="11"/>
        <v>PIRLS_2016_student_achievement</v>
      </c>
      <c r="J89" t="s">
        <v>479</v>
      </c>
      <c r="K89" t="s">
        <v>62</v>
      </c>
      <c r="L89">
        <v>57</v>
      </c>
      <c r="M89">
        <v>157.9</v>
      </c>
      <c r="N89" t="s">
        <v>409</v>
      </c>
      <c r="O89" t="s">
        <v>434</v>
      </c>
      <c r="P89" t="s">
        <v>61</v>
      </c>
      <c r="Q89" t="str">
        <f t="shared" si="12"/>
        <v>ASGR4;ASHR4</v>
      </c>
      <c r="R89" t="s">
        <v>353</v>
      </c>
      <c r="S89" t="s">
        <v>62</v>
      </c>
      <c r="T89" t="s">
        <v>63</v>
      </c>
      <c r="U89" t="s">
        <v>64</v>
      </c>
      <c r="V89" t="str">
        <f t="shared" si="13"/>
        <v>No</v>
      </c>
      <c r="W89" t="str">
        <f t="shared" si="14"/>
        <v>No</v>
      </c>
      <c r="X89" s="6">
        <f t="shared" si="15"/>
        <v>1</v>
      </c>
      <c r="Y89" s="6">
        <f t="shared" si="16"/>
        <v>0</v>
      </c>
      <c r="Z89" t="s">
        <v>422</v>
      </c>
      <c r="AA89" t="s">
        <v>181</v>
      </c>
      <c r="AB89" t="s">
        <v>354</v>
      </c>
      <c r="AC89" t="str">
        <f t="shared" si="17"/>
        <v>PIRLS_2016ACH</v>
      </c>
      <c r="AD89" t="s">
        <v>421</v>
      </c>
      <c r="AE89" t="s">
        <v>62</v>
      </c>
      <c r="AF89">
        <v>1</v>
      </c>
      <c r="AG89">
        <v>1</v>
      </c>
      <c r="AH89">
        <v>1</v>
      </c>
      <c r="AI89">
        <v>0</v>
      </c>
      <c r="AJ89">
        <v>1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hidden="1" x14ac:dyDescent="0.2">
      <c r="A90">
        <v>96</v>
      </c>
      <c r="B90" t="s">
        <v>366</v>
      </c>
      <c r="C90" t="s">
        <v>353</v>
      </c>
      <c r="D90">
        <v>2016</v>
      </c>
      <c r="E90" t="s">
        <v>353</v>
      </c>
      <c r="F90" t="s">
        <v>153</v>
      </c>
      <c r="G90">
        <f t="shared" si="9"/>
        <v>7</v>
      </c>
      <c r="H90" t="str">
        <f t="shared" si="10"/>
        <v>PIRLS_2016</v>
      </c>
      <c r="I90" t="str">
        <f t="shared" si="11"/>
        <v>PIRLS_2016_student_background</v>
      </c>
      <c r="J90" t="s">
        <v>353</v>
      </c>
      <c r="K90" t="s">
        <v>63</v>
      </c>
      <c r="L90">
        <v>57</v>
      </c>
      <c r="M90">
        <v>145.69999999999999</v>
      </c>
      <c r="N90" t="s">
        <v>409</v>
      </c>
      <c r="O90" t="s">
        <v>434</v>
      </c>
      <c r="P90" t="s">
        <v>353</v>
      </c>
      <c r="Q90" t="str">
        <f t="shared" si="12"/>
        <v>-</v>
      </c>
      <c r="R90" t="s">
        <v>353</v>
      </c>
      <c r="S90" t="s">
        <v>353</v>
      </c>
      <c r="T90" t="s">
        <v>353</v>
      </c>
      <c r="U90" t="s">
        <v>353</v>
      </c>
      <c r="V90" t="str">
        <f t="shared" si="13"/>
        <v>No</v>
      </c>
      <c r="W90" t="str">
        <f t="shared" si="14"/>
        <v>No</v>
      </c>
      <c r="X90" s="6">
        <f t="shared" si="15"/>
        <v>1</v>
      </c>
      <c r="Y90" s="6">
        <f t="shared" si="16"/>
        <v>0</v>
      </c>
      <c r="Z90" t="s">
        <v>423</v>
      </c>
      <c r="AA90" t="s">
        <v>181</v>
      </c>
      <c r="AB90" t="s">
        <v>355</v>
      </c>
      <c r="AC90" t="str">
        <f t="shared" si="17"/>
        <v>PIRLS_2016BGR</v>
      </c>
      <c r="AD90" t="s">
        <v>437</v>
      </c>
      <c r="AE90" t="s">
        <v>63</v>
      </c>
      <c r="AF90">
        <v>1</v>
      </c>
      <c r="AG90">
        <v>1</v>
      </c>
      <c r="AH90">
        <v>1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</row>
    <row r="91" spans="1:57" hidden="1" x14ac:dyDescent="0.2">
      <c r="A91">
        <v>97</v>
      </c>
      <c r="B91" t="s">
        <v>366</v>
      </c>
      <c r="C91" t="s">
        <v>353</v>
      </c>
      <c r="D91">
        <v>2016</v>
      </c>
      <c r="E91" t="s">
        <v>353</v>
      </c>
      <c r="F91" t="s">
        <v>153</v>
      </c>
      <c r="G91">
        <f t="shared" si="9"/>
        <v>7</v>
      </c>
      <c r="H91" t="str">
        <f t="shared" si="10"/>
        <v>PIRLS_2016</v>
      </c>
      <c r="I91" t="str">
        <f t="shared" si="11"/>
        <v>PIRLS_2016_student_homebg</v>
      </c>
      <c r="J91" t="s">
        <v>353</v>
      </c>
      <c r="K91" t="s">
        <v>64</v>
      </c>
      <c r="L91">
        <v>57</v>
      </c>
      <c r="M91">
        <v>64.5</v>
      </c>
      <c r="N91" t="s">
        <v>409</v>
      </c>
      <c r="O91" t="s">
        <v>434</v>
      </c>
      <c r="P91" t="s">
        <v>353</v>
      </c>
      <c r="Q91" t="str">
        <f t="shared" si="12"/>
        <v>-</v>
      </c>
      <c r="R91" t="s">
        <v>353</v>
      </c>
      <c r="S91" t="s">
        <v>353</v>
      </c>
      <c r="T91" t="s">
        <v>353</v>
      </c>
      <c r="U91" t="s">
        <v>353</v>
      </c>
      <c r="V91" t="str">
        <f t="shared" si="13"/>
        <v>No</v>
      </c>
      <c r="W91" t="str">
        <f t="shared" si="14"/>
        <v>No</v>
      </c>
      <c r="X91" s="6">
        <f t="shared" si="15"/>
        <v>1</v>
      </c>
      <c r="Y91" s="6">
        <f t="shared" si="16"/>
        <v>0</v>
      </c>
      <c r="Z91" t="s">
        <v>424</v>
      </c>
      <c r="AA91" t="s">
        <v>181</v>
      </c>
      <c r="AB91" t="s">
        <v>380</v>
      </c>
      <c r="AC91" t="str">
        <f t="shared" si="17"/>
        <v>PIRLS_2016HBG</v>
      </c>
      <c r="AD91" t="s">
        <v>435</v>
      </c>
      <c r="AE91" t="s">
        <v>64</v>
      </c>
      <c r="AF91">
        <v>1</v>
      </c>
      <c r="AG91">
        <v>1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hidden="1" x14ac:dyDescent="0.2">
      <c r="A92">
        <v>98</v>
      </c>
      <c r="B92" t="s">
        <v>366</v>
      </c>
      <c r="C92" t="s">
        <v>353</v>
      </c>
      <c r="D92">
        <v>2016</v>
      </c>
      <c r="E92" t="s">
        <v>353</v>
      </c>
      <c r="F92" t="s">
        <v>153</v>
      </c>
      <c r="G92">
        <f t="shared" si="9"/>
        <v>7</v>
      </c>
      <c r="H92" t="str">
        <f t="shared" si="10"/>
        <v>PIRLS_2016</v>
      </c>
      <c r="I92" t="str">
        <f t="shared" si="11"/>
        <v>PIRLS_2016_student_reliability</v>
      </c>
      <c r="J92" t="s">
        <v>353</v>
      </c>
      <c r="K92" t="s">
        <v>65</v>
      </c>
      <c r="L92">
        <v>57</v>
      </c>
      <c r="M92">
        <v>30</v>
      </c>
      <c r="N92" t="s">
        <v>353</v>
      </c>
      <c r="O92" t="s">
        <v>436</v>
      </c>
      <c r="P92" t="s">
        <v>353</v>
      </c>
      <c r="Q92" t="str">
        <f t="shared" si="12"/>
        <v>-</v>
      </c>
      <c r="R92" t="s">
        <v>353</v>
      </c>
      <c r="S92" t="s">
        <v>353</v>
      </c>
      <c r="T92" t="s">
        <v>353</v>
      </c>
      <c r="U92" t="s">
        <v>353</v>
      </c>
      <c r="V92" t="str">
        <f t="shared" si="13"/>
        <v>No</v>
      </c>
      <c r="W92" t="str">
        <f t="shared" si="14"/>
        <v>No</v>
      </c>
      <c r="X92" s="6">
        <f t="shared" si="15"/>
        <v>1</v>
      </c>
      <c r="Y92" s="6">
        <f t="shared" si="16"/>
        <v>0</v>
      </c>
      <c r="Z92" t="s">
        <v>425</v>
      </c>
      <c r="AA92" t="s">
        <v>181</v>
      </c>
      <c r="AB92" t="s">
        <v>356</v>
      </c>
      <c r="AC92" t="str">
        <f t="shared" si="17"/>
        <v>PIRLS_2016-</v>
      </c>
      <c r="AD92" t="s">
        <v>353</v>
      </c>
      <c r="AE92" t="s">
        <v>65</v>
      </c>
      <c r="AF92">
        <v>1</v>
      </c>
      <c r="AG92">
        <v>1</v>
      </c>
      <c r="AH92">
        <v>1</v>
      </c>
      <c r="AI92">
        <v>0</v>
      </c>
      <c r="AJ92">
        <v>1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</row>
    <row r="93" spans="1:57" hidden="1" x14ac:dyDescent="0.2">
      <c r="A93">
        <v>99</v>
      </c>
      <c r="B93" t="s">
        <v>366</v>
      </c>
      <c r="C93" t="s">
        <v>353</v>
      </c>
      <c r="D93">
        <v>2016</v>
      </c>
      <c r="E93" t="s">
        <v>353</v>
      </c>
      <c r="F93" t="s">
        <v>153</v>
      </c>
      <c r="G93">
        <f t="shared" si="9"/>
        <v>7</v>
      </c>
      <c r="H93" t="str">
        <f t="shared" si="10"/>
        <v>PIRLS_2016</v>
      </c>
      <c r="I93" t="str">
        <f t="shared" si="11"/>
        <v>PIRLS_2016_link</v>
      </c>
      <c r="J93" t="s">
        <v>353</v>
      </c>
      <c r="K93" t="s">
        <v>66</v>
      </c>
      <c r="L93">
        <v>57</v>
      </c>
      <c r="M93">
        <v>95.4</v>
      </c>
      <c r="N93" t="s">
        <v>418</v>
      </c>
      <c r="O93" t="s">
        <v>436</v>
      </c>
      <c r="P93" t="s">
        <v>353</v>
      </c>
      <c r="Q93" t="str">
        <f t="shared" si="12"/>
        <v>-</v>
      </c>
      <c r="R93" t="s">
        <v>353</v>
      </c>
      <c r="S93" t="s">
        <v>353</v>
      </c>
      <c r="T93" t="s">
        <v>353</v>
      </c>
      <c r="U93" t="s">
        <v>353</v>
      </c>
      <c r="V93" t="str">
        <f t="shared" si="13"/>
        <v>No</v>
      </c>
      <c r="W93" t="str">
        <f t="shared" si="14"/>
        <v>No</v>
      </c>
      <c r="X93" s="6">
        <f t="shared" si="15"/>
        <v>1</v>
      </c>
      <c r="Y93" s="6">
        <f t="shared" si="16"/>
        <v>0</v>
      </c>
      <c r="Z93" t="s">
        <v>410</v>
      </c>
      <c r="AA93" t="s">
        <v>410</v>
      </c>
      <c r="AB93" t="s">
        <v>353</v>
      </c>
      <c r="AC93" t="str">
        <f t="shared" si="17"/>
        <v>PIRLS_2016-</v>
      </c>
      <c r="AD93" t="s">
        <v>353</v>
      </c>
      <c r="AE93" t="s">
        <v>66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1</v>
      </c>
      <c r="BE93">
        <v>0</v>
      </c>
    </row>
    <row r="94" spans="1:57" hidden="1" x14ac:dyDescent="0.2">
      <c r="A94">
        <v>100</v>
      </c>
      <c r="B94" t="s">
        <v>366</v>
      </c>
      <c r="C94" t="s">
        <v>353</v>
      </c>
      <c r="D94">
        <v>2016</v>
      </c>
      <c r="E94" t="s">
        <v>353</v>
      </c>
      <c r="F94" t="s">
        <v>153</v>
      </c>
      <c r="G94">
        <f t="shared" si="9"/>
        <v>7</v>
      </c>
      <c r="H94" t="str">
        <f t="shared" si="10"/>
        <v>PIRLS_2016</v>
      </c>
      <c r="I94" t="str">
        <f t="shared" si="11"/>
        <v>PIRLS_2016_teacher</v>
      </c>
      <c r="J94" t="s">
        <v>353</v>
      </c>
      <c r="K94" t="s">
        <v>67</v>
      </c>
      <c r="L94">
        <v>57</v>
      </c>
      <c r="M94">
        <v>6.2</v>
      </c>
      <c r="N94" t="s">
        <v>412</v>
      </c>
      <c r="O94" t="s">
        <v>434</v>
      </c>
      <c r="P94" t="s">
        <v>61</v>
      </c>
      <c r="Q94" t="str">
        <f t="shared" si="12"/>
        <v>-</v>
      </c>
      <c r="R94" t="s">
        <v>353</v>
      </c>
      <c r="S94" t="s">
        <v>353</v>
      </c>
      <c r="T94" t="s">
        <v>353</v>
      </c>
      <c r="U94" t="s">
        <v>353</v>
      </c>
      <c r="V94" t="str">
        <f t="shared" si="13"/>
        <v>No</v>
      </c>
      <c r="W94" t="str">
        <f t="shared" si="14"/>
        <v>No</v>
      </c>
      <c r="X94" s="6">
        <f t="shared" si="15"/>
        <v>1</v>
      </c>
      <c r="Y94" s="6">
        <f t="shared" si="16"/>
        <v>0</v>
      </c>
      <c r="Z94" t="s">
        <v>182</v>
      </c>
      <c r="AA94" t="s">
        <v>182</v>
      </c>
      <c r="AB94" t="s">
        <v>353</v>
      </c>
      <c r="AC94" t="str">
        <f t="shared" si="17"/>
        <v>PIRLS_2016-</v>
      </c>
      <c r="AD94" t="s">
        <v>353</v>
      </c>
      <c r="AE94" t="s">
        <v>67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1</v>
      </c>
      <c r="BE94">
        <v>0</v>
      </c>
    </row>
    <row r="95" spans="1:57" hidden="1" x14ac:dyDescent="0.2">
      <c r="A95">
        <v>101</v>
      </c>
      <c r="B95" t="s">
        <v>366</v>
      </c>
      <c r="C95" t="s">
        <v>383</v>
      </c>
      <c r="D95">
        <v>2021</v>
      </c>
      <c r="E95" t="s">
        <v>353</v>
      </c>
      <c r="F95" t="s">
        <v>154</v>
      </c>
      <c r="G95">
        <f t="shared" si="9"/>
        <v>15</v>
      </c>
      <c r="H95" t="str">
        <f t="shared" si="10"/>
        <v>PIRLS_Bridge_2021</v>
      </c>
      <c r="I95" t="str">
        <f t="shared" si="11"/>
        <v>PIRLS_Bridge_2021_school</v>
      </c>
      <c r="J95" t="s">
        <v>353</v>
      </c>
      <c r="K95" t="s">
        <v>68</v>
      </c>
      <c r="L95">
        <v>26</v>
      </c>
      <c r="M95">
        <v>1.2</v>
      </c>
      <c r="N95" t="s">
        <v>389</v>
      </c>
      <c r="O95" t="s">
        <v>434</v>
      </c>
      <c r="P95" t="s">
        <v>353</v>
      </c>
      <c r="Q95" t="str">
        <f t="shared" si="12"/>
        <v>-</v>
      </c>
      <c r="R95" t="s">
        <v>353</v>
      </c>
      <c r="S95" t="s">
        <v>353</v>
      </c>
      <c r="T95" t="s">
        <v>353</v>
      </c>
      <c r="U95" t="s">
        <v>353</v>
      </c>
      <c r="V95" t="str">
        <f t="shared" si="13"/>
        <v>No</v>
      </c>
      <c r="W95" t="str">
        <f t="shared" si="14"/>
        <v>No</v>
      </c>
      <c r="X95" s="6">
        <f t="shared" si="15"/>
        <v>1</v>
      </c>
      <c r="Y95" s="6">
        <f t="shared" si="16"/>
        <v>0</v>
      </c>
      <c r="Z95" t="s">
        <v>180</v>
      </c>
      <c r="AA95" t="s">
        <v>180</v>
      </c>
      <c r="AB95" t="s">
        <v>353</v>
      </c>
      <c r="AC95" t="str">
        <f t="shared" si="17"/>
        <v>PIRLS_Bridge_2021-</v>
      </c>
      <c r="AD95" t="s">
        <v>353</v>
      </c>
      <c r="AE95" t="s">
        <v>68</v>
      </c>
      <c r="AF95">
        <v>0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hidden="1" x14ac:dyDescent="0.2">
      <c r="A96">
        <v>102</v>
      </c>
      <c r="B96" t="s">
        <v>366</v>
      </c>
      <c r="C96" t="s">
        <v>353</v>
      </c>
      <c r="D96">
        <v>2021</v>
      </c>
      <c r="E96" t="s">
        <v>353</v>
      </c>
      <c r="F96" t="s">
        <v>154</v>
      </c>
      <c r="G96">
        <f t="shared" si="9"/>
        <v>15</v>
      </c>
      <c r="H96" t="str">
        <f t="shared" si="10"/>
        <v>PIRLS_2021</v>
      </c>
      <c r="I96" t="str">
        <f t="shared" si="11"/>
        <v>PIRLS_2021_school</v>
      </c>
      <c r="J96" t="s">
        <v>353</v>
      </c>
      <c r="K96" t="s">
        <v>69</v>
      </c>
      <c r="L96">
        <v>65</v>
      </c>
      <c r="M96">
        <v>4.7</v>
      </c>
      <c r="N96" t="s">
        <v>389</v>
      </c>
      <c r="O96" t="s">
        <v>434</v>
      </c>
      <c r="P96" t="s">
        <v>353</v>
      </c>
      <c r="Q96" t="str">
        <f t="shared" si="12"/>
        <v>-</v>
      </c>
      <c r="R96" t="s">
        <v>353</v>
      </c>
      <c r="S96" t="s">
        <v>353</v>
      </c>
      <c r="T96" t="s">
        <v>353</v>
      </c>
      <c r="U96" t="s">
        <v>353</v>
      </c>
      <c r="V96" t="str">
        <f t="shared" si="13"/>
        <v>No</v>
      </c>
      <c r="W96" t="str">
        <f t="shared" si="14"/>
        <v>No</v>
      </c>
      <c r="X96" s="6">
        <f t="shared" si="15"/>
        <v>1</v>
      </c>
      <c r="Y96" s="6">
        <f t="shared" si="16"/>
        <v>0</v>
      </c>
      <c r="Z96" t="s">
        <v>180</v>
      </c>
      <c r="AA96" t="s">
        <v>180</v>
      </c>
      <c r="AB96" t="s">
        <v>353</v>
      </c>
      <c r="AC96" t="str">
        <f t="shared" si="17"/>
        <v>PIRLS_2021-</v>
      </c>
      <c r="AD96" t="s">
        <v>353</v>
      </c>
      <c r="AE96" t="s">
        <v>69</v>
      </c>
      <c r="AF96">
        <v>0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hidden="1" x14ac:dyDescent="0.2">
      <c r="A97">
        <v>103</v>
      </c>
      <c r="B97" t="s">
        <v>366</v>
      </c>
      <c r="C97" t="s">
        <v>383</v>
      </c>
      <c r="D97">
        <v>2021</v>
      </c>
      <c r="E97" t="s">
        <v>353</v>
      </c>
      <c r="F97" t="s">
        <v>154</v>
      </c>
      <c r="G97">
        <f t="shared" si="9"/>
        <v>15</v>
      </c>
      <c r="H97" t="str">
        <f t="shared" si="10"/>
        <v>PIRLS_Bridge_2021</v>
      </c>
      <c r="I97" t="str">
        <f t="shared" si="11"/>
        <v>PIRLS_Bridge_2021_student_achievement</v>
      </c>
      <c r="J97" t="s">
        <v>495</v>
      </c>
      <c r="K97" t="s">
        <v>70</v>
      </c>
      <c r="L97">
        <v>26</v>
      </c>
      <c r="M97">
        <v>23.9</v>
      </c>
      <c r="N97" t="s">
        <v>409</v>
      </c>
      <c r="O97" t="s">
        <v>434</v>
      </c>
      <c r="P97" t="s">
        <v>68</v>
      </c>
      <c r="Q97" t="str">
        <f t="shared" si="12"/>
        <v>ASGA5;ASHA5</v>
      </c>
      <c r="R97" t="s">
        <v>353</v>
      </c>
      <c r="S97" t="s">
        <v>70</v>
      </c>
      <c r="T97" t="s">
        <v>72</v>
      </c>
      <c r="U97" t="s">
        <v>74</v>
      </c>
      <c r="V97" t="str">
        <f t="shared" si="13"/>
        <v>No</v>
      </c>
      <c r="W97" t="str">
        <f t="shared" si="14"/>
        <v>No</v>
      </c>
      <c r="X97" s="6">
        <f t="shared" si="15"/>
        <v>1</v>
      </c>
      <c r="Y97" s="6">
        <f t="shared" si="16"/>
        <v>0</v>
      </c>
      <c r="Z97" t="s">
        <v>422</v>
      </c>
      <c r="AA97" t="s">
        <v>181</v>
      </c>
      <c r="AB97" t="s">
        <v>354</v>
      </c>
      <c r="AC97" t="str">
        <f t="shared" si="17"/>
        <v>PIRLS_Bridge_2021ACH</v>
      </c>
      <c r="AD97" t="s">
        <v>421</v>
      </c>
      <c r="AE97" t="s">
        <v>70</v>
      </c>
      <c r="AF97">
        <v>1</v>
      </c>
      <c r="AG97">
        <v>1</v>
      </c>
      <c r="AH97">
        <v>1</v>
      </c>
      <c r="AI97">
        <v>0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hidden="1" x14ac:dyDescent="0.2">
      <c r="A98">
        <v>104</v>
      </c>
      <c r="B98" t="s">
        <v>366</v>
      </c>
      <c r="C98" t="s">
        <v>353</v>
      </c>
      <c r="D98">
        <v>2021</v>
      </c>
      <c r="E98" t="s">
        <v>353</v>
      </c>
      <c r="F98" t="s">
        <v>154</v>
      </c>
      <c r="G98">
        <f t="shared" si="9"/>
        <v>15</v>
      </c>
      <c r="H98" t="str">
        <f t="shared" si="10"/>
        <v>PIRLS_2021</v>
      </c>
      <c r="I98" t="str">
        <f t="shared" si="11"/>
        <v>PIRLS_2021_student_achievement</v>
      </c>
      <c r="J98" t="s">
        <v>478</v>
      </c>
      <c r="K98" t="s">
        <v>71</v>
      </c>
      <c r="L98">
        <v>65</v>
      </c>
      <c r="M98">
        <v>448.7</v>
      </c>
      <c r="N98" t="s">
        <v>409</v>
      </c>
      <c r="O98" t="s">
        <v>434</v>
      </c>
      <c r="P98" t="s">
        <v>69</v>
      </c>
      <c r="Q98" t="str">
        <f t="shared" si="12"/>
        <v>ASGR5;ASHR5</v>
      </c>
      <c r="R98" t="s">
        <v>353</v>
      </c>
      <c r="S98" t="s">
        <v>71</v>
      </c>
      <c r="T98" t="s">
        <v>73</v>
      </c>
      <c r="U98" t="s">
        <v>75</v>
      </c>
      <c r="V98" t="str">
        <f t="shared" si="13"/>
        <v>No</v>
      </c>
      <c r="W98" t="str">
        <f t="shared" si="14"/>
        <v>No</v>
      </c>
      <c r="X98" s="6">
        <f t="shared" si="15"/>
        <v>1</v>
      </c>
      <c r="Y98" s="6">
        <f t="shared" si="16"/>
        <v>0</v>
      </c>
      <c r="Z98" t="s">
        <v>422</v>
      </c>
      <c r="AA98" t="s">
        <v>181</v>
      </c>
      <c r="AB98" t="s">
        <v>354</v>
      </c>
      <c r="AC98" t="str">
        <f t="shared" si="17"/>
        <v>PIRLS_2021ACH</v>
      </c>
      <c r="AD98" t="s">
        <v>421</v>
      </c>
      <c r="AE98" t="s">
        <v>71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hidden="1" x14ac:dyDescent="0.2">
      <c r="A99">
        <v>105</v>
      </c>
      <c r="B99" t="s">
        <v>366</v>
      </c>
      <c r="C99" t="s">
        <v>383</v>
      </c>
      <c r="D99">
        <v>2021</v>
      </c>
      <c r="E99" t="s">
        <v>353</v>
      </c>
      <c r="F99" t="s">
        <v>154</v>
      </c>
      <c r="G99">
        <f t="shared" si="9"/>
        <v>15</v>
      </c>
      <c r="H99" t="str">
        <f t="shared" si="10"/>
        <v>PIRLS_Bridge_2021</v>
      </c>
      <c r="I99" t="str">
        <f t="shared" si="11"/>
        <v>PIRLS_Bridge_2021_student_background</v>
      </c>
      <c r="J99" t="s">
        <v>353</v>
      </c>
      <c r="K99" t="s">
        <v>72</v>
      </c>
      <c r="L99">
        <v>26</v>
      </c>
      <c r="M99">
        <v>25</v>
      </c>
      <c r="N99" t="s">
        <v>409</v>
      </c>
      <c r="O99" t="s">
        <v>434</v>
      </c>
      <c r="P99" t="s">
        <v>353</v>
      </c>
      <c r="Q99" t="str">
        <f t="shared" si="12"/>
        <v>-</v>
      </c>
      <c r="R99" t="s">
        <v>353</v>
      </c>
      <c r="S99" t="s">
        <v>353</v>
      </c>
      <c r="T99" t="s">
        <v>353</v>
      </c>
      <c r="U99" t="s">
        <v>353</v>
      </c>
      <c r="V99" t="str">
        <f t="shared" si="13"/>
        <v>No</v>
      </c>
      <c r="W99" t="str">
        <f t="shared" si="14"/>
        <v>No</v>
      </c>
      <c r="X99" s="6">
        <f t="shared" si="15"/>
        <v>1</v>
      </c>
      <c r="Y99" s="6">
        <f t="shared" si="16"/>
        <v>0</v>
      </c>
      <c r="Z99" t="s">
        <v>423</v>
      </c>
      <c r="AA99" t="s">
        <v>181</v>
      </c>
      <c r="AB99" t="s">
        <v>355</v>
      </c>
      <c r="AC99" t="str">
        <f t="shared" si="17"/>
        <v>PIRLS_Bridge_2021BGR</v>
      </c>
      <c r="AD99" t="s">
        <v>437</v>
      </c>
      <c r="AE99" t="s">
        <v>72</v>
      </c>
      <c r="AF99">
        <v>1</v>
      </c>
      <c r="AG99">
        <v>1</v>
      </c>
      <c r="AH99">
        <v>1</v>
      </c>
      <c r="AI99">
        <v>0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hidden="1" x14ac:dyDescent="0.2">
      <c r="A100">
        <v>106</v>
      </c>
      <c r="B100" t="s">
        <v>366</v>
      </c>
      <c r="C100" t="s">
        <v>353</v>
      </c>
      <c r="D100">
        <v>2021</v>
      </c>
      <c r="E100" t="s">
        <v>353</v>
      </c>
      <c r="F100" t="s">
        <v>154</v>
      </c>
      <c r="G100">
        <f t="shared" si="9"/>
        <v>15</v>
      </c>
      <c r="H100" t="str">
        <f t="shared" si="10"/>
        <v>PIRLS_2021</v>
      </c>
      <c r="I100" t="str">
        <f t="shared" si="11"/>
        <v>PIRLS_2021_student_background</v>
      </c>
      <c r="J100" t="s">
        <v>353</v>
      </c>
      <c r="K100" t="s">
        <v>73</v>
      </c>
      <c r="L100">
        <v>65</v>
      </c>
      <c r="M100">
        <v>192.7</v>
      </c>
      <c r="N100" t="s">
        <v>409</v>
      </c>
      <c r="O100" t="s">
        <v>434</v>
      </c>
      <c r="P100" t="s">
        <v>353</v>
      </c>
      <c r="Q100" t="str">
        <f t="shared" si="12"/>
        <v>-</v>
      </c>
      <c r="R100" t="s">
        <v>353</v>
      </c>
      <c r="S100" t="s">
        <v>353</v>
      </c>
      <c r="T100" t="s">
        <v>353</v>
      </c>
      <c r="U100" t="s">
        <v>353</v>
      </c>
      <c r="V100" t="str">
        <f t="shared" si="13"/>
        <v>No</v>
      </c>
      <c r="W100" t="str">
        <f t="shared" si="14"/>
        <v>No</v>
      </c>
      <c r="X100" s="6">
        <f t="shared" si="15"/>
        <v>1</v>
      </c>
      <c r="Y100" s="6">
        <f t="shared" si="16"/>
        <v>0</v>
      </c>
      <c r="Z100" t="s">
        <v>423</v>
      </c>
      <c r="AA100" t="s">
        <v>181</v>
      </c>
      <c r="AB100" t="s">
        <v>355</v>
      </c>
      <c r="AC100" t="str">
        <f t="shared" si="17"/>
        <v>PIRLS_2021BGR</v>
      </c>
      <c r="AD100" t="s">
        <v>437</v>
      </c>
      <c r="AE100" t="s">
        <v>73</v>
      </c>
      <c r="AF100">
        <v>1</v>
      </c>
      <c r="AG100">
        <v>1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hidden="1" x14ac:dyDescent="0.2">
      <c r="A101">
        <v>107</v>
      </c>
      <c r="B101" t="s">
        <v>366</v>
      </c>
      <c r="C101" t="s">
        <v>383</v>
      </c>
      <c r="D101">
        <v>2021</v>
      </c>
      <c r="E101" t="s">
        <v>353</v>
      </c>
      <c r="F101" t="s">
        <v>154</v>
      </c>
      <c r="G101">
        <f t="shared" si="9"/>
        <v>15</v>
      </c>
      <c r="H101" t="str">
        <f t="shared" si="10"/>
        <v>PIRLS_Bridge_2021</v>
      </c>
      <c r="I101" t="str">
        <f t="shared" si="11"/>
        <v>PIRLS_Bridge_2021_student_homebg</v>
      </c>
      <c r="J101" t="s">
        <v>353</v>
      </c>
      <c r="K101" t="s">
        <v>74</v>
      </c>
      <c r="L101">
        <v>26</v>
      </c>
      <c r="M101">
        <v>10.7</v>
      </c>
      <c r="N101" t="s">
        <v>409</v>
      </c>
      <c r="O101" t="s">
        <v>434</v>
      </c>
      <c r="P101" t="s">
        <v>353</v>
      </c>
      <c r="Q101" t="str">
        <f t="shared" si="12"/>
        <v>-</v>
      </c>
      <c r="R101" t="s">
        <v>353</v>
      </c>
      <c r="S101" t="s">
        <v>353</v>
      </c>
      <c r="T101" t="s">
        <v>353</v>
      </c>
      <c r="U101" t="s">
        <v>353</v>
      </c>
      <c r="V101" t="str">
        <f t="shared" si="13"/>
        <v>No</v>
      </c>
      <c r="W101" t="str">
        <f t="shared" si="14"/>
        <v>No</v>
      </c>
      <c r="X101" s="6">
        <f t="shared" si="15"/>
        <v>1</v>
      </c>
      <c r="Y101" s="6">
        <f t="shared" si="16"/>
        <v>0</v>
      </c>
      <c r="Z101" t="s">
        <v>424</v>
      </c>
      <c r="AA101" t="s">
        <v>181</v>
      </c>
      <c r="AB101" t="s">
        <v>380</v>
      </c>
      <c r="AC101" t="str">
        <f t="shared" si="17"/>
        <v>PIRLS_Bridge_2021HBG</v>
      </c>
      <c r="AD101" t="s">
        <v>435</v>
      </c>
      <c r="AE101" t="s">
        <v>74</v>
      </c>
      <c r="AF101">
        <v>1</v>
      </c>
      <c r="AG101">
        <v>1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hidden="1" x14ac:dyDescent="0.2">
      <c r="A102">
        <v>108</v>
      </c>
      <c r="B102" t="s">
        <v>366</v>
      </c>
      <c r="C102" t="s">
        <v>353</v>
      </c>
      <c r="D102">
        <v>2021</v>
      </c>
      <c r="E102" t="s">
        <v>353</v>
      </c>
      <c r="F102" t="s">
        <v>154</v>
      </c>
      <c r="G102">
        <f t="shared" si="9"/>
        <v>15</v>
      </c>
      <c r="H102" t="str">
        <f t="shared" si="10"/>
        <v>PIRLS_2021</v>
      </c>
      <c r="I102" t="str">
        <f t="shared" si="11"/>
        <v>PIRLS_2021_student_homebg</v>
      </c>
      <c r="J102" t="s">
        <v>353</v>
      </c>
      <c r="K102" t="s">
        <v>75</v>
      </c>
      <c r="L102">
        <v>65</v>
      </c>
      <c r="M102">
        <v>79.099999999999994</v>
      </c>
      <c r="N102" t="s">
        <v>409</v>
      </c>
      <c r="O102" t="s">
        <v>434</v>
      </c>
      <c r="P102" t="s">
        <v>353</v>
      </c>
      <c r="Q102" t="str">
        <f t="shared" si="12"/>
        <v>-</v>
      </c>
      <c r="R102" t="s">
        <v>353</v>
      </c>
      <c r="S102" t="s">
        <v>353</v>
      </c>
      <c r="T102" t="s">
        <v>353</v>
      </c>
      <c r="U102" t="s">
        <v>353</v>
      </c>
      <c r="V102" t="str">
        <f t="shared" si="13"/>
        <v>No</v>
      </c>
      <c r="W102" t="str">
        <f t="shared" si="14"/>
        <v>No</v>
      </c>
      <c r="X102" s="6">
        <f t="shared" si="15"/>
        <v>1</v>
      </c>
      <c r="Y102" s="6">
        <f t="shared" si="16"/>
        <v>0</v>
      </c>
      <c r="Z102" t="s">
        <v>424</v>
      </c>
      <c r="AA102" t="s">
        <v>181</v>
      </c>
      <c r="AB102" t="s">
        <v>380</v>
      </c>
      <c r="AC102" t="str">
        <f t="shared" si="17"/>
        <v>PIRLS_2021HBG</v>
      </c>
      <c r="AD102" t="s">
        <v>435</v>
      </c>
      <c r="AE102" t="s">
        <v>75</v>
      </c>
      <c r="AF102">
        <v>1</v>
      </c>
      <c r="AG102">
        <v>1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hidden="1" x14ac:dyDescent="0.2">
      <c r="A103">
        <v>109</v>
      </c>
      <c r="B103" t="s">
        <v>366</v>
      </c>
      <c r="C103" t="s">
        <v>353</v>
      </c>
      <c r="D103">
        <v>2021</v>
      </c>
      <c r="E103" t="s">
        <v>353</v>
      </c>
      <c r="F103" t="s">
        <v>154</v>
      </c>
      <c r="G103">
        <f t="shared" si="9"/>
        <v>15</v>
      </c>
      <c r="H103" t="str">
        <f t="shared" si="10"/>
        <v>PIRLS_2021</v>
      </c>
      <c r="I103" t="str">
        <f t="shared" si="11"/>
        <v>PIRLS_2021_student_process</v>
      </c>
      <c r="J103" t="s">
        <v>353</v>
      </c>
      <c r="K103" t="s">
        <v>76</v>
      </c>
      <c r="L103">
        <v>65</v>
      </c>
      <c r="M103">
        <v>374.3</v>
      </c>
      <c r="N103" t="s">
        <v>409</v>
      </c>
      <c r="O103" t="s">
        <v>434</v>
      </c>
      <c r="P103" t="s">
        <v>353</v>
      </c>
      <c r="Q103" t="str">
        <f t="shared" si="12"/>
        <v>-</v>
      </c>
      <c r="R103" t="s">
        <v>353</v>
      </c>
      <c r="S103" t="s">
        <v>353</v>
      </c>
      <c r="T103" t="s">
        <v>353</v>
      </c>
      <c r="U103" t="s">
        <v>353</v>
      </c>
      <c r="V103" t="str">
        <f t="shared" si="13"/>
        <v>No</v>
      </c>
      <c r="W103" t="str">
        <f t="shared" si="14"/>
        <v>No</v>
      </c>
      <c r="X103" s="6">
        <f t="shared" si="15"/>
        <v>1</v>
      </c>
      <c r="Y103" s="6">
        <f t="shared" si="16"/>
        <v>0</v>
      </c>
      <c r="Z103" t="s">
        <v>429</v>
      </c>
      <c r="AA103" t="s">
        <v>181</v>
      </c>
      <c r="AB103" t="s">
        <v>359</v>
      </c>
      <c r="AC103" t="str">
        <f t="shared" si="17"/>
        <v>PIRLS_2021-</v>
      </c>
      <c r="AD103" t="s">
        <v>353</v>
      </c>
      <c r="AE103" t="s">
        <v>76</v>
      </c>
      <c r="AF103">
        <v>1</v>
      </c>
      <c r="AG103">
        <v>1</v>
      </c>
      <c r="AH103">
        <v>1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hidden="1" x14ac:dyDescent="0.2">
      <c r="A104">
        <v>110</v>
      </c>
      <c r="B104" t="s">
        <v>366</v>
      </c>
      <c r="C104" t="s">
        <v>383</v>
      </c>
      <c r="D104">
        <v>2021</v>
      </c>
      <c r="E104" t="s">
        <v>353</v>
      </c>
      <c r="F104" t="s">
        <v>154</v>
      </c>
      <c r="G104">
        <f t="shared" si="9"/>
        <v>15</v>
      </c>
      <c r="H104" t="str">
        <f t="shared" si="10"/>
        <v>PIRLS_Bridge_2021</v>
      </c>
      <c r="I104" t="str">
        <f t="shared" si="11"/>
        <v>PIRLS_Bridge_2021_student_reliability</v>
      </c>
      <c r="J104" t="s">
        <v>353</v>
      </c>
      <c r="K104" t="s">
        <v>77</v>
      </c>
      <c r="L104">
        <v>26</v>
      </c>
      <c r="M104">
        <v>6.5</v>
      </c>
      <c r="N104" t="s">
        <v>353</v>
      </c>
      <c r="O104" t="s">
        <v>436</v>
      </c>
      <c r="P104" t="s">
        <v>353</v>
      </c>
      <c r="Q104" t="str">
        <f t="shared" si="12"/>
        <v>-</v>
      </c>
      <c r="R104" t="s">
        <v>353</v>
      </c>
      <c r="S104" t="s">
        <v>353</v>
      </c>
      <c r="T104" t="s">
        <v>353</v>
      </c>
      <c r="U104" t="s">
        <v>353</v>
      </c>
      <c r="V104" t="str">
        <f t="shared" si="13"/>
        <v>No</v>
      </c>
      <c r="W104" t="str">
        <f t="shared" si="14"/>
        <v>No</v>
      </c>
      <c r="X104" s="6">
        <f t="shared" si="15"/>
        <v>1</v>
      </c>
      <c r="Y104" s="6">
        <f t="shared" si="16"/>
        <v>0</v>
      </c>
      <c r="Z104" t="s">
        <v>425</v>
      </c>
      <c r="AA104" t="s">
        <v>181</v>
      </c>
      <c r="AB104" t="s">
        <v>356</v>
      </c>
      <c r="AC104" t="str">
        <f t="shared" si="17"/>
        <v>PIRLS_Bridge_2021-</v>
      </c>
      <c r="AD104" t="s">
        <v>353</v>
      </c>
      <c r="AE104" t="s">
        <v>77</v>
      </c>
      <c r="AF104">
        <v>1</v>
      </c>
      <c r="AG104">
        <v>1</v>
      </c>
      <c r="AH104">
        <v>1</v>
      </c>
      <c r="AI104">
        <v>0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hidden="1" x14ac:dyDescent="0.2">
      <c r="A105">
        <v>111</v>
      </c>
      <c r="B105" t="s">
        <v>366</v>
      </c>
      <c r="C105" t="s">
        <v>353</v>
      </c>
      <c r="D105">
        <v>2021</v>
      </c>
      <c r="E105" t="s">
        <v>353</v>
      </c>
      <c r="F105" t="s">
        <v>154</v>
      </c>
      <c r="G105">
        <f t="shared" si="9"/>
        <v>15</v>
      </c>
      <c r="H105" t="str">
        <f t="shared" si="10"/>
        <v>PIRLS_2021</v>
      </c>
      <c r="I105" t="str">
        <f t="shared" si="11"/>
        <v>PIRLS_2021_student_reliability</v>
      </c>
      <c r="J105" t="s">
        <v>353</v>
      </c>
      <c r="K105" t="s">
        <v>78</v>
      </c>
      <c r="L105">
        <v>65</v>
      </c>
      <c r="M105">
        <v>259.8</v>
      </c>
      <c r="N105" t="s">
        <v>353</v>
      </c>
      <c r="O105" t="s">
        <v>436</v>
      </c>
      <c r="P105" t="s">
        <v>353</v>
      </c>
      <c r="Q105" t="str">
        <f t="shared" si="12"/>
        <v>-</v>
      </c>
      <c r="R105" t="s">
        <v>353</v>
      </c>
      <c r="S105" t="s">
        <v>353</v>
      </c>
      <c r="T105" t="s">
        <v>353</v>
      </c>
      <c r="U105" t="s">
        <v>353</v>
      </c>
      <c r="V105" t="str">
        <f t="shared" si="13"/>
        <v>No</v>
      </c>
      <c r="W105" t="str">
        <f t="shared" si="14"/>
        <v>No</v>
      </c>
      <c r="X105" s="6">
        <f t="shared" si="15"/>
        <v>1</v>
      </c>
      <c r="Y105" s="6">
        <f t="shared" si="16"/>
        <v>0</v>
      </c>
      <c r="Z105" t="s">
        <v>425</v>
      </c>
      <c r="AA105" t="s">
        <v>181</v>
      </c>
      <c r="AB105" t="s">
        <v>356</v>
      </c>
      <c r="AC105" t="str">
        <f t="shared" si="17"/>
        <v>PIRLS_2021-</v>
      </c>
      <c r="AD105" t="s">
        <v>353</v>
      </c>
      <c r="AE105" t="s">
        <v>78</v>
      </c>
      <c r="AF105">
        <v>1</v>
      </c>
      <c r="AG105">
        <v>1</v>
      </c>
      <c r="AH105">
        <v>1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1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hidden="1" x14ac:dyDescent="0.2">
      <c r="A106">
        <v>112</v>
      </c>
      <c r="B106" t="s">
        <v>366</v>
      </c>
      <c r="C106" t="s">
        <v>383</v>
      </c>
      <c r="D106">
        <v>2021</v>
      </c>
      <c r="E106" t="s">
        <v>353</v>
      </c>
      <c r="F106" t="s">
        <v>154</v>
      </c>
      <c r="G106">
        <f t="shared" si="9"/>
        <v>15</v>
      </c>
      <c r="H106" t="str">
        <f t="shared" si="10"/>
        <v>PIRLS_Bridge_2021</v>
      </c>
      <c r="I106" t="str">
        <f t="shared" si="11"/>
        <v>PIRLS_Bridge_2021_link</v>
      </c>
      <c r="J106" t="s">
        <v>353</v>
      </c>
      <c r="K106" t="s">
        <v>79</v>
      </c>
      <c r="L106">
        <v>26</v>
      </c>
      <c r="M106">
        <v>14.3</v>
      </c>
      <c r="N106" t="s">
        <v>418</v>
      </c>
      <c r="O106" t="s">
        <v>436</v>
      </c>
      <c r="P106" t="s">
        <v>353</v>
      </c>
      <c r="Q106" t="str">
        <f t="shared" si="12"/>
        <v>-</v>
      </c>
      <c r="R106" t="s">
        <v>353</v>
      </c>
      <c r="S106" t="s">
        <v>353</v>
      </c>
      <c r="T106" t="s">
        <v>353</v>
      </c>
      <c r="U106" t="s">
        <v>353</v>
      </c>
      <c r="V106" t="str">
        <f t="shared" si="13"/>
        <v>No</v>
      </c>
      <c r="W106" t="str">
        <f t="shared" si="14"/>
        <v>No</v>
      </c>
      <c r="X106" s="6">
        <f t="shared" si="15"/>
        <v>1</v>
      </c>
      <c r="Y106" s="6">
        <f t="shared" si="16"/>
        <v>0</v>
      </c>
      <c r="Z106" t="s">
        <v>410</v>
      </c>
      <c r="AA106" t="s">
        <v>410</v>
      </c>
      <c r="AB106" t="s">
        <v>353</v>
      </c>
      <c r="AC106" t="str">
        <f t="shared" si="17"/>
        <v>PIRLS_Bridge_2021-</v>
      </c>
      <c r="AD106" t="s">
        <v>353</v>
      </c>
      <c r="AE106" t="s">
        <v>79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1</v>
      </c>
      <c r="BE106">
        <v>0</v>
      </c>
    </row>
    <row r="107" spans="1:57" hidden="1" x14ac:dyDescent="0.2">
      <c r="A107">
        <v>113</v>
      </c>
      <c r="B107" t="s">
        <v>366</v>
      </c>
      <c r="C107" t="s">
        <v>353</v>
      </c>
      <c r="D107">
        <v>2021</v>
      </c>
      <c r="E107" t="s">
        <v>353</v>
      </c>
      <c r="F107" t="s">
        <v>154</v>
      </c>
      <c r="G107">
        <f t="shared" si="9"/>
        <v>15</v>
      </c>
      <c r="H107" t="str">
        <f t="shared" si="10"/>
        <v>PIRLS_2021</v>
      </c>
      <c r="I107" t="str">
        <f t="shared" si="11"/>
        <v>PIRLS_2021_link</v>
      </c>
      <c r="J107" t="s">
        <v>353</v>
      </c>
      <c r="K107" t="s">
        <v>80</v>
      </c>
      <c r="L107">
        <v>65</v>
      </c>
      <c r="M107">
        <v>112.9</v>
      </c>
      <c r="N107" t="s">
        <v>418</v>
      </c>
      <c r="O107" t="s">
        <v>436</v>
      </c>
      <c r="P107" t="s">
        <v>353</v>
      </c>
      <c r="Q107" t="str">
        <f t="shared" si="12"/>
        <v>-</v>
      </c>
      <c r="R107" t="s">
        <v>353</v>
      </c>
      <c r="S107" t="s">
        <v>353</v>
      </c>
      <c r="T107" t="s">
        <v>353</v>
      </c>
      <c r="U107" t="s">
        <v>353</v>
      </c>
      <c r="V107" t="str">
        <f t="shared" si="13"/>
        <v>No</v>
      </c>
      <c r="W107" t="str">
        <f t="shared" si="14"/>
        <v>No</v>
      </c>
      <c r="X107" s="6">
        <f t="shared" si="15"/>
        <v>1</v>
      </c>
      <c r="Y107" s="6">
        <f t="shared" si="16"/>
        <v>0</v>
      </c>
      <c r="Z107" t="s">
        <v>410</v>
      </c>
      <c r="AA107" t="s">
        <v>410</v>
      </c>
      <c r="AB107" t="s">
        <v>353</v>
      </c>
      <c r="AC107" t="str">
        <f t="shared" si="17"/>
        <v>PIRLS_2021-</v>
      </c>
      <c r="AD107" t="s">
        <v>353</v>
      </c>
      <c r="AE107" t="s">
        <v>80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1</v>
      </c>
      <c r="BE107">
        <v>0</v>
      </c>
    </row>
    <row r="108" spans="1:57" hidden="1" x14ac:dyDescent="0.2">
      <c r="A108">
        <v>114</v>
      </c>
      <c r="B108" t="s">
        <v>366</v>
      </c>
      <c r="C108" t="s">
        <v>383</v>
      </c>
      <c r="D108">
        <v>2021</v>
      </c>
      <c r="E108" t="s">
        <v>353</v>
      </c>
      <c r="F108" t="s">
        <v>154</v>
      </c>
      <c r="G108">
        <f t="shared" si="9"/>
        <v>15</v>
      </c>
      <c r="H108" t="str">
        <f t="shared" si="10"/>
        <v>PIRLS_Bridge_2021</v>
      </c>
      <c r="I108" t="str">
        <f t="shared" si="11"/>
        <v>PIRLS_Bridge_2021_teacher</v>
      </c>
      <c r="J108" t="s">
        <v>353</v>
      </c>
      <c r="K108" t="s">
        <v>81</v>
      </c>
      <c r="L108">
        <v>26</v>
      </c>
      <c r="M108">
        <v>2.2000000000000002</v>
      </c>
      <c r="N108" t="s">
        <v>412</v>
      </c>
      <c r="O108" t="s">
        <v>434</v>
      </c>
      <c r="P108" t="s">
        <v>68</v>
      </c>
      <c r="Q108" t="str">
        <f t="shared" si="12"/>
        <v>-</v>
      </c>
      <c r="R108" t="s">
        <v>353</v>
      </c>
      <c r="S108" t="s">
        <v>353</v>
      </c>
      <c r="T108" t="s">
        <v>353</v>
      </c>
      <c r="U108" t="s">
        <v>353</v>
      </c>
      <c r="V108" t="str">
        <f t="shared" si="13"/>
        <v>No</v>
      </c>
      <c r="W108" t="str">
        <f t="shared" si="14"/>
        <v>No</v>
      </c>
      <c r="X108" s="6">
        <f t="shared" si="15"/>
        <v>1</v>
      </c>
      <c r="Y108" s="6">
        <f t="shared" si="16"/>
        <v>0</v>
      </c>
      <c r="Z108" t="s">
        <v>182</v>
      </c>
      <c r="AA108" t="s">
        <v>182</v>
      </c>
      <c r="AB108" t="s">
        <v>353</v>
      </c>
      <c r="AC108" t="str">
        <f t="shared" si="17"/>
        <v>PIRLS_Bridge_2021-</v>
      </c>
      <c r="AD108" t="s">
        <v>353</v>
      </c>
      <c r="AE108" t="s">
        <v>81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</row>
    <row r="109" spans="1:57" hidden="1" x14ac:dyDescent="0.2">
      <c r="A109">
        <v>115</v>
      </c>
      <c r="B109" t="s">
        <v>366</v>
      </c>
      <c r="C109" t="s">
        <v>353</v>
      </c>
      <c r="D109">
        <v>2021</v>
      </c>
      <c r="E109" t="s">
        <v>353</v>
      </c>
      <c r="F109" t="s">
        <v>154</v>
      </c>
      <c r="G109">
        <f t="shared" si="9"/>
        <v>15</v>
      </c>
      <c r="H109" t="str">
        <f t="shared" si="10"/>
        <v>PIRLS_2021</v>
      </c>
      <c r="I109" t="str">
        <f t="shared" si="11"/>
        <v>PIRLS_2021_teacher</v>
      </c>
      <c r="J109" t="s">
        <v>353</v>
      </c>
      <c r="K109" t="s">
        <v>82</v>
      </c>
      <c r="L109">
        <v>65</v>
      </c>
      <c r="M109">
        <v>9</v>
      </c>
      <c r="N109" t="s">
        <v>412</v>
      </c>
      <c r="O109" t="s">
        <v>434</v>
      </c>
      <c r="P109" t="s">
        <v>69</v>
      </c>
      <c r="Q109" t="str">
        <f t="shared" si="12"/>
        <v>-</v>
      </c>
      <c r="R109" t="s">
        <v>353</v>
      </c>
      <c r="S109" t="s">
        <v>353</v>
      </c>
      <c r="T109" t="s">
        <v>353</v>
      </c>
      <c r="U109" t="s">
        <v>353</v>
      </c>
      <c r="V109" t="str">
        <f t="shared" si="13"/>
        <v>No</v>
      </c>
      <c r="W109" t="str">
        <f t="shared" si="14"/>
        <v>No</v>
      </c>
      <c r="X109" s="6">
        <f t="shared" si="15"/>
        <v>1</v>
      </c>
      <c r="Y109" s="6">
        <f t="shared" si="16"/>
        <v>0</v>
      </c>
      <c r="Z109" t="s">
        <v>182</v>
      </c>
      <c r="AA109" t="s">
        <v>182</v>
      </c>
      <c r="AB109" t="s">
        <v>353</v>
      </c>
      <c r="AC109" t="str">
        <f t="shared" si="17"/>
        <v>PIRLS_2021-</v>
      </c>
      <c r="AD109" t="s">
        <v>353</v>
      </c>
      <c r="AE109" t="s">
        <v>82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</row>
    <row r="110" spans="1:57" hidden="1" x14ac:dyDescent="0.2">
      <c r="A110">
        <v>116</v>
      </c>
      <c r="B110" t="s">
        <v>367</v>
      </c>
      <c r="C110" t="s">
        <v>353</v>
      </c>
      <c r="D110">
        <v>2021</v>
      </c>
      <c r="E110" t="s">
        <v>353</v>
      </c>
      <c r="F110" t="s">
        <v>155</v>
      </c>
      <c r="G110">
        <f t="shared" si="9"/>
        <v>3</v>
      </c>
      <c r="H110" t="str">
        <f t="shared" si="10"/>
        <v>REDS_2021</v>
      </c>
      <c r="I110" t="str">
        <f t="shared" si="11"/>
        <v>REDS_2021_school</v>
      </c>
      <c r="J110" t="s">
        <v>353</v>
      </c>
      <c r="K110" t="s">
        <v>240</v>
      </c>
      <c r="L110">
        <v>11</v>
      </c>
      <c r="M110">
        <v>2.4</v>
      </c>
      <c r="N110" t="s">
        <v>389</v>
      </c>
      <c r="O110" t="s">
        <v>436</v>
      </c>
      <c r="P110" t="s">
        <v>353</v>
      </c>
      <c r="Q110" t="str">
        <f t="shared" si="12"/>
        <v>-</v>
      </c>
      <c r="R110" t="s">
        <v>353</v>
      </c>
      <c r="S110" t="s">
        <v>353</v>
      </c>
      <c r="T110" t="s">
        <v>353</v>
      </c>
      <c r="U110" t="s">
        <v>353</v>
      </c>
      <c r="V110" t="str">
        <f t="shared" si="13"/>
        <v>No</v>
      </c>
      <c r="W110" t="str">
        <f t="shared" si="14"/>
        <v>No</v>
      </c>
      <c r="X110" s="6">
        <f t="shared" si="15"/>
        <v>1</v>
      </c>
      <c r="Y110" s="6">
        <f t="shared" si="16"/>
        <v>0</v>
      </c>
      <c r="Z110" t="s">
        <v>180</v>
      </c>
      <c r="AA110" t="s">
        <v>180</v>
      </c>
      <c r="AB110" t="s">
        <v>353</v>
      </c>
      <c r="AC110" t="str">
        <f t="shared" si="17"/>
        <v>REDS_2021-</v>
      </c>
      <c r="AD110" t="s">
        <v>353</v>
      </c>
      <c r="AE110" t="s">
        <v>240</v>
      </c>
      <c r="AF110">
        <v>0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hidden="1" x14ac:dyDescent="0.2">
      <c r="A111">
        <v>117</v>
      </c>
      <c r="B111" t="s">
        <v>367</v>
      </c>
      <c r="C111" t="s">
        <v>353</v>
      </c>
      <c r="D111">
        <v>2021</v>
      </c>
      <c r="E111" t="s">
        <v>353</v>
      </c>
      <c r="F111" t="s">
        <v>155</v>
      </c>
      <c r="G111">
        <f t="shared" si="9"/>
        <v>3</v>
      </c>
      <c r="H111" t="str">
        <f t="shared" si="10"/>
        <v>REDS_2021</v>
      </c>
      <c r="I111" t="str">
        <f t="shared" si="11"/>
        <v>REDS_2021_student</v>
      </c>
      <c r="J111" t="s">
        <v>451</v>
      </c>
      <c r="K111" t="s">
        <v>241</v>
      </c>
      <c r="L111">
        <v>8</v>
      </c>
      <c r="M111">
        <v>16.100000000000001</v>
      </c>
      <c r="N111" t="s">
        <v>409</v>
      </c>
      <c r="O111" t="s">
        <v>421</v>
      </c>
      <c r="P111" t="s">
        <v>240</v>
      </c>
      <c r="Q111" t="str">
        <f t="shared" si="12"/>
        <v>-</v>
      </c>
      <c r="R111" t="s">
        <v>353</v>
      </c>
      <c r="S111" t="s">
        <v>241</v>
      </c>
      <c r="T111" t="s">
        <v>353</v>
      </c>
      <c r="U111" t="s">
        <v>353</v>
      </c>
      <c r="V111" t="str">
        <f t="shared" si="13"/>
        <v>No</v>
      </c>
      <c r="W111" t="str">
        <f t="shared" si="14"/>
        <v>No</v>
      </c>
      <c r="X111" s="6">
        <f t="shared" si="15"/>
        <v>1</v>
      </c>
      <c r="Y111" s="6">
        <f t="shared" si="16"/>
        <v>0</v>
      </c>
      <c r="Z111" t="s">
        <v>181</v>
      </c>
      <c r="AA111" t="s">
        <v>181</v>
      </c>
      <c r="AB111" t="s">
        <v>353</v>
      </c>
      <c r="AC111" t="str">
        <f t="shared" si="17"/>
        <v>REDS_2021ACH</v>
      </c>
      <c r="AD111" t="s">
        <v>421</v>
      </c>
      <c r="AE111" t="s">
        <v>241</v>
      </c>
      <c r="AF111">
        <v>0</v>
      </c>
      <c r="AG111">
        <v>1</v>
      </c>
      <c r="AH111">
        <v>1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hidden="1" x14ac:dyDescent="0.2">
      <c r="A112">
        <v>118</v>
      </c>
      <c r="B112" t="s">
        <v>367</v>
      </c>
      <c r="C112" t="s">
        <v>353</v>
      </c>
      <c r="D112">
        <v>2021</v>
      </c>
      <c r="E112" t="s">
        <v>353</v>
      </c>
      <c r="F112" t="s">
        <v>155</v>
      </c>
      <c r="G112">
        <f t="shared" si="9"/>
        <v>3</v>
      </c>
      <c r="H112" t="str">
        <f t="shared" si="10"/>
        <v>REDS_2021</v>
      </c>
      <c r="I112" t="str">
        <f t="shared" si="11"/>
        <v>REDS_2021_teacher</v>
      </c>
      <c r="J112" t="s">
        <v>353</v>
      </c>
      <c r="K112" t="s">
        <v>242</v>
      </c>
      <c r="L112">
        <v>10</v>
      </c>
      <c r="M112">
        <v>11.6</v>
      </c>
      <c r="N112" t="s">
        <v>408</v>
      </c>
      <c r="O112" t="s">
        <v>436</v>
      </c>
      <c r="P112" t="s">
        <v>240</v>
      </c>
      <c r="Q112" t="str">
        <f t="shared" si="12"/>
        <v>-</v>
      </c>
      <c r="R112" t="s">
        <v>353</v>
      </c>
      <c r="S112" t="s">
        <v>353</v>
      </c>
      <c r="T112" t="s">
        <v>353</v>
      </c>
      <c r="U112" t="s">
        <v>353</v>
      </c>
      <c r="V112" t="str">
        <f t="shared" si="13"/>
        <v>No</v>
      </c>
      <c r="W112" t="str">
        <f t="shared" si="14"/>
        <v>No</v>
      </c>
      <c r="X112" s="6">
        <f t="shared" si="15"/>
        <v>1</v>
      </c>
      <c r="Y112" s="6">
        <f t="shared" si="16"/>
        <v>0</v>
      </c>
      <c r="Z112" t="s">
        <v>182</v>
      </c>
      <c r="AA112" t="s">
        <v>182</v>
      </c>
      <c r="AB112" t="s">
        <v>353</v>
      </c>
      <c r="AC112" t="str">
        <f t="shared" si="17"/>
        <v>REDS_2021-</v>
      </c>
      <c r="AD112" t="s">
        <v>353</v>
      </c>
      <c r="AE112" t="s">
        <v>242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hidden="1" x14ac:dyDescent="0.2">
      <c r="A113">
        <v>119</v>
      </c>
      <c r="B113" t="s">
        <v>368</v>
      </c>
      <c r="C113" t="s">
        <v>353</v>
      </c>
      <c r="D113">
        <v>1991</v>
      </c>
      <c r="E113" t="s">
        <v>353</v>
      </c>
      <c r="F113" t="s">
        <v>156</v>
      </c>
      <c r="G113">
        <f t="shared" si="9"/>
        <v>1</v>
      </c>
      <c r="H113" t="str">
        <f t="shared" si="10"/>
        <v>RLII_1991</v>
      </c>
      <c r="I113" t="str">
        <f t="shared" si="11"/>
        <v>RLII_1991_student</v>
      </c>
      <c r="J113" t="s">
        <v>456</v>
      </c>
      <c r="K113" t="s">
        <v>243</v>
      </c>
      <c r="L113">
        <v>9</v>
      </c>
      <c r="M113">
        <v>19.899999999999999</v>
      </c>
      <c r="N113" t="s">
        <v>409</v>
      </c>
      <c r="O113" t="s">
        <v>421</v>
      </c>
      <c r="P113" t="s">
        <v>353</v>
      </c>
      <c r="Q113" t="str">
        <f t="shared" si="12"/>
        <v>-</v>
      </c>
      <c r="R113" t="s">
        <v>353</v>
      </c>
      <c r="S113" t="s">
        <v>243</v>
      </c>
      <c r="T113" t="s">
        <v>353</v>
      </c>
      <c r="U113" t="s">
        <v>353</v>
      </c>
      <c r="V113" t="str">
        <f t="shared" si="13"/>
        <v>No</v>
      </c>
      <c r="W113" t="str">
        <f t="shared" si="14"/>
        <v>No</v>
      </c>
      <c r="X113" s="6">
        <f t="shared" si="15"/>
        <v>1</v>
      </c>
      <c r="Y113" s="6">
        <f t="shared" si="16"/>
        <v>0</v>
      </c>
      <c r="Z113" t="s">
        <v>181</v>
      </c>
      <c r="AA113" t="s">
        <v>181</v>
      </c>
      <c r="AB113" t="s">
        <v>353</v>
      </c>
      <c r="AC113" t="str">
        <f t="shared" si="17"/>
        <v>RLII_1991ACH</v>
      </c>
      <c r="AD113" t="s">
        <v>421</v>
      </c>
      <c r="AE113" t="s">
        <v>243</v>
      </c>
      <c r="AF113">
        <v>1</v>
      </c>
      <c r="AG113">
        <v>1</v>
      </c>
      <c r="AH113">
        <v>1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1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hidden="1" x14ac:dyDescent="0.2">
      <c r="A114">
        <v>120</v>
      </c>
      <c r="B114" t="s">
        <v>368</v>
      </c>
      <c r="C114" t="s">
        <v>353</v>
      </c>
      <c r="D114">
        <v>2001</v>
      </c>
      <c r="E114" t="s">
        <v>353</v>
      </c>
      <c r="F114" t="s">
        <v>157</v>
      </c>
      <c r="G114">
        <f t="shared" si="9"/>
        <v>1</v>
      </c>
      <c r="H114" t="str">
        <f t="shared" si="10"/>
        <v>RLII_2001</v>
      </c>
      <c r="I114" t="str">
        <f t="shared" si="11"/>
        <v>RLII_2001_student</v>
      </c>
      <c r="J114" t="s">
        <v>455</v>
      </c>
      <c r="K114" t="s">
        <v>244</v>
      </c>
      <c r="L114">
        <v>9</v>
      </c>
      <c r="M114">
        <v>12.9</v>
      </c>
      <c r="N114" t="s">
        <v>409</v>
      </c>
      <c r="O114" t="s">
        <v>421</v>
      </c>
      <c r="P114" t="s">
        <v>353</v>
      </c>
      <c r="Q114" t="str">
        <f t="shared" si="12"/>
        <v>-</v>
      </c>
      <c r="R114" t="s">
        <v>353</v>
      </c>
      <c r="S114" t="s">
        <v>244</v>
      </c>
      <c r="T114" t="s">
        <v>353</v>
      </c>
      <c r="U114" t="s">
        <v>353</v>
      </c>
      <c r="V114" t="str">
        <f t="shared" si="13"/>
        <v>No</v>
      </c>
      <c r="W114" t="str">
        <f t="shared" si="14"/>
        <v>No</v>
      </c>
      <c r="X114" s="6">
        <f t="shared" si="15"/>
        <v>1</v>
      </c>
      <c r="Y114" s="6">
        <f t="shared" si="16"/>
        <v>0</v>
      </c>
      <c r="Z114" t="s">
        <v>181</v>
      </c>
      <c r="AA114" t="s">
        <v>181</v>
      </c>
      <c r="AB114" t="s">
        <v>353</v>
      </c>
      <c r="AC114" t="str">
        <f t="shared" si="17"/>
        <v>RLII_2001ACH</v>
      </c>
      <c r="AD114" t="s">
        <v>421</v>
      </c>
      <c r="AE114" t="s">
        <v>244</v>
      </c>
      <c r="AF114">
        <v>1</v>
      </c>
      <c r="AG114">
        <v>1</v>
      </c>
      <c r="AH114">
        <v>1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hidden="1" x14ac:dyDescent="0.2">
      <c r="A115">
        <v>121</v>
      </c>
      <c r="B115" t="s">
        <v>369</v>
      </c>
      <c r="C115" t="s">
        <v>353</v>
      </c>
      <c r="D115">
        <v>2006</v>
      </c>
      <c r="E115" t="s">
        <v>353</v>
      </c>
      <c r="F115" t="s">
        <v>158</v>
      </c>
      <c r="G115">
        <f t="shared" si="9"/>
        <v>3</v>
      </c>
      <c r="H115" t="str">
        <f t="shared" si="10"/>
        <v>SITES_2006</v>
      </c>
      <c r="I115" t="str">
        <f t="shared" si="11"/>
        <v>SITES_2006_school</v>
      </c>
      <c r="J115" t="s">
        <v>353</v>
      </c>
      <c r="K115" t="s">
        <v>83</v>
      </c>
      <c r="L115">
        <v>23</v>
      </c>
      <c r="M115">
        <v>5.8</v>
      </c>
      <c r="N115" t="s">
        <v>389</v>
      </c>
      <c r="O115" t="s">
        <v>436</v>
      </c>
      <c r="P115" t="s">
        <v>353</v>
      </c>
      <c r="Q115" t="str">
        <f t="shared" si="12"/>
        <v>-</v>
      </c>
      <c r="R115" t="s">
        <v>353</v>
      </c>
      <c r="S115" t="s">
        <v>353</v>
      </c>
      <c r="T115" t="s">
        <v>353</v>
      </c>
      <c r="U115" t="s">
        <v>353</v>
      </c>
      <c r="V115" t="str">
        <f t="shared" si="13"/>
        <v>No</v>
      </c>
      <c r="W115" t="str">
        <f t="shared" si="14"/>
        <v>No</v>
      </c>
      <c r="X115" s="6">
        <f t="shared" si="15"/>
        <v>0</v>
      </c>
      <c r="Y115" s="6">
        <f t="shared" si="16"/>
        <v>0</v>
      </c>
      <c r="Z115" t="s">
        <v>180</v>
      </c>
      <c r="AA115" t="s">
        <v>180</v>
      </c>
      <c r="AB115" t="s">
        <v>353</v>
      </c>
      <c r="AC115" t="str">
        <f t="shared" si="17"/>
        <v>SITES_2006-</v>
      </c>
      <c r="AD115" t="s">
        <v>353</v>
      </c>
      <c r="AE115" t="s">
        <v>83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1</v>
      </c>
      <c r="BB115">
        <v>0</v>
      </c>
      <c r="BC115">
        <v>0</v>
      </c>
      <c r="BD115">
        <v>0</v>
      </c>
      <c r="BE115">
        <v>1</v>
      </c>
    </row>
    <row r="116" spans="1:57" x14ac:dyDescent="0.2">
      <c r="A116">
        <v>122</v>
      </c>
      <c r="B116" t="s">
        <v>369</v>
      </c>
      <c r="C116" t="s">
        <v>353</v>
      </c>
      <c r="D116">
        <v>2006</v>
      </c>
      <c r="E116" t="s">
        <v>353</v>
      </c>
      <c r="F116" t="s">
        <v>158</v>
      </c>
      <c r="G116">
        <f t="shared" si="9"/>
        <v>3</v>
      </c>
      <c r="H116" t="str">
        <f t="shared" si="10"/>
        <v>SITES_2006</v>
      </c>
      <c r="I116" t="str">
        <f t="shared" si="11"/>
        <v>SITES_2006_teacher_math</v>
      </c>
      <c r="J116" t="s">
        <v>353</v>
      </c>
      <c r="K116" t="s">
        <v>84</v>
      </c>
      <c r="L116">
        <v>23</v>
      </c>
      <c r="M116">
        <v>7.2</v>
      </c>
      <c r="N116" t="s">
        <v>408</v>
      </c>
      <c r="O116" t="s">
        <v>436</v>
      </c>
      <c r="P116" t="s">
        <v>83</v>
      </c>
      <c r="Q116" t="str">
        <f t="shared" si="12"/>
        <v>-</v>
      </c>
      <c r="R116" t="s">
        <v>353</v>
      </c>
      <c r="S116" t="s">
        <v>353</v>
      </c>
      <c r="T116" t="s">
        <v>353</v>
      </c>
      <c r="U116" t="s">
        <v>353</v>
      </c>
      <c r="V116" t="str">
        <f t="shared" si="13"/>
        <v>No</v>
      </c>
      <c r="W116" t="str">
        <f t="shared" si="14"/>
        <v>No</v>
      </c>
      <c r="X116" s="6">
        <f t="shared" si="15"/>
        <v>0</v>
      </c>
      <c r="Y116" s="6">
        <f t="shared" si="16"/>
        <v>0</v>
      </c>
      <c r="Z116" t="s">
        <v>430</v>
      </c>
      <c r="AA116" t="s">
        <v>182</v>
      </c>
      <c r="AB116" t="s">
        <v>351</v>
      </c>
      <c r="AC116" t="str">
        <f t="shared" si="17"/>
        <v>SITES_2006-</v>
      </c>
      <c r="AD116" t="s">
        <v>353</v>
      </c>
      <c r="AE116" t="s">
        <v>84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1</v>
      </c>
      <c r="BA116">
        <v>1</v>
      </c>
      <c r="BB116">
        <v>0</v>
      </c>
      <c r="BC116">
        <v>0</v>
      </c>
      <c r="BD116">
        <v>0</v>
      </c>
      <c r="BE116">
        <v>0</v>
      </c>
    </row>
    <row r="117" spans="1:57" x14ac:dyDescent="0.2">
      <c r="A117">
        <v>123</v>
      </c>
      <c r="B117" t="s">
        <v>369</v>
      </c>
      <c r="C117" t="s">
        <v>353</v>
      </c>
      <c r="D117">
        <v>2006</v>
      </c>
      <c r="E117" t="s">
        <v>353</v>
      </c>
      <c r="F117" t="s">
        <v>158</v>
      </c>
      <c r="G117">
        <f t="shared" si="9"/>
        <v>3</v>
      </c>
      <c r="H117" t="str">
        <f t="shared" si="10"/>
        <v>SITES_2006</v>
      </c>
      <c r="I117" t="str">
        <f t="shared" si="11"/>
        <v>SITES_2006_teacher_science</v>
      </c>
      <c r="J117" t="s">
        <v>353</v>
      </c>
      <c r="K117" t="s">
        <v>85</v>
      </c>
      <c r="L117">
        <v>23</v>
      </c>
      <c r="M117">
        <v>8.4</v>
      </c>
      <c r="N117" t="s">
        <v>408</v>
      </c>
      <c r="O117" t="s">
        <v>436</v>
      </c>
      <c r="P117" t="s">
        <v>83</v>
      </c>
      <c r="Q117" t="str">
        <f t="shared" si="12"/>
        <v>-</v>
      </c>
      <c r="R117" t="s">
        <v>353</v>
      </c>
      <c r="S117" t="s">
        <v>353</v>
      </c>
      <c r="T117" t="s">
        <v>353</v>
      </c>
      <c r="U117" t="s">
        <v>353</v>
      </c>
      <c r="V117" t="str">
        <f t="shared" si="13"/>
        <v>No</v>
      </c>
      <c r="W117" t="str">
        <f t="shared" si="14"/>
        <v>No</v>
      </c>
      <c r="X117" s="6">
        <f t="shared" si="15"/>
        <v>0</v>
      </c>
      <c r="Y117" s="6">
        <f t="shared" si="16"/>
        <v>0</v>
      </c>
      <c r="Z117" t="s">
        <v>431</v>
      </c>
      <c r="AA117" t="s">
        <v>182</v>
      </c>
      <c r="AB117" t="s">
        <v>352</v>
      </c>
      <c r="AC117" t="str">
        <f t="shared" si="17"/>
        <v>SITES_2006-</v>
      </c>
      <c r="AD117" t="s">
        <v>353</v>
      </c>
      <c r="AE117" t="s">
        <v>85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1</v>
      </c>
      <c r="BB117">
        <v>0</v>
      </c>
      <c r="BC117">
        <v>0</v>
      </c>
      <c r="BD117">
        <v>0</v>
      </c>
      <c r="BE117">
        <v>0</v>
      </c>
    </row>
    <row r="118" spans="1:57" hidden="1" x14ac:dyDescent="0.2">
      <c r="A118">
        <v>124</v>
      </c>
      <c r="B118" t="s">
        <v>370</v>
      </c>
      <c r="C118" t="s">
        <v>385</v>
      </c>
      <c r="D118">
        <v>1995</v>
      </c>
      <c r="E118" t="s">
        <v>353</v>
      </c>
      <c r="F118" t="s">
        <v>159</v>
      </c>
      <c r="G118">
        <f t="shared" si="9"/>
        <v>4</v>
      </c>
      <c r="H118" t="str">
        <f t="shared" si="10"/>
        <v>TIMSSADVANCED_Math_1995</v>
      </c>
      <c r="I118" t="str">
        <f t="shared" si="11"/>
        <v>TIMSSADVANCED_Math_1995_school</v>
      </c>
      <c r="J118" t="s">
        <v>353</v>
      </c>
      <c r="K118" t="s">
        <v>86</v>
      </c>
      <c r="L118">
        <v>17</v>
      </c>
      <c r="M118">
        <v>1.5</v>
      </c>
      <c r="N118" t="s">
        <v>389</v>
      </c>
      <c r="O118" t="s">
        <v>433</v>
      </c>
      <c r="P118" t="s">
        <v>353</v>
      </c>
      <c r="Q118" t="str">
        <f t="shared" si="12"/>
        <v>-</v>
      </c>
      <c r="R118" t="s">
        <v>353</v>
      </c>
      <c r="S118" t="s">
        <v>353</v>
      </c>
      <c r="T118" t="s">
        <v>353</v>
      </c>
      <c r="U118" t="s">
        <v>353</v>
      </c>
      <c r="V118" t="str">
        <f t="shared" si="13"/>
        <v>No</v>
      </c>
      <c r="W118" t="str">
        <f t="shared" si="14"/>
        <v>No</v>
      </c>
      <c r="X118" s="6">
        <f t="shared" si="15"/>
        <v>1</v>
      </c>
      <c r="Y118" s="6">
        <f t="shared" si="16"/>
        <v>0</v>
      </c>
      <c r="Z118" t="s">
        <v>180</v>
      </c>
      <c r="AA118" t="s">
        <v>180</v>
      </c>
      <c r="AB118" t="s">
        <v>353</v>
      </c>
      <c r="AC118" t="str">
        <f t="shared" si="17"/>
        <v>TIMSSADVANCED_Math_1995-</v>
      </c>
      <c r="AD118" t="s">
        <v>353</v>
      </c>
      <c r="AE118" t="s">
        <v>86</v>
      </c>
      <c r="AF118">
        <v>0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hidden="1" x14ac:dyDescent="0.2">
      <c r="A119">
        <v>125</v>
      </c>
      <c r="B119" t="s">
        <v>370</v>
      </c>
      <c r="C119" t="s">
        <v>385</v>
      </c>
      <c r="D119">
        <v>1995</v>
      </c>
      <c r="E119" t="s">
        <v>353</v>
      </c>
      <c r="F119" t="s">
        <v>159</v>
      </c>
      <c r="G119">
        <f t="shared" si="9"/>
        <v>4</v>
      </c>
      <c r="H119" t="str">
        <f t="shared" si="10"/>
        <v>TIMSSADVANCED_Math_1995</v>
      </c>
      <c r="I119" t="str">
        <f t="shared" si="11"/>
        <v>TIMSSADVANCED_Math_1995_student_achievement</v>
      </c>
      <c r="J119" t="s">
        <v>462</v>
      </c>
      <c r="K119" t="s">
        <v>87</v>
      </c>
      <c r="L119">
        <v>17</v>
      </c>
      <c r="M119">
        <v>4.9000000000000004</v>
      </c>
      <c r="N119" t="s">
        <v>409</v>
      </c>
      <c r="O119" t="s">
        <v>433</v>
      </c>
      <c r="P119" t="s">
        <v>86</v>
      </c>
      <c r="Q119" t="str">
        <f t="shared" si="12"/>
        <v>MSGM1</v>
      </c>
      <c r="R119" t="s">
        <v>353</v>
      </c>
      <c r="S119" t="s">
        <v>87</v>
      </c>
      <c r="T119" t="s">
        <v>88</v>
      </c>
      <c r="U119" t="s">
        <v>353</v>
      </c>
      <c r="V119" t="str">
        <f t="shared" si="13"/>
        <v>No</v>
      </c>
      <c r="W119" t="str">
        <f t="shared" si="14"/>
        <v>No</v>
      </c>
      <c r="X119" s="6">
        <f t="shared" si="15"/>
        <v>1</v>
      </c>
      <c r="Y119" s="6">
        <f t="shared" si="16"/>
        <v>0</v>
      </c>
      <c r="Z119" t="s">
        <v>422</v>
      </c>
      <c r="AA119" t="s">
        <v>181</v>
      </c>
      <c r="AB119" t="s">
        <v>354</v>
      </c>
      <c r="AC119" t="str">
        <f t="shared" si="17"/>
        <v>TIMSSADVANCED_Math_1995ACH</v>
      </c>
      <c r="AD119" t="s">
        <v>421</v>
      </c>
      <c r="AE119" t="s">
        <v>87</v>
      </c>
      <c r="AF119">
        <v>0</v>
      </c>
      <c r="AG119">
        <v>1</v>
      </c>
      <c r="AH119">
        <v>1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hidden="1" x14ac:dyDescent="0.2">
      <c r="A120">
        <v>126</v>
      </c>
      <c r="B120" t="s">
        <v>370</v>
      </c>
      <c r="C120" t="s">
        <v>385</v>
      </c>
      <c r="D120">
        <v>1995</v>
      </c>
      <c r="E120" t="s">
        <v>353</v>
      </c>
      <c r="F120" t="s">
        <v>159</v>
      </c>
      <c r="G120">
        <f t="shared" si="9"/>
        <v>4</v>
      </c>
      <c r="H120" t="str">
        <f t="shared" si="10"/>
        <v>TIMSSADVANCED_Math_1995</v>
      </c>
      <c r="I120" t="str">
        <f t="shared" si="11"/>
        <v>TIMSSADVANCED_Math_1995_student_background</v>
      </c>
      <c r="J120" t="s">
        <v>353</v>
      </c>
      <c r="K120" t="s">
        <v>88</v>
      </c>
      <c r="L120">
        <v>17</v>
      </c>
      <c r="M120">
        <v>10</v>
      </c>
      <c r="N120" t="s">
        <v>409</v>
      </c>
      <c r="O120" t="s">
        <v>433</v>
      </c>
      <c r="P120" t="s">
        <v>353</v>
      </c>
      <c r="Q120" t="str">
        <f t="shared" si="12"/>
        <v>-</v>
      </c>
      <c r="R120" t="s">
        <v>353</v>
      </c>
      <c r="S120" t="s">
        <v>353</v>
      </c>
      <c r="T120" t="s">
        <v>353</v>
      </c>
      <c r="U120" t="s">
        <v>353</v>
      </c>
      <c r="V120" t="str">
        <f t="shared" si="13"/>
        <v>No</v>
      </c>
      <c r="W120" t="str">
        <f t="shared" si="14"/>
        <v>No</v>
      </c>
      <c r="X120" s="6">
        <f t="shared" si="15"/>
        <v>1</v>
      </c>
      <c r="Y120" s="6">
        <f t="shared" si="16"/>
        <v>0</v>
      </c>
      <c r="Z120" t="s">
        <v>423</v>
      </c>
      <c r="AA120" t="s">
        <v>181</v>
      </c>
      <c r="AB120" t="s">
        <v>355</v>
      </c>
      <c r="AC120" t="str">
        <f t="shared" si="17"/>
        <v>TIMSSADVANCED_Math_1995BGR</v>
      </c>
      <c r="AD120" t="s">
        <v>437</v>
      </c>
      <c r="AE120" t="s">
        <v>88</v>
      </c>
      <c r="AF120">
        <v>0</v>
      </c>
      <c r="AG120">
        <v>1</v>
      </c>
      <c r="AH120">
        <v>1</v>
      </c>
      <c r="AI120">
        <v>0</v>
      </c>
      <c r="AJ120">
        <v>1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hidden="1" x14ac:dyDescent="0.2">
      <c r="A121">
        <v>127</v>
      </c>
      <c r="B121" t="s">
        <v>370</v>
      </c>
      <c r="C121" t="s">
        <v>385</v>
      </c>
      <c r="D121">
        <v>1995</v>
      </c>
      <c r="E121" t="s">
        <v>353</v>
      </c>
      <c r="F121" t="s">
        <v>159</v>
      </c>
      <c r="G121">
        <f t="shared" si="9"/>
        <v>4</v>
      </c>
      <c r="H121" t="str">
        <f t="shared" si="10"/>
        <v>TIMSSADVANCED_Math_1995</v>
      </c>
      <c r="I121" t="str">
        <f t="shared" si="11"/>
        <v>TIMSSADVANCED_Math_1995_student_reliability</v>
      </c>
      <c r="J121" t="s">
        <v>353</v>
      </c>
      <c r="K121" t="s">
        <v>89</v>
      </c>
      <c r="L121">
        <v>10</v>
      </c>
      <c r="M121">
        <v>0.4</v>
      </c>
      <c r="N121" t="s">
        <v>353</v>
      </c>
      <c r="O121" t="s">
        <v>436</v>
      </c>
      <c r="P121" t="s">
        <v>353</v>
      </c>
      <c r="Q121" t="str">
        <f t="shared" si="12"/>
        <v>-</v>
      </c>
      <c r="R121" t="s">
        <v>353</v>
      </c>
      <c r="S121" t="s">
        <v>353</v>
      </c>
      <c r="T121" t="s">
        <v>353</v>
      </c>
      <c r="U121" t="s">
        <v>353</v>
      </c>
      <c r="V121" t="str">
        <f t="shared" si="13"/>
        <v>No</v>
      </c>
      <c r="W121" t="str">
        <f t="shared" si="14"/>
        <v>No</v>
      </c>
      <c r="X121" s="6">
        <f t="shared" si="15"/>
        <v>1</v>
      </c>
      <c r="Y121" s="6">
        <f t="shared" si="16"/>
        <v>0</v>
      </c>
      <c r="Z121" t="s">
        <v>425</v>
      </c>
      <c r="AA121" t="s">
        <v>181</v>
      </c>
      <c r="AB121" t="s">
        <v>356</v>
      </c>
      <c r="AC121" t="str">
        <f t="shared" si="17"/>
        <v>TIMSSADVANCED_Math_1995-</v>
      </c>
      <c r="AD121" t="s">
        <v>353</v>
      </c>
      <c r="AE121" t="s">
        <v>89</v>
      </c>
      <c r="AF121">
        <v>0</v>
      </c>
      <c r="AG121">
        <v>1</v>
      </c>
      <c r="AH121">
        <v>1</v>
      </c>
      <c r="AI121">
        <v>0</v>
      </c>
      <c r="AJ121">
        <v>1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1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hidden="1" x14ac:dyDescent="0.2">
      <c r="A122">
        <v>128</v>
      </c>
      <c r="B122" t="s">
        <v>370</v>
      </c>
      <c r="C122" t="s">
        <v>386</v>
      </c>
      <c r="D122">
        <v>1995</v>
      </c>
      <c r="E122" t="s">
        <v>353</v>
      </c>
      <c r="F122" t="s">
        <v>160</v>
      </c>
      <c r="G122">
        <f t="shared" si="9"/>
        <v>4</v>
      </c>
      <c r="H122" t="str">
        <f t="shared" si="10"/>
        <v>TIMSSADVANCED_Physics_1995</v>
      </c>
      <c r="I122" t="str">
        <f t="shared" si="11"/>
        <v>TIMSSADVANCED_Physics_1995_school</v>
      </c>
      <c r="J122" t="s">
        <v>353</v>
      </c>
      <c r="K122" t="s">
        <v>90</v>
      </c>
      <c r="L122">
        <v>17</v>
      </c>
      <c r="M122">
        <v>1.5</v>
      </c>
      <c r="N122" t="s">
        <v>389</v>
      </c>
      <c r="O122" t="s">
        <v>433</v>
      </c>
      <c r="P122" t="s">
        <v>353</v>
      </c>
      <c r="Q122" t="str">
        <f t="shared" si="12"/>
        <v>-</v>
      </c>
      <c r="R122" t="s">
        <v>353</v>
      </c>
      <c r="S122" t="s">
        <v>353</v>
      </c>
      <c r="T122" t="s">
        <v>353</v>
      </c>
      <c r="U122" t="s">
        <v>353</v>
      </c>
      <c r="V122" t="str">
        <f t="shared" si="13"/>
        <v>No</v>
      </c>
      <c r="W122" t="str">
        <f t="shared" si="14"/>
        <v>No</v>
      </c>
      <c r="X122" s="6">
        <f t="shared" si="15"/>
        <v>1</v>
      </c>
      <c r="Y122" s="6">
        <f t="shared" si="16"/>
        <v>0</v>
      </c>
      <c r="Z122" t="s">
        <v>180</v>
      </c>
      <c r="AA122" t="s">
        <v>180</v>
      </c>
      <c r="AB122" t="s">
        <v>353</v>
      </c>
      <c r="AC122" t="str">
        <f t="shared" si="17"/>
        <v>TIMSSADVANCED_Physics_1995-</v>
      </c>
      <c r="AD122" t="s">
        <v>353</v>
      </c>
      <c r="AE122" t="s">
        <v>90</v>
      </c>
      <c r="AF122">
        <v>0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hidden="1" x14ac:dyDescent="0.2">
      <c r="A123">
        <v>129</v>
      </c>
      <c r="B123" t="s">
        <v>370</v>
      </c>
      <c r="C123" t="s">
        <v>386</v>
      </c>
      <c r="D123">
        <v>1995</v>
      </c>
      <c r="E123" t="s">
        <v>353</v>
      </c>
      <c r="F123" t="s">
        <v>160</v>
      </c>
      <c r="G123">
        <f t="shared" si="9"/>
        <v>4</v>
      </c>
      <c r="H123" t="str">
        <f t="shared" si="10"/>
        <v>TIMSSADVANCED_Physics_1995</v>
      </c>
      <c r="I123" t="str">
        <f t="shared" si="11"/>
        <v>TIMSSADVANCED_Physics_1995_student_achievement</v>
      </c>
      <c r="J123" t="s">
        <v>459</v>
      </c>
      <c r="K123" t="s">
        <v>91</v>
      </c>
      <c r="L123">
        <v>17</v>
      </c>
      <c r="M123">
        <v>4.3</v>
      </c>
      <c r="N123" t="s">
        <v>409</v>
      </c>
      <c r="O123" t="s">
        <v>433</v>
      </c>
      <c r="P123" t="s">
        <v>90</v>
      </c>
      <c r="Q123" t="str">
        <f t="shared" si="12"/>
        <v>PSGM1</v>
      </c>
      <c r="R123" t="s">
        <v>353</v>
      </c>
      <c r="S123" t="s">
        <v>91</v>
      </c>
      <c r="T123" t="s">
        <v>92</v>
      </c>
      <c r="U123" t="s">
        <v>353</v>
      </c>
      <c r="V123" t="str">
        <f t="shared" si="13"/>
        <v>No</v>
      </c>
      <c r="W123" t="str">
        <f t="shared" si="14"/>
        <v>No</v>
      </c>
      <c r="X123" s="6">
        <f t="shared" si="15"/>
        <v>1</v>
      </c>
      <c r="Y123" s="6">
        <f t="shared" si="16"/>
        <v>0</v>
      </c>
      <c r="Z123" t="s">
        <v>422</v>
      </c>
      <c r="AA123" t="s">
        <v>181</v>
      </c>
      <c r="AB123" t="s">
        <v>354</v>
      </c>
      <c r="AC123" t="str">
        <f t="shared" si="17"/>
        <v>TIMSSADVANCED_Physics_1995ACH</v>
      </c>
      <c r="AD123" t="s">
        <v>421</v>
      </c>
      <c r="AE123" t="s">
        <v>91</v>
      </c>
      <c r="AF123">
        <v>0</v>
      </c>
      <c r="AG123">
        <v>1</v>
      </c>
      <c r="AH123">
        <v>1</v>
      </c>
      <c r="AI123">
        <v>0</v>
      </c>
      <c r="AJ123">
        <v>1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hidden="1" x14ac:dyDescent="0.2">
      <c r="A124">
        <v>130</v>
      </c>
      <c r="B124" t="s">
        <v>370</v>
      </c>
      <c r="C124" t="s">
        <v>386</v>
      </c>
      <c r="D124">
        <v>1995</v>
      </c>
      <c r="E124" t="s">
        <v>353</v>
      </c>
      <c r="F124" t="s">
        <v>160</v>
      </c>
      <c r="G124">
        <f t="shared" si="9"/>
        <v>4</v>
      </c>
      <c r="H124" t="str">
        <f t="shared" si="10"/>
        <v>TIMSSADVANCED_Physics_1995</v>
      </c>
      <c r="I124" t="str">
        <f t="shared" si="11"/>
        <v>TIMSSADVANCED_Physics_1995_student_background</v>
      </c>
      <c r="J124" t="s">
        <v>353</v>
      </c>
      <c r="K124" t="s">
        <v>92</v>
      </c>
      <c r="L124">
        <v>17</v>
      </c>
      <c r="M124">
        <v>8.6999999999999993</v>
      </c>
      <c r="N124" t="s">
        <v>409</v>
      </c>
      <c r="O124" t="s">
        <v>433</v>
      </c>
      <c r="P124" t="s">
        <v>353</v>
      </c>
      <c r="Q124" t="str">
        <f t="shared" si="12"/>
        <v>-</v>
      </c>
      <c r="R124" t="s">
        <v>353</v>
      </c>
      <c r="S124" t="s">
        <v>353</v>
      </c>
      <c r="T124" t="s">
        <v>353</v>
      </c>
      <c r="U124" t="s">
        <v>353</v>
      </c>
      <c r="V124" t="str">
        <f t="shared" si="13"/>
        <v>No</v>
      </c>
      <c r="W124" t="str">
        <f t="shared" si="14"/>
        <v>No</v>
      </c>
      <c r="X124" s="6">
        <f t="shared" si="15"/>
        <v>1</v>
      </c>
      <c r="Y124" s="6">
        <f t="shared" si="16"/>
        <v>0</v>
      </c>
      <c r="Z124" t="s">
        <v>423</v>
      </c>
      <c r="AA124" t="s">
        <v>181</v>
      </c>
      <c r="AB124" t="s">
        <v>355</v>
      </c>
      <c r="AC124" t="str">
        <f t="shared" si="17"/>
        <v>TIMSSADVANCED_Physics_1995BGR</v>
      </c>
      <c r="AD124" t="s">
        <v>437</v>
      </c>
      <c r="AE124" t="s">
        <v>92</v>
      </c>
      <c r="AF124">
        <v>0</v>
      </c>
      <c r="AG124">
        <v>1</v>
      </c>
      <c r="AH124">
        <v>1</v>
      </c>
      <c r="AI124">
        <v>0</v>
      </c>
      <c r="AJ124">
        <v>1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hidden="1" x14ac:dyDescent="0.2">
      <c r="A125">
        <v>131</v>
      </c>
      <c r="B125" t="s">
        <v>370</v>
      </c>
      <c r="C125" t="s">
        <v>386</v>
      </c>
      <c r="D125">
        <v>1995</v>
      </c>
      <c r="E125" t="s">
        <v>353</v>
      </c>
      <c r="F125" t="s">
        <v>160</v>
      </c>
      <c r="G125">
        <f t="shared" si="9"/>
        <v>4</v>
      </c>
      <c r="H125" t="str">
        <f t="shared" si="10"/>
        <v>TIMSSADVANCED_Physics_1995</v>
      </c>
      <c r="I125" t="str">
        <f t="shared" si="11"/>
        <v>TIMSSADVANCED_Physics_1995_student_reliability</v>
      </c>
      <c r="J125" t="s">
        <v>353</v>
      </c>
      <c r="K125" t="s">
        <v>93</v>
      </c>
      <c r="L125">
        <v>11</v>
      </c>
      <c r="M125">
        <v>0.5</v>
      </c>
      <c r="N125" t="s">
        <v>353</v>
      </c>
      <c r="O125" t="s">
        <v>436</v>
      </c>
      <c r="P125" t="s">
        <v>353</v>
      </c>
      <c r="Q125" t="str">
        <f t="shared" si="12"/>
        <v>-</v>
      </c>
      <c r="R125" t="s">
        <v>353</v>
      </c>
      <c r="S125" t="s">
        <v>353</v>
      </c>
      <c r="T125" t="s">
        <v>353</v>
      </c>
      <c r="U125" t="s">
        <v>353</v>
      </c>
      <c r="V125" t="str">
        <f t="shared" si="13"/>
        <v>No</v>
      </c>
      <c r="W125" t="str">
        <f t="shared" si="14"/>
        <v>No</v>
      </c>
      <c r="X125" s="6">
        <f t="shared" si="15"/>
        <v>1</v>
      </c>
      <c r="Y125" s="6">
        <f t="shared" si="16"/>
        <v>0</v>
      </c>
      <c r="Z125" t="s">
        <v>425</v>
      </c>
      <c r="AA125" t="s">
        <v>181</v>
      </c>
      <c r="AB125" t="s">
        <v>356</v>
      </c>
      <c r="AC125" t="str">
        <f t="shared" si="17"/>
        <v>TIMSSADVANCED_Physics_1995-</v>
      </c>
      <c r="AD125" t="s">
        <v>353</v>
      </c>
      <c r="AE125" t="s">
        <v>93</v>
      </c>
      <c r="AF125">
        <v>0</v>
      </c>
      <c r="AG125">
        <v>1</v>
      </c>
      <c r="AH125">
        <v>1</v>
      </c>
      <c r="AI125">
        <v>0</v>
      </c>
      <c r="AJ125">
        <v>1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1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hidden="1" x14ac:dyDescent="0.2">
      <c r="A126">
        <v>132</v>
      </c>
      <c r="B126" t="s">
        <v>370</v>
      </c>
      <c r="C126" t="s">
        <v>385</v>
      </c>
      <c r="D126">
        <v>2008</v>
      </c>
      <c r="E126" t="s">
        <v>353</v>
      </c>
      <c r="F126" t="s">
        <v>161</v>
      </c>
      <c r="G126">
        <f t="shared" si="9"/>
        <v>6</v>
      </c>
      <c r="H126" t="str">
        <f t="shared" si="10"/>
        <v>TIMSSADVANCED_Math_2008</v>
      </c>
      <c r="I126" t="str">
        <f t="shared" si="11"/>
        <v>TIMSSADVANCED_Math_2008_school</v>
      </c>
      <c r="J126" t="s">
        <v>353</v>
      </c>
      <c r="K126" t="s">
        <v>94</v>
      </c>
      <c r="L126">
        <v>10</v>
      </c>
      <c r="M126">
        <v>0.4</v>
      </c>
      <c r="N126" t="s">
        <v>389</v>
      </c>
      <c r="O126" t="s">
        <v>433</v>
      </c>
      <c r="P126" t="s">
        <v>353</v>
      </c>
      <c r="Q126" t="str">
        <f t="shared" si="12"/>
        <v>-</v>
      </c>
      <c r="R126" t="s">
        <v>353</v>
      </c>
      <c r="S126" t="s">
        <v>353</v>
      </c>
      <c r="T126" t="s">
        <v>353</v>
      </c>
      <c r="U126" t="s">
        <v>353</v>
      </c>
      <c r="V126" t="str">
        <f t="shared" si="13"/>
        <v>No</v>
      </c>
      <c r="W126" t="str">
        <f t="shared" si="14"/>
        <v>No</v>
      </c>
      <c r="X126" s="6">
        <f t="shared" si="15"/>
        <v>1</v>
      </c>
      <c r="Y126" s="6">
        <f t="shared" si="16"/>
        <v>0</v>
      </c>
      <c r="Z126" t="s">
        <v>180</v>
      </c>
      <c r="AA126" t="s">
        <v>180</v>
      </c>
      <c r="AB126" t="s">
        <v>353</v>
      </c>
      <c r="AC126" t="str">
        <f t="shared" si="17"/>
        <v>TIMSSADVANCED_Math_2008-</v>
      </c>
      <c r="AD126" t="s">
        <v>353</v>
      </c>
      <c r="AE126" t="s">
        <v>94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1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hidden="1" x14ac:dyDescent="0.2">
      <c r="A127">
        <v>133</v>
      </c>
      <c r="B127" t="s">
        <v>370</v>
      </c>
      <c r="C127" t="s">
        <v>385</v>
      </c>
      <c r="D127">
        <v>2008</v>
      </c>
      <c r="E127" t="s">
        <v>353</v>
      </c>
      <c r="F127" t="s">
        <v>161</v>
      </c>
      <c r="G127">
        <f t="shared" si="9"/>
        <v>6</v>
      </c>
      <c r="H127" t="str">
        <f t="shared" si="10"/>
        <v>TIMSSADVANCED_Math_2008</v>
      </c>
      <c r="I127" t="str">
        <f t="shared" si="11"/>
        <v>TIMSSADVANCED_Math_2008_student_achievement</v>
      </c>
      <c r="J127" t="s">
        <v>461</v>
      </c>
      <c r="K127" t="s">
        <v>95</v>
      </c>
      <c r="L127">
        <v>10</v>
      </c>
      <c r="M127">
        <v>5.8</v>
      </c>
      <c r="N127" t="s">
        <v>409</v>
      </c>
      <c r="O127" t="s">
        <v>433</v>
      </c>
      <c r="P127" t="s">
        <v>94</v>
      </c>
      <c r="Q127" t="str">
        <f t="shared" si="12"/>
        <v>MSGM2</v>
      </c>
      <c r="R127" t="s">
        <v>353</v>
      </c>
      <c r="S127" t="s">
        <v>95</v>
      </c>
      <c r="T127" t="s">
        <v>96</v>
      </c>
      <c r="U127" t="s">
        <v>353</v>
      </c>
      <c r="V127" t="str">
        <f t="shared" si="13"/>
        <v>No</v>
      </c>
      <c r="W127" t="str">
        <f t="shared" si="14"/>
        <v>No</v>
      </c>
      <c r="X127" s="6">
        <f t="shared" si="15"/>
        <v>1</v>
      </c>
      <c r="Y127" s="6">
        <f t="shared" si="16"/>
        <v>0</v>
      </c>
      <c r="Z127" t="s">
        <v>422</v>
      </c>
      <c r="AA127" t="s">
        <v>181</v>
      </c>
      <c r="AB127" t="s">
        <v>354</v>
      </c>
      <c r="AC127" t="str">
        <f t="shared" si="17"/>
        <v>TIMSSADVANCED_Math_2008ACH</v>
      </c>
      <c r="AD127" t="s">
        <v>421</v>
      </c>
      <c r="AE127" t="s">
        <v>95</v>
      </c>
      <c r="AF127">
        <v>1</v>
      </c>
      <c r="AG127">
        <v>1</v>
      </c>
      <c r="AH127">
        <v>1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0</v>
      </c>
      <c r="AX127">
        <v>0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hidden="1" x14ac:dyDescent="0.2">
      <c r="A128">
        <v>134</v>
      </c>
      <c r="B128" t="s">
        <v>370</v>
      </c>
      <c r="C128" t="s">
        <v>385</v>
      </c>
      <c r="D128">
        <v>2008</v>
      </c>
      <c r="E128" t="s">
        <v>353</v>
      </c>
      <c r="F128" t="s">
        <v>161</v>
      </c>
      <c r="G128">
        <f t="shared" si="9"/>
        <v>6</v>
      </c>
      <c r="H128" t="str">
        <f t="shared" si="10"/>
        <v>TIMSSADVANCED_Math_2008</v>
      </c>
      <c r="I128" t="str">
        <f t="shared" si="11"/>
        <v>TIMSSADVANCED_Math_2008_student_background</v>
      </c>
      <c r="J128" t="s">
        <v>353</v>
      </c>
      <c r="K128" t="s">
        <v>96</v>
      </c>
      <c r="L128">
        <v>10</v>
      </c>
      <c r="M128">
        <v>7</v>
      </c>
      <c r="N128" t="s">
        <v>409</v>
      </c>
      <c r="O128" t="s">
        <v>433</v>
      </c>
      <c r="P128" t="s">
        <v>353</v>
      </c>
      <c r="Q128" t="str">
        <f t="shared" si="12"/>
        <v>-</v>
      </c>
      <c r="R128" t="s">
        <v>353</v>
      </c>
      <c r="S128" t="s">
        <v>353</v>
      </c>
      <c r="T128" t="s">
        <v>353</v>
      </c>
      <c r="U128" t="s">
        <v>353</v>
      </c>
      <c r="V128" t="str">
        <f t="shared" si="13"/>
        <v>No</v>
      </c>
      <c r="W128" t="str">
        <f t="shared" si="14"/>
        <v>No</v>
      </c>
      <c r="X128" s="6">
        <f t="shared" si="15"/>
        <v>1</v>
      </c>
      <c r="Y128" s="6">
        <f t="shared" si="16"/>
        <v>0</v>
      </c>
      <c r="Z128" t="s">
        <v>423</v>
      </c>
      <c r="AA128" t="s">
        <v>181</v>
      </c>
      <c r="AB128" t="s">
        <v>355</v>
      </c>
      <c r="AC128" t="str">
        <f t="shared" si="17"/>
        <v>TIMSSADVANCED_Math_2008BGR</v>
      </c>
      <c r="AD128" t="s">
        <v>437</v>
      </c>
      <c r="AE128" t="s">
        <v>96</v>
      </c>
      <c r="AF128">
        <v>1</v>
      </c>
      <c r="AG128">
        <v>1</v>
      </c>
      <c r="AH128">
        <v>1</v>
      </c>
      <c r="AI128">
        <v>0</v>
      </c>
      <c r="AJ128">
        <v>1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1</v>
      </c>
      <c r="AT128">
        <v>1</v>
      </c>
      <c r="AU128">
        <v>1</v>
      </c>
      <c r="AV128">
        <v>0</v>
      </c>
      <c r="AW128">
        <v>0</v>
      </c>
      <c r="AX128">
        <v>0</v>
      </c>
      <c r="AY128">
        <v>1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hidden="1" x14ac:dyDescent="0.2">
      <c r="A129">
        <v>135</v>
      </c>
      <c r="B129" t="s">
        <v>370</v>
      </c>
      <c r="C129" t="s">
        <v>385</v>
      </c>
      <c r="D129">
        <v>2008</v>
      </c>
      <c r="E129" t="s">
        <v>353</v>
      </c>
      <c r="F129" t="s">
        <v>161</v>
      </c>
      <c r="G129">
        <f t="shared" si="9"/>
        <v>6</v>
      </c>
      <c r="H129" t="str">
        <f t="shared" si="10"/>
        <v>TIMSSADVANCED_Math_2008</v>
      </c>
      <c r="I129" t="str">
        <f t="shared" si="11"/>
        <v>TIMSSADVANCED_Math_2008_student_reliability</v>
      </c>
      <c r="J129" t="s">
        <v>353</v>
      </c>
      <c r="K129" t="s">
        <v>97</v>
      </c>
      <c r="L129">
        <v>10</v>
      </c>
      <c r="M129">
        <v>1</v>
      </c>
      <c r="N129" t="s">
        <v>353</v>
      </c>
      <c r="O129" t="s">
        <v>436</v>
      </c>
      <c r="P129" t="s">
        <v>353</v>
      </c>
      <c r="Q129" t="str">
        <f t="shared" si="12"/>
        <v>-</v>
      </c>
      <c r="R129" t="s">
        <v>353</v>
      </c>
      <c r="S129" t="s">
        <v>353</v>
      </c>
      <c r="T129" t="s">
        <v>353</v>
      </c>
      <c r="U129" t="s">
        <v>353</v>
      </c>
      <c r="V129" t="str">
        <f t="shared" si="13"/>
        <v>No</v>
      </c>
      <c r="W129" t="str">
        <f t="shared" si="14"/>
        <v>No</v>
      </c>
      <c r="X129" s="6">
        <f t="shared" si="15"/>
        <v>1</v>
      </c>
      <c r="Y129" s="6">
        <f t="shared" si="16"/>
        <v>0</v>
      </c>
      <c r="Z129" t="s">
        <v>425</v>
      </c>
      <c r="AA129" t="s">
        <v>181</v>
      </c>
      <c r="AB129" t="s">
        <v>356</v>
      </c>
      <c r="AC129" t="str">
        <f t="shared" si="17"/>
        <v>TIMSSADVANCED_Math_2008-</v>
      </c>
      <c r="AD129" t="s">
        <v>353</v>
      </c>
      <c r="AE129" t="s">
        <v>97</v>
      </c>
      <c r="AF129">
        <v>1</v>
      </c>
      <c r="AG129">
        <v>1</v>
      </c>
      <c r="AH129">
        <v>1</v>
      </c>
      <c r="AI129">
        <v>0</v>
      </c>
      <c r="AJ129">
        <v>1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1</v>
      </c>
      <c r="AT129">
        <v>1</v>
      </c>
      <c r="AU129">
        <v>1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hidden="1" x14ac:dyDescent="0.2">
      <c r="A130">
        <v>136</v>
      </c>
      <c r="B130" t="s">
        <v>370</v>
      </c>
      <c r="C130" t="s">
        <v>385</v>
      </c>
      <c r="D130">
        <v>2008</v>
      </c>
      <c r="E130" t="s">
        <v>353</v>
      </c>
      <c r="F130" t="s">
        <v>161</v>
      </c>
      <c r="G130">
        <f t="shared" ref="G130:G193" si="18">COUNTIF(F:F,F130)</f>
        <v>6</v>
      </c>
      <c r="H130" t="str">
        <f t="shared" ref="H130:H193" si="19">_xlfn.CONCAT(B130,IF(C130="-","",_xlfn.CONCAT("_",C130)),"_",D130,IF(E130="-","",_xlfn.CONCAT("_G",E130)))</f>
        <v>TIMSSADVANCED_Math_2008</v>
      </c>
      <c r="I130" t="str">
        <f t="shared" ref="I130:I193" si="20">_xlfn.CONCAT(H130,"_",Z130)</f>
        <v>TIMSSADVANCED_Math_2008_link</v>
      </c>
      <c r="J130" t="s">
        <v>353</v>
      </c>
      <c r="K130" t="s">
        <v>98</v>
      </c>
      <c r="L130">
        <v>10</v>
      </c>
      <c r="M130">
        <v>2.9</v>
      </c>
      <c r="N130" t="s">
        <v>418</v>
      </c>
      <c r="O130" t="s">
        <v>436</v>
      </c>
      <c r="P130" t="s">
        <v>353</v>
      </c>
      <c r="Q130" t="str">
        <f t="shared" ref="Q130:Q193" si="21">_xlfn.CONCAT(IF(T130="-","-",_xlfn.CONCAT("",T130)),,IF(U130="-","",_xlfn.CONCAT(";",U130)))</f>
        <v>-</v>
      </c>
      <c r="R130" t="s">
        <v>353</v>
      </c>
      <c r="S130" t="s">
        <v>353</v>
      </c>
      <c r="T130" t="s">
        <v>353</v>
      </c>
      <c r="U130" t="s">
        <v>353</v>
      </c>
      <c r="V130" t="str">
        <f t="shared" ref="V130:V193" si="22">IF(COUNTIF(K:K,K130)=1,"No","Yes")</f>
        <v>No</v>
      </c>
      <c r="W130" t="str">
        <f t="shared" ref="W130:W193" si="23">IF(COUNTIF(I:I,I130)=1,"No","Yes")</f>
        <v>No</v>
      </c>
      <c r="X130" s="6">
        <f t="shared" ref="X130:X193" si="24">COUNTIFS(H:H,H130,AD:AD,"ACH")</f>
        <v>1</v>
      </c>
      <c r="Y130" s="6">
        <f t="shared" ref="Y130:Y193" si="25">COUNTIFS(H:H,H130,AD:AD,"BG")</f>
        <v>0</v>
      </c>
      <c r="Z130" t="s">
        <v>410</v>
      </c>
      <c r="AA130" t="s">
        <v>410</v>
      </c>
      <c r="AB130" t="s">
        <v>353</v>
      </c>
      <c r="AC130" t="str">
        <f t="shared" ref="AC130:AC193" si="26">_xlfn.CONCAT(H130,AD130)</f>
        <v>TIMSSADVANCED_Math_2008-</v>
      </c>
      <c r="AD130" t="s">
        <v>353</v>
      </c>
      <c r="AE130" t="s">
        <v>98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1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hidden="1" x14ac:dyDescent="0.2">
      <c r="A131">
        <v>137</v>
      </c>
      <c r="B131" t="s">
        <v>370</v>
      </c>
      <c r="C131" t="s">
        <v>385</v>
      </c>
      <c r="D131">
        <v>2008</v>
      </c>
      <c r="E131" t="s">
        <v>353</v>
      </c>
      <c r="F131" t="s">
        <v>161</v>
      </c>
      <c r="G131">
        <f t="shared" si="18"/>
        <v>6</v>
      </c>
      <c r="H131" t="str">
        <f t="shared" si="19"/>
        <v>TIMSSADVANCED_Math_2008</v>
      </c>
      <c r="I131" t="str">
        <f t="shared" si="20"/>
        <v>TIMSSADVANCED_Math_2008_teacher</v>
      </c>
      <c r="J131" t="s">
        <v>353</v>
      </c>
      <c r="K131" t="s">
        <v>99</v>
      </c>
      <c r="L131">
        <v>10</v>
      </c>
      <c r="M131">
        <v>0.7</v>
      </c>
      <c r="N131" t="s">
        <v>412</v>
      </c>
      <c r="O131" t="s">
        <v>433</v>
      </c>
      <c r="P131" t="s">
        <v>94</v>
      </c>
      <c r="Q131" t="str">
        <f t="shared" si="21"/>
        <v>-</v>
      </c>
      <c r="R131" t="s">
        <v>353</v>
      </c>
      <c r="S131" t="s">
        <v>353</v>
      </c>
      <c r="T131" t="s">
        <v>353</v>
      </c>
      <c r="U131" t="s">
        <v>353</v>
      </c>
      <c r="V131" t="str">
        <f t="shared" si="22"/>
        <v>No</v>
      </c>
      <c r="W131" t="str">
        <f t="shared" si="23"/>
        <v>No</v>
      </c>
      <c r="X131" s="6">
        <f t="shared" si="24"/>
        <v>1</v>
      </c>
      <c r="Y131" s="6">
        <f t="shared" si="25"/>
        <v>0</v>
      </c>
      <c r="Z131" t="s">
        <v>182</v>
      </c>
      <c r="AA131" t="s">
        <v>182</v>
      </c>
      <c r="AB131" t="s">
        <v>353</v>
      </c>
      <c r="AC131" t="str">
        <f t="shared" si="26"/>
        <v>TIMSSADVANCED_Math_2008-</v>
      </c>
      <c r="AD131" t="s">
        <v>353</v>
      </c>
      <c r="AE131" t="s">
        <v>99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1</v>
      </c>
      <c r="AT131">
        <v>1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hidden="1" x14ac:dyDescent="0.2">
      <c r="A132">
        <v>138</v>
      </c>
      <c r="B132" t="s">
        <v>370</v>
      </c>
      <c r="C132" t="s">
        <v>386</v>
      </c>
      <c r="D132">
        <v>2008</v>
      </c>
      <c r="E132" t="s">
        <v>353</v>
      </c>
      <c r="F132" t="s">
        <v>162</v>
      </c>
      <c r="G132">
        <f t="shared" si="18"/>
        <v>6</v>
      </c>
      <c r="H132" t="str">
        <f t="shared" si="19"/>
        <v>TIMSSADVANCED_Physics_2008</v>
      </c>
      <c r="I132" t="str">
        <f t="shared" si="20"/>
        <v>TIMSSADVANCED_Physics_2008_school</v>
      </c>
      <c r="J132" t="s">
        <v>353</v>
      </c>
      <c r="K132" t="s">
        <v>100</v>
      </c>
      <c r="L132">
        <v>9</v>
      </c>
      <c r="M132">
        <v>0.4</v>
      </c>
      <c r="N132" t="s">
        <v>389</v>
      </c>
      <c r="O132" t="s">
        <v>433</v>
      </c>
      <c r="P132" t="s">
        <v>353</v>
      </c>
      <c r="Q132" t="str">
        <f t="shared" si="21"/>
        <v>-</v>
      </c>
      <c r="R132" t="s">
        <v>353</v>
      </c>
      <c r="S132" t="s">
        <v>353</v>
      </c>
      <c r="T132" t="s">
        <v>353</v>
      </c>
      <c r="U132" t="s">
        <v>353</v>
      </c>
      <c r="V132" t="str">
        <f t="shared" si="22"/>
        <v>No</v>
      </c>
      <c r="W132" t="str">
        <f t="shared" si="23"/>
        <v>No</v>
      </c>
      <c r="X132" s="6">
        <f t="shared" si="24"/>
        <v>1</v>
      </c>
      <c r="Y132" s="6">
        <f t="shared" si="25"/>
        <v>0</v>
      </c>
      <c r="Z132" t="s">
        <v>180</v>
      </c>
      <c r="AA132" t="s">
        <v>180</v>
      </c>
      <c r="AB132" t="s">
        <v>353</v>
      </c>
      <c r="AC132" t="str">
        <f t="shared" si="26"/>
        <v>TIMSSADVANCED_Physics_2008-</v>
      </c>
      <c r="AD132" t="s">
        <v>353</v>
      </c>
      <c r="AE132" t="s">
        <v>100</v>
      </c>
      <c r="AF132">
        <v>0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1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hidden="1" x14ac:dyDescent="0.2">
      <c r="A133">
        <v>139</v>
      </c>
      <c r="B133" t="s">
        <v>370</v>
      </c>
      <c r="C133" t="s">
        <v>386</v>
      </c>
      <c r="D133">
        <v>2008</v>
      </c>
      <c r="E133" t="s">
        <v>353</v>
      </c>
      <c r="F133" t="s">
        <v>162</v>
      </c>
      <c r="G133">
        <f t="shared" si="18"/>
        <v>6</v>
      </c>
      <c r="H133" t="str">
        <f t="shared" si="19"/>
        <v>TIMSSADVANCED_Physics_2008</v>
      </c>
      <c r="I133" t="str">
        <f t="shared" si="20"/>
        <v>TIMSSADVANCED_Physics_2008_student_achievement</v>
      </c>
      <c r="J133" t="s">
        <v>458</v>
      </c>
      <c r="K133" t="s">
        <v>101</v>
      </c>
      <c r="L133">
        <v>9</v>
      </c>
      <c r="M133">
        <v>4.3</v>
      </c>
      <c r="N133" t="s">
        <v>409</v>
      </c>
      <c r="O133" t="s">
        <v>433</v>
      </c>
      <c r="P133" t="s">
        <v>100</v>
      </c>
      <c r="Q133" t="str">
        <f t="shared" si="21"/>
        <v>PSGM2</v>
      </c>
      <c r="R133" t="s">
        <v>353</v>
      </c>
      <c r="S133" t="s">
        <v>101</v>
      </c>
      <c r="T133" t="s">
        <v>102</v>
      </c>
      <c r="U133" t="s">
        <v>353</v>
      </c>
      <c r="V133" t="str">
        <f t="shared" si="22"/>
        <v>No</v>
      </c>
      <c r="W133" t="str">
        <f t="shared" si="23"/>
        <v>No</v>
      </c>
      <c r="X133" s="6">
        <f t="shared" si="24"/>
        <v>1</v>
      </c>
      <c r="Y133" s="6">
        <f t="shared" si="25"/>
        <v>0</v>
      </c>
      <c r="Z133" t="s">
        <v>422</v>
      </c>
      <c r="AA133" t="s">
        <v>181</v>
      </c>
      <c r="AB133" t="s">
        <v>354</v>
      </c>
      <c r="AC133" t="str">
        <f t="shared" si="26"/>
        <v>TIMSSADVANCED_Physics_2008ACH</v>
      </c>
      <c r="AD133" t="s">
        <v>421</v>
      </c>
      <c r="AE133" t="s">
        <v>101</v>
      </c>
      <c r="AF133">
        <v>1</v>
      </c>
      <c r="AG133">
        <v>1</v>
      </c>
      <c r="AH133">
        <v>1</v>
      </c>
      <c r="AI133">
        <v>0</v>
      </c>
      <c r="AJ133">
        <v>1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1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hidden="1" x14ac:dyDescent="0.2">
      <c r="A134">
        <v>140</v>
      </c>
      <c r="B134" t="s">
        <v>370</v>
      </c>
      <c r="C134" t="s">
        <v>386</v>
      </c>
      <c r="D134">
        <v>2008</v>
      </c>
      <c r="E134" t="s">
        <v>353</v>
      </c>
      <c r="F134" t="s">
        <v>162</v>
      </c>
      <c r="G134">
        <f t="shared" si="18"/>
        <v>6</v>
      </c>
      <c r="H134" t="str">
        <f t="shared" si="19"/>
        <v>TIMSSADVANCED_Physics_2008</v>
      </c>
      <c r="I134" t="str">
        <f t="shared" si="20"/>
        <v>TIMSSADVANCED_Physics_2008_student_background</v>
      </c>
      <c r="J134" t="s">
        <v>353</v>
      </c>
      <c r="K134" t="s">
        <v>102</v>
      </c>
      <c r="L134">
        <v>9</v>
      </c>
      <c r="M134">
        <v>5.3</v>
      </c>
      <c r="N134" t="s">
        <v>409</v>
      </c>
      <c r="O134" t="s">
        <v>433</v>
      </c>
      <c r="P134" t="s">
        <v>353</v>
      </c>
      <c r="Q134" t="str">
        <f t="shared" si="21"/>
        <v>-</v>
      </c>
      <c r="R134" t="s">
        <v>353</v>
      </c>
      <c r="S134" t="s">
        <v>353</v>
      </c>
      <c r="T134" t="s">
        <v>353</v>
      </c>
      <c r="U134" t="s">
        <v>353</v>
      </c>
      <c r="V134" t="str">
        <f t="shared" si="22"/>
        <v>No</v>
      </c>
      <c r="W134" t="str">
        <f t="shared" si="23"/>
        <v>No</v>
      </c>
      <c r="X134" s="6">
        <f t="shared" si="24"/>
        <v>1</v>
      </c>
      <c r="Y134" s="6">
        <f t="shared" si="25"/>
        <v>0</v>
      </c>
      <c r="Z134" t="s">
        <v>423</v>
      </c>
      <c r="AA134" t="s">
        <v>181</v>
      </c>
      <c r="AB134" t="s">
        <v>355</v>
      </c>
      <c r="AC134" t="str">
        <f t="shared" si="26"/>
        <v>TIMSSADVANCED_Physics_2008BGR</v>
      </c>
      <c r="AD134" t="s">
        <v>437</v>
      </c>
      <c r="AE134" t="s">
        <v>102</v>
      </c>
      <c r="AF134">
        <v>1</v>
      </c>
      <c r="AG134">
        <v>1</v>
      </c>
      <c r="AH134">
        <v>1</v>
      </c>
      <c r="AI134">
        <v>0</v>
      </c>
      <c r="AJ134">
        <v>1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1</v>
      </c>
      <c r="AT134">
        <v>1</v>
      </c>
      <c r="AU134">
        <v>1</v>
      </c>
      <c r="AV134">
        <v>0</v>
      </c>
      <c r="AW134">
        <v>0</v>
      </c>
      <c r="AX134">
        <v>0</v>
      </c>
      <c r="AY134">
        <v>1</v>
      </c>
      <c r="AZ134">
        <v>1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hidden="1" x14ac:dyDescent="0.2">
      <c r="A135">
        <v>141</v>
      </c>
      <c r="B135" t="s">
        <v>370</v>
      </c>
      <c r="C135" t="s">
        <v>386</v>
      </c>
      <c r="D135">
        <v>2008</v>
      </c>
      <c r="E135" t="s">
        <v>353</v>
      </c>
      <c r="F135" t="s">
        <v>162</v>
      </c>
      <c r="G135">
        <f t="shared" si="18"/>
        <v>6</v>
      </c>
      <c r="H135" t="str">
        <f t="shared" si="19"/>
        <v>TIMSSADVANCED_Physics_2008</v>
      </c>
      <c r="I135" t="str">
        <f t="shared" si="20"/>
        <v>TIMSSADVANCED_Physics_2008_student_reliability</v>
      </c>
      <c r="J135" t="s">
        <v>353</v>
      </c>
      <c r="K135" t="s">
        <v>103</v>
      </c>
      <c r="L135">
        <v>9</v>
      </c>
      <c r="M135">
        <v>0.8</v>
      </c>
      <c r="N135" t="s">
        <v>353</v>
      </c>
      <c r="O135" t="s">
        <v>436</v>
      </c>
      <c r="P135" t="s">
        <v>353</v>
      </c>
      <c r="Q135" t="str">
        <f t="shared" si="21"/>
        <v>-</v>
      </c>
      <c r="R135" t="s">
        <v>353</v>
      </c>
      <c r="S135" t="s">
        <v>353</v>
      </c>
      <c r="T135" t="s">
        <v>353</v>
      </c>
      <c r="U135" t="s">
        <v>353</v>
      </c>
      <c r="V135" t="str">
        <f t="shared" si="22"/>
        <v>No</v>
      </c>
      <c r="W135" t="str">
        <f t="shared" si="23"/>
        <v>No</v>
      </c>
      <c r="X135" s="6">
        <f t="shared" si="24"/>
        <v>1</v>
      </c>
      <c r="Y135" s="6">
        <f t="shared" si="25"/>
        <v>0</v>
      </c>
      <c r="Z135" t="s">
        <v>425</v>
      </c>
      <c r="AA135" t="s">
        <v>181</v>
      </c>
      <c r="AB135" t="s">
        <v>356</v>
      </c>
      <c r="AC135" t="str">
        <f t="shared" si="26"/>
        <v>TIMSSADVANCED_Physics_2008-</v>
      </c>
      <c r="AD135" t="s">
        <v>353</v>
      </c>
      <c r="AE135" t="s">
        <v>103</v>
      </c>
      <c r="AF135">
        <v>1</v>
      </c>
      <c r="AG135">
        <v>1</v>
      </c>
      <c r="AH135">
        <v>1</v>
      </c>
      <c r="AI135">
        <v>0</v>
      </c>
      <c r="AJ135">
        <v>1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1</v>
      </c>
      <c r="AT135">
        <v>1</v>
      </c>
      <c r="AU135">
        <v>1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hidden="1" x14ac:dyDescent="0.2">
      <c r="A136">
        <v>142</v>
      </c>
      <c r="B136" t="s">
        <v>370</v>
      </c>
      <c r="C136" t="s">
        <v>386</v>
      </c>
      <c r="D136">
        <v>2008</v>
      </c>
      <c r="E136" t="s">
        <v>353</v>
      </c>
      <c r="F136" t="s">
        <v>162</v>
      </c>
      <c r="G136">
        <f t="shared" si="18"/>
        <v>6</v>
      </c>
      <c r="H136" t="str">
        <f t="shared" si="19"/>
        <v>TIMSSADVANCED_Physics_2008</v>
      </c>
      <c r="I136" t="str">
        <f t="shared" si="20"/>
        <v>TIMSSADVANCED_Physics_2008_link</v>
      </c>
      <c r="J136" t="s">
        <v>353</v>
      </c>
      <c r="K136" t="s">
        <v>104</v>
      </c>
      <c r="L136">
        <v>9</v>
      </c>
      <c r="M136">
        <v>2.2000000000000002</v>
      </c>
      <c r="N136" t="s">
        <v>418</v>
      </c>
      <c r="O136" t="s">
        <v>436</v>
      </c>
      <c r="P136" t="s">
        <v>353</v>
      </c>
      <c r="Q136" t="str">
        <f t="shared" si="21"/>
        <v>-</v>
      </c>
      <c r="R136" t="s">
        <v>353</v>
      </c>
      <c r="S136" t="s">
        <v>353</v>
      </c>
      <c r="T136" t="s">
        <v>353</v>
      </c>
      <c r="U136" t="s">
        <v>353</v>
      </c>
      <c r="V136" t="str">
        <f t="shared" si="22"/>
        <v>No</v>
      </c>
      <c r="W136" t="str">
        <f t="shared" si="23"/>
        <v>No</v>
      </c>
      <c r="X136" s="6">
        <f t="shared" si="24"/>
        <v>1</v>
      </c>
      <c r="Y136" s="6">
        <f t="shared" si="25"/>
        <v>0</v>
      </c>
      <c r="Z136" t="s">
        <v>410</v>
      </c>
      <c r="AA136" t="s">
        <v>410</v>
      </c>
      <c r="AB136" t="s">
        <v>353</v>
      </c>
      <c r="AC136" t="str">
        <f t="shared" si="26"/>
        <v>TIMSSADVANCED_Physics_2008-</v>
      </c>
      <c r="AD136" t="s">
        <v>353</v>
      </c>
      <c r="AE136" t="s">
        <v>104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1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hidden="1" x14ac:dyDescent="0.2">
      <c r="A137">
        <v>143</v>
      </c>
      <c r="B137" t="s">
        <v>370</v>
      </c>
      <c r="C137" t="s">
        <v>386</v>
      </c>
      <c r="D137">
        <v>2008</v>
      </c>
      <c r="E137" t="s">
        <v>353</v>
      </c>
      <c r="F137" t="s">
        <v>162</v>
      </c>
      <c r="G137">
        <f t="shared" si="18"/>
        <v>6</v>
      </c>
      <c r="H137" t="str">
        <f t="shared" si="19"/>
        <v>TIMSSADVANCED_Physics_2008</v>
      </c>
      <c r="I137" t="str">
        <f t="shared" si="20"/>
        <v>TIMSSADVANCED_Physics_2008_teacher</v>
      </c>
      <c r="J137" t="s">
        <v>353</v>
      </c>
      <c r="K137" t="s">
        <v>105</v>
      </c>
      <c r="L137">
        <v>9</v>
      </c>
      <c r="M137">
        <v>0.7</v>
      </c>
      <c r="N137" t="s">
        <v>412</v>
      </c>
      <c r="O137" t="s">
        <v>433</v>
      </c>
      <c r="P137" t="s">
        <v>100</v>
      </c>
      <c r="Q137" t="str">
        <f t="shared" si="21"/>
        <v>-</v>
      </c>
      <c r="R137" t="s">
        <v>353</v>
      </c>
      <c r="S137" t="s">
        <v>353</v>
      </c>
      <c r="T137" t="s">
        <v>353</v>
      </c>
      <c r="U137" t="s">
        <v>353</v>
      </c>
      <c r="V137" t="str">
        <f t="shared" si="22"/>
        <v>No</v>
      </c>
      <c r="W137" t="str">
        <f t="shared" si="23"/>
        <v>No</v>
      </c>
      <c r="X137" s="6">
        <f t="shared" si="24"/>
        <v>1</v>
      </c>
      <c r="Y137" s="6">
        <f t="shared" si="25"/>
        <v>0</v>
      </c>
      <c r="Z137" t="s">
        <v>182</v>
      </c>
      <c r="AA137" t="s">
        <v>182</v>
      </c>
      <c r="AB137" t="s">
        <v>353</v>
      </c>
      <c r="AC137" t="str">
        <f t="shared" si="26"/>
        <v>TIMSSADVANCED_Physics_2008-</v>
      </c>
      <c r="AD137" t="s">
        <v>353</v>
      </c>
      <c r="AE137" t="s">
        <v>105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1</v>
      </c>
      <c r="AT137">
        <v>1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hidden="1" x14ac:dyDescent="0.2">
      <c r="A138">
        <v>144</v>
      </c>
      <c r="B138" t="s">
        <v>370</v>
      </c>
      <c r="C138" t="s">
        <v>385</v>
      </c>
      <c r="D138">
        <v>2015</v>
      </c>
      <c r="E138" t="s">
        <v>353</v>
      </c>
      <c r="F138" t="s">
        <v>163</v>
      </c>
      <c r="G138">
        <f t="shared" si="18"/>
        <v>6</v>
      </c>
      <c r="H138" t="str">
        <f t="shared" si="19"/>
        <v>TIMSSADVANCED_Math_2015</v>
      </c>
      <c r="I138" t="str">
        <f t="shared" si="20"/>
        <v>TIMSSADVANCED_Math_2015_school</v>
      </c>
      <c r="J138" t="s">
        <v>353</v>
      </c>
      <c r="K138" t="s">
        <v>106</v>
      </c>
      <c r="L138">
        <v>10</v>
      </c>
      <c r="M138">
        <v>0.5</v>
      </c>
      <c r="N138" t="s">
        <v>389</v>
      </c>
      <c r="O138" t="s">
        <v>433</v>
      </c>
      <c r="P138" t="s">
        <v>353</v>
      </c>
      <c r="Q138" t="str">
        <f t="shared" si="21"/>
        <v>-</v>
      </c>
      <c r="R138" t="s">
        <v>353</v>
      </c>
      <c r="S138" t="s">
        <v>353</v>
      </c>
      <c r="T138" t="s">
        <v>353</v>
      </c>
      <c r="U138" t="s">
        <v>353</v>
      </c>
      <c r="V138" t="str">
        <f t="shared" si="22"/>
        <v>No</v>
      </c>
      <c r="W138" t="str">
        <f t="shared" si="23"/>
        <v>No</v>
      </c>
      <c r="X138" s="6">
        <f t="shared" si="24"/>
        <v>1</v>
      </c>
      <c r="Y138" s="6">
        <f t="shared" si="25"/>
        <v>0</v>
      </c>
      <c r="Z138" t="s">
        <v>180</v>
      </c>
      <c r="AA138" t="s">
        <v>180</v>
      </c>
      <c r="AB138" t="s">
        <v>353</v>
      </c>
      <c r="AC138" t="str">
        <f t="shared" si="26"/>
        <v>TIMSSADVANCED_Math_2015-</v>
      </c>
      <c r="AD138" t="s">
        <v>353</v>
      </c>
      <c r="AE138" t="s">
        <v>106</v>
      </c>
      <c r="AF138">
        <v>0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hidden="1" x14ac:dyDescent="0.2">
      <c r="A139">
        <v>145</v>
      </c>
      <c r="B139" t="s">
        <v>370</v>
      </c>
      <c r="C139" t="s">
        <v>385</v>
      </c>
      <c r="D139">
        <v>2015</v>
      </c>
      <c r="E139" t="s">
        <v>353</v>
      </c>
      <c r="F139" t="s">
        <v>163</v>
      </c>
      <c r="G139">
        <f t="shared" si="18"/>
        <v>6</v>
      </c>
      <c r="H139" t="str">
        <f t="shared" si="19"/>
        <v>TIMSSADVANCED_Math_2015</v>
      </c>
      <c r="I139" t="str">
        <f t="shared" si="20"/>
        <v>TIMSSADVANCED_Math_2015_student_achievement</v>
      </c>
      <c r="J139" t="s">
        <v>460</v>
      </c>
      <c r="K139" t="s">
        <v>107</v>
      </c>
      <c r="L139">
        <v>10</v>
      </c>
      <c r="M139">
        <v>18.8</v>
      </c>
      <c r="N139" t="s">
        <v>409</v>
      </c>
      <c r="O139" t="s">
        <v>433</v>
      </c>
      <c r="P139" t="s">
        <v>106</v>
      </c>
      <c r="Q139" t="str">
        <f t="shared" si="21"/>
        <v>MSGM3</v>
      </c>
      <c r="R139" t="s">
        <v>353</v>
      </c>
      <c r="S139" t="s">
        <v>107</v>
      </c>
      <c r="T139" t="s">
        <v>108</v>
      </c>
      <c r="U139" t="s">
        <v>353</v>
      </c>
      <c r="V139" t="str">
        <f t="shared" si="22"/>
        <v>No</v>
      </c>
      <c r="W139" t="str">
        <f t="shared" si="23"/>
        <v>No</v>
      </c>
      <c r="X139" s="6">
        <f t="shared" si="24"/>
        <v>1</v>
      </c>
      <c r="Y139" s="6">
        <f t="shared" si="25"/>
        <v>0</v>
      </c>
      <c r="Z139" t="s">
        <v>422</v>
      </c>
      <c r="AA139" t="s">
        <v>181</v>
      </c>
      <c r="AB139" t="s">
        <v>354</v>
      </c>
      <c r="AC139" t="str">
        <f t="shared" si="26"/>
        <v>TIMSSADVANCED_Math_2015ACH</v>
      </c>
      <c r="AD139" t="s">
        <v>421</v>
      </c>
      <c r="AE139" t="s">
        <v>107</v>
      </c>
      <c r="AF139">
        <v>1</v>
      </c>
      <c r="AG139">
        <v>1</v>
      </c>
      <c r="AH139">
        <v>1</v>
      </c>
      <c r="AI139">
        <v>0</v>
      </c>
      <c r="AJ139">
        <v>1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1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hidden="1" x14ac:dyDescent="0.2">
      <c r="A140">
        <v>146</v>
      </c>
      <c r="B140" t="s">
        <v>370</v>
      </c>
      <c r="C140" t="s">
        <v>385</v>
      </c>
      <c r="D140">
        <v>2015</v>
      </c>
      <c r="E140" t="s">
        <v>353</v>
      </c>
      <c r="F140" t="s">
        <v>163</v>
      </c>
      <c r="G140">
        <f t="shared" si="18"/>
        <v>6</v>
      </c>
      <c r="H140" t="str">
        <f t="shared" si="19"/>
        <v>TIMSSADVANCED_Math_2015</v>
      </c>
      <c r="I140" t="str">
        <f t="shared" si="20"/>
        <v>TIMSSADVANCED_Math_2015_student_background</v>
      </c>
      <c r="J140" t="s">
        <v>353</v>
      </c>
      <c r="K140" t="s">
        <v>108</v>
      </c>
      <c r="L140">
        <v>10</v>
      </c>
      <c r="M140">
        <v>22.2</v>
      </c>
      <c r="N140" t="s">
        <v>409</v>
      </c>
      <c r="O140" t="s">
        <v>433</v>
      </c>
      <c r="P140" t="s">
        <v>353</v>
      </c>
      <c r="Q140" t="str">
        <f t="shared" si="21"/>
        <v>-</v>
      </c>
      <c r="R140" t="s">
        <v>353</v>
      </c>
      <c r="S140" t="s">
        <v>353</v>
      </c>
      <c r="T140" t="s">
        <v>353</v>
      </c>
      <c r="U140" t="s">
        <v>353</v>
      </c>
      <c r="V140" t="str">
        <f t="shared" si="22"/>
        <v>No</v>
      </c>
      <c r="W140" t="str">
        <f t="shared" si="23"/>
        <v>No</v>
      </c>
      <c r="X140" s="6">
        <f t="shared" si="24"/>
        <v>1</v>
      </c>
      <c r="Y140" s="6">
        <f t="shared" si="25"/>
        <v>0</v>
      </c>
      <c r="Z140" t="s">
        <v>423</v>
      </c>
      <c r="AA140" t="s">
        <v>181</v>
      </c>
      <c r="AB140" t="s">
        <v>355</v>
      </c>
      <c r="AC140" t="str">
        <f t="shared" si="26"/>
        <v>TIMSSADVANCED_Math_2015BGR</v>
      </c>
      <c r="AD140" t="s">
        <v>437</v>
      </c>
      <c r="AE140" t="s">
        <v>108</v>
      </c>
      <c r="AF140">
        <v>1</v>
      </c>
      <c r="AG140">
        <v>1</v>
      </c>
      <c r="AH140">
        <v>1</v>
      </c>
      <c r="AI140">
        <v>0</v>
      </c>
      <c r="AJ140">
        <v>1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hidden="1" x14ac:dyDescent="0.2">
      <c r="A141">
        <v>147</v>
      </c>
      <c r="B141" t="s">
        <v>370</v>
      </c>
      <c r="C141" t="s">
        <v>385</v>
      </c>
      <c r="D141">
        <v>2015</v>
      </c>
      <c r="E141" t="s">
        <v>353</v>
      </c>
      <c r="F141" t="s">
        <v>163</v>
      </c>
      <c r="G141">
        <f t="shared" si="18"/>
        <v>6</v>
      </c>
      <c r="H141" t="str">
        <f t="shared" si="19"/>
        <v>TIMSSADVANCED_Math_2015</v>
      </c>
      <c r="I141" t="str">
        <f t="shared" si="20"/>
        <v>TIMSSADVANCED_Math_2015_student_reliability</v>
      </c>
      <c r="J141" t="s">
        <v>353</v>
      </c>
      <c r="K141" t="s">
        <v>109</v>
      </c>
      <c r="L141">
        <v>10</v>
      </c>
      <c r="M141">
        <v>1.6</v>
      </c>
      <c r="N141" t="s">
        <v>353</v>
      </c>
      <c r="O141" t="s">
        <v>436</v>
      </c>
      <c r="P141" t="s">
        <v>353</v>
      </c>
      <c r="Q141" t="str">
        <f t="shared" si="21"/>
        <v>-</v>
      </c>
      <c r="R141" t="s">
        <v>353</v>
      </c>
      <c r="S141" t="s">
        <v>353</v>
      </c>
      <c r="T141" t="s">
        <v>353</v>
      </c>
      <c r="U141" t="s">
        <v>353</v>
      </c>
      <c r="V141" t="str">
        <f t="shared" si="22"/>
        <v>No</v>
      </c>
      <c r="W141" t="str">
        <f t="shared" si="23"/>
        <v>No</v>
      </c>
      <c r="X141" s="6">
        <f t="shared" si="24"/>
        <v>1</v>
      </c>
      <c r="Y141" s="6">
        <f t="shared" si="25"/>
        <v>0</v>
      </c>
      <c r="Z141" t="s">
        <v>425</v>
      </c>
      <c r="AA141" t="s">
        <v>181</v>
      </c>
      <c r="AB141" t="s">
        <v>356</v>
      </c>
      <c r="AC141" t="str">
        <f t="shared" si="26"/>
        <v>TIMSSADVANCED_Math_2015-</v>
      </c>
      <c r="AD141" t="s">
        <v>353</v>
      </c>
      <c r="AE141" t="s">
        <v>109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1</v>
      </c>
      <c r="AT141">
        <v>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hidden="1" x14ac:dyDescent="0.2">
      <c r="A142">
        <v>148</v>
      </c>
      <c r="B142" t="s">
        <v>370</v>
      </c>
      <c r="C142" t="s">
        <v>385</v>
      </c>
      <c r="D142">
        <v>2015</v>
      </c>
      <c r="E142" t="s">
        <v>353</v>
      </c>
      <c r="F142" t="s">
        <v>163</v>
      </c>
      <c r="G142">
        <f t="shared" si="18"/>
        <v>6</v>
      </c>
      <c r="H142" t="str">
        <f t="shared" si="19"/>
        <v>TIMSSADVANCED_Math_2015</v>
      </c>
      <c r="I142" t="str">
        <f t="shared" si="20"/>
        <v>TIMSSADVANCED_Math_2015_link</v>
      </c>
      <c r="J142" t="s">
        <v>353</v>
      </c>
      <c r="K142" t="s">
        <v>110</v>
      </c>
      <c r="L142">
        <v>10</v>
      </c>
      <c r="M142">
        <v>15.8</v>
      </c>
      <c r="N142" t="s">
        <v>418</v>
      </c>
      <c r="O142" t="s">
        <v>436</v>
      </c>
      <c r="P142" t="s">
        <v>353</v>
      </c>
      <c r="Q142" t="str">
        <f t="shared" si="21"/>
        <v>-</v>
      </c>
      <c r="R142" t="s">
        <v>353</v>
      </c>
      <c r="S142" t="s">
        <v>353</v>
      </c>
      <c r="T142" t="s">
        <v>353</v>
      </c>
      <c r="U142" t="s">
        <v>353</v>
      </c>
      <c r="V142" t="str">
        <f t="shared" si="22"/>
        <v>No</v>
      </c>
      <c r="W142" t="str">
        <f t="shared" si="23"/>
        <v>No</v>
      </c>
      <c r="X142" s="6">
        <f t="shared" si="24"/>
        <v>1</v>
      </c>
      <c r="Y142" s="6">
        <f t="shared" si="25"/>
        <v>0</v>
      </c>
      <c r="Z142" t="s">
        <v>410</v>
      </c>
      <c r="AA142" t="s">
        <v>410</v>
      </c>
      <c r="AB142" t="s">
        <v>353</v>
      </c>
      <c r="AC142" t="str">
        <f t="shared" si="26"/>
        <v>TIMSSADVANCED_Math_2015-</v>
      </c>
      <c r="AD142" t="s">
        <v>353</v>
      </c>
      <c r="AE142" t="s">
        <v>110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1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0</v>
      </c>
      <c r="BD142">
        <v>1</v>
      </c>
      <c r="BE142">
        <v>0</v>
      </c>
    </row>
    <row r="143" spans="1:57" hidden="1" x14ac:dyDescent="0.2">
      <c r="A143">
        <v>149</v>
      </c>
      <c r="B143" t="s">
        <v>370</v>
      </c>
      <c r="C143" t="s">
        <v>385</v>
      </c>
      <c r="D143">
        <v>2015</v>
      </c>
      <c r="E143" t="s">
        <v>353</v>
      </c>
      <c r="F143" t="s">
        <v>163</v>
      </c>
      <c r="G143">
        <f t="shared" si="18"/>
        <v>6</v>
      </c>
      <c r="H143" t="str">
        <f t="shared" si="19"/>
        <v>TIMSSADVANCED_Math_2015</v>
      </c>
      <c r="I143" t="str">
        <f t="shared" si="20"/>
        <v>TIMSSADVANCED_Math_2015_teacher</v>
      </c>
      <c r="J143" t="s">
        <v>353</v>
      </c>
      <c r="K143" t="s">
        <v>111</v>
      </c>
      <c r="L143">
        <v>10</v>
      </c>
      <c r="M143">
        <v>1.1000000000000001</v>
      </c>
      <c r="N143" t="s">
        <v>412</v>
      </c>
      <c r="O143" t="s">
        <v>433</v>
      </c>
      <c r="P143" t="s">
        <v>106</v>
      </c>
      <c r="Q143" t="str">
        <f t="shared" si="21"/>
        <v>-</v>
      </c>
      <c r="R143" t="s">
        <v>353</v>
      </c>
      <c r="S143" t="s">
        <v>353</v>
      </c>
      <c r="T143" t="s">
        <v>353</v>
      </c>
      <c r="U143" t="s">
        <v>353</v>
      </c>
      <c r="V143" t="str">
        <f t="shared" si="22"/>
        <v>No</v>
      </c>
      <c r="W143" t="str">
        <f t="shared" si="23"/>
        <v>No</v>
      </c>
      <c r="X143" s="6">
        <f t="shared" si="24"/>
        <v>1</v>
      </c>
      <c r="Y143" s="6">
        <f t="shared" si="25"/>
        <v>0</v>
      </c>
      <c r="Z143" t="s">
        <v>182</v>
      </c>
      <c r="AA143" t="s">
        <v>182</v>
      </c>
      <c r="AB143" t="s">
        <v>353</v>
      </c>
      <c r="AC143" t="str">
        <f t="shared" si="26"/>
        <v>TIMSSADVANCED_Math_2015-</v>
      </c>
      <c r="AD143" t="s">
        <v>353</v>
      </c>
      <c r="AE143" t="s">
        <v>111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1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1</v>
      </c>
      <c r="BE143">
        <v>0</v>
      </c>
    </row>
    <row r="144" spans="1:57" hidden="1" x14ac:dyDescent="0.2">
      <c r="A144">
        <v>150</v>
      </c>
      <c r="B144" t="s">
        <v>370</v>
      </c>
      <c r="C144" t="s">
        <v>386</v>
      </c>
      <c r="D144">
        <v>2015</v>
      </c>
      <c r="E144" t="s">
        <v>353</v>
      </c>
      <c r="F144" t="s">
        <v>164</v>
      </c>
      <c r="G144">
        <f t="shared" si="18"/>
        <v>6</v>
      </c>
      <c r="H144" t="str">
        <f t="shared" si="19"/>
        <v>TIMSSADVANCED_Physics_2015</v>
      </c>
      <c r="I144" t="str">
        <f t="shared" si="20"/>
        <v>TIMSSADVANCED_Physics_2015_school</v>
      </c>
      <c r="J144" t="s">
        <v>353</v>
      </c>
      <c r="K144" t="s">
        <v>112</v>
      </c>
      <c r="L144">
        <v>9</v>
      </c>
      <c r="M144">
        <v>0.4</v>
      </c>
      <c r="N144" t="s">
        <v>389</v>
      </c>
      <c r="O144" t="s">
        <v>433</v>
      </c>
      <c r="P144" t="s">
        <v>353</v>
      </c>
      <c r="Q144" t="str">
        <f t="shared" si="21"/>
        <v>-</v>
      </c>
      <c r="R144" t="s">
        <v>353</v>
      </c>
      <c r="S144" t="s">
        <v>353</v>
      </c>
      <c r="T144" t="s">
        <v>353</v>
      </c>
      <c r="U144" t="s">
        <v>353</v>
      </c>
      <c r="V144" t="str">
        <f t="shared" si="22"/>
        <v>No</v>
      </c>
      <c r="W144" t="str">
        <f t="shared" si="23"/>
        <v>No</v>
      </c>
      <c r="X144" s="6">
        <f t="shared" si="24"/>
        <v>1</v>
      </c>
      <c r="Y144" s="6">
        <f t="shared" si="25"/>
        <v>0</v>
      </c>
      <c r="Z144" t="s">
        <v>180</v>
      </c>
      <c r="AA144" t="s">
        <v>180</v>
      </c>
      <c r="AB144" t="s">
        <v>353</v>
      </c>
      <c r="AC144" t="str">
        <f t="shared" si="26"/>
        <v>TIMSSADVANCED_Physics_2015-</v>
      </c>
      <c r="AD144" t="s">
        <v>353</v>
      </c>
      <c r="AE144" t="s">
        <v>112</v>
      </c>
      <c r="AF144">
        <v>0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1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hidden="1" x14ac:dyDescent="0.2">
      <c r="A145">
        <v>151</v>
      </c>
      <c r="B145" t="s">
        <v>370</v>
      </c>
      <c r="C145" t="s">
        <v>386</v>
      </c>
      <c r="D145">
        <v>2015</v>
      </c>
      <c r="E145" t="s">
        <v>353</v>
      </c>
      <c r="F145" t="s">
        <v>164</v>
      </c>
      <c r="G145">
        <f t="shared" si="18"/>
        <v>6</v>
      </c>
      <c r="H145" t="str">
        <f t="shared" si="19"/>
        <v>TIMSSADVANCED_Physics_2015</v>
      </c>
      <c r="I145" t="str">
        <f t="shared" si="20"/>
        <v>TIMSSADVANCED_Physics_2015_student_achievement</v>
      </c>
      <c r="J145" t="s">
        <v>457</v>
      </c>
      <c r="K145" t="s">
        <v>113</v>
      </c>
      <c r="L145">
        <v>9</v>
      </c>
      <c r="M145">
        <v>12.8</v>
      </c>
      <c r="N145" t="s">
        <v>409</v>
      </c>
      <c r="O145" t="s">
        <v>433</v>
      </c>
      <c r="P145" t="s">
        <v>112</v>
      </c>
      <c r="Q145" t="str">
        <f t="shared" si="21"/>
        <v>PSGM3</v>
      </c>
      <c r="R145" t="s">
        <v>353</v>
      </c>
      <c r="S145" t="s">
        <v>113</v>
      </c>
      <c r="T145" t="s">
        <v>114</v>
      </c>
      <c r="U145" t="s">
        <v>353</v>
      </c>
      <c r="V145" t="str">
        <f t="shared" si="22"/>
        <v>No</v>
      </c>
      <c r="W145" t="str">
        <f t="shared" si="23"/>
        <v>No</v>
      </c>
      <c r="X145" s="6">
        <f t="shared" si="24"/>
        <v>1</v>
      </c>
      <c r="Y145" s="6">
        <f t="shared" si="25"/>
        <v>0</v>
      </c>
      <c r="Z145" t="s">
        <v>422</v>
      </c>
      <c r="AA145" t="s">
        <v>181</v>
      </c>
      <c r="AB145" t="s">
        <v>354</v>
      </c>
      <c r="AC145" t="str">
        <f t="shared" si="26"/>
        <v>TIMSSADVANCED_Physics_2015ACH</v>
      </c>
      <c r="AD145" t="s">
        <v>421</v>
      </c>
      <c r="AE145" t="s">
        <v>113</v>
      </c>
      <c r="AF145">
        <v>1</v>
      </c>
      <c r="AG145">
        <v>1</v>
      </c>
      <c r="AH145">
        <v>1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1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hidden="1" x14ac:dyDescent="0.2">
      <c r="A146">
        <v>152</v>
      </c>
      <c r="B146" t="s">
        <v>370</v>
      </c>
      <c r="C146" t="s">
        <v>386</v>
      </c>
      <c r="D146">
        <v>2015</v>
      </c>
      <c r="E146" t="s">
        <v>353</v>
      </c>
      <c r="F146" t="s">
        <v>164</v>
      </c>
      <c r="G146">
        <f t="shared" si="18"/>
        <v>6</v>
      </c>
      <c r="H146" t="str">
        <f t="shared" si="19"/>
        <v>TIMSSADVANCED_Physics_2015</v>
      </c>
      <c r="I146" t="str">
        <f t="shared" si="20"/>
        <v>TIMSSADVANCED_Physics_2015_student_background</v>
      </c>
      <c r="J146" t="s">
        <v>353</v>
      </c>
      <c r="K146" t="s">
        <v>114</v>
      </c>
      <c r="L146">
        <v>9</v>
      </c>
      <c r="M146">
        <v>15.1</v>
      </c>
      <c r="N146" t="s">
        <v>409</v>
      </c>
      <c r="O146" t="s">
        <v>433</v>
      </c>
      <c r="P146" t="s">
        <v>353</v>
      </c>
      <c r="Q146" t="str">
        <f t="shared" si="21"/>
        <v>-</v>
      </c>
      <c r="R146" t="s">
        <v>353</v>
      </c>
      <c r="S146" t="s">
        <v>353</v>
      </c>
      <c r="T146" t="s">
        <v>353</v>
      </c>
      <c r="U146" t="s">
        <v>353</v>
      </c>
      <c r="V146" t="str">
        <f t="shared" si="22"/>
        <v>No</v>
      </c>
      <c r="W146" t="str">
        <f t="shared" si="23"/>
        <v>No</v>
      </c>
      <c r="X146" s="6">
        <f t="shared" si="24"/>
        <v>1</v>
      </c>
      <c r="Y146" s="6">
        <f t="shared" si="25"/>
        <v>0</v>
      </c>
      <c r="Z146" t="s">
        <v>423</v>
      </c>
      <c r="AA146" t="s">
        <v>181</v>
      </c>
      <c r="AB146" t="s">
        <v>355</v>
      </c>
      <c r="AC146" t="str">
        <f t="shared" si="26"/>
        <v>TIMSSADVANCED_Physics_2015BGR</v>
      </c>
      <c r="AD146" t="s">
        <v>437</v>
      </c>
      <c r="AE146" t="s">
        <v>114</v>
      </c>
      <c r="AF146">
        <v>1</v>
      </c>
      <c r="AG146">
        <v>1</v>
      </c>
      <c r="AH146">
        <v>1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hidden="1" x14ac:dyDescent="0.2">
      <c r="A147">
        <v>153</v>
      </c>
      <c r="B147" t="s">
        <v>370</v>
      </c>
      <c r="C147" t="s">
        <v>386</v>
      </c>
      <c r="D147">
        <v>2015</v>
      </c>
      <c r="E147" t="s">
        <v>353</v>
      </c>
      <c r="F147" t="s">
        <v>164</v>
      </c>
      <c r="G147">
        <f t="shared" si="18"/>
        <v>6</v>
      </c>
      <c r="H147" t="str">
        <f t="shared" si="19"/>
        <v>TIMSSADVANCED_Physics_2015</v>
      </c>
      <c r="I147" t="str">
        <f t="shared" si="20"/>
        <v>TIMSSADVANCED_Physics_2015_student_reliability</v>
      </c>
      <c r="J147" t="s">
        <v>353</v>
      </c>
      <c r="K147" t="s">
        <v>115</v>
      </c>
      <c r="L147">
        <v>9</v>
      </c>
      <c r="M147">
        <v>1.2</v>
      </c>
      <c r="N147" t="s">
        <v>353</v>
      </c>
      <c r="O147" t="s">
        <v>436</v>
      </c>
      <c r="P147" t="s">
        <v>353</v>
      </c>
      <c r="Q147" t="str">
        <f t="shared" si="21"/>
        <v>-</v>
      </c>
      <c r="R147" t="s">
        <v>353</v>
      </c>
      <c r="S147" t="s">
        <v>353</v>
      </c>
      <c r="T147" t="s">
        <v>353</v>
      </c>
      <c r="U147" t="s">
        <v>353</v>
      </c>
      <c r="V147" t="str">
        <f t="shared" si="22"/>
        <v>No</v>
      </c>
      <c r="W147" t="str">
        <f t="shared" si="23"/>
        <v>No</v>
      </c>
      <c r="X147" s="6">
        <f t="shared" si="24"/>
        <v>1</v>
      </c>
      <c r="Y147" s="6">
        <f t="shared" si="25"/>
        <v>0</v>
      </c>
      <c r="Z147" t="s">
        <v>425</v>
      </c>
      <c r="AA147" t="s">
        <v>181</v>
      </c>
      <c r="AB147" t="s">
        <v>356</v>
      </c>
      <c r="AC147" t="str">
        <f t="shared" si="26"/>
        <v>TIMSSADVANCED_Physics_2015-</v>
      </c>
      <c r="AD147" t="s">
        <v>353</v>
      </c>
      <c r="AE147" t="s">
        <v>115</v>
      </c>
      <c r="AF147">
        <v>1</v>
      </c>
      <c r="AG147">
        <v>1</v>
      </c>
      <c r="AH147">
        <v>1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1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hidden="1" x14ac:dyDescent="0.2">
      <c r="A148">
        <v>154</v>
      </c>
      <c r="B148" t="s">
        <v>370</v>
      </c>
      <c r="C148" t="s">
        <v>386</v>
      </c>
      <c r="D148">
        <v>2015</v>
      </c>
      <c r="E148" t="s">
        <v>353</v>
      </c>
      <c r="F148" t="s">
        <v>164</v>
      </c>
      <c r="G148">
        <f t="shared" si="18"/>
        <v>6</v>
      </c>
      <c r="H148" t="str">
        <f t="shared" si="19"/>
        <v>TIMSSADVANCED_Physics_2015</v>
      </c>
      <c r="I148" t="str">
        <f t="shared" si="20"/>
        <v>TIMSSADVANCED_Physics_2015_link</v>
      </c>
      <c r="J148" t="s">
        <v>353</v>
      </c>
      <c r="K148" t="s">
        <v>116</v>
      </c>
      <c r="L148">
        <v>9</v>
      </c>
      <c r="M148">
        <v>10.7</v>
      </c>
      <c r="N148" t="s">
        <v>418</v>
      </c>
      <c r="O148" t="s">
        <v>436</v>
      </c>
      <c r="P148" t="s">
        <v>353</v>
      </c>
      <c r="Q148" t="str">
        <f t="shared" si="21"/>
        <v>-</v>
      </c>
      <c r="R148" t="s">
        <v>353</v>
      </c>
      <c r="S148" t="s">
        <v>353</v>
      </c>
      <c r="T148" t="s">
        <v>353</v>
      </c>
      <c r="U148" t="s">
        <v>353</v>
      </c>
      <c r="V148" t="str">
        <f t="shared" si="22"/>
        <v>No</v>
      </c>
      <c r="W148" t="str">
        <f t="shared" si="23"/>
        <v>No</v>
      </c>
      <c r="X148" s="6">
        <f t="shared" si="24"/>
        <v>1</v>
      </c>
      <c r="Y148" s="6">
        <f t="shared" si="25"/>
        <v>0</v>
      </c>
      <c r="Z148" t="s">
        <v>410</v>
      </c>
      <c r="AA148" t="s">
        <v>410</v>
      </c>
      <c r="AB148" t="s">
        <v>353</v>
      </c>
      <c r="AC148" t="str">
        <f t="shared" si="26"/>
        <v>TIMSSADVANCED_Physics_2015-</v>
      </c>
      <c r="AD148" t="s">
        <v>353</v>
      </c>
      <c r="AE148" t="s">
        <v>116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1</v>
      </c>
      <c r="BE148">
        <v>0</v>
      </c>
    </row>
    <row r="149" spans="1:57" hidden="1" x14ac:dyDescent="0.2">
      <c r="A149">
        <v>155</v>
      </c>
      <c r="B149" t="s">
        <v>370</v>
      </c>
      <c r="C149" t="s">
        <v>386</v>
      </c>
      <c r="D149">
        <v>2015</v>
      </c>
      <c r="E149" t="s">
        <v>353</v>
      </c>
      <c r="F149" t="s">
        <v>164</v>
      </c>
      <c r="G149">
        <f t="shared" si="18"/>
        <v>6</v>
      </c>
      <c r="H149" t="str">
        <f t="shared" si="19"/>
        <v>TIMSSADVANCED_Physics_2015</v>
      </c>
      <c r="I149" t="str">
        <f t="shared" si="20"/>
        <v>TIMSSADVANCED_Physics_2015_teacher</v>
      </c>
      <c r="J149" t="s">
        <v>353</v>
      </c>
      <c r="K149" t="s">
        <v>117</v>
      </c>
      <c r="L149">
        <v>9</v>
      </c>
      <c r="M149">
        <v>0.9</v>
      </c>
      <c r="N149" t="s">
        <v>412</v>
      </c>
      <c r="O149" t="s">
        <v>433</v>
      </c>
      <c r="P149" t="s">
        <v>112</v>
      </c>
      <c r="Q149" t="str">
        <f t="shared" si="21"/>
        <v>-</v>
      </c>
      <c r="R149" t="s">
        <v>353</v>
      </c>
      <c r="S149" t="s">
        <v>353</v>
      </c>
      <c r="T149" t="s">
        <v>353</v>
      </c>
      <c r="U149" t="s">
        <v>353</v>
      </c>
      <c r="V149" t="str">
        <f t="shared" si="22"/>
        <v>No</v>
      </c>
      <c r="W149" t="str">
        <f t="shared" si="23"/>
        <v>No</v>
      </c>
      <c r="X149" s="6">
        <f t="shared" si="24"/>
        <v>1</v>
      </c>
      <c r="Y149" s="6">
        <f t="shared" si="25"/>
        <v>0</v>
      </c>
      <c r="Z149" t="s">
        <v>182</v>
      </c>
      <c r="AA149" t="s">
        <v>182</v>
      </c>
      <c r="AB149" t="s">
        <v>353</v>
      </c>
      <c r="AC149" t="str">
        <f t="shared" si="26"/>
        <v>TIMSSADVANCED_Physics_2015-</v>
      </c>
      <c r="AD149" t="s">
        <v>353</v>
      </c>
      <c r="AE149" t="s">
        <v>117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1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1</v>
      </c>
      <c r="BE149">
        <v>0</v>
      </c>
    </row>
    <row r="150" spans="1:57" hidden="1" x14ac:dyDescent="0.2">
      <c r="A150">
        <v>156</v>
      </c>
      <c r="B150" t="s">
        <v>371</v>
      </c>
      <c r="C150" t="s">
        <v>496</v>
      </c>
      <c r="D150">
        <v>2011</v>
      </c>
      <c r="E150" t="s">
        <v>353</v>
      </c>
      <c r="F150" t="s">
        <v>165</v>
      </c>
      <c r="G150">
        <f t="shared" si="18"/>
        <v>6</v>
      </c>
      <c r="H150" t="str">
        <f t="shared" si="19"/>
        <v>TIMSS_&amp;PIRLS_2011</v>
      </c>
      <c r="I150" t="str">
        <f t="shared" si="20"/>
        <v>TIMSS_&amp;PIRLS_2011_school</v>
      </c>
      <c r="J150" t="s">
        <v>353</v>
      </c>
      <c r="K150" t="s">
        <v>245</v>
      </c>
      <c r="L150">
        <v>37</v>
      </c>
      <c r="M150">
        <v>3.3</v>
      </c>
      <c r="N150" t="s">
        <v>389</v>
      </c>
      <c r="O150" t="s">
        <v>434</v>
      </c>
      <c r="P150" t="s">
        <v>353</v>
      </c>
      <c r="Q150" t="str">
        <f t="shared" si="21"/>
        <v>-</v>
      </c>
      <c r="R150" t="s">
        <v>353</v>
      </c>
      <c r="S150" t="s">
        <v>353</v>
      </c>
      <c r="T150" t="s">
        <v>353</v>
      </c>
      <c r="U150" t="s">
        <v>353</v>
      </c>
      <c r="V150" t="str">
        <f t="shared" si="22"/>
        <v>No</v>
      </c>
      <c r="W150" t="str">
        <f t="shared" si="23"/>
        <v>No</v>
      </c>
      <c r="X150" s="6">
        <f t="shared" si="24"/>
        <v>1</v>
      </c>
      <c r="Y150" s="6">
        <f t="shared" si="25"/>
        <v>0</v>
      </c>
      <c r="Z150" t="s">
        <v>180</v>
      </c>
      <c r="AA150" t="s">
        <v>180</v>
      </c>
      <c r="AB150" t="s">
        <v>353</v>
      </c>
      <c r="AC150" t="str">
        <f t="shared" si="26"/>
        <v>TIMSS_&amp;PIRLS_2011-</v>
      </c>
      <c r="AD150" t="s">
        <v>353</v>
      </c>
      <c r="AE150" t="s">
        <v>245</v>
      </c>
      <c r="AF150">
        <v>0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1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hidden="1" x14ac:dyDescent="0.2">
      <c r="A151">
        <v>157</v>
      </c>
      <c r="B151" t="s">
        <v>371</v>
      </c>
      <c r="C151" t="s">
        <v>496</v>
      </c>
      <c r="D151">
        <v>2011</v>
      </c>
      <c r="E151" t="s">
        <v>353</v>
      </c>
      <c r="F151" t="s">
        <v>165</v>
      </c>
      <c r="G151">
        <f t="shared" si="18"/>
        <v>6</v>
      </c>
      <c r="H151" t="str">
        <f t="shared" si="19"/>
        <v>TIMSS_&amp;PIRLS_2011</v>
      </c>
      <c r="I151" t="str">
        <f t="shared" si="20"/>
        <v>TIMSS_&amp;PIRLS_2011_student_achievement</v>
      </c>
      <c r="J151" t="s">
        <v>494</v>
      </c>
      <c r="K151" t="s">
        <v>246</v>
      </c>
      <c r="L151">
        <v>37</v>
      </c>
      <c r="M151">
        <v>159.4</v>
      </c>
      <c r="N151" t="s">
        <v>409</v>
      </c>
      <c r="O151" t="s">
        <v>434</v>
      </c>
      <c r="P151" t="s">
        <v>245</v>
      </c>
      <c r="Q151" t="str">
        <f t="shared" si="21"/>
        <v>ASGB1;ASHB1</v>
      </c>
      <c r="R151" t="s">
        <v>353</v>
      </c>
      <c r="S151" t="s">
        <v>246</v>
      </c>
      <c r="T151" t="s">
        <v>247</v>
      </c>
      <c r="U151" t="s">
        <v>248</v>
      </c>
      <c r="V151" t="str">
        <f t="shared" si="22"/>
        <v>No</v>
      </c>
      <c r="W151" t="str">
        <f t="shared" si="23"/>
        <v>No</v>
      </c>
      <c r="X151" s="6">
        <f t="shared" si="24"/>
        <v>1</v>
      </c>
      <c r="Y151" s="6">
        <f t="shared" si="25"/>
        <v>0</v>
      </c>
      <c r="Z151" t="s">
        <v>422</v>
      </c>
      <c r="AA151" t="s">
        <v>181</v>
      </c>
      <c r="AB151" t="s">
        <v>354</v>
      </c>
      <c r="AC151" t="str">
        <f t="shared" si="26"/>
        <v>TIMSS_&amp;PIRLS_2011ACH</v>
      </c>
      <c r="AD151" t="s">
        <v>421</v>
      </c>
      <c r="AE151" t="s">
        <v>246</v>
      </c>
      <c r="AF151">
        <v>1</v>
      </c>
      <c r="AG151">
        <v>1</v>
      </c>
      <c r="AH151">
        <v>1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1</v>
      </c>
      <c r="AO151">
        <v>1</v>
      </c>
      <c r="AP151">
        <v>0</v>
      </c>
      <c r="AQ151">
        <v>0</v>
      </c>
      <c r="AR151">
        <v>1</v>
      </c>
      <c r="AS151">
        <v>1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hidden="1" x14ac:dyDescent="0.2">
      <c r="A152">
        <v>158</v>
      </c>
      <c r="B152" t="s">
        <v>371</v>
      </c>
      <c r="C152" t="s">
        <v>496</v>
      </c>
      <c r="D152">
        <v>2011</v>
      </c>
      <c r="E152" t="s">
        <v>353</v>
      </c>
      <c r="F152" t="s">
        <v>165</v>
      </c>
      <c r="G152">
        <f t="shared" si="18"/>
        <v>6</v>
      </c>
      <c r="H152" t="str">
        <f t="shared" si="19"/>
        <v>TIMSS_&amp;PIRLS_2011</v>
      </c>
      <c r="I152" t="str">
        <f t="shared" si="20"/>
        <v>TIMSS_&amp;PIRLS_2011_student_background</v>
      </c>
      <c r="J152" t="s">
        <v>353</v>
      </c>
      <c r="K152" t="s">
        <v>247</v>
      </c>
      <c r="L152">
        <v>37</v>
      </c>
      <c r="M152">
        <v>98.5</v>
      </c>
      <c r="N152" t="s">
        <v>409</v>
      </c>
      <c r="O152" t="s">
        <v>434</v>
      </c>
      <c r="P152" t="s">
        <v>353</v>
      </c>
      <c r="Q152" t="str">
        <f t="shared" si="21"/>
        <v>-</v>
      </c>
      <c r="R152" t="s">
        <v>353</v>
      </c>
      <c r="S152" t="s">
        <v>353</v>
      </c>
      <c r="T152" t="s">
        <v>353</v>
      </c>
      <c r="U152" t="s">
        <v>353</v>
      </c>
      <c r="V152" t="str">
        <f t="shared" si="22"/>
        <v>No</v>
      </c>
      <c r="W152" t="str">
        <f t="shared" si="23"/>
        <v>No</v>
      </c>
      <c r="X152" s="6">
        <f t="shared" si="24"/>
        <v>1</v>
      </c>
      <c r="Y152" s="6">
        <f t="shared" si="25"/>
        <v>0</v>
      </c>
      <c r="Z152" t="s">
        <v>423</v>
      </c>
      <c r="AA152" t="s">
        <v>181</v>
      </c>
      <c r="AB152" t="s">
        <v>355</v>
      </c>
      <c r="AC152" t="str">
        <f t="shared" si="26"/>
        <v>TIMSS_&amp;PIRLS_2011BGR</v>
      </c>
      <c r="AD152" t="s">
        <v>437</v>
      </c>
      <c r="AE152" t="s">
        <v>247</v>
      </c>
      <c r="AF152">
        <v>1</v>
      </c>
      <c r="AG152">
        <v>1</v>
      </c>
      <c r="AH152">
        <v>1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1</v>
      </c>
      <c r="AO152">
        <v>1</v>
      </c>
      <c r="AP152">
        <v>0</v>
      </c>
      <c r="AQ152">
        <v>0</v>
      </c>
      <c r="AR152">
        <v>1</v>
      </c>
      <c r="AS152">
        <v>1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hidden="1" x14ac:dyDescent="0.2">
      <c r="A153">
        <v>159</v>
      </c>
      <c r="B153" t="s">
        <v>371</v>
      </c>
      <c r="C153" t="s">
        <v>496</v>
      </c>
      <c r="D153">
        <v>2011</v>
      </c>
      <c r="E153" t="s">
        <v>353</v>
      </c>
      <c r="F153" t="s">
        <v>165</v>
      </c>
      <c r="G153">
        <f t="shared" si="18"/>
        <v>6</v>
      </c>
      <c r="H153" t="str">
        <f t="shared" si="19"/>
        <v>TIMSS_&amp;PIRLS_2011</v>
      </c>
      <c r="I153" t="str">
        <f t="shared" si="20"/>
        <v>TIMSS_&amp;PIRLS_2011_student_homebg</v>
      </c>
      <c r="J153" t="s">
        <v>353</v>
      </c>
      <c r="K153" t="s">
        <v>248</v>
      </c>
      <c r="L153">
        <v>37</v>
      </c>
      <c r="M153">
        <v>39.5</v>
      </c>
      <c r="N153" t="s">
        <v>409</v>
      </c>
      <c r="O153" t="s">
        <v>434</v>
      </c>
      <c r="P153" t="s">
        <v>353</v>
      </c>
      <c r="Q153" t="str">
        <f t="shared" si="21"/>
        <v>-</v>
      </c>
      <c r="R153" t="s">
        <v>353</v>
      </c>
      <c r="S153" t="s">
        <v>353</v>
      </c>
      <c r="T153" t="s">
        <v>353</v>
      </c>
      <c r="U153" t="s">
        <v>353</v>
      </c>
      <c r="V153" t="str">
        <f t="shared" si="22"/>
        <v>No</v>
      </c>
      <c r="W153" t="str">
        <f t="shared" si="23"/>
        <v>No</v>
      </c>
      <c r="X153" s="6">
        <f t="shared" si="24"/>
        <v>1</v>
      </c>
      <c r="Y153" s="6">
        <f t="shared" si="25"/>
        <v>0</v>
      </c>
      <c r="Z153" t="s">
        <v>424</v>
      </c>
      <c r="AA153" t="s">
        <v>181</v>
      </c>
      <c r="AB153" t="s">
        <v>380</v>
      </c>
      <c r="AC153" t="str">
        <f t="shared" si="26"/>
        <v>TIMSS_&amp;PIRLS_2011HBG</v>
      </c>
      <c r="AD153" t="s">
        <v>435</v>
      </c>
      <c r="AE153" t="s">
        <v>248</v>
      </c>
      <c r="AF153">
        <v>1</v>
      </c>
      <c r="AG153">
        <v>1</v>
      </c>
      <c r="AH153">
        <v>1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1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hidden="1" x14ac:dyDescent="0.2">
      <c r="A154">
        <v>160</v>
      </c>
      <c r="B154" t="s">
        <v>371</v>
      </c>
      <c r="C154" t="s">
        <v>496</v>
      </c>
      <c r="D154">
        <v>2011</v>
      </c>
      <c r="E154" t="s">
        <v>353</v>
      </c>
      <c r="F154" t="s">
        <v>165</v>
      </c>
      <c r="G154">
        <f t="shared" si="18"/>
        <v>6</v>
      </c>
      <c r="H154" t="str">
        <f t="shared" si="19"/>
        <v>TIMSS_&amp;PIRLS_2011</v>
      </c>
      <c r="I154" t="str">
        <f t="shared" si="20"/>
        <v>TIMSS_&amp;PIRLS_2011_link</v>
      </c>
      <c r="J154" t="s">
        <v>353</v>
      </c>
      <c r="K154" t="s">
        <v>249</v>
      </c>
      <c r="L154">
        <v>37</v>
      </c>
      <c r="M154">
        <v>85.5</v>
      </c>
      <c r="N154" t="s">
        <v>418</v>
      </c>
      <c r="O154" t="s">
        <v>436</v>
      </c>
      <c r="P154" t="s">
        <v>353</v>
      </c>
      <c r="Q154" t="str">
        <f t="shared" si="21"/>
        <v>-</v>
      </c>
      <c r="R154" t="s">
        <v>353</v>
      </c>
      <c r="S154" t="s">
        <v>353</v>
      </c>
      <c r="T154" t="s">
        <v>353</v>
      </c>
      <c r="U154" t="s">
        <v>353</v>
      </c>
      <c r="V154" t="str">
        <f t="shared" si="22"/>
        <v>No</v>
      </c>
      <c r="W154" t="str">
        <f t="shared" si="23"/>
        <v>No</v>
      </c>
      <c r="X154" s="6">
        <f t="shared" si="24"/>
        <v>1</v>
      </c>
      <c r="Y154" s="6">
        <f t="shared" si="25"/>
        <v>0</v>
      </c>
      <c r="Z154" t="s">
        <v>410</v>
      </c>
      <c r="AA154" t="s">
        <v>410</v>
      </c>
      <c r="AB154" t="s">
        <v>353</v>
      </c>
      <c r="AC154" t="str">
        <f t="shared" si="26"/>
        <v>TIMSS_&amp;PIRLS_2011-</v>
      </c>
      <c r="AD154" t="s">
        <v>353</v>
      </c>
      <c r="AE154" t="s">
        <v>249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0</v>
      </c>
      <c r="AM154">
        <v>0</v>
      </c>
      <c r="AN154">
        <v>1</v>
      </c>
      <c r="AO154">
        <v>1</v>
      </c>
      <c r="AP154">
        <v>0</v>
      </c>
      <c r="AQ154">
        <v>0</v>
      </c>
      <c r="AR154">
        <v>1</v>
      </c>
      <c r="AS154">
        <v>1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1</v>
      </c>
      <c r="BA154">
        <v>0</v>
      </c>
      <c r="BB154">
        <v>1</v>
      </c>
      <c r="BC154">
        <v>0</v>
      </c>
      <c r="BD154">
        <v>1</v>
      </c>
      <c r="BE154">
        <v>0</v>
      </c>
    </row>
    <row r="155" spans="1:57" hidden="1" x14ac:dyDescent="0.2">
      <c r="A155">
        <v>161</v>
      </c>
      <c r="B155" t="s">
        <v>371</v>
      </c>
      <c r="C155" t="s">
        <v>496</v>
      </c>
      <c r="D155">
        <v>2011</v>
      </c>
      <c r="E155" t="s">
        <v>353</v>
      </c>
      <c r="F155" t="s">
        <v>165</v>
      </c>
      <c r="G155">
        <f t="shared" si="18"/>
        <v>6</v>
      </c>
      <c r="H155" t="str">
        <f t="shared" si="19"/>
        <v>TIMSS_&amp;PIRLS_2011</v>
      </c>
      <c r="I155" t="str">
        <f t="shared" si="20"/>
        <v>TIMSS_&amp;PIRLS_2011_teacher</v>
      </c>
      <c r="J155" t="s">
        <v>353</v>
      </c>
      <c r="K155" t="s">
        <v>250</v>
      </c>
      <c r="L155">
        <v>37</v>
      </c>
      <c r="M155">
        <v>12.7</v>
      </c>
      <c r="N155" t="s">
        <v>412</v>
      </c>
      <c r="O155" t="s">
        <v>434</v>
      </c>
      <c r="P155" t="s">
        <v>245</v>
      </c>
      <c r="Q155" t="str">
        <f t="shared" si="21"/>
        <v>-</v>
      </c>
      <c r="R155" t="s">
        <v>353</v>
      </c>
      <c r="S155" t="s">
        <v>353</v>
      </c>
      <c r="T155" t="s">
        <v>353</v>
      </c>
      <c r="U155" t="s">
        <v>353</v>
      </c>
      <c r="V155" t="str">
        <f t="shared" si="22"/>
        <v>No</v>
      </c>
      <c r="W155" t="str">
        <f t="shared" si="23"/>
        <v>No</v>
      </c>
      <c r="X155" s="6">
        <f t="shared" si="24"/>
        <v>1</v>
      </c>
      <c r="Y155" s="6">
        <f t="shared" si="25"/>
        <v>0</v>
      </c>
      <c r="Z155" t="s">
        <v>182</v>
      </c>
      <c r="AA155" t="s">
        <v>182</v>
      </c>
      <c r="AB155" t="s">
        <v>353</v>
      </c>
      <c r="AC155" t="str">
        <f t="shared" si="26"/>
        <v>TIMSS_&amp;PIRLS_2011-</v>
      </c>
      <c r="AD155" t="s">
        <v>353</v>
      </c>
      <c r="AE155" t="s">
        <v>250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1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1</v>
      </c>
      <c r="BE155">
        <v>0</v>
      </c>
    </row>
    <row r="156" spans="1:57" hidden="1" x14ac:dyDescent="0.2">
      <c r="A156">
        <v>162</v>
      </c>
      <c r="B156" t="s">
        <v>371</v>
      </c>
      <c r="C156" t="s">
        <v>353</v>
      </c>
      <c r="D156">
        <v>1995</v>
      </c>
      <c r="E156">
        <v>4</v>
      </c>
      <c r="F156" t="s">
        <v>166</v>
      </c>
      <c r="G156">
        <f t="shared" si="18"/>
        <v>5</v>
      </c>
      <c r="H156" t="str">
        <f t="shared" si="19"/>
        <v>TIMSS_1995_G4</v>
      </c>
      <c r="I156" t="str">
        <f t="shared" si="20"/>
        <v>TIMSS_1995_G4_school</v>
      </c>
      <c r="J156" t="s">
        <v>353</v>
      </c>
      <c r="K156" t="s">
        <v>251</v>
      </c>
      <c r="L156">
        <v>26</v>
      </c>
      <c r="M156">
        <v>3.9</v>
      </c>
      <c r="N156" t="s">
        <v>389</v>
      </c>
      <c r="O156" t="s">
        <v>433</v>
      </c>
      <c r="P156" t="s">
        <v>353</v>
      </c>
      <c r="Q156" t="str">
        <f t="shared" si="21"/>
        <v>-</v>
      </c>
      <c r="R156" t="s">
        <v>353</v>
      </c>
      <c r="S156" t="s">
        <v>353</v>
      </c>
      <c r="T156" t="s">
        <v>353</v>
      </c>
      <c r="U156" t="s">
        <v>353</v>
      </c>
      <c r="V156" t="str">
        <f t="shared" si="22"/>
        <v>No</v>
      </c>
      <c r="W156" t="str">
        <f t="shared" si="23"/>
        <v>No</v>
      </c>
      <c r="X156" s="6">
        <f t="shared" si="24"/>
        <v>1</v>
      </c>
      <c r="Y156" s="6">
        <f t="shared" si="25"/>
        <v>0</v>
      </c>
      <c r="Z156" t="s">
        <v>180</v>
      </c>
      <c r="AA156" t="s">
        <v>180</v>
      </c>
      <c r="AB156" t="s">
        <v>353</v>
      </c>
      <c r="AC156" t="str">
        <f t="shared" si="26"/>
        <v>TIMSS_1995_G4-</v>
      </c>
      <c r="AD156" t="s">
        <v>353</v>
      </c>
      <c r="AE156" t="s">
        <v>251</v>
      </c>
      <c r="AF156">
        <v>0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1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hidden="1" x14ac:dyDescent="0.2">
      <c r="A157">
        <v>163</v>
      </c>
      <c r="B157" t="s">
        <v>371</v>
      </c>
      <c r="C157" t="s">
        <v>353</v>
      </c>
      <c r="D157">
        <v>1995</v>
      </c>
      <c r="E157">
        <v>4</v>
      </c>
      <c r="F157" t="s">
        <v>166</v>
      </c>
      <c r="G157">
        <f t="shared" si="18"/>
        <v>5</v>
      </c>
      <c r="H157" t="str">
        <f t="shared" si="19"/>
        <v>TIMSS_1995_G4</v>
      </c>
      <c r="I157" t="str">
        <f t="shared" si="20"/>
        <v>TIMSS_1995_G4_student_achievement</v>
      </c>
      <c r="J157" t="s">
        <v>489</v>
      </c>
      <c r="K157" t="s">
        <v>252</v>
      </c>
      <c r="L157">
        <v>26</v>
      </c>
      <c r="M157">
        <v>106.4</v>
      </c>
      <c r="N157" t="s">
        <v>409</v>
      </c>
      <c r="O157" t="s">
        <v>433</v>
      </c>
      <c r="P157" t="s">
        <v>251</v>
      </c>
      <c r="Q157" t="str">
        <f t="shared" si="21"/>
        <v>ASGM1</v>
      </c>
      <c r="R157" t="s">
        <v>353</v>
      </c>
      <c r="S157" t="s">
        <v>252</v>
      </c>
      <c r="T157" t="s">
        <v>253</v>
      </c>
      <c r="U157" t="s">
        <v>353</v>
      </c>
      <c r="V157" t="str">
        <f t="shared" si="22"/>
        <v>No</v>
      </c>
      <c r="W157" t="str">
        <f t="shared" si="23"/>
        <v>No</v>
      </c>
      <c r="X157" s="6">
        <f t="shared" si="24"/>
        <v>1</v>
      </c>
      <c r="Y157" s="6">
        <f t="shared" si="25"/>
        <v>0</v>
      </c>
      <c r="Z157" t="s">
        <v>422</v>
      </c>
      <c r="AA157" t="s">
        <v>181</v>
      </c>
      <c r="AB157" t="s">
        <v>354</v>
      </c>
      <c r="AC157" t="str">
        <f t="shared" si="26"/>
        <v>TIMSS_1995_G4ACH</v>
      </c>
      <c r="AD157" t="s">
        <v>421</v>
      </c>
      <c r="AE157" t="s">
        <v>252</v>
      </c>
      <c r="AF157">
        <v>1</v>
      </c>
      <c r="AG157">
        <v>1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1</v>
      </c>
      <c r="AR157">
        <v>1</v>
      </c>
      <c r="AS157">
        <v>1</v>
      </c>
      <c r="AT157">
        <v>1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hidden="1" x14ac:dyDescent="0.2">
      <c r="A158">
        <v>164</v>
      </c>
      <c r="B158" t="s">
        <v>371</v>
      </c>
      <c r="C158" t="s">
        <v>353</v>
      </c>
      <c r="D158">
        <v>1995</v>
      </c>
      <c r="E158">
        <v>4</v>
      </c>
      <c r="F158" t="s">
        <v>166</v>
      </c>
      <c r="G158">
        <f t="shared" si="18"/>
        <v>5</v>
      </c>
      <c r="H158" t="str">
        <f t="shared" si="19"/>
        <v>TIMSS_1995_G4</v>
      </c>
      <c r="I158" t="str">
        <f t="shared" si="20"/>
        <v>TIMSS_1995_G4_student_background</v>
      </c>
      <c r="J158" t="s">
        <v>353</v>
      </c>
      <c r="K158" t="s">
        <v>253</v>
      </c>
      <c r="L158">
        <v>26</v>
      </c>
      <c r="M158">
        <v>159.5</v>
      </c>
      <c r="N158" t="s">
        <v>409</v>
      </c>
      <c r="O158" t="s">
        <v>433</v>
      </c>
      <c r="P158" t="s">
        <v>353</v>
      </c>
      <c r="Q158" t="str">
        <f t="shared" si="21"/>
        <v>-</v>
      </c>
      <c r="R158" t="s">
        <v>353</v>
      </c>
      <c r="S158" t="s">
        <v>353</v>
      </c>
      <c r="T158" t="s">
        <v>353</v>
      </c>
      <c r="U158" t="s">
        <v>353</v>
      </c>
      <c r="V158" t="str">
        <f t="shared" si="22"/>
        <v>No</v>
      </c>
      <c r="W158" t="str">
        <f t="shared" si="23"/>
        <v>No</v>
      </c>
      <c r="X158" s="6">
        <f t="shared" si="24"/>
        <v>1</v>
      </c>
      <c r="Y158" s="6">
        <f t="shared" si="25"/>
        <v>0</v>
      </c>
      <c r="Z158" t="s">
        <v>423</v>
      </c>
      <c r="AA158" t="s">
        <v>181</v>
      </c>
      <c r="AB158" t="s">
        <v>355</v>
      </c>
      <c r="AC158" t="str">
        <f t="shared" si="26"/>
        <v>TIMSS_1995_G4BGR</v>
      </c>
      <c r="AD158" t="s">
        <v>437</v>
      </c>
      <c r="AE158" t="s">
        <v>253</v>
      </c>
      <c r="AF158">
        <v>1</v>
      </c>
      <c r="AG158">
        <v>1</v>
      </c>
      <c r="AH158">
        <v>1</v>
      </c>
      <c r="AI158">
        <v>0</v>
      </c>
      <c r="AJ158">
        <v>1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1</v>
      </c>
      <c r="AR158">
        <v>1</v>
      </c>
      <c r="AS158">
        <v>1</v>
      </c>
      <c r="AT158">
        <v>1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hidden="1" x14ac:dyDescent="0.2">
      <c r="A159">
        <v>165</v>
      </c>
      <c r="B159" t="s">
        <v>371</v>
      </c>
      <c r="C159" t="s">
        <v>353</v>
      </c>
      <c r="D159">
        <v>1995</v>
      </c>
      <c r="E159">
        <v>4</v>
      </c>
      <c r="F159" t="s">
        <v>166</v>
      </c>
      <c r="G159">
        <f t="shared" si="18"/>
        <v>5</v>
      </c>
      <c r="H159" t="str">
        <f t="shared" si="19"/>
        <v>TIMSS_1995_G4</v>
      </c>
      <c r="I159" t="str">
        <f t="shared" si="20"/>
        <v>TIMSS_1995_G4_link</v>
      </c>
      <c r="J159" t="s">
        <v>353</v>
      </c>
      <c r="K159" t="s">
        <v>254</v>
      </c>
      <c r="L159">
        <v>26</v>
      </c>
      <c r="M159">
        <v>127</v>
      </c>
      <c r="N159" t="s">
        <v>418</v>
      </c>
      <c r="O159" t="s">
        <v>436</v>
      </c>
      <c r="P159" t="s">
        <v>353</v>
      </c>
      <c r="Q159" t="str">
        <f t="shared" si="21"/>
        <v>-</v>
      </c>
      <c r="R159" t="s">
        <v>353</v>
      </c>
      <c r="S159" t="s">
        <v>353</v>
      </c>
      <c r="T159" t="s">
        <v>353</v>
      </c>
      <c r="U159" t="s">
        <v>353</v>
      </c>
      <c r="V159" t="str">
        <f t="shared" si="22"/>
        <v>No</v>
      </c>
      <c r="W159" t="str">
        <f t="shared" si="23"/>
        <v>No</v>
      </c>
      <c r="X159" s="6">
        <f t="shared" si="24"/>
        <v>1</v>
      </c>
      <c r="Y159" s="6">
        <f t="shared" si="25"/>
        <v>0</v>
      </c>
      <c r="Z159" t="s">
        <v>410</v>
      </c>
      <c r="AA159" t="s">
        <v>410</v>
      </c>
      <c r="AB159" t="s">
        <v>353</v>
      </c>
      <c r="AC159" t="str">
        <f t="shared" si="26"/>
        <v>TIMSS_1995_G4-</v>
      </c>
      <c r="AD159" t="s">
        <v>353</v>
      </c>
      <c r="AE159" t="s">
        <v>254</v>
      </c>
      <c r="AF159">
        <v>0</v>
      </c>
      <c r="AG159">
        <v>1</v>
      </c>
      <c r="AH159">
        <v>0</v>
      </c>
      <c r="AI159">
        <v>1</v>
      </c>
      <c r="AJ159">
        <v>1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1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hidden="1" x14ac:dyDescent="0.2">
      <c r="A160">
        <v>166</v>
      </c>
      <c r="B160" t="s">
        <v>371</v>
      </c>
      <c r="C160" t="s">
        <v>353</v>
      </c>
      <c r="D160">
        <v>1995</v>
      </c>
      <c r="E160">
        <v>4</v>
      </c>
      <c r="F160" t="s">
        <v>166</v>
      </c>
      <c r="G160">
        <f t="shared" si="18"/>
        <v>5</v>
      </c>
      <c r="H160" t="str">
        <f t="shared" si="19"/>
        <v>TIMSS_1995_G4</v>
      </c>
      <c r="I160" t="str">
        <f t="shared" si="20"/>
        <v>TIMSS_1995_G4_teacher</v>
      </c>
      <c r="J160" t="s">
        <v>353</v>
      </c>
      <c r="K160" t="s">
        <v>255</v>
      </c>
      <c r="L160">
        <v>26</v>
      </c>
      <c r="M160">
        <v>11.7</v>
      </c>
      <c r="N160" t="s">
        <v>412</v>
      </c>
      <c r="O160" t="s">
        <v>433</v>
      </c>
      <c r="P160" t="s">
        <v>251</v>
      </c>
      <c r="Q160" t="str">
        <f t="shared" si="21"/>
        <v>-</v>
      </c>
      <c r="R160" t="s">
        <v>353</v>
      </c>
      <c r="S160" t="s">
        <v>353</v>
      </c>
      <c r="T160" t="s">
        <v>353</v>
      </c>
      <c r="U160" t="s">
        <v>353</v>
      </c>
      <c r="V160" t="str">
        <f t="shared" si="22"/>
        <v>No</v>
      </c>
      <c r="W160" t="str">
        <f t="shared" si="23"/>
        <v>No</v>
      </c>
      <c r="X160" s="6">
        <f t="shared" si="24"/>
        <v>1</v>
      </c>
      <c r="Y160" s="6">
        <f t="shared" si="25"/>
        <v>0</v>
      </c>
      <c r="Z160" t="s">
        <v>182</v>
      </c>
      <c r="AA160" t="s">
        <v>182</v>
      </c>
      <c r="AB160" t="s">
        <v>353</v>
      </c>
      <c r="AC160" t="str">
        <f t="shared" si="26"/>
        <v>TIMSS_1995_G4-</v>
      </c>
      <c r="AD160" t="s">
        <v>353</v>
      </c>
      <c r="AE160" t="s">
        <v>255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1</v>
      </c>
      <c r="AT160">
        <v>1</v>
      </c>
      <c r="AU160">
        <v>0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</row>
    <row r="161" spans="1:57" hidden="1" x14ac:dyDescent="0.2">
      <c r="A161">
        <v>167</v>
      </c>
      <c r="B161" t="s">
        <v>371</v>
      </c>
      <c r="C161" t="s">
        <v>353</v>
      </c>
      <c r="D161">
        <v>1995</v>
      </c>
      <c r="E161">
        <v>8</v>
      </c>
      <c r="F161" t="s">
        <v>167</v>
      </c>
      <c r="G161">
        <f t="shared" si="18"/>
        <v>6</v>
      </c>
      <c r="H161" t="str">
        <f t="shared" si="19"/>
        <v>TIMSS_1995_G8</v>
      </c>
      <c r="I161" t="str">
        <f t="shared" si="20"/>
        <v>TIMSS_1995_G8_school</v>
      </c>
      <c r="J161" t="s">
        <v>353</v>
      </c>
      <c r="K161" t="s">
        <v>256</v>
      </c>
      <c r="L161">
        <v>40</v>
      </c>
      <c r="M161">
        <v>6</v>
      </c>
      <c r="N161" t="s">
        <v>389</v>
      </c>
      <c r="O161" t="s">
        <v>433</v>
      </c>
      <c r="P161" t="s">
        <v>353</v>
      </c>
      <c r="Q161" t="str">
        <f t="shared" si="21"/>
        <v>-</v>
      </c>
      <c r="R161" t="s">
        <v>353</v>
      </c>
      <c r="S161" t="s">
        <v>353</v>
      </c>
      <c r="T161" t="s">
        <v>353</v>
      </c>
      <c r="U161" t="s">
        <v>353</v>
      </c>
      <c r="V161" t="str">
        <f t="shared" si="22"/>
        <v>No</v>
      </c>
      <c r="W161" t="str">
        <f t="shared" si="23"/>
        <v>No</v>
      </c>
      <c r="X161" s="6">
        <f t="shared" si="24"/>
        <v>1</v>
      </c>
      <c r="Y161" s="6">
        <f t="shared" si="25"/>
        <v>0</v>
      </c>
      <c r="Z161" t="s">
        <v>180</v>
      </c>
      <c r="AA161" t="s">
        <v>180</v>
      </c>
      <c r="AB161" t="s">
        <v>353</v>
      </c>
      <c r="AC161" t="str">
        <f t="shared" si="26"/>
        <v>TIMSS_1995_G8-</v>
      </c>
      <c r="AD161" t="s">
        <v>353</v>
      </c>
      <c r="AE161" t="s">
        <v>256</v>
      </c>
      <c r="AF161">
        <v>0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hidden="1" x14ac:dyDescent="0.2">
      <c r="A162">
        <v>168</v>
      </c>
      <c r="B162" t="s">
        <v>371</v>
      </c>
      <c r="C162" t="s">
        <v>353</v>
      </c>
      <c r="D162">
        <v>1995</v>
      </c>
      <c r="E162">
        <v>8</v>
      </c>
      <c r="F162" t="s">
        <v>167</v>
      </c>
      <c r="G162">
        <f t="shared" si="18"/>
        <v>6</v>
      </c>
      <c r="H162" t="str">
        <f t="shared" si="19"/>
        <v>TIMSS_1995_G8</v>
      </c>
      <c r="I162" t="str">
        <f t="shared" si="20"/>
        <v>TIMSS_1995_G8_student_achievement</v>
      </c>
      <c r="J162" t="s">
        <v>475</v>
      </c>
      <c r="K162" t="s">
        <v>257</v>
      </c>
      <c r="L162">
        <v>42</v>
      </c>
      <c r="M162">
        <v>271.89999999999998</v>
      </c>
      <c r="N162" t="s">
        <v>409</v>
      </c>
      <c r="O162" t="s">
        <v>433</v>
      </c>
      <c r="P162" t="s">
        <v>256</v>
      </c>
      <c r="Q162" t="str">
        <f t="shared" si="21"/>
        <v>BSGM1</v>
      </c>
      <c r="R162" t="s">
        <v>353</v>
      </c>
      <c r="S162" t="s">
        <v>257</v>
      </c>
      <c r="T162" t="s">
        <v>258</v>
      </c>
      <c r="U162" t="s">
        <v>353</v>
      </c>
      <c r="V162" t="str">
        <f t="shared" si="22"/>
        <v>No</v>
      </c>
      <c r="W162" t="str">
        <f t="shared" si="23"/>
        <v>No</v>
      </c>
      <c r="X162" s="6">
        <f t="shared" si="24"/>
        <v>1</v>
      </c>
      <c r="Y162" s="6">
        <f t="shared" si="25"/>
        <v>0</v>
      </c>
      <c r="Z162" t="s">
        <v>422</v>
      </c>
      <c r="AA162" t="s">
        <v>181</v>
      </c>
      <c r="AB162" t="s">
        <v>354</v>
      </c>
      <c r="AC162" t="str">
        <f t="shared" si="26"/>
        <v>TIMSS_1995_G8ACH</v>
      </c>
      <c r="AD162" t="s">
        <v>421</v>
      </c>
      <c r="AE162" t="s">
        <v>257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1</v>
      </c>
      <c r="AT162">
        <v>1</v>
      </c>
      <c r="AU162">
        <v>0</v>
      </c>
      <c r="AV162">
        <v>1</v>
      </c>
      <c r="AW162">
        <v>1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1:57" hidden="1" x14ac:dyDescent="0.2">
      <c r="A163">
        <v>169</v>
      </c>
      <c r="B163" t="s">
        <v>371</v>
      </c>
      <c r="C163" t="s">
        <v>353</v>
      </c>
      <c r="D163">
        <v>1995</v>
      </c>
      <c r="E163">
        <v>8</v>
      </c>
      <c r="F163" t="s">
        <v>167</v>
      </c>
      <c r="G163">
        <f t="shared" si="18"/>
        <v>6</v>
      </c>
      <c r="H163" t="str">
        <f t="shared" si="19"/>
        <v>TIMSS_1995_G8</v>
      </c>
      <c r="I163" t="str">
        <f t="shared" si="20"/>
        <v>TIMSS_1995_G8_student_background</v>
      </c>
      <c r="J163" t="s">
        <v>353</v>
      </c>
      <c r="K163" t="s">
        <v>258</v>
      </c>
      <c r="L163">
        <v>40</v>
      </c>
      <c r="M163">
        <v>277.5</v>
      </c>
      <c r="N163" t="s">
        <v>409</v>
      </c>
      <c r="O163" t="s">
        <v>433</v>
      </c>
      <c r="P163" t="s">
        <v>353</v>
      </c>
      <c r="Q163" t="str">
        <f t="shared" si="21"/>
        <v>-</v>
      </c>
      <c r="R163" t="s">
        <v>353</v>
      </c>
      <c r="S163" t="s">
        <v>353</v>
      </c>
      <c r="T163" t="s">
        <v>353</v>
      </c>
      <c r="U163" t="s">
        <v>353</v>
      </c>
      <c r="V163" t="str">
        <f t="shared" si="22"/>
        <v>No</v>
      </c>
      <c r="W163" t="str">
        <f t="shared" si="23"/>
        <v>No</v>
      </c>
      <c r="X163" s="6">
        <f t="shared" si="24"/>
        <v>1</v>
      </c>
      <c r="Y163" s="6">
        <f t="shared" si="25"/>
        <v>0</v>
      </c>
      <c r="Z163" t="s">
        <v>423</v>
      </c>
      <c r="AA163" t="s">
        <v>181</v>
      </c>
      <c r="AB163" t="s">
        <v>355</v>
      </c>
      <c r="AC163" t="str">
        <f t="shared" si="26"/>
        <v>TIMSS_1995_G8BGR</v>
      </c>
      <c r="AD163" t="s">
        <v>437</v>
      </c>
      <c r="AE163" t="s">
        <v>258</v>
      </c>
      <c r="AF163">
        <v>1</v>
      </c>
      <c r="AG163">
        <v>1</v>
      </c>
      <c r="AH163">
        <v>1</v>
      </c>
      <c r="AI163">
        <v>0</v>
      </c>
      <c r="AJ163">
        <v>1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  <row r="164" spans="1:57" hidden="1" x14ac:dyDescent="0.2">
      <c r="A164">
        <v>170</v>
      </c>
      <c r="B164" t="s">
        <v>371</v>
      </c>
      <c r="C164" t="s">
        <v>353</v>
      </c>
      <c r="D164">
        <v>1995</v>
      </c>
      <c r="E164">
        <v>8</v>
      </c>
      <c r="F164" t="s">
        <v>167</v>
      </c>
      <c r="G164">
        <f t="shared" si="18"/>
        <v>6</v>
      </c>
      <c r="H164" t="str">
        <f t="shared" si="19"/>
        <v>TIMSS_1995_G8</v>
      </c>
      <c r="I164" t="str">
        <f t="shared" si="20"/>
        <v>TIMSS_1995_G8_link</v>
      </c>
      <c r="J164" t="s">
        <v>353</v>
      </c>
      <c r="K164" t="s">
        <v>259</v>
      </c>
      <c r="L164">
        <v>40</v>
      </c>
      <c r="M164">
        <v>121.6</v>
      </c>
      <c r="N164" t="s">
        <v>418</v>
      </c>
      <c r="O164" t="s">
        <v>436</v>
      </c>
      <c r="P164" t="s">
        <v>353</v>
      </c>
      <c r="Q164" t="str">
        <f t="shared" si="21"/>
        <v>-</v>
      </c>
      <c r="R164" t="s">
        <v>353</v>
      </c>
      <c r="S164" t="s">
        <v>353</v>
      </c>
      <c r="T164" t="s">
        <v>353</v>
      </c>
      <c r="U164" t="s">
        <v>353</v>
      </c>
      <c r="V164" t="str">
        <f t="shared" si="22"/>
        <v>No</v>
      </c>
      <c r="W164" t="str">
        <f t="shared" si="23"/>
        <v>No</v>
      </c>
      <c r="X164" s="6">
        <f t="shared" si="24"/>
        <v>1</v>
      </c>
      <c r="Y164" s="6">
        <f t="shared" si="25"/>
        <v>0</v>
      </c>
      <c r="Z164" t="s">
        <v>410</v>
      </c>
      <c r="AA164" t="s">
        <v>410</v>
      </c>
      <c r="AB164" t="s">
        <v>353</v>
      </c>
      <c r="AC164" t="str">
        <f t="shared" si="26"/>
        <v>TIMSS_1995_G8-</v>
      </c>
      <c r="AD164" t="s">
        <v>353</v>
      </c>
      <c r="AE164" t="s">
        <v>259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1:57" hidden="1" x14ac:dyDescent="0.2">
      <c r="A165">
        <v>171</v>
      </c>
      <c r="B165" t="s">
        <v>371</v>
      </c>
      <c r="C165" t="s">
        <v>353</v>
      </c>
      <c r="D165">
        <v>1995</v>
      </c>
      <c r="E165">
        <v>8</v>
      </c>
      <c r="F165" t="s">
        <v>167</v>
      </c>
      <c r="G165">
        <f t="shared" si="18"/>
        <v>6</v>
      </c>
      <c r="H165" t="str">
        <f t="shared" si="19"/>
        <v>TIMSS_1995_G8</v>
      </c>
      <c r="I165" t="str">
        <f t="shared" si="20"/>
        <v>TIMSS_1995_G8_teacher_math</v>
      </c>
      <c r="J165" t="s">
        <v>353</v>
      </c>
      <c r="K165" t="s">
        <v>260</v>
      </c>
      <c r="L165">
        <v>42</v>
      </c>
      <c r="M165">
        <v>10.8</v>
      </c>
      <c r="N165" t="s">
        <v>412</v>
      </c>
      <c r="O165" t="s">
        <v>433</v>
      </c>
      <c r="P165" t="s">
        <v>256</v>
      </c>
      <c r="Q165" t="str">
        <f t="shared" si="21"/>
        <v>-</v>
      </c>
      <c r="R165" t="s">
        <v>353</v>
      </c>
      <c r="S165" t="s">
        <v>353</v>
      </c>
      <c r="T165" t="s">
        <v>353</v>
      </c>
      <c r="U165" t="s">
        <v>353</v>
      </c>
      <c r="V165" t="str">
        <f t="shared" si="22"/>
        <v>No</v>
      </c>
      <c r="W165" t="str">
        <f t="shared" si="23"/>
        <v>No</v>
      </c>
      <c r="X165" s="6">
        <f t="shared" si="24"/>
        <v>1</v>
      </c>
      <c r="Y165" s="6">
        <f t="shared" si="25"/>
        <v>0</v>
      </c>
      <c r="Z165" t="s">
        <v>430</v>
      </c>
      <c r="AA165" t="s">
        <v>182</v>
      </c>
      <c r="AB165" t="s">
        <v>351</v>
      </c>
      <c r="AC165" t="str">
        <f t="shared" si="26"/>
        <v>TIMSS_1995_G8-</v>
      </c>
      <c r="AD165" t="s">
        <v>353</v>
      </c>
      <c r="AE165" t="s">
        <v>260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</row>
    <row r="166" spans="1:57" hidden="1" x14ac:dyDescent="0.2">
      <c r="A166">
        <v>172</v>
      </c>
      <c r="B166" t="s">
        <v>371</v>
      </c>
      <c r="C166" t="s">
        <v>353</v>
      </c>
      <c r="D166">
        <v>1995</v>
      </c>
      <c r="E166">
        <v>8</v>
      </c>
      <c r="F166" t="s">
        <v>167</v>
      </c>
      <c r="G166">
        <f t="shared" si="18"/>
        <v>6</v>
      </c>
      <c r="H166" t="str">
        <f t="shared" si="19"/>
        <v>TIMSS_1995_G8</v>
      </c>
      <c r="I166" t="str">
        <f t="shared" si="20"/>
        <v>TIMSS_1995_G8_teacher_science</v>
      </c>
      <c r="J166" t="s">
        <v>353</v>
      </c>
      <c r="K166" t="s">
        <v>261</v>
      </c>
      <c r="L166">
        <v>42</v>
      </c>
      <c r="M166">
        <v>16.3</v>
      </c>
      <c r="N166" t="s">
        <v>412</v>
      </c>
      <c r="O166" t="s">
        <v>433</v>
      </c>
      <c r="P166" t="s">
        <v>256</v>
      </c>
      <c r="Q166" t="str">
        <f t="shared" si="21"/>
        <v>-</v>
      </c>
      <c r="R166" t="s">
        <v>353</v>
      </c>
      <c r="S166" t="s">
        <v>353</v>
      </c>
      <c r="T166" t="s">
        <v>353</v>
      </c>
      <c r="U166" t="s">
        <v>353</v>
      </c>
      <c r="V166" t="str">
        <f t="shared" si="22"/>
        <v>No</v>
      </c>
      <c r="W166" t="str">
        <f t="shared" si="23"/>
        <v>No</v>
      </c>
      <c r="X166" s="6">
        <f t="shared" si="24"/>
        <v>1</v>
      </c>
      <c r="Y166" s="6">
        <f t="shared" si="25"/>
        <v>0</v>
      </c>
      <c r="Z166" t="s">
        <v>431</v>
      </c>
      <c r="AA166" t="s">
        <v>182</v>
      </c>
      <c r="AB166" t="s">
        <v>352</v>
      </c>
      <c r="AC166" t="str">
        <f t="shared" si="26"/>
        <v>TIMSS_1995_G8-</v>
      </c>
      <c r="AD166" t="s">
        <v>353</v>
      </c>
      <c r="AE166" t="s">
        <v>261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</row>
    <row r="167" spans="1:57" hidden="1" x14ac:dyDescent="0.2">
      <c r="A167">
        <v>173</v>
      </c>
      <c r="B167" t="s">
        <v>371</v>
      </c>
      <c r="C167" t="s">
        <v>353</v>
      </c>
      <c r="D167">
        <v>1999</v>
      </c>
      <c r="E167">
        <v>8</v>
      </c>
      <c r="F167" t="s">
        <v>168</v>
      </c>
      <c r="G167">
        <f t="shared" si="18"/>
        <v>7</v>
      </c>
      <c r="H167" t="str">
        <f t="shared" si="19"/>
        <v>TIMSS_1999_G8</v>
      </c>
      <c r="I167" t="str">
        <f t="shared" si="20"/>
        <v>TIMSS_1999_G8_school</v>
      </c>
      <c r="J167" t="s">
        <v>353</v>
      </c>
      <c r="K167" t="s">
        <v>262</v>
      </c>
      <c r="L167">
        <v>38</v>
      </c>
      <c r="M167">
        <v>3.5</v>
      </c>
      <c r="N167" t="s">
        <v>389</v>
      </c>
      <c r="O167" t="s">
        <v>433</v>
      </c>
      <c r="P167" t="s">
        <v>353</v>
      </c>
      <c r="Q167" t="str">
        <f t="shared" si="21"/>
        <v>-</v>
      </c>
      <c r="R167" t="s">
        <v>353</v>
      </c>
      <c r="S167" t="s">
        <v>353</v>
      </c>
      <c r="T167" t="s">
        <v>353</v>
      </c>
      <c r="U167" t="s">
        <v>353</v>
      </c>
      <c r="V167" t="str">
        <f t="shared" si="22"/>
        <v>No</v>
      </c>
      <c r="W167" t="str">
        <f t="shared" si="23"/>
        <v>No</v>
      </c>
      <c r="X167" s="6">
        <f t="shared" si="24"/>
        <v>1</v>
      </c>
      <c r="Y167" s="6">
        <f t="shared" si="25"/>
        <v>0</v>
      </c>
      <c r="Z167" t="s">
        <v>180</v>
      </c>
      <c r="AA167" t="s">
        <v>180</v>
      </c>
      <c r="AB167" t="s">
        <v>353</v>
      </c>
      <c r="AC167" t="str">
        <f t="shared" si="26"/>
        <v>TIMSS_1999_G8-</v>
      </c>
      <c r="AD167" t="s">
        <v>353</v>
      </c>
      <c r="AE167" t="s">
        <v>262</v>
      </c>
      <c r="AF167">
        <v>0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 hidden="1" x14ac:dyDescent="0.2">
      <c r="A168">
        <v>174</v>
      </c>
      <c r="B168" t="s">
        <v>371</v>
      </c>
      <c r="C168" t="s">
        <v>353</v>
      </c>
      <c r="D168">
        <v>1999</v>
      </c>
      <c r="E168">
        <v>8</v>
      </c>
      <c r="F168" t="s">
        <v>168</v>
      </c>
      <c r="G168">
        <f t="shared" si="18"/>
        <v>7</v>
      </c>
      <c r="H168" t="str">
        <f t="shared" si="19"/>
        <v>TIMSS_1999_G8</v>
      </c>
      <c r="I168" t="str">
        <f t="shared" si="20"/>
        <v>TIMSS_1999_G8_student_achievement</v>
      </c>
      <c r="J168" t="s">
        <v>474</v>
      </c>
      <c r="K168" t="s">
        <v>263</v>
      </c>
      <c r="L168">
        <v>38</v>
      </c>
      <c r="M168">
        <v>188.7</v>
      </c>
      <c r="N168" t="s">
        <v>409</v>
      </c>
      <c r="O168" t="s">
        <v>433</v>
      </c>
      <c r="P168" t="s">
        <v>262</v>
      </c>
      <c r="Q168" t="str">
        <f t="shared" si="21"/>
        <v>BSGM2</v>
      </c>
      <c r="R168" t="s">
        <v>353</v>
      </c>
      <c r="S168" t="s">
        <v>263</v>
      </c>
      <c r="T168" t="s">
        <v>264</v>
      </c>
      <c r="U168" t="s">
        <v>353</v>
      </c>
      <c r="V168" t="str">
        <f t="shared" si="22"/>
        <v>No</v>
      </c>
      <c r="W168" t="str">
        <f t="shared" si="23"/>
        <v>No</v>
      </c>
      <c r="X168" s="6">
        <f t="shared" si="24"/>
        <v>1</v>
      </c>
      <c r="Y168" s="6">
        <f t="shared" si="25"/>
        <v>0</v>
      </c>
      <c r="Z168" t="s">
        <v>422</v>
      </c>
      <c r="AA168" t="s">
        <v>181</v>
      </c>
      <c r="AB168" t="s">
        <v>354</v>
      </c>
      <c r="AC168" t="str">
        <f t="shared" si="26"/>
        <v>TIMSS_1999_G8ACH</v>
      </c>
      <c r="AD168" t="s">
        <v>421</v>
      </c>
      <c r="AE168" t="s">
        <v>263</v>
      </c>
      <c r="AF168">
        <v>1</v>
      </c>
      <c r="AG168">
        <v>1</v>
      </c>
      <c r="AH168">
        <v>1</v>
      </c>
      <c r="AI168">
        <v>0</v>
      </c>
      <c r="AJ168">
        <v>1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1</v>
      </c>
      <c r="AT168">
        <v>1</v>
      </c>
      <c r="AU168">
        <v>0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hidden="1" x14ac:dyDescent="0.2">
      <c r="A169">
        <v>175</v>
      </c>
      <c r="B169" t="s">
        <v>371</v>
      </c>
      <c r="C169" t="s">
        <v>353</v>
      </c>
      <c r="D169">
        <v>1999</v>
      </c>
      <c r="E169">
        <v>8</v>
      </c>
      <c r="F169" t="s">
        <v>168</v>
      </c>
      <c r="G169">
        <f t="shared" si="18"/>
        <v>7</v>
      </c>
      <c r="H169" t="str">
        <f t="shared" si="19"/>
        <v>TIMSS_1999_G8</v>
      </c>
      <c r="I169" t="str">
        <f t="shared" si="20"/>
        <v>TIMSS_1999_G8_student_background</v>
      </c>
      <c r="J169" t="s">
        <v>353</v>
      </c>
      <c r="K169" t="s">
        <v>264</v>
      </c>
      <c r="L169">
        <v>38</v>
      </c>
      <c r="M169">
        <v>219.6</v>
      </c>
      <c r="N169" t="s">
        <v>409</v>
      </c>
      <c r="O169" t="s">
        <v>433</v>
      </c>
      <c r="P169" t="s">
        <v>353</v>
      </c>
      <c r="Q169" t="str">
        <f t="shared" si="21"/>
        <v>-</v>
      </c>
      <c r="R169" t="s">
        <v>353</v>
      </c>
      <c r="S169" t="s">
        <v>353</v>
      </c>
      <c r="T169" t="s">
        <v>353</v>
      </c>
      <c r="U169" t="s">
        <v>353</v>
      </c>
      <c r="V169" t="str">
        <f t="shared" si="22"/>
        <v>No</v>
      </c>
      <c r="W169" t="str">
        <f t="shared" si="23"/>
        <v>No</v>
      </c>
      <c r="X169" s="6">
        <f t="shared" si="24"/>
        <v>1</v>
      </c>
      <c r="Y169" s="6">
        <f t="shared" si="25"/>
        <v>0</v>
      </c>
      <c r="Z169" t="s">
        <v>423</v>
      </c>
      <c r="AA169" t="s">
        <v>181</v>
      </c>
      <c r="AB169" t="s">
        <v>355</v>
      </c>
      <c r="AC169" t="str">
        <f t="shared" si="26"/>
        <v>TIMSS_1999_G8BGR</v>
      </c>
      <c r="AD169" t="s">
        <v>437</v>
      </c>
      <c r="AE169" t="s">
        <v>264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1</v>
      </c>
      <c r="AT169">
        <v>1</v>
      </c>
      <c r="AU169">
        <v>0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 hidden="1" x14ac:dyDescent="0.2">
      <c r="A170">
        <v>176</v>
      </c>
      <c r="B170" t="s">
        <v>371</v>
      </c>
      <c r="C170" t="s">
        <v>353</v>
      </c>
      <c r="D170">
        <v>1999</v>
      </c>
      <c r="E170">
        <v>8</v>
      </c>
      <c r="F170" t="s">
        <v>168</v>
      </c>
      <c r="G170">
        <f t="shared" si="18"/>
        <v>7</v>
      </c>
      <c r="H170" t="str">
        <f t="shared" si="19"/>
        <v>TIMSS_1999_G8</v>
      </c>
      <c r="I170" t="str">
        <f t="shared" si="20"/>
        <v>TIMSS_1999_G8_student_reliability</v>
      </c>
      <c r="J170" t="s">
        <v>353</v>
      </c>
      <c r="K170" t="s">
        <v>265</v>
      </c>
      <c r="L170">
        <v>37</v>
      </c>
      <c r="M170">
        <v>16.399999999999999</v>
      </c>
      <c r="N170" t="s">
        <v>353</v>
      </c>
      <c r="O170" t="s">
        <v>436</v>
      </c>
      <c r="P170" t="s">
        <v>353</v>
      </c>
      <c r="Q170" t="str">
        <f t="shared" si="21"/>
        <v>-</v>
      </c>
      <c r="R170" t="s">
        <v>353</v>
      </c>
      <c r="S170" t="s">
        <v>353</v>
      </c>
      <c r="T170" t="s">
        <v>353</v>
      </c>
      <c r="U170" t="s">
        <v>353</v>
      </c>
      <c r="V170" t="str">
        <f t="shared" si="22"/>
        <v>No</v>
      </c>
      <c r="W170" t="str">
        <f t="shared" si="23"/>
        <v>No</v>
      </c>
      <c r="X170" s="6">
        <f t="shared" si="24"/>
        <v>1</v>
      </c>
      <c r="Y170" s="6">
        <f t="shared" si="25"/>
        <v>0</v>
      </c>
      <c r="Z170" t="s">
        <v>425</v>
      </c>
      <c r="AA170" t="s">
        <v>181</v>
      </c>
      <c r="AB170" t="s">
        <v>356</v>
      </c>
      <c r="AC170" t="str">
        <f t="shared" si="26"/>
        <v>TIMSS_1999_G8-</v>
      </c>
      <c r="AD170" t="s">
        <v>353</v>
      </c>
      <c r="AE170" t="s">
        <v>265</v>
      </c>
      <c r="AF170">
        <v>1</v>
      </c>
      <c r="AG170">
        <v>1</v>
      </c>
      <c r="AH170">
        <v>1</v>
      </c>
      <c r="AI170">
        <v>0</v>
      </c>
      <c r="AJ170">
        <v>1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hidden="1" x14ac:dyDescent="0.2">
      <c r="A171">
        <v>177</v>
      </c>
      <c r="B171" t="s">
        <v>371</v>
      </c>
      <c r="C171" t="s">
        <v>353</v>
      </c>
      <c r="D171">
        <v>1999</v>
      </c>
      <c r="E171">
        <v>8</v>
      </c>
      <c r="F171" t="s">
        <v>168</v>
      </c>
      <c r="G171">
        <f t="shared" si="18"/>
        <v>7</v>
      </c>
      <c r="H171" t="str">
        <f t="shared" si="19"/>
        <v>TIMSS_1999_G8</v>
      </c>
      <c r="I171" t="str">
        <f t="shared" si="20"/>
        <v>TIMSS_1999_G8_link</v>
      </c>
      <c r="J171" t="s">
        <v>353</v>
      </c>
      <c r="K171" t="s">
        <v>266</v>
      </c>
      <c r="L171">
        <v>38</v>
      </c>
      <c r="M171">
        <v>88</v>
      </c>
      <c r="N171" t="s">
        <v>418</v>
      </c>
      <c r="O171" t="s">
        <v>436</v>
      </c>
      <c r="P171" t="s">
        <v>353</v>
      </c>
      <c r="Q171" t="str">
        <f t="shared" si="21"/>
        <v>-</v>
      </c>
      <c r="R171" t="s">
        <v>353</v>
      </c>
      <c r="S171" t="s">
        <v>353</v>
      </c>
      <c r="T171" t="s">
        <v>353</v>
      </c>
      <c r="U171" t="s">
        <v>353</v>
      </c>
      <c r="V171" t="str">
        <f t="shared" si="22"/>
        <v>No</v>
      </c>
      <c r="W171" t="str">
        <f t="shared" si="23"/>
        <v>No</v>
      </c>
      <c r="X171" s="6">
        <f t="shared" si="24"/>
        <v>1</v>
      </c>
      <c r="Y171" s="6">
        <f t="shared" si="25"/>
        <v>0</v>
      </c>
      <c r="Z171" t="s">
        <v>410</v>
      </c>
      <c r="AA171" t="s">
        <v>410</v>
      </c>
      <c r="AB171" t="s">
        <v>353</v>
      </c>
      <c r="AC171" t="str">
        <f t="shared" si="26"/>
        <v>TIMSS_1999_G8-</v>
      </c>
      <c r="AD171" t="s">
        <v>353</v>
      </c>
      <c r="AE171" t="s">
        <v>266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hidden="1" x14ac:dyDescent="0.2">
      <c r="A172">
        <v>178</v>
      </c>
      <c r="B172" t="s">
        <v>371</v>
      </c>
      <c r="C172" t="s">
        <v>353</v>
      </c>
      <c r="D172">
        <v>1999</v>
      </c>
      <c r="E172">
        <v>8</v>
      </c>
      <c r="F172" t="s">
        <v>168</v>
      </c>
      <c r="G172">
        <f t="shared" si="18"/>
        <v>7</v>
      </c>
      <c r="H172" t="str">
        <f t="shared" si="19"/>
        <v>TIMSS_1999_G8</v>
      </c>
      <c r="I172" t="str">
        <f t="shared" si="20"/>
        <v>TIMSS_1999_G8_teacher_math</v>
      </c>
      <c r="J172" t="s">
        <v>353</v>
      </c>
      <c r="K172" t="s">
        <v>267</v>
      </c>
      <c r="L172">
        <v>38</v>
      </c>
      <c r="M172">
        <v>4.4000000000000004</v>
      </c>
      <c r="N172" t="s">
        <v>412</v>
      </c>
      <c r="O172" t="s">
        <v>433</v>
      </c>
      <c r="P172" t="s">
        <v>262</v>
      </c>
      <c r="Q172" t="str">
        <f t="shared" si="21"/>
        <v>-</v>
      </c>
      <c r="R172" t="s">
        <v>353</v>
      </c>
      <c r="S172" t="s">
        <v>353</v>
      </c>
      <c r="T172" t="s">
        <v>353</v>
      </c>
      <c r="U172" t="s">
        <v>353</v>
      </c>
      <c r="V172" t="str">
        <f t="shared" si="22"/>
        <v>No</v>
      </c>
      <c r="W172" t="str">
        <f t="shared" si="23"/>
        <v>No</v>
      </c>
      <c r="X172" s="6">
        <f t="shared" si="24"/>
        <v>1</v>
      </c>
      <c r="Y172" s="6">
        <f t="shared" si="25"/>
        <v>0</v>
      </c>
      <c r="Z172" t="s">
        <v>430</v>
      </c>
      <c r="AA172" t="s">
        <v>182</v>
      </c>
      <c r="AB172" t="s">
        <v>351</v>
      </c>
      <c r="AC172" t="str">
        <f t="shared" si="26"/>
        <v>TIMSS_1999_G8-</v>
      </c>
      <c r="AD172" t="s">
        <v>353</v>
      </c>
      <c r="AE172" t="s">
        <v>267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1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0</v>
      </c>
      <c r="BE172">
        <v>0</v>
      </c>
    </row>
    <row r="173" spans="1:57" hidden="1" x14ac:dyDescent="0.2">
      <c r="A173">
        <v>179</v>
      </c>
      <c r="B173" t="s">
        <v>371</v>
      </c>
      <c r="C173" t="s">
        <v>353</v>
      </c>
      <c r="D173">
        <v>1999</v>
      </c>
      <c r="E173">
        <v>8</v>
      </c>
      <c r="F173" t="s">
        <v>168</v>
      </c>
      <c r="G173">
        <f t="shared" si="18"/>
        <v>7</v>
      </c>
      <c r="H173" t="str">
        <f t="shared" si="19"/>
        <v>TIMSS_1999_G8</v>
      </c>
      <c r="I173" t="str">
        <f t="shared" si="20"/>
        <v>TIMSS_1999_G8_teacher_science</v>
      </c>
      <c r="J173" t="s">
        <v>353</v>
      </c>
      <c r="K173" t="s">
        <v>268</v>
      </c>
      <c r="L173">
        <v>38</v>
      </c>
      <c r="M173">
        <v>7.4</v>
      </c>
      <c r="N173" t="s">
        <v>412</v>
      </c>
      <c r="O173" t="s">
        <v>433</v>
      </c>
      <c r="P173" t="s">
        <v>262</v>
      </c>
      <c r="Q173" t="str">
        <f t="shared" si="21"/>
        <v>-</v>
      </c>
      <c r="R173" t="s">
        <v>353</v>
      </c>
      <c r="S173" t="s">
        <v>353</v>
      </c>
      <c r="T173" t="s">
        <v>353</v>
      </c>
      <c r="U173" t="s">
        <v>353</v>
      </c>
      <c r="V173" t="str">
        <f t="shared" si="22"/>
        <v>No</v>
      </c>
      <c r="W173" t="str">
        <f t="shared" si="23"/>
        <v>No</v>
      </c>
      <c r="X173" s="6">
        <f t="shared" si="24"/>
        <v>1</v>
      </c>
      <c r="Y173" s="6">
        <f t="shared" si="25"/>
        <v>0</v>
      </c>
      <c r="Z173" t="s">
        <v>431</v>
      </c>
      <c r="AA173" t="s">
        <v>182</v>
      </c>
      <c r="AB173" t="s">
        <v>352</v>
      </c>
      <c r="AC173" t="str">
        <f t="shared" si="26"/>
        <v>TIMSS_1999_G8-</v>
      </c>
      <c r="AD173" t="s">
        <v>353</v>
      </c>
      <c r="AE173" t="s">
        <v>268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</row>
    <row r="174" spans="1:57" hidden="1" x14ac:dyDescent="0.2">
      <c r="A174">
        <v>180</v>
      </c>
      <c r="B174" t="s">
        <v>371</v>
      </c>
      <c r="C174" t="s">
        <v>353</v>
      </c>
      <c r="D174">
        <v>2003</v>
      </c>
      <c r="E174">
        <v>4</v>
      </c>
      <c r="F174" t="s">
        <v>169</v>
      </c>
      <c r="G174">
        <f t="shared" si="18"/>
        <v>6</v>
      </c>
      <c r="H174" t="str">
        <f t="shared" si="19"/>
        <v>TIMSS_2003_G4</v>
      </c>
      <c r="I174" t="str">
        <f t="shared" si="20"/>
        <v>TIMSS_2003_G4_school</v>
      </c>
      <c r="J174" t="s">
        <v>353</v>
      </c>
      <c r="K174" t="s">
        <v>269</v>
      </c>
      <c r="L174">
        <v>29</v>
      </c>
      <c r="M174">
        <v>1.4</v>
      </c>
      <c r="N174" t="s">
        <v>389</v>
      </c>
      <c r="O174" t="s">
        <v>433</v>
      </c>
      <c r="P174" t="s">
        <v>353</v>
      </c>
      <c r="Q174" t="str">
        <f t="shared" si="21"/>
        <v>-</v>
      </c>
      <c r="R174" t="s">
        <v>353</v>
      </c>
      <c r="S174" t="s">
        <v>353</v>
      </c>
      <c r="T174" t="s">
        <v>353</v>
      </c>
      <c r="U174" t="s">
        <v>353</v>
      </c>
      <c r="V174" t="str">
        <f t="shared" si="22"/>
        <v>No</v>
      </c>
      <c r="W174" t="str">
        <f t="shared" si="23"/>
        <v>No</v>
      </c>
      <c r="X174" s="6">
        <f t="shared" si="24"/>
        <v>1</v>
      </c>
      <c r="Y174" s="6">
        <f t="shared" si="25"/>
        <v>0</v>
      </c>
      <c r="Z174" t="s">
        <v>180</v>
      </c>
      <c r="AA174" t="s">
        <v>180</v>
      </c>
      <c r="AB174" t="s">
        <v>353</v>
      </c>
      <c r="AC174" t="str">
        <f t="shared" si="26"/>
        <v>TIMSS_2003_G4-</v>
      </c>
      <c r="AD174" t="s">
        <v>353</v>
      </c>
      <c r="AE174" t="s">
        <v>269</v>
      </c>
      <c r="AF174">
        <v>0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1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1</v>
      </c>
      <c r="BA174">
        <v>0</v>
      </c>
      <c r="BB174">
        <v>0</v>
      </c>
      <c r="BC174">
        <v>0</v>
      </c>
      <c r="BD174">
        <v>0</v>
      </c>
      <c r="BE174">
        <v>0</v>
      </c>
    </row>
    <row r="175" spans="1:57" hidden="1" x14ac:dyDescent="0.2">
      <c r="A175">
        <v>181</v>
      </c>
      <c r="B175" t="s">
        <v>371</v>
      </c>
      <c r="C175" t="s">
        <v>353</v>
      </c>
      <c r="D175">
        <v>2003</v>
      </c>
      <c r="E175">
        <v>4</v>
      </c>
      <c r="F175" t="s">
        <v>169</v>
      </c>
      <c r="G175">
        <f t="shared" si="18"/>
        <v>6</v>
      </c>
      <c r="H175" t="str">
        <f t="shared" si="19"/>
        <v>TIMSS_2003_G4</v>
      </c>
      <c r="I175" t="str">
        <f t="shared" si="20"/>
        <v>TIMSS_2003_G4_student_achievement</v>
      </c>
      <c r="J175" t="s">
        <v>488</v>
      </c>
      <c r="K175" t="s">
        <v>270</v>
      </c>
      <c r="L175">
        <v>29</v>
      </c>
      <c r="M175">
        <v>171.9</v>
      </c>
      <c r="N175" t="s">
        <v>409</v>
      </c>
      <c r="O175" t="s">
        <v>433</v>
      </c>
      <c r="P175" t="s">
        <v>269</v>
      </c>
      <c r="Q175" t="str">
        <f t="shared" si="21"/>
        <v>ASGM3</v>
      </c>
      <c r="R175" t="s">
        <v>353</v>
      </c>
      <c r="S175" t="s">
        <v>270</v>
      </c>
      <c r="T175" t="s">
        <v>271</v>
      </c>
      <c r="U175" t="s">
        <v>353</v>
      </c>
      <c r="V175" t="str">
        <f t="shared" si="22"/>
        <v>No</v>
      </c>
      <c r="W175" t="str">
        <f t="shared" si="23"/>
        <v>No</v>
      </c>
      <c r="X175" s="6">
        <f t="shared" si="24"/>
        <v>1</v>
      </c>
      <c r="Y175" s="6">
        <f t="shared" si="25"/>
        <v>0</v>
      </c>
      <c r="Z175" t="s">
        <v>422</v>
      </c>
      <c r="AA175" t="s">
        <v>181</v>
      </c>
      <c r="AB175" t="s">
        <v>354</v>
      </c>
      <c r="AC175" t="str">
        <f t="shared" si="26"/>
        <v>TIMSS_2003_G4ACH</v>
      </c>
      <c r="AD175" t="s">
        <v>421</v>
      </c>
      <c r="AE175" t="s">
        <v>270</v>
      </c>
      <c r="AF175">
        <v>1</v>
      </c>
      <c r="AG175">
        <v>1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1</v>
      </c>
      <c r="AU175">
        <v>0</v>
      </c>
      <c r="AV175">
        <v>1</v>
      </c>
      <c r="AW175">
        <v>0</v>
      </c>
      <c r="AX175">
        <v>0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 hidden="1" x14ac:dyDescent="0.2">
      <c r="A176">
        <v>182</v>
      </c>
      <c r="B176" t="s">
        <v>371</v>
      </c>
      <c r="C176" t="s">
        <v>353</v>
      </c>
      <c r="D176">
        <v>2003</v>
      </c>
      <c r="E176">
        <v>4</v>
      </c>
      <c r="F176" t="s">
        <v>169</v>
      </c>
      <c r="G176">
        <f t="shared" si="18"/>
        <v>6</v>
      </c>
      <c r="H176" t="str">
        <f t="shared" si="19"/>
        <v>TIMSS_2003_G4</v>
      </c>
      <c r="I176" t="str">
        <f t="shared" si="20"/>
        <v>TIMSS_2003_G4_student_background</v>
      </c>
      <c r="J176" t="s">
        <v>353</v>
      </c>
      <c r="K176" t="s">
        <v>271</v>
      </c>
      <c r="L176">
        <v>29</v>
      </c>
      <c r="M176">
        <v>109.8</v>
      </c>
      <c r="N176" t="s">
        <v>409</v>
      </c>
      <c r="O176" t="s">
        <v>433</v>
      </c>
      <c r="P176" t="s">
        <v>353</v>
      </c>
      <c r="Q176" t="str">
        <f t="shared" si="21"/>
        <v>-</v>
      </c>
      <c r="R176" t="s">
        <v>353</v>
      </c>
      <c r="S176" t="s">
        <v>353</v>
      </c>
      <c r="T176" t="s">
        <v>353</v>
      </c>
      <c r="U176" t="s">
        <v>353</v>
      </c>
      <c r="V176" t="str">
        <f t="shared" si="22"/>
        <v>No</v>
      </c>
      <c r="W176" t="str">
        <f t="shared" si="23"/>
        <v>No</v>
      </c>
      <c r="X176" s="6">
        <f t="shared" si="24"/>
        <v>1</v>
      </c>
      <c r="Y176" s="6">
        <f t="shared" si="25"/>
        <v>0</v>
      </c>
      <c r="Z176" t="s">
        <v>423</v>
      </c>
      <c r="AA176" t="s">
        <v>181</v>
      </c>
      <c r="AB176" t="s">
        <v>355</v>
      </c>
      <c r="AC176" t="str">
        <f t="shared" si="26"/>
        <v>TIMSS_2003_G4BGR</v>
      </c>
      <c r="AD176" t="s">
        <v>437</v>
      </c>
      <c r="AE176" t="s">
        <v>271</v>
      </c>
      <c r="AF176">
        <v>1</v>
      </c>
      <c r="AG176">
        <v>1</v>
      </c>
      <c r="AH176">
        <v>1</v>
      </c>
      <c r="AI176">
        <v>0</v>
      </c>
      <c r="AJ176">
        <v>1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1</v>
      </c>
      <c r="AT176">
        <v>1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1</v>
      </c>
      <c r="BA176">
        <v>0</v>
      </c>
      <c r="BB176">
        <v>0</v>
      </c>
      <c r="BC176">
        <v>0</v>
      </c>
      <c r="BD176">
        <v>0</v>
      </c>
      <c r="BE176">
        <v>0</v>
      </c>
    </row>
    <row r="177" spans="1:57" hidden="1" x14ac:dyDescent="0.2">
      <c r="A177">
        <v>183</v>
      </c>
      <c r="B177" t="s">
        <v>371</v>
      </c>
      <c r="C177" t="s">
        <v>353</v>
      </c>
      <c r="D177">
        <v>2003</v>
      </c>
      <c r="E177">
        <v>4</v>
      </c>
      <c r="F177" t="s">
        <v>169</v>
      </c>
      <c r="G177">
        <f t="shared" si="18"/>
        <v>6</v>
      </c>
      <c r="H177" t="str">
        <f t="shared" si="19"/>
        <v>TIMSS_2003_G4</v>
      </c>
      <c r="I177" t="str">
        <f t="shared" si="20"/>
        <v>TIMSS_2003_G4_student_reliability</v>
      </c>
      <c r="J177" t="s">
        <v>353</v>
      </c>
      <c r="K177" t="s">
        <v>272</v>
      </c>
      <c r="L177">
        <v>29</v>
      </c>
      <c r="M177">
        <v>16.2</v>
      </c>
      <c r="N177" t="s">
        <v>353</v>
      </c>
      <c r="O177" t="s">
        <v>436</v>
      </c>
      <c r="P177" t="s">
        <v>353</v>
      </c>
      <c r="Q177" t="str">
        <f t="shared" si="21"/>
        <v>-</v>
      </c>
      <c r="R177" t="s">
        <v>353</v>
      </c>
      <c r="S177" t="s">
        <v>353</v>
      </c>
      <c r="T177" t="s">
        <v>353</v>
      </c>
      <c r="U177" t="s">
        <v>353</v>
      </c>
      <c r="V177" t="str">
        <f t="shared" si="22"/>
        <v>No</v>
      </c>
      <c r="W177" t="str">
        <f t="shared" si="23"/>
        <v>No</v>
      </c>
      <c r="X177" s="6">
        <f t="shared" si="24"/>
        <v>1</v>
      </c>
      <c r="Y177" s="6">
        <f t="shared" si="25"/>
        <v>0</v>
      </c>
      <c r="Z177" t="s">
        <v>425</v>
      </c>
      <c r="AA177" t="s">
        <v>181</v>
      </c>
      <c r="AB177" t="s">
        <v>356</v>
      </c>
      <c r="AC177" t="str">
        <f t="shared" si="26"/>
        <v>TIMSS_2003_G4-</v>
      </c>
      <c r="AD177" t="s">
        <v>353</v>
      </c>
      <c r="AE177" t="s">
        <v>272</v>
      </c>
      <c r="AF177">
        <v>1</v>
      </c>
      <c r="AG177">
        <v>1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1</v>
      </c>
      <c r="AT177">
        <v>1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</row>
    <row r="178" spans="1:57" hidden="1" x14ac:dyDescent="0.2">
      <c r="A178">
        <v>184</v>
      </c>
      <c r="B178" t="s">
        <v>371</v>
      </c>
      <c r="C178" t="s">
        <v>353</v>
      </c>
      <c r="D178">
        <v>2003</v>
      </c>
      <c r="E178">
        <v>4</v>
      </c>
      <c r="F178" t="s">
        <v>169</v>
      </c>
      <c r="G178">
        <f t="shared" si="18"/>
        <v>6</v>
      </c>
      <c r="H178" t="str">
        <f t="shared" si="19"/>
        <v>TIMSS_2003_G4</v>
      </c>
      <c r="I178" t="str">
        <f t="shared" si="20"/>
        <v>TIMSS_2003_G4_link</v>
      </c>
      <c r="J178" t="s">
        <v>353</v>
      </c>
      <c r="K178" t="s">
        <v>273</v>
      </c>
      <c r="L178">
        <v>29</v>
      </c>
      <c r="M178">
        <v>37.4</v>
      </c>
      <c r="N178" t="s">
        <v>418</v>
      </c>
      <c r="O178" t="s">
        <v>436</v>
      </c>
      <c r="P178" t="s">
        <v>353</v>
      </c>
      <c r="Q178" t="str">
        <f t="shared" si="21"/>
        <v>-</v>
      </c>
      <c r="R178" t="s">
        <v>353</v>
      </c>
      <c r="S178" t="s">
        <v>353</v>
      </c>
      <c r="T178" t="s">
        <v>353</v>
      </c>
      <c r="U178" t="s">
        <v>353</v>
      </c>
      <c r="V178" t="str">
        <f t="shared" si="22"/>
        <v>No</v>
      </c>
      <c r="W178" t="str">
        <f t="shared" si="23"/>
        <v>No</v>
      </c>
      <c r="X178" s="6">
        <f t="shared" si="24"/>
        <v>1</v>
      </c>
      <c r="Y178" s="6">
        <f t="shared" si="25"/>
        <v>0</v>
      </c>
      <c r="Z178" t="s">
        <v>410</v>
      </c>
      <c r="AA178" t="s">
        <v>410</v>
      </c>
      <c r="AB178" t="s">
        <v>353</v>
      </c>
      <c r="AC178" t="str">
        <f t="shared" si="26"/>
        <v>TIMSS_2003_G4-</v>
      </c>
      <c r="AD178" t="s">
        <v>353</v>
      </c>
      <c r="AE178" t="s">
        <v>273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1</v>
      </c>
      <c r="BA178">
        <v>0</v>
      </c>
      <c r="BB178">
        <v>0</v>
      </c>
      <c r="BC178">
        <v>0</v>
      </c>
      <c r="BD178">
        <v>0</v>
      </c>
      <c r="BE178">
        <v>0</v>
      </c>
    </row>
    <row r="179" spans="1:57" hidden="1" x14ac:dyDescent="0.2">
      <c r="A179">
        <v>185</v>
      </c>
      <c r="B179" t="s">
        <v>371</v>
      </c>
      <c r="C179" t="s">
        <v>353</v>
      </c>
      <c r="D179">
        <v>2003</v>
      </c>
      <c r="E179">
        <v>4</v>
      </c>
      <c r="F179" t="s">
        <v>169</v>
      </c>
      <c r="G179">
        <f t="shared" si="18"/>
        <v>6</v>
      </c>
      <c r="H179" t="str">
        <f t="shared" si="19"/>
        <v>TIMSS_2003_G4</v>
      </c>
      <c r="I179" t="str">
        <f t="shared" si="20"/>
        <v>TIMSS_2003_G4_teacher</v>
      </c>
      <c r="J179" t="s">
        <v>353</v>
      </c>
      <c r="K179" t="s">
        <v>274</v>
      </c>
      <c r="L179">
        <v>29</v>
      </c>
      <c r="M179">
        <v>4.0999999999999996</v>
      </c>
      <c r="N179" t="s">
        <v>412</v>
      </c>
      <c r="O179" t="s">
        <v>433</v>
      </c>
      <c r="P179" t="s">
        <v>269</v>
      </c>
      <c r="Q179" t="str">
        <f t="shared" si="21"/>
        <v>-</v>
      </c>
      <c r="R179" t="s">
        <v>353</v>
      </c>
      <c r="S179" t="s">
        <v>353</v>
      </c>
      <c r="T179" t="s">
        <v>353</v>
      </c>
      <c r="U179" t="s">
        <v>353</v>
      </c>
      <c r="V179" t="str">
        <f t="shared" si="22"/>
        <v>No</v>
      </c>
      <c r="W179" t="str">
        <f t="shared" si="23"/>
        <v>No</v>
      </c>
      <c r="X179" s="6">
        <f t="shared" si="24"/>
        <v>1</v>
      </c>
      <c r="Y179" s="6">
        <f t="shared" si="25"/>
        <v>0</v>
      </c>
      <c r="Z179" t="s">
        <v>182</v>
      </c>
      <c r="AA179" t="s">
        <v>182</v>
      </c>
      <c r="AB179" t="s">
        <v>353</v>
      </c>
      <c r="AC179" t="str">
        <f t="shared" si="26"/>
        <v>TIMSS_2003_G4-</v>
      </c>
      <c r="AD179" t="s">
        <v>353</v>
      </c>
      <c r="AE179" t="s">
        <v>274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1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 hidden="1" x14ac:dyDescent="0.2">
      <c r="A180">
        <v>186</v>
      </c>
      <c r="B180" t="s">
        <v>371</v>
      </c>
      <c r="C180" t="s">
        <v>353</v>
      </c>
      <c r="D180">
        <v>2003</v>
      </c>
      <c r="E180">
        <v>8</v>
      </c>
      <c r="F180" t="s">
        <v>170</v>
      </c>
      <c r="G180">
        <f t="shared" si="18"/>
        <v>7</v>
      </c>
      <c r="H180" t="str">
        <f t="shared" si="19"/>
        <v>TIMSS_2003_G8</v>
      </c>
      <c r="I180" t="str">
        <f t="shared" si="20"/>
        <v>TIMSS_2003_G8_school</v>
      </c>
      <c r="J180" t="s">
        <v>353</v>
      </c>
      <c r="K180" t="s">
        <v>275</v>
      </c>
      <c r="L180">
        <v>51</v>
      </c>
      <c r="M180">
        <v>2.4</v>
      </c>
      <c r="N180" t="s">
        <v>389</v>
      </c>
      <c r="O180" t="s">
        <v>433</v>
      </c>
      <c r="P180" t="s">
        <v>353</v>
      </c>
      <c r="Q180" t="str">
        <f t="shared" si="21"/>
        <v>-</v>
      </c>
      <c r="R180" t="s">
        <v>353</v>
      </c>
      <c r="S180" t="s">
        <v>353</v>
      </c>
      <c r="T180" t="s">
        <v>353</v>
      </c>
      <c r="U180" t="s">
        <v>353</v>
      </c>
      <c r="V180" t="str">
        <f t="shared" si="22"/>
        <v>No</v>
      </c>
      <c r="W180" t="str">
        <f t="shared" si="23"/>
        <v>No</v>
      </c>
      <c r="X180" s="6">
        <f t="shared" si="24"/>
        <v>1</v>
      </c>
      <c r="Y180" s="6">
        <f t="shared" si="25"/>
        <v>0</v>
      </c>
      <c r="Z180" t="s">
        <v>180</v>
      </c>
      <c r="AA180" t="s">
        <v>180</v>
      </c>
      <c r="AB180" t="s">
        <v>353</v>
      </c>
      <c r="AC180" t="str">
        <f t="shared" si="26"/>
        <v>TIMSS_2003_G8-</v>
      </c>
      <c r="AD180" t="s">
        <v>353</v>
      </c>
      <c r="AE180" t="s">
        <v>275</v>
      </c>
      <c r="AF180">
        <v>0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1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 hidden="1" x14ac:dyDescent="0.2">
      <c r="A181">
        <v>187</v>
      </c>
      <c r="B181" t="s">
        <v>371</v>
      </c>
      <c r="C181" t="s">
        <v>353</v>
      </c>
      <c r="D181">
        <v>2003</v>
      </c>
      <c r="E181">
        <v>8</v>
      </c>
      <c r="F181" t="s">
        <v>170</v>
      </c>
      <c r="G181">
        <f t="shared" si="18"/>
        <v>7</v>
      </c>
      <c r="H181" t="str">
        <f t="shared" si="19"/>
        <v>TIMSS_2003_G8</v>
      </c>
      <c r="I181" t="str">
        <f t="shared" si="20"/>
        <v>TIMSS_2003_G8_student_achievement</v>
      </c>
      <c r="J181" t="s">
        <v>473</v>
      </c>
      <c r="K181" t="s">
        <v>276</v>
      </c>
      <c r="L181">
        <v>51</v>
      </c>
      <c r="M181">
        <v>373.5</v>
      </c>
      <c r="N181" t="s">
        <v>409</v>
      </c>
      <c r="O181" t="s">
        <v>433</v>
      </c>
      <c r="P181" t="s">
        <v>275</v>
      </c>
      <c r="Q181" t="str">
        <f t="shared" si="21"/>
        <v>BSGM3</v>
      </c>
      <c r="R181" t="s">
        <v>353</v>
      </c>
      <c r="S181" t="s">
        <v>276</v>
      </c>
      <c r="T181" t="s">
        <v>277</v>
      </c>
      <c r="U181" t="s">
        <v>353</v>
      </c>
      <c r="V181" t="str">
        <f t="shared" si="22"/>
        <v>No</v>
      </c>
      <c r="W181" t="str">
        <f t="shared" si="23"/>
        <v>No</v>
      </c>
      <c r="X181" s="6">
        <f t="shared" si="24"/>
        <v>1</v>
      </c>
      <c r="Y181" s="6">
        <f t="shared" si="25"/>
        <v>0</v>
      </c>
      <c r="Z181" t="s">
        <v>422</v>
      </c>
      <c r="AA181" t="s">
        <v>181</v>
      </c>
      <c r="AB181" t="s">
        <v>354</v>
      </c>
      <c r="AC181" t="str">
        <f t="shared" si="26"/>
        <v>TIMSS_2003_G8ACH</v>
      </c>
      <c r="AD181" t="s">
        <v>421</v>
      </c>
      <c r="AE181" t="s">
        <v>276</v>
      </c>
      <c r="AF181">
        <v>1</v>
      </c>
      <c r="AG181">
        <v>1</v>
      </c>
      <c r="AH181">
        <v>1</v>
      </c>
      <c r="AI181">
        <v>0</v>
      </c>
      <c r="AJ181">
        <v>1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1</v>
      </c>
      <c r="AT181">
        <v>1</v>
      </c>
      <c r="AU181">
        <v>0</v>
      </c>
      <c r="AV181">
        <v>1</v>
      </c>
      <c r="AW181">
        <v>0</v>
      </c>
      <c r="AX181">
        <v>0</v>
      </c>
      <c r="AY181">
        <v>1</v>
      </c>
      <c r="AZ181">
        <v>1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 hidden="1" x14ac:dyDescent="0.2">
      <c r="A182">
        <v>188</v>
      </c>
      <c r="B182" t="s">
        <v>371</v>
      </c>
      <c r="C182" t="s">
        <v>353</v>
      </c>
      <c r="D182">
        <v>2003</v>
      </c>
      <c r="E182">
        <v>8</v>
      </c>
      <c r="F182" t="s">
        <v>170</v>
      </c>
      <c r="G182">
        <f t="shared" si="18"/>
        <v>7</v>
      </c>
      <c r="H182" t="str">
        <f t="shared" si="19"/>
        <v>TIMSS_2003_G8</v>
      </c>
      <c r="I182" t="str">
        <f t="shared" si="20"/>
        <v>TIMSS_2003_G8_student_background</v>
      </c>
      <c r="J182" t="s">
        <v>353</v>
      </c>
      <c r="K182" t="s">
        <v>277</v>
      </c>
      <c r="L182">
        <v>51</v>
      </c>
      <c r="M182">
        <v>267.10000000000002</v>
      </c>
      <c r="N182" t="s">
        <v>409</v>
      </c>
      <c r="O182" t="s">
        <v>433</v>
      </c>
      <c r="P182" t="s">
        <v>353</v>
      </c>
      <c r="Q182" t="str">
        <f t="shared" si="21"/>
        <v>-</v>
      </c>
      <c r="R182" t="s">
        <v>353</v>
      </c>
      <c r="S182" t="s">
        <v>353</v>
      </c>
      <c r="T182" t="s">
        <v>353</v>
      </c>
      <c r="U182" t="s">
        <v>353</v>
      </c>
      <c r="V182" t="str">
        <f t="shared" si="22"/>
        <v>No</v>
      </c>
      <c r="W182" t="str">
        <f t="shared" si="23"/>
        <v>No</v>
      </c>
      <c r="X182" s="6">
        <f t="shared" si="24"/>
        <v>1</v>
      </c>
      <c r="Y182" s="6">
        <f t="shared" si="25"/>
        <v>0</v>
      </c>
      <c r="Z182" t="s">
        <v>423</v>
      </c>
      <c r="AA182" t="s">
        <v>181</v>
      </c>
      <c r="AB182" t="s">
        <v>355</v>
      </c>
      <c r="AC182" t="str">
        <f t="shared" si="26"/>
        <v>TIMSS_2003_G8BGR</v>
      </c>
      <c r="AD182" t="s">
        <v>437</v>
      </c>
      <c r="AE182" t="s">
        <v>277</v>
      </c>
      <c r="AF182">
        <v>1</v>
      </c>
      <c r="AG182">
        <v>1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1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 hidden="1" x14ac:dyDescent="0.2">
      <c r="A183">
        <v>189</v>
      </c>
      <c r="B183" t="s">
        <v>371</v>
      </c>
      <c r="C183" t="s">
        <v>353</v>
      </c>
      <c r="D183">
        <v>2003</v>
      </c>
      <c r="E183">
        <v>8</v>
      </c>
      <c r="F183" t="s">
        <v>170</v>
      </c>
      <c r="G183">
        <f t="shared" si="18"/>
        <v>7</v>
      </c>
      <c r="H183" t="str">
        <f t="shared" si="19"/>
        <v>TIMSS_2003_G8</v>
      </c>
      <c r="I183" t="str">
        <f t="shared" si="20"/>
        <v>TIMSS_2003_G8_student_reliability</v>
      </c>
      <c r="J183" t="s">
        <v>353</v>
      </c>
      <c r="K183" t="s">
        <v>278</v>
      </c>
      <c r="L183">
        <v>51</v>
      </c>
      <c r="M183">
        <v>32.700000000000003</v>
      </c>
      <c r="N183" t="s">
        <v>353</v>
      </c>
      <c r="O183" t="s">
        <v>436</v>
      </c>
      <c r="P183" t="s">
        <v>353</v>
      </c>
      <c r="Q183" t="str">
        <f t="shared" si="21"/>
        <v>-</v>
      </c>
      <c r="R183" t="s">
        <v>353</v>
      </c>
      <c r="S183" t="s">
        <v>353</v>
      </c>
      <c r="T183" t="s">
        <v>353</v>
      </c>
      <c r="U183" t="s">
        <v>353</v>
      </c>
      <c r="V183" t="str">
        <f t="shared" si="22"/>
        <v>No</v>
      </c>
      <c r="W183" t="str">
        <f t="shared" si="23"/>
        <v>No</v>
      </c>
      <c r="X183" s="6">
        <f t="shared" si="24"/>
        <v>1</v>
      </c>
      <c r="Y183" s="6">
        <f t="shared" si="25"/>
        <v>0</v>
      </c>
      <c r="Z183" t="s">
        <v>425</v>
      </c>
      <c r="AA183" t="s">
        <v>181</v>
      </c>
      <c r="AB183" t="s">
        <v>356</v>
      </c>
      <c r="AC183" t="str">
        <f t="shared" si="26"/>
        <v>TIMSS_2003_G8-</v>
      </c>
      <c r="AD183" t="s">
        <v>353</v>
      </c>
      <c r="AE183" t="s">
        <v>278</v>
      </c>
      <c r="AF183">
        <v>1</v>
      </c>
      <c r="AG183">
        <v>1</v>
      </c>
      <c r="AH183">
        <v>1</v>
      </c>
      <c r="AI183">
        <v>0</v>
      </c>
      <c r="AJ183">
        <v>1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1</v>
      </c>
      <c r="AT183">
        <v>1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 hidden="1" x14ac:dyDescent="0.2">
      <c r="A184">
        <v>190</v>
      </c>
      <c r="B184" t="s">
        <v>371</v>
      </c>
      <c r="C184" t="s">
        <v>353</v>
      </c>
      <c r="D184">
        <v>2003</v>
      </c>
      <c r="E184">
        <v>8</v>
      </c>
      <c r="F184" t="s">
        <v>170</v>
      </c>
      <c r="G184">
        <f t="shared" si="18"/>
        <v>7</v>
      </c>
      <c r="H184" t="str">
        <f t="shared" si="19"/>
        <v>TIMSS_2003_G8</v>
      </c>
      <c r="I184" t="str">
        <f t="shared" si="20"/>
        <v>TIMSS_2003_G8_link</v>
      </c>
      <c r="J184" t="s">
        <v>353</v>
      </c>
      <c r="K184" t="s">
        <v>279</v>
      </c>
      <c r="L184">
        <v>51</v>
      </c>
      <c r="M184">
        <v>135.30000000000001</v>
      </c>
      <c r="N184" t="s">
        <v>418</v>
      </c>
      <c r="O184" t="s">
        <v>436</v>
      </c>
      <c r="P184" t="s">
        <v>353</v>
      </c>
      <c r="Q184" t="str">
        <f t="shared" si="21"/>
        <v>-</v>
      </c>
      <c r="R184" t="s">
        <v>353</v>
      </c>
      <c r="S184" t="s">
        <v>353</v>
      </c>
      <c r="T184" t="s">
        <v>353</v>
      </c>
      <c r="U184" t="s">
        <v>353</v>
      </c>
      <c r="V184" t="str">
        <f t="shared" si="22"/>
        <v>No</v>
      </c>
      <c r="W184" t="str">
        <f t="shared" si="23"/>
        <v>No</v>
      </c>
      <c r="X184" s="6">
        <f t="shared" si="24"/>
        <v>1</v>
      </c>
      <c r="Y184" s="6">
        <f t="shared" si="25"/>
        <v>0</v>
      </c>
      <c r="Z184" t="s">
        <v>410</v>
      </c>
      <c r="AA184" t="s">
        <v>410</v>
      </c>
      <c r="AB184" t="s">
        <v>353</v>
      </c>
      <c r="AC184" t="str">
        <f t="shared" si="26"/>
        <v>TIMSS_2003_G8-</v>
      </c>
      <c r="AD184" t="s">
        <v>353</v>
      </c>
      <c r="AE184" t="s">
        <v>279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1</v>
      </c>
      <c r="AT184">
        <v>1</v>
      </c>
      <c r="AU184">
        <v>0</v>
      </c>
      <c r="AV184">
        <v>0</v>
      </c>
      <c r="AW184">
        <v>0</v>
      </c>
      <c r="AX184">
        <v>1</v>
      </c>
      <c r="AY184">
        <v>1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hidden="1" x14ac:dyDescent="0.2">
      <c r="A185">
        <v>191</v>
      </c>
      <c r="B185" t="s">
        <v>371</v>
      </c>
      <c r="C185" t="s">
        <v>353</v>
      </c>
      <c r="D185">
        <v>2003</v>
      </c>
      <c r="E185">
        <v>8</v>
      </c>
      <c r="F185" t="s">
        <v>170</v>
      </c>
      <c r="G185">
        <f t="shared" si="18"/>
        <v>7</v>
      </c>
      <c r="H185" t="str">
        <f t="shared" si="19"/>
        <v>TIMSS_2003_G8</v>
      </c>
      <c r="I185" t="str">
        <f t="shared" si="20"/>
        <v>TIMSS_2003_G8_teacher_math</v>
      </c>
      <c r="J185" t="s">
        <v>353</v>
      </c>
      <c r="K185" t="s">
        <v>280</v>
      </c>
      <c r="L185">
        <v>51</v>
      </c>
      <c r="M185">
        <v>4.0999999999999996</v>
      </c>
      <c r="N185" t="s">
        <v>412</v>
      </c>
      <c r="O185" t="s">
        <v>433</v>
      </c>
      <c r="P185" t="s">
        <v>275</v>
      </c>
      <c r="Q185" t="str">
        <f t="shared" si="21"/>
        <v>-</v>
      </c>
      <c r="R185" t="s">
        <v>353</v>
      </c>
      <c r="S185" t="s">
        <v>353</v>
      </c>
      <c r="T185" t="s">
        <v>353</v>
      </c>
      <c r="U185" t="s">
        <v>353</v>
      </c>
      <c r="V185" t="str">
        <f t="shared" si="22"/>
        <v>No</v>
      </c>
      <c r="W185" t="str">
        <f t="shared" si="23"/>
        <v>No</v>
      </c>
      <c r="X185" s="6">
        <f t="shared" si="24"/>
        <v>1</v>
      </c>
      <c r="Y185" s="6">
        <f t="shared" si="25"/>
        <v>0</v>
      </c>
      <c r="Z185" t="s">
        <v>430</v>
      </c>
      <c r="AA185" t="s">
        <v>182</v>
      </c>
      <c r="AB185" t="s">
        <v>351</v>
      </c>
      <c r="AC185" t="str">
        <f t="shared" si="26"/>
        <v>TIMSS_2003_G8-</v>
      </c>
      <c r="AD185" t="s">
        <v>353</v>
      </c>
      <c r="AE185" t="s">
        <v>280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1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0</v>
      </c>
      <c r="BD185">
        <v>1</v>
      </c>
      <c r="BE185">
        <v>0</v>
      </c>
    </row>
    <row r="186" spans="1:57" hidden="1" x14ac:dyDescent="0.2">
      <c r="A186">
        <v>192</v>
      </c>
      <c r="B186" t="s">
        <v>371</v>
      </c>
      <c r="C186" t="s">
        <v>353</v>
      </c>
      <c r="D186">
        <v>2003</v>
      </c>
      <c r="E186">
        <v>8</v>
      </c>
      <c r="F186" t="s">
        <v>170</v>
      </c>
      <c r="G186">
        <f t="shared" si="18"/>
        <v>7</v>
      </c>
      <c r="H186" t="str">
        <f t="shared" si="19"/>
        <v>TIMSS_2003_G8</v>
      </c>
      <c r="I186" t="str">
        <f t="shared" si="20"/>
        <v>TIMSS_2003_G8_teacher_science</v>
      </c>
      <c r="J186" t="s">
        <v>353</v>
      </c>
      <c r="K186" t="s">
        <v>281</v>
      </c>
      <c r="L186">
        <v>51</v>
      </c>
      <c r="M186">
        <v>7.2</v>
      </c>
      <c r="N186" t="s">
        <v>412</v>
      </c>
      <c r="O186" t="s">
        <v>433</v>
      </c>
      <c r="P186" t="s">
        <v>275</v>
      </c>
      <c r="Q186" t="str">
        <f t="shared" si="21"/>
        <v>-</v>
      </c>
      <c r="R186" t="s">
        <v>353</v>
      </c>
      <c r="S186" t="s">
        <v>353</v>
      </c>
      <c r="T186" t="s">
        <v>353</v>
      </c>
      <c r="U186" t="s">
        <v>353</v>
      </c>
      <c r="V186" t="str">
        <f t="shared" si="22"/>
        <v>No</v>
      </c>
      <c r="W186" t="str">
        <f t="shared" si="23"/>
        <v>No</v>
      </c>
      <c r="X186" s="6">
        <f t="shared" si="24"/>
        <v>1</v>
      </c>
      <c r="Y186" s="6">
        <f t="shared" si="25"/>
        <v>0</v>
      </c>
      <c r="Z186" t="s">
        <v>431</v>
      </c>
      <c r="AA186" t="s">
        <v>182</v>
      </c>
      <c r="AB186" t="s">
        <v>352</v>
      </c>
      <c r="AC186" t="str">
        <f t="shared" si="26"/>
        <v>TIMSS_2003_G8-</v>
      </c>
      <c r="AD186" t="s">
        <v>353</v>
      </c>
      <c r="AE186" t="s">
        <v>281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1</v>
      </c>
      <c r="AT186">
        <v>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1</v>
      </c>
      <c r="BE186">
        <v>0</v>
      </c>
    </row>
    <row r="187" spans="1:57" hidden="1" x14ac:dyDescent="0.2">
      <c r="A187">
        <v>193</v>
      </c>
      <c r="B187" t="s">
        <v>371</v>
      </c>
      <c r="C187" t="s">
        <v>353</v>
      </c>
      <c r="D187">
        <v>2007</v>
      </c>
      <c r="E187">
        <v>4</v>
      </c>
      <c r="F187" t="s">
        <v>171</v>
      </c>
      <c r="G187">
        <f t="shared" si="18"/>
        <v>6</v>
      </c>
      <c r="H187" t="str">
        <f t="shared" si="19"/>
        <v>TIMSS_2007_G4</v>
      </c>
      <c r="I187" t="str">
        <f t="shared" si="20"/>
        <v>TIMSS_2007_G4_school</v>
      </c>
      <c r="J187" t="s">
        <v>353</v>
      </c>
      <c r="K187" t="s">
        <v>282</v>
      </c>
      <c r="L187">
        <v>44</v>
      </c>
      <c r="M187">
        <v>2.2999999999999998</v>
      </c>
      <c r="N187" t="s">
        <v>389</v>
      </c>
      <c r="O187" t="s">
        <v>433</v>
      </c>
      <c r="P187" t="s">
        <v>353</v>
      </c>
      <c r="Q187" t="str">
        <f t="shared" si="21"/>
        <v>-</v>
      </c>
      <c r="R187" t="s">
        <v>353</v>
      </c>
      <c r="S187" t="s">
        <v>353</v>
      </c>
      <c r="T187" t="s">
        <v>353</v>
      </c>
      <c r="U187" t="s">
        <v>353</v>
      </c>
      <c r="V187" t="str">
        <f t="shared" si="22"/>
        <v>No</v>
      </c>
      <c r="W187" t="str">
        <f t="shared" si="23"/>
        <v>No</v>
      </c>
      <c r="X187" s="6">
        <f t="shared" si="24"/>
        <v>1</v>
      </c>
      <c r="Y187" s="6">
        <f t="shared" si="25"/>
        <v>0</v>
      </c>
      <c r="Z187" t="s">
        <v>180</v>
      </c>
      <c r="AA187" t="s">
        <v>180</v>
      </c>
      <c r="AB187" t="s">
        <v>353</v>
      </c>
      <c r="AC187" t="str">
        <f t="shared" si="26"/>
        <v>TIMSS_2007_G4-</v>
      </c>
      <c r="AD187" t="s">
        <v>353</v>
      </c>
      <c r="AE187" t="s">
        <v>282</v>
      </c>
      <c r="AF187">
        <v>0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1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</row>
    <row r="188" spans="1:57" hidden="1" x14ac:dyDescent="0.2">
      <c r="A188">
        <v>194</v>
      </c>
      <c r="B188" t="s">
        <v>371</v>
      </c>
      <c r="C188" t="s">
        <v>353</v>
      </c>
      <c r="D188">
        <v>2007</v>
      </c>
      <c r="E188">
        <v>4</v>
      </c>
      <c r="F188" t="s">
        <v>171</v>
      </c>
      <c r="G188">
        <f t="shared" si="18"/>
        <v>6</v>
      </c>
      <c r="H188" t="str">
        <f t="shared" si="19"/>
        <v>TIMSS_2007_G4</v>
      </c>
      <c r="I188" t="str">
        <f t="shared" si="20"/>
        <v>TIMSS_2007_G4_student_achievement</v>
      </c>
      <c r="J188" t="s">
        <v>487</v>
      </c>
      <c r="K188" t="s">
        <v>283</v>
      </c>
      <c r="L188">
        <v>44</v>
      </c>
      <c r="M188">
        <v>216</v>
      </c>
      <c r="N188" t="s">
        <v>409</v>
      </c>
      <c r="O188" t="s">
        <v>433</v>
      </c>
      <c r="P188" t="s">
        <v>282</v>
      </c>
      <c r="Q188" t="str">
        <f t="shared" si="21"/>
        <v>ASGM4</v>
      </c>
      <c r="R188" t="s">
        <v>353</v>
      </c>
      <c r="S188" t="s">
        <v>283</v>
      </c>
      <c r="T188" t="s">
        <v>284</v>
      </c>
      <c r="U188" t="s">
        <v>353</v>
      </c>
      <c r="V188" t="str">
        <f t="shared" si="22"/>
        <v>No</v>
      </c>
      <c r="W188" t="str">
        <f t="shared" si="23"/>
        <v>No</v>
      </c>
      <c r="X188" s="6">
        <f t="shared" si="24"/>
        <v>1</v>
      </c>
      <c r="Y188" s="6">
        <f t="shared" si="25"/>
        <v>0</v>
      </c>
      <c r="Z188" t="s">
        <v>422</v>
      </c>
      <c r="AA188" t="s">
        <v>181</v>
      </c>
      <c r="AB188" t="s">
        <v>354</v>
      </c>
      <c r="AC188" t="str">
        <f t="shared" si="26"/>
        <v>TIMSS_2007_G4ACH</v>
      </c>
      <c r="AD188" t="s">
        <v>421</v>
      </c>
      <c r="AE188" t="s">
        <v>283</v>
      </c>
      <c r="AF188">
        <v>1</v>
      </c>
      <c r="AG188">
        <v>1</v>
      </c>
      <c r="AH188">
        <v>1</v>
      </c>
      <c r="AI188">
        <v>0</v>
      </c>
      <c r="AJ188">
        <v>1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1</v>
      </c>
      <c r="AT188">
        <v>1</v>
      </c>
      <c r="AU188">
        <v>0</v>
      </c>
      <c r="AV188">
        <v>1</v>
      </c>
      <c r="AW188">
        <v>0</v>
      </c>
      <c r="AX188">
        <v>0</v>
      </c>
      <c r="AY188">
        <v>1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0</v>
      </c>
    </row>
    <row r="189" spans="1:57" hidden="1" x14ac:dyDescent="0.2">
      <c r="A189">
        <v>195</v>
      </c>
      <c r="B189" t="s">
        <v>371</v>
      </c>
      <c r="C189" t="s">
        <v>353</v>
      </c>
      <c r="D189">
        <v>2007</v>
      </c>
      <c r="E189">
        <v>4</v>
      </c>
      <c r="F189" t="s">
        <v>171</v>
      </c>
      <c r="G189">
        <f t="shared" si="18"/>
        <v>6</v>
      </c>
      <c r="H189" t="str">
        <f t="shared" si="19"/>
        <v>TIMSS_2007_G4</v>
      </c>
      <c r="I189" t="str">
        <f t="shared" si="20"/>
        <v>TIMSS_2007_G4_student_background</v>
      </c>
      <c r="J189" t="s">
        <v>353</v>
      </c>
      <c r="K189" t="s">
        <v>284</v>
      </c>
      <c r="L189">
        <v>44</v>
      </c>
      <c r="M189">
        <v>161.80000000000001</v>
      </c>
      <c r="N189" t="s">
        <v>409</v>
      </c>
      <c r="O189" t="s">
        <v>433</v>
      </c>
      <c r="P189" t="s">
        <v>353</v>
      </c>
      <c r="Q189" t="str">
        <f t="shared" si="21"/>
        <v>-</v>
      </c>
      <c r="R189" t="s">
        <v>353</v>
      </c>
      <c r="S189" t="s">
        <v>353</v>
      </c>
      <c r="T189" t="s">
        <v>353</v>
      </c>
      <c r="U189" t="s">
        <v>353</v>
      </c>
      <c r="V189" t="str">
        <f t="shared" si="22"/>
        <v>No</v>
      </c>
      <c r="W189" t="str">
        <f t="shared" si="23"/>
        <v>No</v>
      </c>
      <c r="X189" s="6">
        <f t="shared" si="24"/>
        <v>1</v>
      </c>
      <c r="Y189" s="6">
        <f t="shared" si="25"/>
        <v>0</v>
      </c>
      <c r="Z189" t="s">
        <v>423</v>
      </c>
      <c r="AA189" t="s">
        <v>181</v>
      </c>
      <c r="AB189" t="s">
        <v>355</v>
      </c>
      <c r="AC189" t="str">
        <f t="shared" si="26"/>
        <v>TIMSS_2007_G4BGR</v>
      </c>
      <c r="AD189" t="s">
        <v>437</v>
      </c>
      <c r="AE189" t="s">
        <v>284</v>
      </c>
      <c r="AF189">
        <v>1</v>
      </c>
      <c r="AG189">
        <v>1</v>
      </c>
      <c r="AH189">
        <v>1</v>
      </c>
      <c r="AI189">
        <v>0</v>
      </c>
      <c r="AJ189">
        <v>1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1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1</v>
      </c>
      <c r="BA189">
        <v>0</v>
      </c>
      <c r="BB189">
        <v>0</v>
      </c>
      <c r="BC189">
        <v>0</v>
      </c>
      <c r="BD189">
        <v>0</v>
      </c>
      <c r="BE189">
        <v>0</v>
      </c>
    </row>
    <row r="190" spans="1:57" hidden="1" x14ac:dyDescent="0.2">
      <c r="A190">
        <v>196</v>
      </c>
      <c r="B190" t="s">
        <v>371</v>
      </c>
      <c r="C190" t="s">
        <v>353</v>
      </c>
      <c r="D190">
        <v>2007</v>
      </c>
      <c r="E190">
        <v>4</v>
      </c>
      <c r="F190" t="s">
        <v>171</v>
      </c>
      <c r="G190">
        <f t="shared" si="18"/>
        <v>6</v>
      </c>
      <c r="H190" t="str">
        <f t="shared" si="19"/>
        <v>TIMSS_2007_G4</v>
      </c>
      <c r="I190" t="str">
        <f t="shared" si="20"/>
        <v>TIMSS_2007_G4_student_reliability</v>
      </c>
      <c r="J190" t="s">
        <v>353</v>
      </c>
      <c r="K190" t="s">
        <v>285</v>
      </c>
      <c r="L190">
        <v>44</v>
      </c>
      <c r="M190">
        <v>40.5</v>
      </c>
      <c r="N190" t="s">
        <v>353</v>
      </c>
      <c r="O190" t="s">
        <v>436</v>
      </c>
      <c r="P190" t="s">
        <v>353</v>
      </c>
      <c r="Q190" t="str">
        <f t="shared" si="21"/>
        <v>-</v>
      </c>
      <c r="R190" t="s">
        <v>353</v>
      </c>
      <c r="S190" t="s">
        <v>353</v>
      </c>
      <c r="T190" t="s">
        <v>353</v>
      </c>
      <c r="U190" t="s">
        <v>353</v>
      </c>
      <c r="V190" t="str">
        <f t="shared" si="22"/>
        <v>No</v>
      </c>
      <c r="W190" t="str">
        <f t="shared" si="23"/>
        <v>No</v>
      </c>
      <c r="X190" s="6">
        <f t="shared" si="24"/>
        <v>1</v>
      </c>
      <c r="Y190" s="6">
        <f t="shared" si="25"/>
        <v>0</v>
      </c>
      <c r="Z190" t="s">
        <v>425</v>
      </c>
      <c r="AA190" t="s">
        <v>181</v>
      </c>
      <c r="AB190" t="s">
        <v>356</v>
      </c>
      <c r="AC190" t="str">
        <f t="shared" si="26"/>
        <v>TIMSS_2007_G4-</v>
      </c>
      <c r="AD190" t="s">
        <v>353</v>
      </c>
      <c r="AE190" t="s">
        <v>285</v>
      </c>
      <c r="AF190">
        <v>1</v>
      </c>
      <c r="AG190">
        <v>1</v>
      </c>
      <c r="AH190">
        <v>1</v>
      </c>
      <c r="AI190">
        <v>0</v>
      </c>
      <c r="AJ190">
        <v>1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1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</row>
    <row r="191" spans="1:57" hidden="1" x14ac:dyDescent="0.2">
      <c r="A191">
        <v>197</v>
      </c>
      <c r="B191" t="s">
        <v>371</v>
      </c>
      <c r="C191" t="s">
        <v>353</v>
      </c>
      <c r="D191">
        <v>2007</v>
      </c>
      <c r="E191">
        <v>4</v>
      </c>
      <c r="F191" t="s">
        <v>171</v>
      </c>
      <c r="G191">
        <f t="shared" si="18"/>
        <v>6</v>
      </c>
      <c r="H191" t="str">
        <f t="shared" si="19"/>
        <v>TIMSS_2007_G4</v>
      </c>
      <c r="I191" t="str">
        <f t="shared" si="20"/>
        <v>TIMSS_2007_G4_link</v>
      </c>
      <c r="J191" t="s">
        <v>353</v>
      </c>
      <c r="K191" t="s">
        <v>286</v>
      </c>
      <c r="L191">
        <v>44</v>
      </c>
      <c r="M191">
        <v>179</v>
      </c>
      <c r="N191" t="s">
        <v>418</v>
      </c>
      <c r="O191" t="s">
        <v>436</v>
      </c>
      <c r="P191" t="s">
        <v>353</v>
      </c>
      <c r="Q191" t="str">
        <f t="shared" si="21"/>
        <v>-</v>
      </c>
      <c r="R191" t="s">
        <v>353</v>
      </c>
      <c r="S191" t="s">
        <v>353</v>
      </c>
      <c r="T191" t="s">
        <v>353</v>
      </c>
      <c r="U191" t="s">
        <v>353</v>
      </c>
      <c r="V191" t="str">
        <f t="shared" si="22"/>
        <v>No</v>
      </c>
      <c r="W191" t="str">
        <f t="shared" si="23"/>
        <v>No</v>
      </c>
      <c r="X191" s="6">
        <f t="shared" si="24"/>
        <v>1</v>
      </c>
      <c r="Y191" s="6">
        <f t="shared" si="25"/>
        <v>0</v>
      </c>
      <c r="Z191" t="s">
        <v>410</v>
      </c>
      <c r="AA191" t="s">
        <v>410</v>
      </c>
      <c r="AB191" t="s">
        <v>353</v>
      </c>
      <c r="AC191" t="str">
        <f t="shared" si="26"/>
        <v>TIMSS_2007_G4-</v>
      </c>
      <c r="AD191" t="s">
        <v>353</v>
      </c>
      <c r="AE191" t="s">
        <v>286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1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1</v>
      </c>
      <c r="AZ191">
        <v>1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 hidden="1" x14ac:dyDescent="0.2">
      <c r="A192">
        <v>198</v>
      </c>
      <c r="B192" t="s">
        <v>371</v>
      </c>
      <c r="C192" t="s">
        <v>353</v>
      </c>
      <c r="D192">
        <v>2007</v>
      </c>
      <c r="E192">
        <v>4</v>
      </c>
      <c r="F192" t="s">
        <v>171</v>
      </c>
      <c r="G192">
        <f t="shared" si="18"/>
        <v>6</v>
      </c>
      <c r="H192" t="str">
        <f t="shared" si="19"/>
        <v>TIMSS_2007_G4</v>
      </c>
      <c r="I192" t="str">
        <f t="shared" si="20"/>
        <v>TIMSS_2007_G4_teacher</v>
      </c>
      <c r="J192" t="s">
        <v>353</v>
      </c>
      <c r="K192" t="s">
        <v>287</v>
      </c>
      <c r="L192">
        <v>44</v>
      </c>
      <c r="M192">
        <v>9</v>
      </c>
      <c r="N192" t="s">
        <v>412</v>
      </c>
      <c r="O192" t="s">
        <v>433</v>
      </c>
      <c r="P192" t="s">
        <v>282</v>
      </c>
      <c r="Q192" t="str">
        <f t="shared" si="21"/>
        <v>-</v>
      </c>
      <c r="R192" t="s">
        <v>353</v>
      </c>
      <c r="S192" t="s">
        <v>353</v>
      </c>
      <c r="T192" t="s">
        <v>353</v>
      </c>
      <c r="U192" t="s">
        <v>353</v>
      </c>
      <c r="V192" t="str">
        <f t="shared" si="22"/>
        <v>No</v>
      </c>
      <c r="W192" t="str">
        <f t="shared" si="23"/>
        <v>No</v>
      </c>
      <c r="X192" s="6">
        <f t="shared" si="24"/>
        <v>1</v>
      </c>
      <c r="Y192" s="6">
        <f t="shared" si="25"/>
        <v>0</v>
      </c>
      <c r="Z192" t="s">
        <v>182</v>
      </c>
      <c r="AA192" t="s">
        <v>182</v>
      </c>
      <c r="AB192" t="s">
        <v>353</v>
      </c>
      <c r="AC192" t="str">
        <f t="shared" si="26"/>
        <v>TIMSS_2007_G4-</v>
      </c>
      <c r="AD192" t="s">
        <v>353</v>
      </c>
      <c r="AE192" t="s">
        <v>287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1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0</v>
      </c>
      <c r="BD192">
        <v>0</v>
      </c>
      <c r="BE192">
        <v>0</v>
      </c>
    </row>
    <row r="193" spans="1:57" hidden="1" x14ac:dyDescent="0.2">
      <c r="A193">
        <v>199</v>
      </c>
      <c r="B193" t="s">
        <v>371</v>
      </c>
      <c r="C193" t="s">
        <v>353</v>
      </c>
      <c r="D193">
        <v>2007</v>
      </c>
      <c r="E193">
        <v>8</v>
      </c>
      <c r="F193" t="s">
        <v>172</v>
      </c>
      <c r="G193">
        <f t="shared" si="18"/>
        <v>7</v>
      </c>
      <c r="H193" t="str">
        <f t="shared" si="19"/>
        <v>TIMSS_2007_G8</v>
      </c>
      <c r="I193" t="str">
        <f t="shared" si="20"/>
        <v>TIMSS_2007_G8_school</v>
      </c>
      <c r="J193" t="s">
        <v>353</v>
      </c>
      <c r="K193" t="s">
        <v>288</v>
      </c>
      <c r="L193">
        <v>57</v>
      </c>
      <c r="M193">
        <v>3.1</v>
      </c>
      <c r="N193" t="s">
        <v>389</v>
      </c>
      <c r="O193" t="s">
        <v>433</v>
      </c>
      <c r="P193" t="s">
        <v>353</v>
      </c>
      <c r="Q193" t="str">
        <f t="shared" si="21"/>
        <v>-</v>
      </c>
      <c r="R193" t="s">
        <v>353</v>
      </c>
      <c r="S193" t="s">
        <v>353</v>
      </c>
      <c r="T193" t="s">
        <v>353</v>
      </c>
      <c r="U193" t="s">
        <v>353</v>
      </c>
      <c r="V193" t="str">
        <f t="shared" si="22"/>
        <v>No</v>
      </c>
      <c r="W193" t="str">
        <f t="shared" si="23"/>
        <v>No</v>
      </c>
      <c r="X193" s="6">
        <f t="shared" si="24"/>
        <v>1</v>
      </c>
      <c r="Y193" s="6">
        <f t="shared" si="25"/>
        <v>0</v>
      </c>
      <c r="Z193" t="s">
        <v>180</v>
      </c>
      <c r="AA193" t="s">
        <v>180</v>
      </c>
      <c r="AB193" t="s">
        <v>353</v>
      </c>
      <c r="AC193" t="str">
        <f t="shared" si="26"/>
        <v>TIMSS_2007_G8-</v>
      </c>
      <c r="AD193" t="s">
        <v>353</v>
      </c>
      <c r="AE193" t="s">
        <v>288</v>
      </c>
      <c r="AF193">
        <v>0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1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1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 hidden="1" x14ac:dyDescent="0.2">
      <c r="A194">
        <v>200</v>
      </c>
      <c r="B194" t="s">
        <v>371</v>
      </c>
      <c r="C194" t="s">
        <v>353</v>
      </c>
      <c r="D194">
        <v>2007</v>
      </c>
      <c r="E194">
        <v>8</v>
      </c>
      <c r="F194" t="s">
        <v>172</v>
      </c>
      <c r="G194">
        <f t="shared" ref="G194:G257" si="27">COUNTIF(F:F,F194)</f>
        <v>7</v>
      </c>
      <c r="H194" t="str">
        <f t="shared" ref="H194:H257" si="28">_xlfn.CONCAT(B194,IF(C194="-","",_xlfn.CONCAT("_",C194)),"_",D194,IF(E194="-","",_xlfn.CONCAT("_G",E194)))</f>
        <v>TIMSS_2007_G8</v>
      </c>
      <c r="I194" t="str">
        <f t="shared" ref="I194:I257" si="29">_xlfn.CONCAT(H194,"_",Z194)</f>
        <v>TIMSS_2007_G8_student_achievement</v>
      </c>
      <c r="J194" t="s">
        <v>472</v>
      </c>
      <c r="K194" t="s">
        <v>289</v>
      </c>
      <c r="L194">
        <v>57</v>
      </c>
      <c r="M194">
        <v>328.8</v>
      </c>
      <c r="N194" t="s">
        <v>409</v>
      </c>
      <c r="O194" t="s">
        <v>433</v>
      </c>
      <c r="P194" t="s">
        <v>288</v>
      </c>
      <c r="Q194" t="str">
        <f t="shared" ref="Q194:Q257" si="30">_xlfn.CONCAT(IF(T194="-","-",_xlfn.CONCAT("",T194)),,IF(U194="-","",_xlfn.CONCAT(";",U194)))</f>
        <v>BSGM4</v>
      </c>
      <c r="R194" t="s">
        <v>353</v>
      </c>
      <c r="S194" t="s">
        <v>289</v>
      </c>
      <c r="T194" t="s">
        <v>290</v>
      </c>
      <c r="U194" t="s">
        <v>353</v>
      </c>
      <c r="V194" t="str">
        <f t="shared" ref="V194:V257" si="31">IF(COUNTIF(K:K,K194)=1,"No","Yes")</f>
        <v>No</v>
      </c>
      <c r="W194" t="str">
        <f t="shared" ref="W194:W257" si="32">IF(COUNTIF(I:I,I194)=1,"No","Yes")</f>
        <v>No</v>
      </c>
      <c r="X194" s="6">
        <f t="shared" ref="X194:X257" si="33">COUNTIFS(H:H,H194,AD:AD,"ACH")</f>
        <v>1</v>
      </c>
      <c r="Y194" s="6">
        <f t="shared" ref="Y194:Y257" si="34">COUNTIFS(H:H,H194,AD:AD,"BG")</f>
        <v>0</v>
      </c>
      <c r="Z194" t="s">
        <v>422</v>
      </c>
      <c r="AA194" t="s">
        <v>181</v>
      </c>
      <c r="AB194" t="s">
        <v>354</v>
      </c>
      <c r="AC194" t="str">
        <f t="shared" ref="AC194:AC257" si="35">_xlfn.CONCAT(H194,AD194)</f>
        <v>TIMSS_2007_G8ACH</v>
      </c>
      <c r="AD194" t="s">
        <v>421</v>
      </c>
      <c r="AE194" t="s">
        <v>289</v>
      </c>
      <c r="AF194">
        <v>1</v>
      </c>
      <c r="AG194">
        <v>1</v>
      </c>
      <c r="AH194">
        <v>1</v>
      </c>
      <c r="AI194">
        <v>0</v>
      </c>
      <c r="AJ194">
        <v>1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1</v>
      </c>
      <c r="AU194">
        <v>0</v>
      </c>
      <c r="AV194">
        <v>1</v>
      </c>
      <c r="AW194">
        <v>0</v>
      </c>
      <c r="AX194">
        <v>0</v>
      </c>
      <c r="AY194">
        <v>1</v>
      </c>
      <c r="AZ194">
        <v>1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hidden="1" x14ac:dyDescent="0.2">
      <c r="A195">
        <v>201</v>
      </c>
      <c r="B195" t="s">
        <v>371</v>
      </c>
      <c r="C195" t="s">
        <v>353</v>
      </c>
      <c r="D195">
        <v>2007</v>
      </c>
      <c r="E195">
        <v>8</v>
      </c>
      <c r="F195" t="s">
        <v>172</v>
      </c>
      <c r="G195">
        <f t="shared" si="27"/>
        <v>7</v>
      </c>
      <c r="H195" t="str">
        <f t="shared" si="28"/>
        <v>TIMSS_2007_G8</v>
      </c>
      <c r="I195" t="str">
        <f t="shared" si="29"/>
        <v>TIMSS_2007_G8_student_background</v>
      </c>
      <c r="J195" t="s">
        <v>353</v>
      </c>
      <c r="K195" t="s">
        <v>290</v>
      </c>
      <c r="L195">
        <v>57</v>
      </c>
      <c r="M195">
        <v>282.3</v>
      </c>
      <c r="N195" t="s">
        <v>409</v>
      </c>
      <c r="O195" t="s">
        <v>433</v>
      </c>
      <c r="P195" t="s">
        <v>353</v>
      </c>
      <c r="Q195" t="str">
        <f t="shared" si="30"/>
        <v>-</v>
      </c>
      <c r="R195" t="s">
        <v>353</v>
      </c>
      <c r="S195" t="s">
        <v>353</v>
      </c>
      <c r="T195" t="s">
        <v>353</v>
      </c>
      <c r="U195" t="s">
        <v>353</v>
      </c>
      <c r="V195" t="str">
        <f t="shared" si="31"/>
        <v>No</v>
      </c>
      <c r="W195" t="str">
        <f t="shared" si="32"/>
        <v>No</v>
      </c>
      <c r="X195" s="6">
        <f t="shared" si="33"/>
        <v>1</v>
      </c>
      <c r="Y195" s="6">
        <f t="shared" si="34"/>
        <v>0</v>
      </c>
      <c r="Z195" t="s">
        <v>423</v>
      </c>
      <c r="AA195" t="s">
        <v>181</v>
      </c>
      <c r="AB195" t="s">
        <v>355</v>
      </c>
      <c r="AC195" t="str">
        <f t="shared" si="35"/>
        <v>TIMSS_2007_G8BGR</v>
      </c>
      <c r="AD195" t="s">
        <v>437</v>
      </c>
      <c r="AE195" t="s">
        <v>290</v>
      </c>
      <c r="AF195">
        <v>1</v>
      </c>
      <c r="AG195">
        <v>1</v>
      </c>
      <c r="AH195">
        <v>1</v>
      </c>
      <c r="AI195">
        <v>0</v>
      </c>
      <c r="AJ195">
        <v>1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1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1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 hidden="1" x14ac:dyDescent="0.2">
      <c r="A196">
        <v>202</v>
      </c>
      <c r="B196" t="s">
        <v>371</v>
      </c>
      <c r="C196" t="s">
        <v>353</v>
      </c>
      <c r="D196">
        <v>2007</v>
      </c>
      <c r="E196">
        <v>8</v>
      </c>
      <c r="F196" t="s">
        <v>172</v>
      </c>
      <c r="G196">
        <f t="shared" si="27"/>
        <v>7</v>
      </c>
      <c r="H196" t="str">
        <f t="shared" si="28"/>
        <v>TIMSS_2007_G8</v>
      </c>
      <c r="I196" t="str">
        <f t="shared" si="29"/>
        <v>TIMSS_2007_G8_student_reliability</v>
      </c>
      <c r="J196" t="s">
        <v>353</v>
      </c>
      <c r="K196" t="s">
        <v>291</v>
      </c>
      <c r="L196">
        <v>56</v>
      </c>
      <c r="M196">
        <v>62.9</v>
      </c>
      <c r="N196" t="s">
        <v>353</v>
      </c>
      <c r="O196" t="s">
        <v>436</v>
      </c>
      <c r="P196" t="s">
        <v>353</v>
      </c>
      <c r="Q196" t="str">
        <f t="shared" si="30"/>
        <v>-</v>
      </c>
      <c r="R196" t="s">
        <v>353</v>
      </c>
      <c r="S196" t="s">
        <v>353</v>
      </c>
      <c r="T196" t="s">
        <v>353</v>
      </c>
      <c r="U196" t="s">
        <v>353</v>
      </c>
      <c r="V196" t="str">
        <f t="shared" si="31"/>
        <v>No</v>
      </c>
      <c r="W196" t="str">
        <f t="shared" si="32"/>
        <v>No</v>
      </c>
      <c r="X196" s="6">
        <f t="shared" si="33"/>
        <v>1</v>
      </c>
      <c r="Y196" s="6">
        <f t="shared" si="34"/>
        <v>0</v>
      </c>
      <c r="Z196" t="s">
        <v>425</v>
      </c>
      <c r="AA196" t="s">
        <v>181</v>
      </c>
      <c r="AB196" t="s">
        <v>356</v>
      </c>
      <c r="AC196" t="str">
        <f t="shared" si="35"/>
        <v>TIMSS_2007_G8-</v>
      </c>
      <c r="AD196" t="s">
        <v>353</v>
      </c>
      <c r="AE196" t="s">
        <v>291</v>
      </c>
      <c r="AF196">
        <v>1</v>
      </c>
      <c r="AG196">
        <v>1</v>
      </c>
      <c r="AH196">
        <v>1</v>
      </c>
      <c r="AI196">
        <v>0</v>
      </c>
      <c r="AJ196">
        <v>1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1</v>
      </c>
      <c r="AT196">
        <v>1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 hidden="1" x14ac:dyDescent="0.2">
      <c r="A197">
        <v>203</v>
      </c>
      <c r="B197" t="s">
        <v>371</v>
      </c>
      <c r="C197" t="s">
        <v>353</v>
      </c>
      <c r="D197">
        <v>2007</v>
      </c>
      <c r="E197">
        <v>8</v>
      </c>
      <c r="F197" t="s">
        <v>172</v>
      </c>
      <c r="G197">
        <f t="shared" si="27"/>
        <v>7</v>
      </c>
      <c r="H197" t="str">
        <f t="shared" si="28"/>
        <v>TIMSS_2007_G8</v>
      </c>
      <c r="I197" t="str">
        <f t="shared" si="29"/>
        <v>TIMSS_2007_G8_link</v>
      </c>
      <c r="J197" t="s">
        <v>353</v>
      </c>
      <c r="K197" t="s">
        <v>292</v>
      </c>
      <c r="L197">
        <v>57</v>
      </c>
      <c r="M197">
        <v>563</v>
      </c>
      <c r="N197" t="s">
        <v>418</v>
      </c>
      <c r="O197" t="s">
        <v>436</v>
      </c>
      <c r="P197" t="s">
        <v>353</v>
      </c>
      <c r="Q197" t="str">
        <f t="shared" si="30"/>
        <v>-</v>
      </c>
      <c r="R197" t="s">
        <v>353</v>
      </c>
      <c r="S197" t="s">
        <v>353</v>
      </c>
      <c r="T197" t="s">
        <v>353</v>
      </c>
      <c r="U197" t="s">
        <v>353</v>
      </c>
      <c r="V197" t="str">
        <f t="shared" si="31"/>
        <v>No</v>
      </c>
      <c r="W197" t="str">
        <f t="shared" si="32"/>
        <v>No</v>
      </c>
      <c r="X197" s="6">
        <f t="shared" si="33"/>
        <v>1</v>
      </c>
      <c r="Y197" s="6">
        <f t="shared" si="34"/>
        <v>0</v>
      </c>
      <c r="Z197" t="s">
        <v>410</v>
      </c>
      <c r="AA197" t="s">
        <v>410</v>
      </c>
      <c r="AB197" t="s">
        <v>353</v>
      </c>
      <c r="AC197" t="str">
        <f t="shared" si="35"/>
        <v>TIMSS_2007_G8-</v>
      </c>
      <c r="AD197" t="s">
        <v>353</v>
      </c>
      <c r="AE197" t="s">
        <v>292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1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1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 hidden="1" x14ac:dyDescent="0.2">
      <c r="A198">
        <v>204</v>
      </c>
      <c r="B198" t="s">
        <v>371</v>
      </c>
      <c r="C198" t="s">
        <v>353</v>
      </c>
      <c r="D198">
        <v>2007</v>
      </c>
      <c r="E198">
        <v>8</v>
      </c>
      <c r="F198" t="s">
        <v>172</v>
      </c>
      <c r="G198">
        <f t="shared" si="27"/>
        <v>7</v>
      </c>
      <c r="H198" t="str">
        <f t="shared" si="28"/>
        <v>TIMSS_2007_G8</v>
      </c>
      <c r="I198" t="str">
        <f t="shared" si="29"/>
        <v>TIMSS_2007_G8_teacher_math</v>
      </c>
      <c r="J198" t="s">
        <v>353</v>
      </c>
      <c r="K198" t="s">
        <v>293</v>
      </c>
      <c r="L198">
        <v>57</v>
      </c>
      <c r="M198">
        <v>6.2</v>
      </c>
      <c r="N198" t="s">
        <v>412</v>
      </c>
      <c r="O198" t="s">
        <v>433</v>
      </c>
      <c r="P198" t="s">
        <v>288</v>
      </c>
      <c r="Q198" t="str">
        <f t="shared" si="30"/>
        <v>-</v>
      </c>
      <c r="R198" t="s">
        <v>353</v>
      </c>
      <c r="S198" t="s">
        <v>353</v>
      </c>
      <c r="T198" t="s">
        <v>353</v>
      </c>
      <c r="U198" t="s">
        <v>353</v>
      </c>
      <c r="V198" t="str">
        <f t="shared" si="31"/>
        <v>No</v>
      </c>
      <c r="W198" t="str">
        <f t="shared" si="32"/>
        <v>No</v>
      </c>
      <c r="X198" s="6">
        <f t="shared" si="33"/>
        <v>1</v>
      </c>
      <c r="Y198" s="6">
        <f t="shared" si="34"/>
        <v>0</v>
      </c>
      <c r="Z198" t="s">
        <v>430</v>
      </c>
      <c r="AA198" t="s">
        <v>182</v>
      </c>
      <c r="AB198" t="s">
        <v>351</v>
      </c>
      <c r="AC198" t="str">
        <f t="shared" si="35"/>
        <v>TIMSS_2007_G8-</v>
      </c>
      <c r="AD198" t="s">
        <v>353</v>
      </c>
      <c r="AE198" t="s">
        <v>293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1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</row>
    <row r="199" spans="1:57" hidden="1" x14ac:dyDescent="0.2">
      <c r="A199">
        <v>205</v>
      </c>
      <c r="B199" t="s">
        <v>371</v>
      </c>
      <c r="C199" t="s">
        <v>353</v>
      </c>
      <c r="D199">
        <v>2007</v>
      </c>
      <c r="E199">
        <v>8</v>
      </c>
      <c r="F199" t="s">
        <v>172</v>
      </c>
      <c r="G199">
        <f t="shared" si="27"/>
        <v>7</v>
      </c>
      <c r="H199" t="str">
        <f t="shared" si="28"/>
        <v>TIMSS_2007_G8</v>
      </c>
      <c r="I199" t="str">
        <f t="shared" si="29"/>
        <v>TIMSS_2007_G8_teacher_science</v>
      </c>
      <c r="J199" t="s">
        <v>353</v>
      </c>
      <c r="K199" t="s">
        <v>294</v>
      </c>
      <c r="L199">
        <v>57</v>
      </c>
      <c r="M199">
        <v>10.3</v>
      </c>
      <c r="N199" t="s">
        <v>412</v>
      </c>
      <c r="O199" t="s">
        <v>433</v>
      </c>
      <c r="P199" t="s">
        <v>288</v>
      </c>
      <c r="Q199" t="str">
        <f t="shared" si="30"/>
        <v>-</v>
      </c>
      <c r="R199" t="s">
        <v>353</v>
      </c>
      <c r="S199" t="s">
        <v>353</v>
      </c>
      <c r="T199" t="s">
        <v>353</v>
      </c>
      <c r="U199" t="s">
        <v>353</v>
      </c>
      <c r="V199" t="str">
        <f t="shared" si="31"/>
        <v>No</v>
      </c>
      <c r="W199" t="str">
        <f t="shared" si="32"/>
        <v>No</v>
      </c>
      <c r="X199" s="6">
        <f t="shared" si="33"/>
        <v>1</v>
      </c>
      <c r="Y199" s="6">
        <f t="shared" si="34"/>
        <v>0</v>
      </c>
      <c r="Z199" t="s">
        <v>431</v>
      </c>
      <c r="AA199" t="s">
        <v>182</v>
      </c>
      <c r="AB199" t="s">
        <v>352</v>
      </c>
      <c r="AC199" t="str">
        <f t="shared" si="35"/>
        <v>TIMSS_2007_G8-</v>
      </c>
      <c r="AD199" t="s">
        <v>353</v>
      </c>
      <c r="AE199" t="s">
        <v>294</v>
      </c>
      <c r="AF199">
        <v>0</v>
      </c>
      <c r="AG199">
        <v>1</v>
      </c>
      <c r="AH199">
        <v>1</v>
      </c>
      <c r="AI199">
        <v>1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1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</row>
    <row r="200" spans="1:57" hidden="1" x14ac:dyDescent="0.2">
      <c r="A200">
        <v>206</v>
      </c>
      <c r="B200" t="s">
        <v>371</v>
      </c>
      <c r="C200" t="s">
        <v>353</v>
      </c>
      <c r="D200">
        <v>2011</v>
      </c>
      <c r="E200">
        <v>4</v>
      </c>
      <c r="F200" t="s">
        <v>173</v>
      </c>
      <c r="G200">
        <f t="shared" si="27"/>
        <v>7</v>
      </c>
      <c r="H200" t="str">
        <f t="shared" si="28"/>
        <v>TIMSS_2011_G4</v>
      </c>
      <c r="I200" t="str">
        <f t="shared" si="29"/>
        <v>TIMSS_2011_G4_school</v>
      </c>
      <c r="J200" t="s">
        <v>353</v>
      </c>
      <c r="K200" t="s">
        <v>295</v>
      </c>
      <c r="L200">
        <v>58</v>
      </c>
      <c r="M200">
        <v>4.7</v>
      </c>
      <c r="N200" t="s">
        <v>389</v>
      </c>
      <c r="O200" t="s">
        <v>434</v>
      </c>
      <c r="P200" t="s">
        <v>353</v>
      </c>
      <c r="Q200" t="str">
        <f t="shared" si="30"/>
        <v>-</v>
      </c>
      <c r="R200" t="s">
        <v>353</v>
      </c>
      <c r="S200" t="s">
        <v>353</v>
      </c>
      <c r="T200" t="s">
        <v>353</v>
      </c>
      <c r="U200" t="s">
        <v>353</v>
      </c>
      <c r="V200" t="str">
        <f t="shared" si="31"/>
        <v>No</v>
      </c>
      <c r="W200" t="str">
        <f t="shared" si="32"/>
        <v>No</v>
      </c>
      <c r="X200" s="6">
        <f t="shared" si="33"/>
        <v>1</v>
      </c>
      <c r="Y200" s="6">
        <f t="shared" si="34"/>
        <v>0</v>
      </c>
      <c r="Z200" t="s">
        <v>180</v>
      </c>
      <c r="AA200" t="s">
        <v>180</v>
      </c>
      <c r="AB200" t="s">
        <v>353</v>
      </c>
      <c r="AC200" t="str">
        <f t="shared" si="35"/>
        <v>TIMSS_2011_G4-</v>
      </c>
      <c r="AD200" t="s">
        <v>353</v>
      </c>
      <c r="AE200" t="s">
        <v>295</v>
      </c>
      <c r="AF200">
        <v>0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0</v>
      </c>
      <c r="BB200">
        <v>0</v>
      </c>
      <c r="BC200">
        <v>0</v>
      </c>
      <c r="BD200">
        <v>0</v>
      </c>
      <c r="BE200">
        <v>0</v>
      </c>
    </row>
    <row r="201" spans="1:57" hidden="1" x14ac:dyDescent="0.2">
      <c r="A201">
        <v>207</v>
      </c>
      <c r="B201" t="s">
        <v>371</v>
      </c>
      <c r="C201" t="s">
        <v>353</v>
      </c>
      <c r="D201">
        <v>2011</v>
      </c>
      <c r="E201">
        <v>4</v>
      </c>
      <c r="F201" t="s">
        <v>173</v>
      </c>
      <c r="G201">
        <f t="shared" si="27"/>
        <v>7</v>
      </c>
      <c r="H201" t="str">
        <f t="shared" si="28"/>
        <v>TIMSS_2011_G4</v>
      </c>
      <c r="I201" t="str">
        <f t="shared" si="29"/>
        <v>TIMSS_2011_G4_student_achievement</v>
      </c>
      <c r="J201" t="s">
        <v>486</v>
      </c>
      <c r="K201" t="s">
        <v>296</v>
      </c>
      <c r="L201">
        <v>58</v>
      </c>
      <c r="M201">
        <v>345.6</v>
      </c>
      <c r="N201" t="s">
        <v>409</v>
      </c>
      <c r="O201" t="s">
        <v>434</v>
      </c>
      <c r="P201" t="s">
        <v>295</v>
      </c>
      <c r="Q201" t="str">
        <f t="shared" si="30"/>
        <v>ASGM5;ASHM5</v>
      </c>
      <c r="R201" t="s">
        <v>353</v>
      </c>
      <c r="S201" t="s">
        <v>296</v>
      </c>
      <c r="T201" t="s">
        <v>297</v>
      </c>
      <c r="U201" t="s">
        <v>298</v>
      </c>
      <c r="V201" t="str">
        <f t="shared" si="31"/>
        <v>No</v>
      </c>
      <c r="W201" t="str">
        <f t="shared" si="32"/>
        <v>No</v>
      </c>
      <c r="X201" s="6">
        <f t="shared" si="33"/>
        <v>1</v>
      </c>
      <c r="Y201" s="6">
        <f t="shared" si="34"/>
        <v>0</v>
      </c>
      <c r="Z201" t="s">
        <v>422</v>
      </c>
      <c r="AA201" t="s">
        <v>181</v>
      </c>
      <c r="AB201" t="s">
        <v>354</v>
      </c>
      <c r="AC201" t="str">
        <f t="shared" si="35"/>
        <v>TIMSS_2011_G4ACH</v>
      </c>
      <c r="AD201" t="s">
        <v>421</v>
      </c>
      <c r="AE201" t="s">
        <v>296</v>
      </c>
      <c r="AF201">
        <v>1</v>
      </c>
      <c r="AG201">
        <v>1</v>
      </c>
      <c r="AH201">
        <v>1</v>
      </c>
      <c r="AI201">
        <v>0</v>
      </c>
      <c r="AJ201">
        <v>1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1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1</v>
      </c>
      <c r="BA201">
        <v>0</v>
      </c>
      <c r="BB201">
        <v>0</v>
      </c>
      <c r="BC201">
        <v>0</v>
      </c>
      <c r="BD201">
        <v>0</v>
      </c>
      <c r="BE201">
        <v>0</v>
      </c>
    </row>
    <row r="202" spans="1:57" hidden="1" x14ac:dyDescent="0.2">
      <c r="A202">
        <v>208</v>
      </c>
      <c r="B202" t="s">
        <v>371</v>
      </c>
      <c r="C202" t="s">
        <v>353</v>
      </c>
      <c r="D202">
        <v>2011</v>
      </c>
      <c r="E202">
        <v>4</v>
      </c>
      <c r="F202" t="s">
        <v>173</v>
      </c>
      <c r="G202">
        <f t="shared" si="27"/>
        <v>7</v>
      </c>
      <c r="H202" t="str">
        <f t="shared" si="28"/>
        <v>TIMSS_2011_G4</v>
      </c>
      <c r="I202" t="str">
        <f t="shared" si="29"/>
        <v>TIMSS_2011_G4_student_background</v>
      </c>
      <c r="J202" t="s">
        <v>353</v>
      </c>
      <c r="K202" t="s">
        <v>297</v>
      </c>
      <c r="L202">
        <v>58</v>
      </c>
      <c r="M202">
        <v>274.5</v>
      </c>
      <c r="N202" t="s">
        <v>409</v>
      </c>
      <c r="O202" t="s">
        <v>434</v>
      </c>
      <c r="P202" t="s">
        <v>353</v>
      </c>
      <c r="Q202" t="str">
        <f t="shared" si="30"/>
        <v>-</v>
      </c>
      <c r="R202" t="s">
        <v>353</v>
      </c>
      <c r="S202" t="s">
        <v>353</v>
      </c>
      <c r="T202" t="s">
        <v>353</v>
      </c>
      <c r="U202" t="s">
        <v>353</v>
      </c>
      <c r="V202" t="str">
        <f t="shared" si="31"/>
        <v>No</v>
      </c>
      <c r="W202" t="str">
        <f t="shared" si="32"/>
        <v>No</v>
      </c>
      <c r="X202" s="6">
        <f t="shared" si="33"/>
        <v>1</v>
      </c>
      <c r="Y202" s="6">
        <f t="shared" si="34"/>
        <v>0</v>
      </c>
      <c r="Z202" t="s">
        <v>423</v>
      </c>
      <c r="AA202" t="s">
        <v>181</v>
      </c>
      <c r="AB202" t="s">
        <v>355</v>
      </c>
      <c r="AC202" t="str">
        <f t="shared" si="35"/>
        <v>TIMSS_2011_G4BGR</v>
      </c>
      <c r="AD202" t="s">
        <v>437</v>
      </c>
      <c r="AE202" t="s">
        <v>297</v>
      </c>
      <c r="AF202">
        <v>1</v>
      </c>
      <c r="AG202">
        <v>1</v>
      </c>
      <c r="AH202">
        <v>1</v>
      </c>
      <c r="AI202">
        <v>0</v>
      </c>
      <c r="AJ202">
        <v>1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1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1</v>
      </c>
      <c r="BA202">
        <v>0</v>
      </c>
      <c r="BB202">
        <v>0</v>
      </c>
      <c r="BC202">
        <v>0</v>
      </c>
      <c r="BD202">
        <v>0</v>
      </c>
      <c r="BE202">
        <v>0</v>
      </c>
    </row>
    <row r="203" spans="1:57" hidden="1" x14ac:dyDescent="0.2">
      <c r="A203">
        <v>209</v>
      </c>
      <c r="B203" t="s">
        <v>371</v>
      </c>
      <c r="C203" t="s">
        <v>353</v>
      </c>
      <c r="D203">
        <v>2011</v>
      </c>
      <c r="E203">
        <v>4</v>
      </c>
      <c r="F203" t="s">
        <v>173</v>
      </c>
      <c r="G203">
        <f t="shared" si="27"/>
        <v>7</v>
      </c>
      <c r="H203" t="str">
        <f t="shared" si="28"/>
        <v>TIMSS_2011_G4</v>
      </c>
      <c r="I203" t="str">
        <f t="shared" si="29"/>
        <v>TIMSS_2011_G4_student_homebg</v>
      </c>
      <c r="J203" t="s">
        <v>353</v>
      </c>
      <c r="K203" t="s">
        <v>298</v>
      </c>
      <c r="L203">
        <v>37</v>
      </c>
      <c r="M203">
        <v>34.6</v>
      </c>
      <c r="N203" t="s">
        <v>409</v>
      </c>
      <c r="O203" t="s">
        <v>434</v>
      </c>
      <c r="P203" t="s">
        <v>353</v>
      </c>
      <c r="Q203" t="str">
        <f t="shared" si="30"/>
        <v>-</v>
      </c>
      <c r="R203" t="s">
        <v>353</v>
      </c>
      <c r="S203" t="s">
        <v>353</v>
      </c>
      <c r="T203" t="s">
        <v>353</v>
      </c>
      <c r="U203" t="s">
        <v>353</v>
      </c>
      <c r="V203" t="str">
        <f t="shared" si="31"/>
        <v>No</v>
      </c>
      <c r="W203" t="str">
        <f t="shared" si="32"/>
        <v>No</v>
      </c>
      <c r="X203" s="6">
        <f t="shared" si="33"/>
        <v>1</v>
      </c>
      <c r="Y203" s="6">
        <f t="shared" si="34"/>
        <v>0</v>
      </c>
      <c r="Z203" t="s">
        <v>424</v>
      </c>
      <c r="AA203" t="s">
        <v>181</v>
      </c>
      <c r="AB203" t="s">
        <v>380</v>
      </c>
      <c r="AC203" t="str">
        <f t="shared" si="35"/>
        <v>TIMSS_2011_G4HBG</v>
      </c>
      <c r="AD203" t="s">
        <v>435</v>
      </c>
      <c r="AE203" t="s">
        <v>298</v>
      </c>
      <c r="AF203">
        <v>1</v>
      </c>
      <c r="AG203">
        <v>1</v>
      </c>
      <c r="AH203">
        <v>1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1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hidden="1" x14ac:dyDescent="0.2">
      <c r="A204">
        <v>210</v>
      </c>
      <c r="B204" t="s">
        <v>371</v>
      </c>
      <c r="C204" t="s">
        <v>353</v>
      </c>
      <c r="D204">
        <v>2011</v>
      </c>
      <c r="E204">
        <v>4</v>
      </c>
      <c r="F204" t="s">
        <v>173</v>
      </c>
      <c r="G204">
        <f t="shared" si="27"/>
        <v>7</v>
      </c>
      <c r="H204" t="str">
        <f t="shared" si="28"/>
        <v>TIMSS_2011_G4</v>
      </c>
      <c r="I204" t="str">
        <f t="shared" si="29"/>
        <v>TIMSS_2011_G4_student_reliability</v>
      </c>
      <c r="J204" t="s">
        <v>353</v>
      </c>
      <c r="K204" t="s">
        <v>299</v>
      </c>
      <c r="L204">
        <v>58</v>
      </c>
      <c r="M204">
        <v>54.6</v>
      </c>
      <c r="N204" t="s">
        <v>353</v>
      </c>
      <c r="O204" t="s">
        <v>436</v>
      </c>
      <c r="P204" t="s">
        <v>353</v>
      </c>
      <c r="Q204" t="str">
        <f t="shared" si="30"/>
        <v>-</v>
      </c>
      <c r="R204" t="s">
        <v>353</v>
      </c>
      <c r="S204" t="s">
        <v>353</v>
      </c>
      <c r="T204" t="s">
        <v>353</v>
      </c>
      <c r="U204" t="s">
        <v>353</v>
      </c>
      <c r="V204" t="str">
        <f t="shared" si="31"/>
        <v>No</v>
      </c>
      <c r="W204" t="str">
        <f t="shared" si="32"/>
        <v>No</v>
      </c>
      <c r="X204" s="6">
        <f t="shared" si="33"/>
        <v>1</v>
      </c>
      <c r="Y204" s="6">
        <f t="shared" si="34"/>
        <v>0</v>
      </c>
      <c r="Z204" t="s">
        <v>425</v>
      </c>
      <c r="AA204" t="s">
        <v>181</v>
      </c>
      <c r="AB204" t="s">
        <v>356</v>
      </c>
      <c r="AC204" t="str">
        <f t="shared" si="35"/>
        <v>TIMSS_2011_G4-</v>
      </c>
      <c r="AD204" t="s">
        <v>353</v>
      </c>
      <c r="AE204" t="s">
        <v>299</v>
      </c>
      <c r="AF204">
        <v>1</v>
      </c>
      <c r="AG204">
        <v>1</v>
      </c>
      <c r="AH204">
        <v>1</v>
      </c>
      <c r="AI204">
        <v>0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1</v>
      </c>
      <c r="AT204">
        <v>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</row>
    <row r="205" spans="1:57" hidden="1" x14ac:dyDescent="0.2">
      <c r="A205">
        <v>211</v>
      </c>
      <c r="B205" t="s">
        <v>371</v>
      </c>
      <c r="C205" t="s">
        <v>353</v>
      </c>
      <c r="D205">
        <v>2011</v>
      </c>
      <c r="E205">
        <v>4</v>
      </c>
      <c r="F205" t="s">
        <v>173</v>
      </c>
      <c r="G205">
        <f t="shared" si="27"/>
        <v>7</v>
      </c>
      <c r="H205" t="str">
        <f t="shared" si="28"/>
        <v>TIMSS_2011_G4</v>
      </c>
      <c r="I205" t="str">
        <f t="shared" si="29"/>
        <v>TIMSS_2011_G4_link</v>
      </c>
      <c r="J205" t="s">
        <v>353</v>
      </c>
      <c r="K205" t="s">
        <v>300</v>
      </c>
      <c r="L205">
        <v>58</v>
      </c>
      <c r="M205">
        <v>305</v>
      </c>
      <c r="N205" t="s">
        <v>418</v>
      </c>
      <c r="O205" t="s">
        <v>436</v>
      </c>
      <c r="P205" t="s">
        <v>353</v>
      </c>
      <c r="Q205" t="str">
        <f t="shared" si="30"/>
        <v>-</v>
      </c>
      <c r="R205" t="s">
        <v>353</v>
      </c>
      <c r="S205" t="s">
        <v>353</v>
      </c>
      <c r="T205" t="s">
        <v>353</v>
      </c>
      <c r="U205" t="s">
        <v>353</v>
      </c>
      <c r="V205" t="str">
        <f t="shared" si="31"/>
        <v>No</v>
      </c>
      <c r="W205" t="str">
        <f t="shared" si="32"/>
        <v>No</v>
      </c>
      <c r="X205" s="6">
        <f t="shared" si="33"/>
        <v>1</v>
      </c>
      <c r="Y205" s="6">
        <f t="shared" si="34"/>
        <v>0</v>
      </c>
      <c r="Z205" t="s">
        <v>410</v>
      </c>
      <c r="AA205" t="s">
        <v>410</v>
      </c>
      <c r="AB205" t="s">
        <v>353</v>
      </c>
      <c r="AC205" t="str">
        <f t="shared" si="35"/>
        <v>TIMSS_2011_G4-</v>
      </c>
      <c r="AD205" t="s">
        <v>353</v>
      </c>
      <c r="AE205" t="s">
        <v>300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1</v>
      </c>
      <c r="BA205">
        <v>0</v>
      </c>
      <c r="BB205">
        <v>1</v>
      </c>
      <c r="BC205">
        <v>0</v>
      </c>
      <c r="BD205">
        <v>1</v>
      </c>
      <c r="BE205">
        <v>0</v>
      </c>
    </row>
    <row r="206" spans="1:57" hidden="1" x14ac:dyDescent="0.2">
      <c r="A206">
        <v>212</v>
      </c>
      <c r="B206" t="s">
        <v>371</v>
      </c>
      <c r="C206" t="s">
        <v>353</v>
      </c>
      <c r="D206">
        <v>2011</v>
      </c>
      <c r="E206">
        <v>4</v>
      </c>
      <c r="F206" t="s">
        <v>173</v>
      </c>
      <c r="G206">
        <f t="shared" si="27"/>
        <v>7</v>
      </c>
      <c r="H206" t="str">
        <f t="shared" si="28"/>
        <v>TIMSS_2011_G4</v>
      </c>
      <c r="I206" t="str">
        <f t="shared" si="29"/>
        <v>TIMSS_2011_G4_teacher</v>
      </c>
      <c r="J206" t="s">
        <v>353</v>
      </c>
      <c r="K206" t="s">
        <v>301</v>
      </c>
      <c r="L206">
        <v>58</v>
      </c>
      <c r="M206">
        <v>13.3</v>
      </c>
      <c r="N206" t="s">
        <v>412</v>
      </c>
      <c r="O206" t="s">
        <v>434</v>
      </c>
      <c r="P206" t="s">
        <v>295</v>
      </c>
      <c r="Q206" t="str">
        <f t="shared" si="30"/>
        <v>-</v>
      </c>
      <c r="R206" t="s">
        <v>353</v>
      </c>
      <c r="S206" t="s">
        <v>353</v>
      </c>
      <c r="T206" t="s">
        <v>353</v>
      </c>
      <c r="U206" t="s">
        <v>353</v>
      </c>
      <c r="V206" t="str">
        <f t="shared" si="31"/>
        <v>No</v>
      </c>
      <c r="W206" t="str">
        <f t="shared" si="32"/>
        <v>No</v>
      </c>
      <c r="X206" s="6">
        <f t="shared" si="33"/>
        <v>1</v>
      </c>
      <c r="Y206" s="6">
        <f t="shared" si="34"/>
        <v>0</v>
      </c>
      <c r="Z206" t="s">
        <v>182</v>
      </c>
      <c r="AA206" t="s">
        <v>182</v>
      </c>
      <c r="AB206" t="s">
        <v>353</v>
      </c>
      <c r="AC206" t="str">
        <f t="shared" si="35"/>
        <v>TIMSS_2011_G4-</v>
      </c>
      <c r="AD206" t="s">
        <v>353</v>
      </c>
      <c r="AE206" t="s">
        <v>301</v>
      </c>
      <c r="AF206">
        <v>0</v>
      </c>
      <c r="AG206">
        <v>1</v>
      </c>
      <c r="AH206">
        <v>1</v>
      </c>
      <c r="AI206">
        <v>1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1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1</v>
      </c>
      <c r="BE206">
        <v>0</v>
      </c>
    </row>
    <row r="207" spans="1:57" hidden="1" x14ac:dyDescent="0.2">
      <c r="A207">
        <v>213</v>
      </c>
      <c r="B207" t="s">
        <v>371</v>
      </c>
      <c r="C207" t="s">
        <v>353</v>
      </c>
      <c r="D207">
        <v>2011</v>
      </c>
      <c r="E207">
        <v>8</v>
      </c>
      <c r="F207" t="s">
        <v>174</v>
      </c>
      <c r="G207">
        <f t="shared" si="27"/>
        <v>7</v>
      </c>
      <c r="H207" t="str">
        <f t="shared" si="28"/>
        <v>TIMSS_2011_G8</v>
      </c>
      <c r="I207" t="str">
        <f t="shared" si="29"/>
        <v>TIMSS_2011_G8_school</v>
      </c>
      <c r="J207" t="s">
        <v>353</v>
      </c>
      <c r="K207" t="s">
        <v>302</v>
      </c>
      <c r="L207">
        <v>50</v>
      </c>
      <c r="M207">
        <v>3.6</v>
      </c>
      <c r="N207" t="s">
        <v>389</v>
      </c>
      <c r="O207" t="s">
        <v>433</v>
      </c>
      <c r="P207" t="s">
        <v>353</v>
      </c>
      <c r="Q207" t="str">
        <f t="shared" si="30"/>
        <v>-</v>
      </c>
      <c r="R207" t="s">
        <v>353</v>
      </c>
      <c r="S207" t="s">
        <v>353</v>
      </c>
      <c r="T207" t="s">
        <v>353</v>
      </c>
      <c r="U207" t="s">
        <v>353</v>
      </c>
      <c r="V207" t="str">
        <f t="shared" si="31"/>
        <v>No</v>
      </c>
      <c r="W207" t="str">
        <f t="shared" si="32"/>
        <v>No</v>
      </c>
      <c r="X207" s="6">
        <f t="shared" si="33"/>
        <v>1</v>
      </c>
      <c r="Y207" s="6">
        <f t="shared" si="34"/>
        <v>0</v>
      </c>
      <c r="Z207" t="s">
        <v>180</v>
      </c>
      <c r="AA207" t="s">
        <v>180</v>
      </c>
      <c r="AB207" t="s">
        <v>353</v>
      </c>
      <c r="AC207" t="str">
        <f t="shared" si="35"/>
        <v>TIMSS_2011_G8-</v>
      </c>
      <c r="AD207" t="s">
        <v>353</v>
      </c>
      <c r="AE207" t="s">
        <v>302</v>
      </c>
      <c r="AF207">
        <v>0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1</v>
      </c>
      <c r="AT207">
        <v>1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1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hidden="1" x14ac:dyDescent="0.2">
      <c r="A208">
        <v>214</v>
      </c>
      <c r="B208" t="s">
        <v>371</v>
      </c>
      <c r="C208" t="s">
        <v>353</v>
      </c>
      <c r="D208">
        <v>2011</v>
      </c>
      <c r="E208">
        <v>8</v>
      </c>
      <c r="F208" t="s">
        <v>174</v>
      </c>
      <c r="G208">
        <f t="shared" si="27"/>
        <v>7</v>
      </c>
      <c r="H208" t="str">
        <f t="shared" si="28"/>
        <v>TIMSS_2011_G8</v>
      </c>
      <c r="I208" t="str">
        <f t="shared" si="29"/>
        <v>TIMSS_2011_G8_student_achievement</v>
      </c>
      <c r="J208" t="s">
        <v>471</v>
      </c>
      <c r="K208" t="s">
        <v>303</v>
      </c>
      <c r="L208">
        <v>50</v>
      </c>
      <c r="M208">
        <v>384.4</v>
      </c>
      <c r="N208" t="s">
        <v>409</v>
      </c>
      <c r="O208" t="s">
        <v>433</v>
      </c>
      <c r="P208" t="s">
        <v>302</v>
      </c>
      <c r="Q208" t="str">
        <f t="shared" si="30"/>
        <v>BSGM5</v>
      </c>
      <c r="R208" t="s">
        <v>353</v>
      </c>
      <c r="S208" t="s">
        <v>303</v>
      </c>
      <c r="T208" t="s">
        <v>304</v>
      </c>
      <c r="U208" t="s">
        <v>353</v>
      </c>
      <c r="V208" t="str">
        <f t="shared" si="31"/>
        <v>No</v>
      </c>
      <c r="W208" t="str">
        <f t="shared" si="32"/>
        <v>No</v>
      </c>
      <c r="X208" s="6">
        <f t="shared" si="33"/>
        <v>1</v>
      </c>
      <c r="Y208" s="6">
        <f t="shared" si="34"/>
        <v>0</v>
      </c>
      <c r="Z208" t="s">
        <v>422</v>
      </c>
      <c r="AA208" t="s">
        <v>181</v>
      </c>
      <c r="AB208" t="s">
        <v>354</v>
      </c>
      <c r="AC208" t="str">
        <f t="shared" si="35"/>
        <v>TIMSS_2011_G8ACH</v>
      </c>
      <c r="AD208" t="s">
        <v>421</v>
      </c>
      <c r="AE208" t="s">
        <v>303</v>
      </c>
      <c r="AF208">
        <v>1</v>
      </c>
      <c r="AG208">
        <v>1</v>
      </c>
      <c r="AH208">
        <v>1</v>
      </c>
      <c r="AI208">
        <v>0</v>
      </c>
      <c r="AJ208">
        <v>1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1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1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7" hidden="1" x14ac:dyDescent="0.2">
      <c r="A209">
        <v>215</v>
      </c>
      <c r="B209" t="s">
        <v>371</v>
      </c>
      <c r="C209" t="s">
        <v>353</v>
      </c>
      <c r="D209">
        <v>2011</v>
      </c>
      <c r="E209">
        <v>8</v>
      </c>
      <c r="F209" t="s">
        <v>174</v>
      </c>
      <c r="G209">
        <f t="shared" si="27"/>
        <v>7</v>
      </c>
      <c r="H209" t="str">
        <f t="shared" si="28"/>
        <v>TIMSS_2011_G8</v>
      </c>
      <c r="I209" t="str">
        <f t="shared" si="29"/>
        <v>TIMSS_2011_G8_student_background</v>
      </c>
      <c r="J209" t="s">
        <v>353</v>
      </c>
      <c r="K209" t="s">
        <v>304</v>
      </c>
      <c r="L209">
        <v>50</v>
      </c>
      <c r="M209">
        <v>363.9</v>
      </c>
      <c r="N209" t="s">
        <v>409</v>
      </c>
      <c r="O209" t="s">
        <v>433</v>
      </c>
      <c r="P209" t="s">
        <v>353</v>
      </c>
      <c r="Q209" t="str">
        <f t="shared" si="30"/>
        <v>-</v>
      </c>
      <c r="R209" t="s">
        <v>353</v>
      </c>
      <c r="S209" t="s">
        <v>353</v>
      </c>
      <c r="T209" t="s">
        <v>353</v>
      </c>
      <c r="U209" t="s">
        <v>353</v>
      </c>
      <c r="V209" t="str">
        <f t="shared" si="31"/>
        <v>No</v>
      </c>
      <c r="W209" t="str">
        <f t="shared" si="32"/>
        <v>No</v>
      </c>
      <c r="X209" s="6">
        <f t="shared" si="33"/>
        <v>1</v>
      </c>
      <c r="Y209" s="6">
        <f t="shared" si="34"/>
        <v>0</v>
      </c>
      <c r="Z209" t="s">
        <v>423</v>
      </c>
      <c r="AA209" t="s">
        <v>181</v>
      </c>
      <c r="AB209" t="s">
        <v>355</v>
      </c>
      <c r="AC209" t="str">
        <f t="shared" si="35"/>
        <v>TIMSS_2011_G8BGR</v>
      </c>
      <c r="AD209" t="s">
        <v>437</v>
      </c>
      <c r="AE209" t="s">
        <v>304</v>
      </c>
      <c r="AF209">
        <v>1</v>
      </c>
      <c r="AG209">
        <v>1</v>
      </c>
      <c r="AH209">
        <v>1</v>
      </c>
      <c r="AI209">
        <v>0</v>
      </c>
      <c r="AJ209">
        <v>1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1</v>
      </c>
      <c r="AU209">
        <v>0</v>
      </c>
      <c r="AV209">
        <v>0</v>
      </c>
      <c r="AW209">
        <v>0</v>
      </c>
      <c r="AX209">
        <v>0</v>
      </c>
      <c r="AY209">
        <v>1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7" hidden="1" x14ac:dyDescent="0.2">
      <c r="A210">
        <v>216</v>
      </c>
      <c r="B210" t="s">
        <v>371</v>
      </c>
      <c r="C210" t="s">
        <v>353</v>
      </c>
      <c r="D210">
        <v>2011</v>
      </c>
      <c r="E210">
        <v>8</v>
      </c>
      <c r="F210" t="s">
        <v>174</v>
      </c>
      <c r="G210">
        <f t="shared" si="27"/>
        <v>7</v>
      </c>
      <c r="H210" t="str">
        <f t="shared" si="28"/>
        <v>TIMSS_2011_G8</v>
      </c>
      <c r="I210" t="str">
        <f t="shared" si="29"/>
        <v>TIMSS_2011_G8_student_reliability</v>
      </c>
      <c r="J210" t="s">
        <v>353</v>
      </c>
      <c r="K210" t="s">
        <v>305</v>
      </c>
      <c r="L210">
        <v>50</v>
      </c>
      <c r="M210">
        <v>59.9</v>
      </c>
      <c r="N210" t="s">
        <v>353</v>
      </c>
      <c r="O210" t="s">
        <v>436</v>
      </c>
      <c r="P210" t="s">
        <v>353</v>
      </c>
      <c r="Q210" t="str">
        <f t="shared" si="30"/>
        <v>-</v>
      </c>
      <c r="R210" t="s">
        <v>353</v>
      </c>
      <c r="S210" t="s">
        <v>353</v>
      </c>
      <c r="T210" t="s">
        <v>353</v>
      </c>
      <c r="U210" t="s">
        <v>353</v>
      </c>
      <c r="V210" t="str">
        <f t="shared" si="31"/>
        <v>No</v>
      </c>
      <c r="W210" t="str">
        <f t="shared" si="32"/>
        <v>No</v>
      </c>
      <c r="X210" s="6">
        <f t="shared" si="33"/>
        <v>1</v>
      </c>
      <c r="Y210" s="6">
        <f t="shared" si="34"/>
        <v>0</v>
      </c>
      <c r="Z210" t="s">
        <v>425</v>
      </c>
      <c r="AA210" t="s">
        <v>181</v>
      </c>
      <c r="AB210" t="s">
        <v>356</v>
      </c>
      <c r="AC210" t="str">
        <f t="shared" si="35"/>
        <v>TIMSS_2011_G8-</v>
      </c>
      <c r="AD210" t="s">
        <v>353</v>
      </c>
      <c r="AE210" t="s">
        <v>305</v>
      </c>
      <c r="AF210">
        <v>1</v>
      </c>
      <c r="AG210">
        <v>1</v>
      </c>
      <c r="AH210">
        <v>1</v>
      </c>
      <c r="AI210">
        <v>0</v>
      </c>
      <c r="AJ210">
        <v>1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1</v>
      </c>
      <c r="AT210">
        <v>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1:57" hidden="1" x14ac:dyDescent="0.2">
      <c r="A211">
        <v>217</v>
      </c>
      <c r="B211" t="s">
        <v>371</v>
      </c>
      <c r="C211" t="s">
        <v>353</v>
      </c>
      <c r="D211">
        <v>2011</v>
      </c>
      <c r="E211">
        <v>8</v>
      </c>
      <c r="F211" t="s">
        <v>174</v>
      </c>
      <c r="G211">
        <f t="shared" si="27"/>
        <v>7</v>
      </c>
      <c r="H211" t="str">
        <f t="shared" si="28"/>
        <v>TIMSS_2011_G8</v>
      </c>
      <c r="I211" t="str">
        <f t="shared" si="29"/>
        <v>TIMSS_2011_G8_link</v>
      </c>
      <c r="J211" t="s">
        <v>353</v>
      </c>
      <c r="K211" t="s">
        <v>306</v>
      </c>
      <c r="L211">
        <v>50</v>
      </c>
      <c r="M211">
        <v>639.9</v>
      </c>
      <c r="N211" t="s">
        <v>418</v>
      </c>
      <c r="O211" t="s">
        <v>436</v>
      </c>
      <c r="P211" t="s">
        <v>353</v>
      </c>
      <c r="Q211" t="str">
        <f t="shared" si="30"/>
        <v>-</v>
      </c>
      <c r="R211" t="s">
        <v>353</v>
      </c>
      <c r="S211" t="s">
        <v>353</v>
      </c>
      <c r="T211" t="s">
        <v>353</v>
      </c>
      <c r="U211" t="s">
        <v>353</v>
      </c>
      <c r="V211" t="str">
        <f t="shared" si="31"/>
        <v>No</v>
      </c>
      <c r="W211" t="str">
        <f t="shared" si="32"/>
        <v>No</v>
      </c>
      <c r="X211" s="6">
        <f t="shared" si="33"/>
        <v>1</v>
      </c>
      <c r="Y211" s="6">
        <f t="shared" si="34"/>
        <v>0</v>
      </c>
      <c r="Z211" t="s">
        <v>410</v>
      </c>
      <c r="AA211" t="s">
        <v>410</v>
      </c>
      <c r="AB211" t="s">
        <v>353</v>
      </c>
      <c r="AC211" t="str">
        <f t="shared" si="35"/>
        <v>TIMSS_2011_G8-</v>
      </c>
      <c r="AD211" t="s">
        <v>353</v>
      </c>
      <c r="AE211" t="s">
        <v>306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1</v>
      </c>
      <c r="AZ211">
        <v>1</v>
      </c>
      <c r="BA211">
        <v>0</v>
      </c>
      <c r="BB211">
        <v>1</v>
      </c>
      <c r="BC211">
        <v>0</v>
      </c>
      <c r="BD211">
        <v>1</v>
      </c>
      <c r="BE211">
        <v>0</v>
      </c>
    </row>
    <row r="212" spans="1:57" hidden="1" x14ac:dyDescent="0.2">
      <c r="A212">
        <v>218</v>
      </c>
      <c r="B212" t="s">
        <v>371</v>
      </c>
      <c r="C212" t="s">
        <v>353</v>
      </c>
      <c r="D212">
        <v>2011</v>
      </c>
      <c r="E212">
        <v>8</v>
      </c>
      <c r="F212" t="s">
        <v>174</v>
      </c>
      <c r="G212">
        <f t="shared" si="27"/>
        <v>7</v>
      </c>
      <c r="H212" t="str">
        <f t="shared" si="28"/>
        <v>TIMSS_2011_G8</v>
      </c>
      <c r="I212" t="str">
        <f t="shared" si="29"/>
        <v>TIMSS_2011_G8_teacher_math</v>
      </c>
      <c r="J212" t="s">
        <v>353</v>
      </c>
      <c r="K212" t="s">
        <v>307</v>
      </c>
      <c r="L212">
        <v>50</v>
      </c>
      <c r="M212">
        <v>7</v>
      </c>
      <c r="N212" t="s">
        <v>412</v>
      </c>
      <c r="O212" t="s">
        <v>433</v>
      </c>
      <c r="P212" t="s">
        <v>302</v>
      </c>
      <c r="Q212" t="str">
        <f t="shared" si="30"/>
        <v>-</v>
      </c>
      <c r="R212" t="s">
        <v>353</v>
      </c>
      <c r="S212" t="s">
        <v>353</v>
      </c>
      <c r="T212" t="s">
        <v>353</v>
      </c>
      <c r="U212" t="s">
        <v>353</v>
      </c>
      <c r="V212" t="str">
        <f t="shared" si="31"/>
        <v>No</v>
      </c>
      <c r="W212" t="str">
        <f t="shared" si="32"/>
        <v>No</v>
      </c>
      <c r="X212" s="6">
        <f t="shared" si="33"/>
        <v>1</v>
      </c>
      <c r="Y212" s="6">
        <f t="shared" si="34"/>
        <v>0</v>
      </c>
      <c r="Z212" t="s">
        <v>430</v>
      </c>
      <c r="AA212" t="s">
        <v>182</v>
      </c>
      <c r="AB212" t="s">
        <v>351</v>
      </c>
      <c r="AC212" t="str">
        <f t="shared" si="35"/>
        <v>TIMSS_2011_G8-</v>
      </c>
      <c r="AD212" t="s">
        <v>353</v>
      </c>
      <c r="AE212" t="s">
        <v>307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1</v>
      </c>
      <c r="BC212">
        <v>0</v>
      </c>
      <c r="BD212">
        <v>1</v>
      </c>
      <c r="BE212">
        <v>0</v>
      </c>
    </row>
    <row r="213" spans="1:57" hidden="1" x14ac:dyDescent="0.2">
      <c r="A213">
        <v>219</v>
      </c>
      <c r="B213" t="s">
        <v>371</v>
      </c>
      <c r="C213" t="s">
        <v>353</v>
      </c>
      <c r="D213">
        <v>2011</v>
      </c>
      <c r="E213">
        <v>8</v>
      </c>
      <c r="F213" t="s">
        <v>174</v>
      </c>
      <c r="G213">
        <f t="shared" si="27"/>
        <v>7</v>
      </c>
      <c r="H213" t="str">
        <f t="shared" si="28"/>
        <v>TIMSS_2011_G8</v>
      </c>
      <c r="I213" t="str">
        <f t="shared" si="29"/>
        <v>TIMSS_2011_G8_teacher_science</v>
      </c>
      <c r="J213" t="s">
        <v>353</v>
      </c>
      <c r="K213" t="s">
        <v>308</v>
      </c>
      <c r="L213">
        <v>50</v>
      </c>
      <c r="M213">
        <v>11.1</v>
      </c>
      <c r="N213" t="s">
        <v>412</v>
      </c>
      <c r="O213" t="s">
        <v>433</v>
      </c>
      <c r="P213" t="s">
        <v>302</v>
      </c>
      <c r="Q213" t="str">
        <f t="shared" si="30"/>
        <v>-</v>
      </c>
      <c r="R213" t="s">
        <v>353</v>
      </c>
      <c r="S213" t="s">
        <v>353</v>
      </c>
      <c r="T213" t="s">
        <v>353</v>
      </c>
      <c r="U213" t="s">
        <v>353</v>
      </c>
      <c r="V213" t="str">
        <f t="shared" si="31"/>
        <v>No</v>
      </c>
      <c r="W213" t="str">
        <f t="shared" si="32"/>
        <v>No</v>
      </c>
      <c r="X213" s="6">
        <f t="shared" si="33"/>
        <v>1</v>
      </c>
      <c r="Y213" s="6">
        <f t="shared" si="34"/>
        <v>0</v>
      </c>
      <c r="Z213" t="s">
        <v>431</v>
      </c>
      <c r="AA213" t="s">
        <v>182</v>
      </c>
      <c r="AB213" t="s">
        <v>352</v>
      </c>
      <c r="AC213" t="str">
        <f t="shared" si="35"/>
        <v>TIMSS_2011_G8-</v>
      </c>
      <c r="AD213" t="s">
        <v>353</v>
      </c>
      <c r="AE213" t="s">
        <v>308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1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1</v>
      </c>
      <c r="BE213">
        <v>0</v>
      </c>
    </row>
    <row r="214" spans="1:57" hidden="1" x14ac:dyDescent="0.2">
      <c r="A214">
        <v>220</v>
      </c>
      <c r="B214" t="s">
        <v>371</v>
      </c>
      <c r="C214" t="s">
        <v>353</v>
      </c>
      <c r="D214">
        <v>2015</v>
      </c>
      <c r="E214">
        <v>4</v>
      </c>
      <c r="F214" t="s">
        <v>175</v>
      </c>
      <c r="G214">
        <f t="shared" si="27"/>
        <v>14</v>
      </c>
      <c r="H214" t="str">
        <f t="shared" si="28"/>
        <v>TIMSS_2015_G4</v>
      </c>
      <c r="I214" t="str">
        <f t="shared" si="29"/>
        <v>TIMSS_2015_G4_school</v>
      </c>
      <c r="J214" t="s">
        <v>353</v>
      </c>
      <c r="K214" t="s">
        <v>119</v>
      </c>
      <c r="L214">
        <v>54</v>
      </c>
      <c r="M214">
        <v>3.6</v>
      </c>
      <c r="N214" t="s">
        <v>389</v>
      </c>
      <c r="O214" t="s">
        <v>434</v>
      </c>
      <c r="P214" t="s">
        <v>353</v>
      </c>
      <c r="Q214" t="str">
        <f t="shared" si="30"/>
        <v>-</v>
      </c>
      <c r="R214" t="s">
        <v>353</v>
      </c>
      <c r="S214" t="s">
        <v>353</v>
      </c>
      <c r="T214" t="s">
        <v>353</v>
      </c>
      <c r="U214" t="s">
        <v>353</v>
      </c>
      <c r="V214" t="str">
        <f t="shared" si="31"/>
        <v>No</v>
      </c>
      <c r="W214" t="str">
        <f t="shared" si="32"/>
        <v>No</v>
      </c>
      <c r="X214" s="6">
        <f t="shared" si="33"/>
        <v>1</v>
      </c>
      <c r="Y214" s="6">
        <f t="shared" si="34"/>
        <v>0</v>
      </c>
      <c r="Z214" t="s">
        <v>180</v>
      </c>
      <c r="AA214" t="s">
        <v>180</v>
      </c>
      <c r="AB214" t="s">
        <v>353</v>
      </c>
      <c r="AC214" t="str">
        <f t="shared" si="35"/>
        <v>TIMSS_2015_G4-</v>
      </c>
      <c r="AD214" t="s">
        <v>353</v>
      </c>
      <c r="AE214" t="s">
        <v>119</v>
      </c>
      <c r="AF214">
        <v>0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1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</row>
    <row r="215" spans="1:57" hidden="1" x14ac:dyDescent="0.2">
      <c r="A215">
        <v>221</v>
      </c>
      <c r="B215" t="s">
        <v>371</v>
      </c>
      <c r="C215" t="s">
        <v>388</v>
      </c>
      <c r="D215">
        <v>2015</v>
      </c>
      <c r="E215">
        <v>4</v>
      </c>
      <c r="F215" t="s">
        <v>175</v>
      </c>
      <c r="G215">
        <f t="shared" si="27"/>
        <v>14</v>
      </c>
      <c r="H215" t="str">
        <f t="shared" si="28"/>
        <v>TIMSS_Numeracy_2015_G4</v>
      </c>
      <c r="I215" t="str">
        <f t="shared" si="29"/>
        <v>TIMSS_Numeracy_2015_G4_school</v>
      </c>
      <c r="J215" t="s">
        <v>353</v>
      </c>
      <c r="K215" t="s">
        <v>120</v>
      </c>
      <c r="L215">
        <v>8</v>
      </c>
      <c r="M215">
        <v>0.6</v>
      </c>
      <c r="N215" t="s">
        <v>389</v>
      </c>
      <c r="O215" t="s">
        <v>434</v>
      </c>
      <c r="P215" t="s">
        <v>353</v>
      </c>
      <c r="Q215" t="str">
        <f t="shared" si="30"/>
        <v>-</v>
      </c>
      <c r="R215" t="s">
        <v>353</v>
      </c>
      <c r="S215" t="s">
        <v>353</v>
      </c>
      <c r="T215" t="s">
        <v>353</v>
      </c>
      <c r="U215" t="s">
        <v>353</v>
      </c>
      <c r="V215" t="str">
        <f t="shared" si="31"/>
        <v>No</v>
      </c>
      <c r="W215" t="str">
        <f t="shared" si="32"/>
        <v>No</v>
      </c>
      <c r="X215" s="6">
        <f t="shared" si="33"/>
        <v>1</v>
      </c>
      <c r="Y215" s="6">
        <f t="shared" si="34"/>
        <v>0</v>
      </c>
      <c r="Z215" t="s">
        <v>180</v>
      </c>
      <c r="AA215" t="s">
        <v>180</v>
      </c>
      <c r="AB215" t="s">
        <v>353</v>
      </c>
      <c r="AC215" t="str">
        <f t="shared" si="35"/>
        <v>TIMSS_Numeracy_2015_G4-</v>
      </c>
      <c r="AD215" t="s">
        <v>353</v>
      </c>
      <c r="AE215" t="s">
        <v>120</v>
      </c>
      <c r="AF215">
        <v>0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1</v>
      </c>
      <c r="AS215">
        <v>1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7" hidden="1" x14ac:dyDescent="0.2">
      <c r="A216">
        <v>222</v>
      </c>
      <c r="B216" t="s">
        <v>371</v>
      </c>
      <c r="C216" t="s">
        <v>353</v>
      </c>
      <c r="D216">
        <v>2015</v>
      </c>
      <c r="E216">
        <v>4</v>
      </c>
      <c r="F216" t="s">
        <v>175</v>
      </c>
      <c r="G216">
        <f t="shared" si="27"/>
        <v>14</v>
      </c>
      <c r="H216" t="str">
        <f t="shared" si="28"/>
        <v>TIMSS_2015_G4</v>
      </c>
      <c r="I216" t="str">
        <f t="shared" si="29"/>
        <v>TIMSS_2015_G4_student_achievement</v>
      </c>
      <c r="J216" t="s">
        <v>485</v>
      </c>
      <c r="K216" t="s">
        <v>121</v>
      </c>
      <c r="L216">
        <v>54</v>
      </c>
      <c r="M216">
        <v>323.2</v>
      </c>
      <c r="N216" t="s">
        <v>409</v>
      </c>
      <c r="O216" t="s">
        <v>434</v>
      </c>
      <c r="P216" t="s">
        <v>119</v>
      </c>
      <c r="Q216" t="str">
        <f t="shared" si="30"/>
        <v>ASGM6;ASHM6</v>
      </c>
      <c r="R216" t="s">
        <v>353</v>
      </c>
      <c r="S216" t="s">
        <v>121</v>
      </c>
      <c r="T216" t="s">
        <v>123</v>
      </c>
      <c r="U216" t="s">
        <v>125</v>
      </c>
      <c r="V216" t="str">
        <f t="shared" si="31"/>
        <v>No</v>
      </c>
      <c r="W216" t="str">
        <f t="shared" si="32"/>
        <v>No</v>
      </c>
      <c r="X216" s="6">
        <f t="shared" si="33"/>
        <v>1</v>
      </c>
      <c r="Y216" s="6">
        <f t="shared" si="34"/>
        <v>0</v>
      </c>
      <c r="Z216" t="s">
        <v>422</v>
      </c>
      <c r="AA216" t="s">
        <v>181</v>
      </c>
      <c r="AB216" t="s">
        <v>354</v>
      </c>
      <c r="AC216" t="str">
        <f t="shared" si="35"/>
        <v>TIMSS_2015_G4ACH</v>
      </c>
      <c r="AD216" t="s">
        <v>421</v>
      </c>
      <c r="AE216" t="s">
        <v>121</v>
      </c>
      <c r="AF216">
        <v>1</v>
      </c>
      <c r="AG216">
        <v>1</v>
      </c>
      <c r="AH216">
        <v>1</v>
      </c>
      <c r="AI216">
        <v>0</v>
      </c>
      <c r="AJ216">
        <v>1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1</v>
      </c>
      <c r="AT216">
        <v>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7" hidden="1" x14ac:dyDescent="0.2">
      <c r="A217">
        <v>223</v>
      </c>
      <c r="B217" t="s">
        <v>371</v>
      </c>
      <c r="C217" t="s">
        <v>388</v>
      </c>
      <c r="D217">
        <v>2015</v>
      </c>
      <c r="E217">
        <v>4</v>
      </c>
      <c r="F217" t="s">
        <v>175</v>
      </c>
      <c r="G217">
        <f t="shared" si="27"/>
        <v>14</v>
      </c>
      <c r="H217" t="str">
        <f t="shared" si="28"/>
        <v>TIMSS_Numeracy_2015_G4</v>
      </c>
      <c r="I217" t="str">
        <f t="shared" si="29"/>
        <v>TIMSS_Numeracy_2015_G4_student_achievement</v>
      </c>
      <c r="J217" t="s">
        <v>483</v>
      </c>
      <c r="K217" t="s">
        <v>122</v>
      </c>
      <c r="L217">
        <v>8</v>
      </c>
      <c r="M217">
        <v>23.5</v>
      </c>
      <c r="N217" t="s">
        <v>409</v>
      </c>
      <c r="O217" t="s">
        <v>434</v>
      </c>
      <c r="P217" t="s">
        <v>120</v>
      </c>
      <c r="Q217" t="str">
        <f t="shared" si="30"/>
        <v>ASGN1;ASHN1</v>
      </c>
      <c r="R217" t="s">
        <v>353</v>
      </c>
      <c r="S217" t="s">
        <v>122</v>
      </c>
      <c r="T217" t="s">
        <v>124</v>
      </c>
      <c r="U217" t="s">
        <v>126</v>
      </c>
      <c r="V217" t="str">
        <f t="shared" si="31"/>
        <v>No</v>
      </c>
      <c r="W217" t="str">
        <f t="shared" si="32"/>
        <v>No</v>
      </c>
      <c r="X217" s="6">
        <f t="shared" si="33"/>
        <v>1</v>
      </c>
      <c r="Y217" s="6">
        <f t="shared" si="34"/>
        <v>0</v>
      </c>
      <c r="Z217" t="s">
        <v>422</v>
      </c>
      <c r="AA217" t="s">
        <v>181</v>
      </c>
      <c r="AB217" t="s">
        <v>354</v>
      </c>
      <c r="AC217" t="str">
        <f t="shared" si="35"/>
        <v>TIMSS_Numeracy_2015_G4ACH</v>
      </c>
      <c r="AD217" t="s">
        <v>421</v>
      </c>
      <c r="AE217" t="s">
        <v>122</v>
      </c>
      <c r="AF217">
        <v>1</v>
      </c>
      <c r="AG217">
        <v>1</v>
      </c>
      <c r="AH217">
        <v>1</v>
      </c>
      <c r="AI217">
        <v>0</v>
      </c>
      <c r="AJ217">
        <v>1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1</v>
      </c>
      <c r="AT217">
        <v>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7" hidden="1" x14ac:dyDescent="0.2">
      <c r="A218">
        <v>224</v>
      </c>
      <c r="B218" t="s">
        <v>371</v>
      </c>
      <c r="C218" t="s">
        <v>353</v>
      </c>
      <c r="D218">
        <v>2015</v>
      </c>
      <c r="E218">
        <v>4</v>
      </c>
      <c r="F218" t="s">
        <v>175</v>
      </c>
      <c r="G218">
        <f t="shared" si="27"/>
        <v>14</v>
      </c>
      <c r="H218" t="str">
        <f t="shared" si="28"/>
        <v>TIMSS_2015_G4</v>
      </c>
      <c r="I218" t="str">
        <f t="shared" si="29"/>
        <v>TIMSS_2015_G4_student_background</v>
      </c>
      <c r="J218" t="s">
        <v>353</v>
      </c>
      <c r="K218" t="s">
        <v>123</v>
      </c>
      <c r="L218">
        <v>54</v>
      </c>
      <c r="M218">
        <v>265.8</v>
      </c>
      <c r="N218" t="s">
        <v>409</v>
      </c>
      <c r="O218" t="s">
        <v>434</v>
      </c>
      <c r="P218" t="s">
        <v>353</v>
      </c>
      <c r="Q218" t="str">
        <f t="shared" si="30"/>
        <v>-</v>
      </c>
      <c r="R218" t="s">
        <v>353</v>
      </c>
      <c r="S218" t="s">
        <v>353</v>
      </c>
      <c r="T218" t="s">
        <v>353</v>
      </c>
      <c r="U218" t="s">
        <v>353</v>
      </c>
      <c r="V218" t="str">
        <f t="shared" si="31"/>
        <v>No</v>
      </c>
      <c r="W218" t="str">
        <f t="shared" si="32"/>
        <v>No</v>
      </c>
      <c r="X218" s="6">
        <f t="shared" si="33"/>
        <v>1</v>
      </c>
      <c r="Y218" s="6">
        <f t="shared" si="34"/>
        <v>0</v>
      </c>
      <c r="Z218" t="s">
        <v>423</v>
      </c>
      <c r="AA218" t="s">
        <v>181</v>
      </c>
      <c r="AB218" t="s">
        <v>355</v>
      </c>
      <c r="AC218" t="str">
        <f t="shared" si="35"/>
        <v>TIMSS_2015_G4BGR</v>
      </c>
      <c r="AD218" t="s">
        <v>437</v>
      </c>
      <c r="AE218" t="s">
        <v>123</v>
      </c>
      <c r="AF218">
        <v>1</v>
      </c>
      <c r="AG218">
        <v>1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1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7" hidden="1" x14ac:dyDescent="0.2">
      <c r="A219">
        <v>225</v>
      </c>
      <c r="B219" t="s">
        <v>371</v>
      </c>
      <c r="C219" t="s">
        <v>388</v>
      </c>
      <c r="D219">
        <v>2015</v>
      </c>
      <c r="E219">
        <v>4</v>
      </c>
      <c r="F219" t="s">
        <v>175</v>
      </c>
      <c r="G219">
        <f t="shared" si="27"/>
        <v>14</v>
      </c>
      <c r="H219" t="str">
        <f t="shared" si="28"/>
        <v>TIMSS_Numeracy_2015_G4</v>
      </c>
      <c r="I219" t="str">
        <f t="shared" si="29"/>
        <v>TIMSS_Numeracy_2015_G4_student_background</v>
      </c>
      <c r="J219" t="s">
        <v>353</v>
      </c>
      <c r="K219" t="s">
        <v>124</v>
      </c>
      <c r="L219">
        <v>8</v>
      </c>
      <c r="M219">
        <v>26.5</v>
      </c>
      <c r="N219" t="s">
        <v>409</v>
      </c>
      <c r="O219" t="s">
        <v>434</v>
      </c>
      <c r="P219" t="s">
        <v>353</v>
      </c>
      <c r="Q219" t="str">
        <f t="shared" si="30"/>
        <v>-</v>
      </c>
      <c r="R219" t="s">
        <v>353</v>
      </c>
      <c r="S219" t="s">
        <v>353</v>
      </c>
      <c r="T219" t="s">
        <v>353</v>
      </c>
      <c r="U219" t="s">
        <v>353</v>
      </c>
      <c r="V219" t="str">
        <f t="shared" si="31"/>
        <v>No</v>
      </c>
      <c r="W219" t="str">
        <f t="shared" si="32"/>
        <v>No</v>
      </c>
      <c r="X219" s="6">
        <f t="shared" si="33"/>
        <v>1</v>
      </c>
      <c r="Y219" s="6">
        <f t="shared" si="34"/>
        <v>0</v>
      </c>
      <c r="Z219" t="s">
        <v>423</v>
      </c>
      <c r="AA219" t="s">
        <v>181</v>
      </c>
      <c r="AB219" t="s">
        <v>355</v>
      </c>
      <c r="AC219" t="str">
        <f t="shared" si="35"/>
        <v>TIMSS_Numeracy_2015_G4BGR</v>
      </c>
      <c r="AD219" t="s">
        <v>437</v>
      </c>
      <c r="AE219" t="s">
        <v>124</v>
      </c>
      <c r="AF219">
        <v>1</v>
      </c>
      <c r="AG219">
        <v>1</v>
      </c>
      <c r="AH219">
        <v>1</v>
      </c>
      <c r="AI219">
        <v>0</v>
      </c>
      <c r="AJ219">
        <v>1</v>
      </c>
      <c r="AK219">
        <v>0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7" hidden="1" x14ac:dyDescent="0.2">
      <c r="A220">
        <v>226</v>
      </c>
      <c r="B220" t="s">
        <v>371</v>
      </c>
      <c r="C220" t="s">
        <v>353</v>
      </c>
      <c r="D220">
        <v>2015</v>
      </c>
      <c r="E220">
        <v>4</v>
      </c>
      <c r="F220" t="s">
        <v>175</v>
      </c>
      <c r="G220">
        <f t="shared" si="27"/>
        <v>14</v>
      </c>
      <c r="H220" t="str">
        <f t="shared" si="28"/>
        <v>TIMSS_2015_G4</v>
      </c>
      <c r="I220" t="str">
        <f t="shared" si="29"/>
        <v>TIMSS_2015_G4_student_homebg</v>
      </c>
      <c r="J220" t="s">
        <v>353</v>
      </c>
      <c r="K220" t="s">
        <v>125</v>
      </c>
      <c r="L220">
        <v>54</v>
      </c>
      <c r="M220">
        <v>64.5</v>
      </c>
      <c r="N220" t="s">
        <v>409</v>
      </c>
      <c r="O220" t="s">
        <v>434</v>
      </c>
      <c r="P220" t="s">
        <v>353</v>
      </c>
      <c r="Q220" t="str">
        <f t="shared" si="30"/>
        <v>-</v>
      </c>
      <c r="R220" t="s">
        <v>353</v>
      </c>
      <c r="S220" t="s">
        <v>353</v>
      </c>
      <c r="T220" t="s">
        <v>353</v>
      </c>
      <c r="U220" t="s">
        <v>353</v>
      </c>
      <c r="V220" t="str">
        <f t="shared" si="31"/>
        <v>No</v>
      </c>
      <c r="W220" t="str">
        <f t="shared" si="32"/>
        <v>No</v>
      </c>
      <c r="X220" s="6">
        <f t="shared" si="33"/>
        <v>1</v>
      </c>
      <c r="Y220" s="6">
        <f t="shared" si="34"/>
        <v>0</v>
      </c>
      <c r="Z220" t="s">
        <v>424</v>
      </c>
      <c r="AA220" t="s">
        <v>181</v>
      </c>
      <c r="AB220" t="s">
        <v>380</v>
      </c>
      <c r="AC220" t="str">
        <f t="shared" si="35"/>
        <v>TIMSS_2015_G4HBG</v>
      </c>
      <c r="AD220" t="s">
        <v>435</v>
      </c>
      <c r="AE220" t="s">
        <v>125</v>
      </c>
      <c r="AF220">
        <v>1</v>
      </c>
      <c r="AG220">
        <v>1</v>
      </c>
      <c r="AH220">
        <v>1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7" hidden="1" x14ac:dyDescent="0.2">
      <c r="A221">
        <v>227</v>
      </c>
      <c r="B221" t="s">
        <v>371</v>
      </c>
      <c r="C221" t="s">
        <v>388</v>
      </c>
      <c r="D221">
        <v>2015</v>
      </c>
      <c r="E221">
        <v>4</v>
      </c>
      <c r="F221" t="s">
        <v>175</v>
      </c>
      <c r="G221">
        <f t="shared" si="27"/>
        <v>14</v>
      </c>
      <c r="H221" t="str">
        <f t="shared" si="28"/>
        <v>TIMSS_Numeracy_2015_G4</v>
      </c>
      <c r="I221" t="str">
        <f t="shared" si="29"/>
        <v>TIMSS_Numeracy_2015_G4_student_homebg</v>
      </c>
      <c r="J221" t="s">
        <v>353</v>
      </c>
      <c r="K221" t="s">
        <v>126</v>
      </c>
      <c r="L221">
        <v>8</v>
      </c>
      <c r="M221">
        <v>10.1</v>
      </c>
      <c r="N221" t="s">
        <v>409</v>
      </c>
      <c r="O221" t="s">
        <v>434</v>
      </c>
      <c r="P221" t="s">
        <v>353</v>
      </c>
      <c r="Q221" t="str">
        <f t="shared" si="30"/>
        <v>-</v>
      </c>
      <c r="R221" t="s">
        <v>353</v>
      </c>
      <c r="S221" t="s">
        <v>353</v>
      </c>
      <c r="T221" t="s">
        <v>353</v>
      </c>
      <c r="U221" t="s">
        <v>353</v>
      </c>
      <c r="V221" t="str">
        <f t="shared" si="31"/>
        <v>No</v>
      </c>
      <c r="W221" t="str">
        <f t="shared" si="32"/>
        <v>No</v>
      </c>
      <c r="X221" s="6">
        <f t="shared" si="33"/>
        <v>1</v>
      </c>
      <c r="Y221" s="6">
        <f t="shared" si="34"/>
        <v>0</v>
      </c>
      <c r="Z221" t="s">
        <v>424</v>
      </c>
      <c r="AA221" t="s">
        <v>181</v>
      </c>
      <c r="AB221" t="s">
        <v>380</v>
      </c>
      <c r="AC221" t="str">
        <f t="shared" si="35"/>
        <v>TIMSS_Numeracy_2015_G4HBG</v>
      </c>
      <c r="AD221" t="s">
        <v>435</v>
      </c>
      <c r="AE221" t="s">
        <v>126</v>
      </c>
      <c r="AF221">
        <v>1</v>
      </c>
      <c r="AG221">
        <v>1</v>
      </c>
      <c r="AH221">
        <v>1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1</v>
      </c>
      <c r="AT221">
        <v>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7" hidden="1" x14ac:dyDescent="0.2">
      <c r="A222">
        <v>228</v>
      </c>
      <c r="B222" t="s">
        <v>371</v>
      </c>
      <c r="C222" t="s">
        <v>353</v>
      </c>
      <c r="D222">
        <v>2015</v>
      </c>
      <c r="E222">
        <v>4</v>
      </c>
      <c r="F222" t="s">
        <v>175</v>
      </c>
      <c r="G222">
        <f t="shared" si="27"/>
        <v>14</v>
      </c>
      <c r="H222" t="str">
        <f t="shared" si="28"/>
        <v>TIMSS_2015_G4</v>
      </c>
      <c r="I222" t="str">
        <f t="shared" si="29"/>
        <v>TIMSS_2015_G4_student_reliability</v>
      </c>
      <c r="J222" t="s">
        <v>353</v>
      </c>
      <c r="K222" t="s">
        <v>127</v>
      </c>
      <c r="L222">
        <v>54</v>
      </c>
      <c r="M222">
        <v>51.7</v>
      </c>
      <c r="N222" t="s">
        <v>353</v>
      </c>
      <c r="O222" t="s">
        <v>436</v>
      </c>
      <c r="P222" t="s">
        <v>353</v>
      </c>
      <c r="Q222" t="str">
        <f t="shared" si="30"/>
        <v>-</v>
      </c>
      <c r="R222" t="s">
        <v>353</v>
      </c>
      <c r="S222" t="s">
        <v>353</v>
      </c>
      <c r="T222" t="s">
        <v>353</v>
      </c>
      <c r="U222" t="s">
        <v>353</v>
      </c>
      <c r="V222" t="str">
        <f t="shared" si="31"/>
        <v>No</v>
      </c>
      <c r="W222" t="str">
        <f t="shared" si="32"/>
        <v>No</v>
      </c>
      <c r="X222" s="6">
        <f t="shared" si="33"/>
        <v>1</v>
      </c>
      <c r="Y222" s="6">
        <f t="shared" si="34"/>
        <v>0</v>
      </c>
      <c r="Z222" t="s">
        <v>425</v>
      </c>
      <c r="AA222" t="s">
        <v>181</v>
      </c>
      <c r="AB222" t="s">
        <v>356</v>
      </c>
      <c r="AC222" t="str">
        <f t="shared" si="35"/>
        <v>TIMSS_2015_G4-</v>
      </c>
      <c r="AD222" t="s">
        <v>353</v>
      </c>
      <c r="AE222" t="s">
        <v>127</v>
      </c>
      <c r="AF222">
        <v>1</v>
      </c>
      <c r="AG222">
        <v>1</v>
      </c>
      <c r="AH222">
        <v>1</v>
      </c>
      <c r="AI222">
        <v>0</v>
      </c>
      <c r="AJ222">
        <v>1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1</v>
      </c>
      <c r="AT222">
        <v>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</row>
    <row r="223" spans="1:57" hidden="1" x14ac:dyDescent="0.2">
      <c r="A223">
        <v>229</v>
      </c>
      <c r="B223" t="s">
        <v>371</v>
      </c>
      <c r="C223" t="s">
        <v>388</v>
      </c>
      <c r="D223">
        <v>2015</v>
      </c>
      <c r="E223">
        <v>4</v>
      </c>
      <c r="F223" t="s">
        <v>175</v>
      </c>
      <c r="G223">
        <f t="shared" si="27"/>
        <v>14</v>
      </c>
      <c r="H223" t="str">
        <f t="shared" si="28"/>
        <v>TIMSS_Numeracy_2015_G4</v>
      </c>
      <c r="I223" t="str">
        <f t="shared" si="29"/>
        <v>TIMSS_Numeracy_2015_G4_student_reliability</v>
      </c>
      <c r="J223" t="s">
        <v>353</v>
      </c>
      <c r="K223" t="s">
        <v>128</v>
      </c>
      <c r="L223">
        <v>8</v>
      </c>
      <c r="M223">
        <v>1.7</v>
      </c>
      <c r="N223" t="s">
        <v>353</v>
      </c>
      <c r="O223" t="s">
        <v>436</v>
      </c>
      <c r="P223" t="s">
        <v>353</v>
      </c>
      <c r="Q223" t="str">
        <f t="shared" si="30"/>
        <v>-</v>
      </c>
      <c r="R223" t="s">
        <v>353</v>
      </c>
      <c r="S223" t="s">
        <v>353</v>
      </c>
      <c r="T223" t="s">
        <v>353</v>
      </c>
      <c r="U223" t="s">
        <v>353</v>
      </c>
      <c r="V223" t="str">
        <f t="shared" si="31"/>
        <v>No</v>
      </c>
      <c r="W223" t="str">
        <f t="shared" si="32"/>
        <v>No</v>
      </c>
      <c r="X223" s="6">
        <f t="shared" si="33"/>
        <v>1</v>
      </c>
      <c r="Y223" s="6">
        <f t="shared" si="34"/>
        <v>0</v>
      </c>
      <c r="Z223" t="s">
        <v>425</v>
      </c>
      <c r="AA223" t="s">
        <v>181</v>
      </c>
      <c r="AB223" t="s">
        <v>356</v>
      </c>
      <c r="AC223" t="str">
        <f t="shared" si="35"/>
        <v>TIMSS_Numeracy_2015_G4-</v>
      </c>
      <c r="AD223" t="s">
        <v>353</v>
      </c>
      <c r="AE223" t="s">
        <v>128</v>
      </c>
      <c r="AF223">
        <v>1</v>
      </c>
      <c r="AG223">
        <v>1</v>
      </c>
      <c r="AH223">
        <v>1</v>
      </c>
      <c r="AI223">
        <v>0</v>
      </c>
      <c r="AJ223">
        <v>1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1</v>
      </c>
      <c r="AT223">
        <v>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</row>
    <row r="224" spans="1:57" hidden="1" x14ac:dyDescent="0.2">
      <c r="A224">
        <v>230</v>
      </c>
      <c r="B224" t="s">
        <v>371</v>
      </c>
      <c r="C224" t="s">
        <v>353</v>
      </c>
      <c r="D224">
        <v>2015</v>
      </c>
      <c r="E224">
        <v>4</v>
      </c>
      <c r="F224" t="s">
        <v>175</v>
      </c>
      <c r="G224">
        <f t="shared" si="27"/>
        <v>14</v>
      </c>
      <c r="H224" t="str">
        <f t="shared" si="28"/>
        <v>TIMSS_2015_G4</v>
      </c>
      <c r="I224" t="str">
        <f t="shared" si="29"/>
        <v>TIMSS_2015_G4_link</v>
      </c>
      <c r="J224" t="s">
        <v>353</v>
      </c>
      <c r="K224" t="s">
        <v>129</v>
      </c>
      <c r="L224">
        <v>54</v>
      </c>
      <c r="M224">
        <v>297.2</v>
      </c>
      <c r="N224" t="s">
        <v>418</v>
      </c>
      <c r="O224" t="s">
        <v>436</v>
      </c>
      <c r="P224" t="s">
        <v>353</v>
      </c>
      <c r="Q224" t="str">
        <f t="shared" si="30"/>
        <v>-</v>
      </c>
      <c r="R224" t="s">
        <v>353</v>
      </c>
      <c r="S224" t="s">
        <v>353</v>
      </c>
      <c r="T224" t="s">
        <v>353</v>
      </c>
      <c r="U224" t="s">
        <v>353</v>
      </c>
      <c r="V224" t="str">
        <f t="shared" si="31"/>
        <v>No</v>
      </c>
      <c r="W224" t="str">
        <f t="shared" si="32"/>
        <v>No</v>
      </c>
      <c r="X224" s="6">
        <f t="shared" si="33"/>
        <v>1</v>
      </c>
      <c r="Y224" s="6">
        <f t="shared" si="34"/>
        <v>0</v>
      </c>
      <c r="Z224" t="s">
        <v>410</v>
      </c>
      <c r="AA224" t="s">
        <v>410</v>
      </c>
      <c r="AB224" t="s">
        <v>353</v>
      </c>
      <c r="AC224" t="str">
        <f t="shared" si="35"/>
        <v>TIMSS_2015_G4-</v>
      </c>
      <c r="AD224" t="s">
        <v>353</v>
      </c>
      <c r="AE224" t="s">
        <v>129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1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</v>
      </c>
      <c r="BC224">
        <v>0</v>
      </c>
      <c r="BD224">
        <v>1</v>
      </c>
      <c r="BE224">
        <v>0</v>
      </c>
    </row>
    <row r="225" spans="1:57" hidden="1" x14ac:dyDescent="0.2">
      <c r="A225">
        <v>231</v>
      </c>
      <c r="B225" t="s">
        <v>371</v>
      </c>
      <c r="C225" t="s">
        <v>388</v>
      </c>
      <c r="D225">
        <v>2015</v>
      </c>
      <c r="E225">
        <v>4</v>
      </c>
      <c r="F225" t="s">
        <v>175</v>
      </c>
      <c r="G225">
        <f t="shared" si="27"/>
        <v>14</v>
      </c>
      <c r="H225" t="str">
        <f t="shared" si="28"/>
        <v>TIMSS_Numeracy_2015_G4</v>
      </c>
      <c r="I225" t="str">
        <f t="shared" si="29"/>
        <v>TIMSS_Numeracy_2015_G4_link</v>
      </c>
      <c r="J225" t="s">
        <v>353</v>
      </c>
      <c r="K225" t="s">
        <v>130</v>
      </c>
      <c r="L225">
        <v>8</v>
      </c>
      <c r="M225">
        <v>17.600000000000001</v>
      </c>
      <c r="N225" t="s">
        <v>418</v>
      </c>
      <c r="O225" t="s">
        <v>436</v>
      </c>
      <c r="P225" t="s">
        <v>353</v>
      </c>
      <c r="Q225" t="str">
        <f t="shared" si="30"/>
        <v>-</v>
      </c>
      <c r="R225" t="s">
        <v>353</v>
      </c>
      <c r="S225" t="s">
        <v>353</v>
      </c>
      <c r="T225" t="s">
        <v>353</v>
      </c>
      <c r="U225" t="s">
        <v>353</v>
      </c>
      <c r="V225" t="str">
        <f t="shared" si="31"/>
        <v>No</v>
      </c>
      <c r="W225" t="str">
        <f t="shared" si="32"/>
        <v>No</v>
      </c>
      <c r="X225" s="6">
        <f t="shared" si="33"/>
        <v>1</v>
      </c>
      <c r="Y225" s="6">
        <f t="shared" si="34"/>
        <v>0</v>
      </c>
      <c r="Z225" t="s">
        <v>410</v>
      </c>
      <c r="AA225" t="s">
        <v>410</v>
      </c>
      <c r="AB225" t="s">
        <v>353</v>
      </c>
      <c r="AC225" t="str">
        <f t="shared" si="35"/>
        <v>TIMSS_Numeracy_2015_G4-</v>
      </c>
      <c r="AD225" t="s">
        <v>353</v>
      </c>
      <c r="AE225" t="s">
        <v>130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</v>
      </c>
      <c r="BC225">
        <v>0</v>
      </c>
      <c r="BD225">
        <v>1</v>
      </c>
      <c r="BE225">
        <v>0</v>
      </c>
    </row>
    <row r="226" spans="1:57" hidden="1" x14ac:dyDescent="0.2">
      <c r="A226">
        <v>232</v>
      </c>
      <c r="B226" t="s">
        <v>371</v>
      </c>
      <c r="C226" t="s">
        <v>353</v>
      </c>
      <c r="D226">
        <v>2015</v>
      </c>
      <c r="E226">
        <v>4</v>
      </c>
      <c r="F226" t="s">
        <v>175</v>
      </c>
      <c r="G226">
        <f t="shared" si="27"/>
        <v>14</v>
      </c>
      <c r="H226" t="str">
        <f t="shared" si="28"/>
        <v>TIMSS_2015_G4</v>
      </c>
      <c r="I226" t="str">
        <f t="shared" si="29"/>
        <v>TIMSS_2015_G4_teacher</v>
      </c>
      <c r="J226" t="s">
        <v>353</v>
      </c>
      <c r="K226" t="s">
        <v>131</v>
      </c>
      <c r="L226">
        <v>54</v>
      </c>
      <c r="M226">
        <v>13</v>
      </c>
      <c r="N226" t="s">
        <v>412</v>
      </c>
      <c r="O226" t="s">
        <v>434</v>
      </c>
      <c r="P226" t="s">
        <v>119</v>
      </c>
      <c r="Q226" t="str">
        <f t="shared" si="30"/>
        <v>-</v>
      </c>
      <c r="R226" t="s">
        <v>353</v>
      </c>
      <c r="S226" t="s">
        <v>353</v>
      </c>
      <c r="T226" t="s">
        <v>353</v>
      </c>
      <c r="U226" t="s">
        <v>353</v>
      </c>
      <c r="V226" t="str">
        <f t="shared" si="31"/>
        <v>No</v>
      </c>
      <c r="W226" t="str">
        <f t="shared" si="32"/>
        <v>No</v>
      </c>
      <c r="X226" s="6">
        <f t="shared" si="33"/>
        <v>1</v>
      </c>
      <c r="Y226" s="6">
        <f t="shared" si="34"/>
        <v>0</v>
      </c>
      <c r="Z226" t="s">
        <v>182</v>
      </c>
      <c r="AA226" t="s">
        <v>182</v>
      </c>
      <c r="AB226" t="s">
        <v>353</v>
      </c>
      <c r="AC226" t="str">
        <f t="shared" si="35"/>
        <v>TIMSS_2015_G4-</v>
      </c>
      <c r="AD226" t="s">
        <v>353</v>
      </c>
      <c r="AE226" t="s">
        <v>131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1</v>
      </c>
      <c r="AT226">
        <v>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1</v>
      </c>
      <c r="BC226">
        <v>0</v>
      </c>
      <c r="BD226">
        <v>1</v>
      </c>
      <c r="BE226">
        <v>0</v>
      </c>
    </row>
    <row r="227" spans="1:57" hidden="1" x14ac:dyDescent="0.2">
      <c r="A227">
        <v>233</v>
      </c>
      <c r="B227" t="s">
        <v>371</v>
      </c>
      <c r="C227" t="s">
        <v>388</v>
      </c>
      <c r="D227">
        <v>2015</v>
      </c>
      <c r="E227">
        <v>4</v>
      </c>
      <c r="F227" t="s">
        <v>175</v>
      </c>
      <c r="G227">
        <f t="shared" si="27"/>
        <v>14</v>
      </c>
      <c r="H227" t="str">
        <f t="shared" si="28"/>
        <v>TIMSS_Numeracy_2015_G4</v>
      </c>
      <c r="I227" t="str">
        <f t="shared" si="29"/>
        <v>TIMSS_Numeracy_2015_G4_teacher</v>
      </c>
      <c r="J227" t="s">
        <v>353</v>
      </c>
      <c r="K227" t="s">
        <v>132</v>
      </c>
      <c r="L227">
        <v>8</v>
      </c>
      <c r="M227">
        <v>1.1000000000000001</v>
      </c>
      <c r="N227" t="s">
        <v>412</v>
      </c>
      <c r="O227" t="s">
        <v>434</v>
      </c>
      <c r="P227" t="s">
        <v>120</v>
      </c>
      <c r="Q227" t="str">
        <f t="shared" si="30"/>
        <v>-</v>
      </c>
      <c r="R227" t="s">
        <v>353</v>
      </c>
      <c r="S227" t="s">
        <v>353</v>
      </c>
      <c r="T227" t="s">
        <v>353</v>
      </c>
      <c r="U227" t="s">
        <v>353</v>
      </c>
      <c r="V227" t="str">
        <f t="shared" si="31"/>
        <v>No</v>
      </c>
      <c r="W227" t="str">
        <f t="shared" si="32"/>
        <v>No</v>
      </c>
      <c r="X227" s="6">
        <f t="shared" si="33"/>
        <v>1</v>
      </c>
      <c r="Y227" s="6">
        <f t="shared" si="34"/>
        <v>0</v>
      </c>
      <c r="Z227" t="s">
        <v>182</v>
      </c>
      <c r="AA227" t="s">
        <v>182</v>
      </c>
      <c r="AB227" t="s">
        <v>353</v>
      </c>
      <c r="AC227" t="str">
        <f t="shared" si="35"/>
        <v>TIMSS_Numeracy_2015_G4-</v>
      </c>
      <c r="AD227" t="s">
        <v>353</v>
      </c>
      <c r="AE227" t="s">
        <v>132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1</v>
      </c>
      <c r="AT227">
        <v>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1</v>
      </c>
      <c r="BE227">
        <v>0</v>
      </c>
    </row>
    <row r="228" spans="1:57" hidden="1" x14ac:dyDescent="0.2">
      <c r="A228">
        <v>234</v>
      </c>
      <c r="B228" t="s">
        <v>371</v>
      </c>
      <c r="C228" t="s">
        <v>353</v>
      </c>
      <c r="D228">
        <v>2015</v>
      </c>
      <c r="E228">
        <v>8</v>
      </c>
      <c r="F228" t="s">
        <v>176</v>
      </c>
      <c r="G228">
        <f t="shared" si="27"/>
        <v>7</v>
      </c>
      <c r="H228" t="str">
        <f t="shared" si="28"/>
        <v>TIMSS_2015_G8</v>
      </c>
      <c r="I228" t="str">
        <f t="shared" si="29"/>
        <v>TIMSS_2015_G8_school</v>
      </c>
      <c r="J228" t="s">
        <v>353</v>
      </c>
      <c r="K228" t="s">
        <v>133</v>
      </c>
      <c r="L228">
        <v>46</v>
      </c>
      <c r="M228">
        <v>2.8</v>
      </c>
      <c r="N228" t="s">
        <v>389</v>
      </c>
      <c r="O228" t="s">
        <v>433</v>
      </c>
      <c r="P228" t="s">
        <v>353</v>
      </c>
      <c r="Q228" t="str">
        <f t="shared" si="30"/>
        <v>-</v>
      </c>
      <c r="R228" t="s">
        <v>353</v>
      </c>
      <c r="S228" t="s">
        <v>353</v>
      </c>
      <c r="T228" t="s">
        <v>353</v>
      </c>
      <c r="U228" t="s">
        <v>353</v>
      </c>
      <c r="V228" t="str">
        <f t="shared" si="31"/>
        <v>No</v>
      </c>
      <c r="W228" t="str">
        <f t="shared" si="32"/>
        <v>No</v>
      </c>
      <c r="X228" s="6">
        <f t="shared" si="33"/>
        <v>1</v>
      </c>
      <c r="Y228" s="6">
        <f t="shared" si="34"/>
        <v>0</v>
      </c>
      <c r="Z228" t="s">
        <v>180</v>
      </c>
      <c r="AA228" t="s">
        <v>180</v>
      </c>
      <c r="AB228" t="s">
        <v>353</v>
      </c>
      <c r="AC228" t="str">
        <f t="shared" si="35"/>
        <v>TIMSS_2015_G8-</v>
      </c>
      <c r="AD228" t="s">
        <v>353</v>
      </c>
      <c r="AE228" t="s">
        <v>133</v>
      </c>
      <c r="AF228">
        <v>0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1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 hidden="1" x14ac:dyDescent="0.2">
      <c r="A229">
        <v>235</v>
      </c>
      <c r="B229" t="s">
        <v>371</v>
      </c>
      <c r="C229" t="s">
        <v>353</v>
      </c>
      <c r="D229">
        <v>2015</v>
      </c>
      <c r="E229">
        <v>8</v>
      </c>
      <c r="F229" t="s">
        <v>176</v>
      </c>
      <c r="G229">
        <f t="shared" si="27"/>
        <v>7</v>
      </c>
      <c r="H229" t="str">
        <f t="shared" si="28"/>
        <v>TIMSS_2015_G8</v>
      </c>
      <c r="I229" t="str">
        <f t="shared" si="29"/>
        <v>TIMSS_2015_G8_student_achievement</v>
      </c>
      <c r="J229" t="s">
        <v>470</v>
      </c>
      <c r="K229" t="s">
        <v>134</v>
      </c>
      <c r="L229">
        <v>46</v>
      </c>
      <c r="M229">
        <v>377.8</v>
      </c>
      <c r="N229" t="s">
        <v>409</v>
      </c>
      <c r="O229" t="s">
        <v>433</v>
      </c>
      <c r="P229" t="s">
        <v>133</v>
      </c>
      <c r="Q229" t="str">
        <f t="shared" si="30"/>
        <v>BSGM6</v>
      </c>
      <c r="R229" t="s">
        <v>353</v>
      </c>
      <c r="S229" t="s">
        <v>134</v>
      </c>
      <c r="T229" t="s">
        <v>135</v>
      </c>
      <c r="U229" t="s">
        <v>353</v>
      </c>
      <c r="V229" t="str">
        <f t="shared" si="31"/>
        <v>No</v>
      </c>
      <c r="W229" t="str">
        <f t="shared" si="32"/>
        <v>No</v>
      </c>
      <c r="X229" s="6">
        <f t="shared" si="33"/>
        <v>1</v>
      </c>
      <c r="Y229" s="6">
        <f t="shared" si="34"/>
        <v>0</v>
      </c>
      <c r="Z229" t="s">
        <v>422</v>
      </c>
      <c r="AA229" t="s">
        <v>181</v>
      </c>
      <c r="AB229" t="s">
        <v>354</v>
      </c>
      <c r="AC229" t="str">
        <f t="shared" si="35"/>
        <v>TIMSS_2015_G8ACH</v>
      </c>
      <c r="AD229" t="s">
        <v>421</v>
      </c>
      <c r="AE229" t="s">
        <v>134</v>
      </c>
      <c r="AF229">
        <v>1</v>
      </c>
      <c r="AG229">
        <v>1</v>
      </c>
      <c r="AH229">
        <v>1</v>
      </c>
      <c r="AI229">
        <v>0</v>
      </c>
      <c r="AJ229">
        <v>1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1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 hidden="1" x14ac:dyDescent="0.2">
      <c r="A230">
        <v>236</v>
      </c>
      <c r="B230" t="s">
        <v>371</v>
      </c>
      <c r="C230" t="s">
        <v>353</v>
      </c>
      <c r="D230">
        <v>2015</v>
      </c>
      <c r="E230">
        <v>8</v>
      </c>
      <c r="F230" t="s">
        <v>176</v>
      </c>
      <c r="G230">
        <f t="shared" si="27"/>
        <v>7</v>
      </c>
      <c r="H230" t="str">
        <f t="shared" si="28"/>
        <v>TIMSS_2015_G8</v>
      </c>
      <c r="I230" t="str">
        <f t="shared" si="29"/>
        <v>TIMSS_2015_G8_student_background</v>
      </c>
      <c r="J230" t="s">
        <v>353</v>
      </c>
      <c r="K230" t="s">
        <v>135</v>
      </c>
      <c r="L230">
        <v>46</v>
      </c>
      <c r="M230">
        <v>361.2</v>
      </c>
      <c r="N230" t="s">
        <v>409</v>
      </c>
      <c r="O230" t="s">
        <v>433</v>
      </c>
      <c r="P230" t="s">
        <v>353</v>
      </c>
      <c r="Q230" t="str">
        <f t="shared" si="30"/>
        <v>-</v>
      </c>
      <c r="R230" t="s">
        <v>353</v>
      </c>
      <c r="S230" t="s">
        <v>353</v>
      </c>
      <c r="T230" t="s">
        <v>353</v>
      </c>
      <c r="U230" t="s">
        <v>353</v>
      </c>
      <c r="V230" t="str">
        <f t="shared" si="31"/>
        <v>No</v>
      </c>
      <c r="W230" t="str">
        <f t="shared" si="32"/>
        <v>No</v>
      </c>
      <c r="X230" s="6">
        <f t="shared" si="33"/>
        <v>1</v>
      </c>
      <c r="Y230" s="6">
        <f t="shared" si="34"/>
        <v>0</v>
      </c>
      <c r="Z230" t="s">
        <v>423</v>
      </c>
      <c r="AA230" t="s">
        <v>181</v>
      </c>
      <c r="AB230" t="s">
        <v>355</v>
      </c>
      <c r="AC230" t="str">
        <f t="shared" si="35"/>
        <v>TIMSS_2015_G8BGR</v>
      </c>
      <c r="AD230" t="s">
        <v>437</v>
      </c>
      <c r="AE230" t="s">
        <v>135</v>
      </c>
      <c r="AF230">
        <v>1</v>
      </c>
      <c r="AG230">
        <v>1</v>
      </c>
      <c r="AH230">
        <v>1</v>
      </c>
      <c r="AI230">
        <v>0</v>
      </c>
      <c r="AJ230">
        <v>1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1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 hidden="1" x14ac:dyDescent="0.2">
      <c r="A231">
        <v>237</v>
      </c>
      <c r="B231" t="s">
        <v>371</v>
      </c>
      <c r="C231" t="s">
        <v>353</v>
      </c>
      <c r="D231">
        <v>2015</v>
      </c>
      <c r="E231">
        <v>8</v>
      </c>
      <c r="F231" t="s">
        <v>176</v>
      </c>
      <c r="G231">
        <f t="shared" si="27"/>
        <v>7</v>
      </c>
      <c r="H231" t="str">
        <f t="shared" si="28"/>
        <v>TIMSS_2015_G8</v>
      </c>
      <c r="I231" t="str">
        <f t="shared" si="29"/>
        <v>TIMSS_2015_G8_student_reliability</v>
      </c>
      <c r="J231" t="s">
        <v>353</v>
      </c>
      <c r="K231" t="s">
        <v>136</v>
      </c>
      <c r="L231">
        <v>46</v>
      </c>
      <c r="M231">
        <v>55.3</v>
      </c>
      <c r="N231" t="s">
        <v>353</v>
      </c>
      <c r="O231" t="s">
        <v>436</v>
      </c>
      <c r="P231" t="s">
        <v>353</v>
      </c>
      <c r="Q231" t="str">
        <f t="shared" si="30"/>
        <v>-</v>
      </c>
      <c r="R231" t="s">
        <v>353</v>
      </c>
      <c r="S231" t="s">
        <v>353</v>
      </c>
      <c r="T231" t="s">
        <v>353</v>
      </c>
      <c r="U231" t="s">
        <v>353</v>
      </c>
      <c r="V231" t="str">
        <f t="shared" si="31"/>
        <v>No</v>
      </c>
      <c r="W231" t="str">
        <f t="shared" si="32"/>
        <v>No</v>
      </c>
      <c r="X231" s="6">
        <f t="shared" si="33"/>
        <v>1</v>
      </c>
      <c r="Y231" s="6">
        <f t="shared" si="34"/>
        <v>0</v>
      </c>
      <c r="Z231" t="s">
        <v>425</v>
      </c>
      <c r="AA231" t="s">
        <v>181</v>
      </c>
      <c r="AB231" t="s">
        <v>356</v>
      </c>
      <c r="AC231" t="str">
        <f t="shared" si="35"/>
        <v>TIMSS_2015_G8-</v>
      </c>
      <c r="AD231" t="s">
        <v>353</v>
      </c>
      <c r="AE231" t="s">
        <v>136</v>
      </c>
      <c r="AF231">
        <v>1</v>
      </c>
      <c r="AG231">
        <v>1</v>
      </c>
      <c r="AH231">
        <v>1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1</v>
      </c>
      <c r="AT231">
        <v>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 hidden="1" x14ac:dyDescent="0.2">
      <c r="A232">
        <v>238</v>
      </c>
      <c r="B232" t="s">
        <v>371</v>
      </c>
      <c r="C232" t="s">
        <v>353</v>
      </c>
      <c r="D232">
        <v>2015</v>
      </c>
      <c r="E232">
        <v>8</v>
      </c>
      <c r="F232" t="s">
        <v>176</v>
      </c>
      <c r="G232">
        <f t="shared" si="27"/>
        <v>7</v>
      </c>
      <c r="H232" t="str">
        <f t="shared" si="28"/>
        <v>TIMSS_2015_G8</v>
      </c>
      <c r="I232" t="str">
        <f t="shared" si="29"/>
        <v>TIMSS_2015_G8_link</v>
      </c>
      <c r="J232" t="s">
        <v>353</v>
      </c>
      <c r="K232" t="s">
        <v>137</v>
      </c>
      <c r="L232">
        <v>46</v>
      </c>
      <c r="M232">
        <v>590.70000000000005</v>
      </c>
      <c r="N232" t="s">
        <v>418</v>
      </c>
      <c r="O232" t="s">
        <v>436</v>
      </c>
      <c r="P232" t="s">
        <v>353</v>
      </c>
      <c r="Q232" t="str">
        <f t="shared" si="30"/>
        <v>-</v>
      </c>
      <c r="R232" t="s">
        <v>353</v>
      </c>
      <c r="S232" t="s">
        <v>353</v>
      </c>
      <c r="T232" t="s">
        <v>353</v>
      </c>
      <c r="U232" t="s">
        <v>353</v>
      </c>
      <c r="V232" t="str">
        <f t="shared" si="31"/>
        <v>No</v>
      </c>
      <c r="W232" t="str">
        <f t="shared" si="32"/>
        <v>No</v>
      </c>
      <c r="X232" s="6">
        <f t="shared" si="33"/>
        <v>1</v>
      </c>
      <c r="Y232" s="6">
        <f t="shared" si="34"/>
        <v>0</v>
      </c>
      <c r="Z232" t="s">
        <v>410</v>
      </c>
      <c r="AA232" t="s">
        <v>410</v>
      </c>
      <c r="AB232" t="s">
        <v>353</v>
      </c>
      <c r="AC232" t="str">
        <f t="shared" si="35"/>
        <v>TIMSS_2015_G8-</v>
      </c>
      <c r="AD232" t="s">
        <v>353</v>
      </c>
      <c r="AE232" t="s">
        <v>137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1</v>
      </c>
      <c r="AT232">
        <v>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1</v>
      </c>
      <c r="BC232">
        <v>0</v>
      </c>
      <c r="BD232">
        <v>1</v>
      </c>
      <c r="BE232">
        <v>0</v>
      </c>
    </row>
    <row r="233" spans="1:57" hidden="1" x14ac:dyDescent="0.2">
      <c r="A233">
        <v>239</v>
      </c>
      <c r="B233" t="s">
        <v>371</v>
      </c>
      <c r="C233" t="s">
        <v>353</v>
      </c>
      <c r="D233">
        <v>2015</v>
      </c>
      <c r="E233">
        <v>8</v>
      </c>
      <c r="F233" t="s">
        <v>176</v>
      </c>
      <c r="G233">
        <f t="shared" si="27"/>
        <v>7</v>
      </c>
      <c r="H233" t="str">
        <f t="shared" si="28"/>
        <v>TIMSS_2015_G8</v>
      </c>
      <c r="I233" t="str">
        <f t="shared" si="29"/>
        <v>TIMSS_2015_G8_teacher_math</v>
      </c>
      <c r="J233" t="s">
        <v>353</v>
      </c>
      <c r="K233" t="s">
        <v>138</v>
      </c>
      <c r="L233">
        <v>46</v>
      </c>
      <c r="M233">
        <v>6.5</v>
      </c>
      <c r="N233" t="s">
        <v>412</v>
      </c>
      <c r="O233" t="s">
        <v>433</v>
      </c>
      <c r="P233" t="s">
        <v>133</v>
      </c>
      <c r="Q233" t="str">
        <f t="shared" si="30"/>
        <v>-</v>
      </c>
      <c r="R233" t="s">
        <v>353</v>
      </c>
      <c r="S233" t="s">
        <v>353</v>
      </c>
      <c r="T233" t="s">
        <v>353</v>
      </c>
      <c r="U233" t="s">
        <v>353</v>
      </c>
      <c r="V233" t="str">
        <f t="shared" si="31"/>
        <v>No</v>
      </c>
      <c r="W233" t="str">
        <f t="shared" si="32"/>
        <v>No</v>
      </c>
      <c r="X233" s="6">
        <f t="shared" si="33"/>
        <v>1</v>
      </c>
      <c r="Y233" s="6">
        <f t="shared" si="34"/>
        <v>0</v>
      </c>
      <c r="Z233" t="s">
        <v>430</v>
      </c>
      <c r="AA233" t="s">
        <v>182</v>
      </c>
      <c r="AB233" t="s">
        <v>351</v>
      </c>
      <c r="AC233" t="str">
        <f t="shared" si="35"/>
        <v>TIMSS_2015_G8-</v>
      </c>
      <c r="AD233" t="s">
        <v>353</v>
      </c>
      <c r="AE233" t="s">
        <v>138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1</v>
      </c>
      <c r="AT233">
        <v>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1</v>
      </c>
      <c r="BE233">
        <v>0</v>
      </c>
    </row>
    <row r="234" spans="1:57" hidden="1" x14ac:dyDescent="0.2">
      <c r="A234">
        <v>240</v>
      </c>
      <c r="B234" t="s">
        <v>371</v>
      </c>
      <c r="C234" t="s">
        <v>353</v>
      </c>
      <c r="D234">
        <v>2015</v>
      </c>
      <c r="E234">
        <v>8</v>
      </c>
      <c r="F234" t="s">
        <v>176</v>
      </c>
      <c r="G234">
        <f t="shared" si="27"/>
        <v>7</v>
      </c>
      <c r="H234" t="str">
        <f t="shared" si="28"/>
        <v>TIMSS_2015_G8</v>
      </c>
      <c r="I234" t="str">
        <f t="shared" si="29"/>
        <v>TIMSS_2015_G8_teacher_science</v>
      </c>
      <c r="J234" t="s">
        <v>353</v>
      </c>
      <c r="K234" t="s">
        <v>139</v>
      </c>
      <c r="L234">
        <v>46</v>
      </c>
      <c r="M234">
        <v>9.4</v>
      </c>
      <c r="N234" t="s">
        <v>412</v>
      </c>
      <c r="O234" t="s">
        <v>433</v>
      </c>
      <c r="P234" t="s">
        <v>133</v>
      </c>
      <c r="Q234" t="str">
        <f t="shared" si="30"/>
        <v>-</v>
      </c>
      <c r="R234" t="s">
        <v>353</v>
      </c>
      <c r="S234" t="s">
        <v>353</v>
      </c>
      <c r="T234" t="s">
        <v>353</v>
      </c>
      <c r="U234" t="s">
        <v>353</v>
      </c>
      <c r="V234" t="str">
        <f t="shared" si="31"/>
        <v>No</v>
      </c>
      <c r="W234" t="str">
        <f t="shared" si="32"/>
        <v>No</v>
      </c>
      <c r="X234" s="6">
        <f t="shared" si="33"/>
        <v>1</v>
      </c>
      <c r="Y234" s="6">
        <f t="shared" si="34"/>
        <v>0</v>
      </c>
      <c r="Z234" t="s">
        <v>431</v>
      </c>
      <c r="AA234" t="s">
        <v>182</v>
      </c>
      <c r="AB234" t="s">
        <v>352</v>
      </c>
      <c r="AC234" t="str">
        <f t="shared" si="35"/>
        <v>TIMSS_2015_G8-</v>
      </c>
      <c r="AD234" t="s">
        <v>353</v>
      </c>
      <c r="AE234" t="s">
        <v>139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1</v>
      </c>
      <c r="AT234">
        <v>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1</v>
      </c>
      <c r="BC234">
        <v>0</v>
      </c>
      <c r="BD234">
        <v>1</v>
      </c>
      <c r="BE234">
        <v>0</v>
      </c>
    </row>
    <row r="235" spans="1:57" hidden="1" x14ac:dyDescent="0.2">
      <c r="A235">
        <v>241</v>
      </c>
      <c r="B235" t="s">
        <v>371</v>
      </c>
      <c r="C235" t="s">
        <v>383</v>
      </c>
      <c r="D235">
        <v>2019</v>
      </c>
      <c r="E235">
        <v>4</v>
      </c>
      <c r="F235" t="s">
        <v>177</v>
      </c>
      <c r="G235">
        <f t="shared" si="27"/>
        <v>21</v>
      </c>
      <c r="H235" t="str">
        <f t="shared" si="28"/>
        <v>TIMSS_Bridge_2019_G4</v>
      </c>
      <c r="I235" t="str">
        <f t="shared" si="29"/>
        <v>TIMSS_Bridge_2019_G4_school</v>
      </c>
      <c r="J235" t="s">
        <v>353</v>
      </c>
      <c r="K235" t="s">
        <v>309</v>
      </c>
      <c r="L235">
        <v>28</v>
      </c>
      <c r="M235">
        <v>1.3</v>
      </c>
      <c r="N235" t="s">
        <v>389</v>
      </c>
      <c r="O235" t="s">
        <v>434</v>
      </c>
      <c r="P235" t="s">
        <v>353</v>
      </c>
      <c r="Q235" t="str">
        <f t="shared" si="30"/>
        <v>-</v>
      </c>
      <c r="R235" t="s">
        <v>353</v>
      </c>
      <c r="S235" t="s">
        <v>353</v>
      </c>
      <c r="T235" t="s">
        <v>353</v>
      </c>
      <c r="U235" t="s">
        <v>353</v>
      </c>
      <c r="V235" t="str">
        <f t="shared" si="31"/>
        <v>No</v>
      </c>
      <c r="W235" t="str">
        <f t="shared" si="32"/>
        <v>No</v>
      </c>
      <c r="X235" s="6">
        <f t="shared" si="33"/>
        <v>1</v>
      </c>
      <c r="Y235" s="6">
        <f t="shared" si="34"/>
        <v>0</v>
      </c>
      <c r="Z235" t="s">
        <v>180</v>
      </c>
      <c r="AA235" t="s">
        <v>180</v>
      </c>
      <c r="AB235" t="s">
        <v>353</v>
      </c>
      <c r="AC235" t="str">
        <f t="shared" si="35"/>
        <v>TIMSS_Bridge_2019_G4-</v>
      </c>
      <c r="AD235" t="s">
        <v>353</v>
      </c>
      <c r="AE235" t="s">
        <v>309</v>
      </c>
      <c r="AF235">
        <v>0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1</v>
      </c>
      <c r="AT235">
        <v>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1:57" hidden="1" x14ac:dyDescent="0.2">
      <c r="A236">
        <v>242</v>
      </c>
      <c r="B236" t="s">
        <v>371</v>
      </c>
      <c r="C236" t="s">
        <v>353</v>
      </c>
      <c r="D236">
        <v>2019</v>
      </c>
      <c r="E236">
        <v>4</v>
      </c>
      <c r="F236" t="s">
        <v>177</v>
      </c>
      <c r="G236">
        <f t="shared" si="27"/>
        <v>21</v>
      </c>
      <c r="H236" t="str">
        <f t="shared" si="28"/>
        <v>TIMSS_2019_G4</v>
      </c>
      <c r="I236" t="str">
        <f t="shared" si="29"/>
        <v>TIMSS_2019_G4_school</v>
      </c>
      <c r="J236" t="s">
        <v>353</v>
      </c>
      <c r="K236" t="s">
        <v>310</v>
      </c>
      <c r="L236">
        <v>64</v>
      </c>
      <c r="M236">
        <v>4.7</v>
      </c>
      <c r="N236" t="s">
        <v>389</v>
      </c>
      <c r="O236" t="s">
        <v>434</v>
      </c>
      <c r="P236" t="s">
        <v>353</v>
      </c>
      <c r="Q236" t="str">
        <f t="shared" si="30"/>
        <v>-</v>
      </c>
      <c r="R236" t="s">
        <v>353</v>
      </c>
      <c r="S236" t="s">
        <v>353</v>
      </c>
      <c r="T236" t="s">
        <v>353</v>
      </c>
      <c r="U236" t="s">
        <v>353</v>
      </c>
      <c r="V236" t="str">
        <f t="shared" si="31"/>
        <v>No</v>
      </c>
      <c r="W236" t="str">
        <f t="shared" si="32"/>
        <v>No</v>
      </c>
      <c r="X236" s="6">
        <f t="shared" si="33"/>
        <v>1</v>
      </c>
      <c r="Y236" s="6">
        <f t="shared" si="34"/>
        <v>0</v>
      </c>
      <c r="Z236" t="s">
        <v>180</v>
      </c>
      <c r="AA236" t="s">
        <v>180</v>
      </c>
      <c r="AB236" t="s">
        <v>353</v>
      </c>
      <c r="AC236" t="str">
        <f t="shared" si="35"/>
        <v>TIMSS_2019_G4-</v>
      </c>
      <c r="AD236" t="s">
        <v>353</v>
      </c>
      <c r="AE236" t="s">
        <v>310</v>
      </c>
      <c r="AF236">
        <v>0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1</v>
      </c>
      <c r="AT236">
        <v>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</row>
    <row r="237" spans="1:57" hidden="1" x14ac:dyDescent="0.2">
      <c r="A237">
        <v>243</v>
      </c>
      <c r="B237" t="s">
        <v>371</v>
      </c>
      <c r="C237" t="s">
        <v>387</v>
      </c>
      <c r="D237">
        <v>2019</v>
      </c>
      <c r="E237">
        <v>4</v>
      </c>
      <c r="F237" t="s">
        <v>177</v>
      </c>
      <c r="G237">
        <f t="shared" si="27"/>
        <v>21</v>
      </c>
      <c r="H237" t="str">
        <f t="shared" si="28"/>
        <v>TIMSS_eTIMSS_2019_G4</v>
      </c>
      <c r="I237" t="str">
        <f t="shared" si="29"/>
        <v>TIMSS_eTIMSS_2019_G4_school</v>
      </c>
      <c r="J237" t="s">
        <v>353</v>
      </c>
      <c r="K237" t="s">
        <v>311</v>
      </c>
      <c r="L237">
        <v>36</v>
      </c>
      <c r="M237">
        <v>2.7</v>
      </c>
      <c r="N237" t="s">
        <v>389</v>
      </c>
      <c r="O237" t="s">
        <v>434</v>
      </c>
      <c r="P237" t="s">
        <v>353</v>
      </c>
      <c r="Q237" t="str">
        <f t="shared" si="30"/>
        <v>-</v>
      </c>
      <c r="R237" t="s">
        <v>353</v>
      </c>
      <c r="S237" t="s">
        <v>353</v>
      </c>
      <c r="T237" t="s">
        <v>353</v>
      </c>
      <c r="U237" t="s">
        <v>353</v>
      </c>
      <c r="V237" t="str">
        <f t="shared" si="31"/>
        <v>No</v>
      </c>
      <c r="W237" t="str">
        <f t="shared" si="32"/>
        <v>No</v>
      </c>
      <c r="X237" s="6">
        <f t="shared" si="33"/>
        <v>1</v>
      </c>
      <c r="Y237" s="6">
        <f t="shared" si="34"/>
        <v>0</v>
      </c>
      <c r="Z237" t="s">
        <v>180</v>
      </c>
      <c r="AA237" t="s">
        <v>180</v>
      </c>
      <c r="AB237" t="s">
        <v>353</v>
      </c>
      <c r="AC237" t="str">
        <f t="shared" si="35"/>
        <v>TIMSS_eTIMSS_2019_G4-</v>
      </c>
      <c r="AD237" t="s">
        <v>353</v>
      </c>
      <c r="AE237" t="s">
        <v>311</v>
      </c>
      <c r="AF237">
        <v>0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1</v>
      </c>
      <c r="AT237">
        <v>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</row>
    <row r="238" spans="1:57" hidden="1" x14ac:dyDescent="0.2">
      <c r="A238">
        <v>244</v>
      </c>
      <c r="B238" t="s">
        <v>371</v>
      </c>
      <c r="C238" t="s">
        <v>383</v>
      </c>
      <c r="D238">
        <v>2019</v>
      </c>
      <c r="E238">
        <v>4</v>
      </c>
      <c r="F238" t="s">
        <v>177</v>
      </c>
      <c r="G238">
        <f t="shared" si="27"/>
        <v>21</v>
      </c>
      <c r="H238" t="str">
        <f t="shared" si="28"/>
        <v>TIMSS_Bridge_2019_G4</v>
      </c>
      <c r="I238" t="str">
        <f t="shared" si="29"/>
        <v>TIMSS_Bridge_2019_G4_student_achievement</v>
      </c>
      <c r="J238" t="s">
        <v>493</v>
      </c>
      <c r="K238" t="s">
        <v>312</v>
      </c>
      <c r="L238">
        <v>28</v>
      </c>
      <c r="M238">
        <v>22.6</v>
      </c>
      <c r="N238" t="s">
        <v>409</v>
      </c>
      <c r="O238" t="s">
        <v>434</v>
      </c>
      <c r="P238" t="s">
        <v>309</v>
      </c>
      <c r="Q238" t="str">
        <f t="shared" si="30"/>
        <v>ASGB7;ASHB7</v>
      </c>
      <c r="R238" t="s">
        <v>353</v>
      </c>
      <c r="S238" t="s">
        <v>312</v>
      </c>
      <c r="T238" t="s">
        <v>315</v>
      </c>
      <c r="U238" t="s">
        <v>318</v>
      </c>
      <c r="V238" t="str">
        <f t="shared" si="31"/>
        <v>No</v>
      </c>
      <c r="W238" t="str">
        <f t="shared" si="32"/>
        <v>No</v>
      </c>
      <c r="X238" s="6">
        <f t="shared" si="33"/>
        <v>1</v>
      </c>
      <c r="Y238" s="6">
        <f t="shared" si="34"/>
        <v>0</v>
      </c>
      <c r="Z238" t="s">
        <v>422</v>
      </c>
      <c r="AA238" t="s">
        <v>181</v>
      </c>
      <c r="AB238" t="s">
        <v>354</v>
      </c>
      <c r="AC238" t="str">
        <f t="shared" si="35"/>
        <v>TIMSS_Bridge_2019_G4ACH</v>
      </c>
      <c r="AD238" t="s">
        <v>421</v>
      </c>
      <c r="AE238" t="s">
        <v>312</v>
      </c>
      <c r="AF238">
        <v>1</v>
      </c>
      <c r="AG238">
        <v>1</v>
      </c>
      <c r="AH238">
        <v>1</v>
      </c>
      <c r="AI238">
        <v>0</v>
      </c>
      <c r="AJ238">
        <v>1</v>
      </c>
      <c r="AK238">
        <v>0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1</v>
      </c>
      <c r="AT238">
        <v>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</row>
    <row r="239" spans="1:57" hidden="1" x14ac:dyDescent="0.2">
      <c r="A239">
        <v>245</v>
      </c>
      <c r="B239" t="s">
        <v>371</v>
      </c>
      <c r="C239" t="s">
        <v>353</v>
      </c>
      <c r="D239">
        <v>2019</v>
      </c>
      <c r="E239">
        <v>4</v>
      </c>
      <c r="F239" t="s">
        <v>177</v>
      </c>
      <c r="G239">
        <f t="shared" si="27"/>
        <v>21</v>
      </c>
      <c r="H239" t="str">
        <f t="shared" si="28"/>
        <v>TIMSS_2019_G4</v>
      </c>
      <c r="I239" t="str">
        <f t="shared" si="29"/>
        <v>TIMSS_2019_G4_student_achievement</v>
      </c>
      <c r="J239" t="s">
        <v>484</v>
      </c>
      <c r="K239" t="s">
        <v>313</v>
      </c>
      <c r="L239">
        <v>64</v>
      </c>
      <c r="M239">
        <v>951.6</v>
      </c>
      <c r="N239" t="s">
        <v>409</v>
      </c>
      <c r="O239" t="s">
        <v>434</v>
      </c>
      <c r="P239" t="s">
        <v>310</v>
      </c>
      <c r="Q239" t="str">
        <f t="shared" si="30"/>
        <v>ASGM7;ASHM7</v>
      </c>
      <c r="R239" t="s">
        <v>353</v>
      </c>
      <c r="S239" t="s">
        <v>313</v>
      </c>
      <c r="T239" t="s">
        <v>316</v>
      </c>
      <c r="U239" t="s">
        <v>319</v>
      </c>
      <c r="V239" t="str">
        <f t="shared" si="31"/>
        <v>No</v>
      </c>
      <c r="W239" t="str">
        <f t="shared" si="32"/>
        <v>No</v>
      </c>
      <c r="X239" s="6">
        <f t="shared" si="33"/>
        <v>1</v>
      </c>
      <c r="Y239" s="6">
        <f t="shared" si="34"/>
        <v>0</v>
      </c>
      <c r="Z239" t="s">
        <v>422</v>
      </c>
      <c r="AA239" t="s">
        <v>181</v>
      </c>
      <c r="AB239" t="s">
        <v>354</v>
      </c>
      <c r="AC239" t="str">
        <f t="shared" si="35"/>
        <v>TIMSS_2019_G4ACH</v>
      </c>
      <c r="AD239" t="s">
        <v>421</v>
      </c>
      <c r="AE239" t="s">
        <v>313</v>
      </c>
      <c r="AF239">
        <v>1</v>
      </c>
      <c r="AG239">
        <v>1</v>
      </c>
      <c r="AH239">
        <v>1</v>
      </c>
      <c r="AI239">
        <v>0</v>
      </c>
      <c r="AJ239">
        <v>1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1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hidden="1" x14ac:dyDescent="0.2">
      <c r="A240">
        <v>246</v>
      </c>
      <c r="B240" t="s">
        <v>371</v>
      </c>
      <c r="C240" t="s">
        <v>387</v>
      </c>
      <c r="D240">
        <v>2019</v>
      </c>
      <c r="E240">
        <v>4</v>
      </c>
      <c r="F240" t="s">
        <v>177</v>
      </c>
      <c r="G240">
        <f t="shared" si="27"/>
        <v>21</v>
      </c>
      <c r="H240" t="str">
        <f t="shared" si="28"/>
        <v>TIMSS_eTIMSS_2019_G4</v>
      </c>
      <c r="I240" t="str">
        <f t="shared" si="29"/>
        <v>TIMSS_eTIMSS_2019_G4_student_achievement</v>
      </c>
      <c r="J240" t="s">
        <v>477</v>
      </c>
      <c r="K240" t="s">
        <v>314</v>
      </c>
      <c r="L240">
        <v>36</v>
      </c>
      <c r="M240">
        <v>451.3</v>
      </c>
      <c r="N240" t="s">
        <v>409</v>
      </c>
      <c r="O240" t="s">
        <v>434</v>
      </c>
      <c r="P240" t="s">
        <v>311</v>
      </c>
      <c r="Q240" t="str">
        <f t="shared" si="30"/>
        <v>ASGZ7;ASHZ7</v>
      </c>
      <c r="R240" t="s">
        <v>353</v>
      </c>
      <c r="S240" t="s">
        <v>314</v>
      </c>
      <c r="T240" t="s">
        <v>317</v>
      </c>
      <c r="U240" t="s">
        <v>320</v>
      </c>
      <c r="V240" t="str">
        <f t="shared" si="31"/>
        <v>No</v>
      </c>
      <c r="W240" t="str">
        <f t="shared" si="32"/>
        <v>No</v>
      </c>
      <c r="X240" s="6">
        <f t="shared" si="33"/>
        <v>1</v>
      </c>
      <c r="Y240" s="6">
        <f t="shared" si="34"/>
        <v>0</v>
      </c>
      <c r="Z240" t="s">
        <v>422</v>
      </c>
      <c r="AA240" t="s">
        <v>181</v>
      </c>
      <c r="AB240" t="s">
        <v>354</v>
      </c>
      <c r="AC240" t="str">
        <f t="shared" si="35"/>
        <v>TIMSS_eTIMSS_2019_G4ACH</v>
      </c>
      <c r="AD240" t="s">
        <v>421</v>
      </c>
      <c r="AE240" t="s">
        <v>314</v>
      </c>
      <c r="AF240">
        <v>1</v>
      </c>
      <c r="AG240">
        <v>1</v>
      </c>
      <c r="AH240">
        <v>1</v>
      </c>
      <c r="AI240">
        <v>0</v>
      </c>
      <c r="AJ240">
        <v>1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1</v>
      </c>
      <c r="AT240">
        <v>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 hidden="1" x14ac:dyDescent="0.2">
      <c r="A241">
        <v>247</v>
      </c>
      <c r="B241" t="s">
        <v>371</v>
      </c>
      <c r="C241" t="s">
        <v>383</v>
      </c>
      <c r="D241">
        <v>2019</v>
      </c>
      <c r="E241">
        <v>4</v>
      </c>
      <c r="F241" t="s">
        <v>177</v>
      </c>
      <c r="G241">
        <f t="shared" si="27"/>
        <v>21</v>
      </c>
      <c r="H241" t="str">
        <f t="shared" si="28"/>
        <v>TIMSS_Bridge_2019_G4</v>
      </c>
      <c r="I241" t="str">
        <f t="shared" si="29"/>
        <v>TIMSS_Bridge_2019_G4_student_background</v>
      </c>
      <c r="J241" t="s">
        <v>353</v>
      </c>
      <c r="K241" t="s">
        <v>315</v>
      </c>
      <c r="L241">
        <v>28</v>
      </c>
      <c r="M241">
        <v>21</v>
      </c>
      <c r="N241" t="s">
        <v>409</v>
      </c>
      <c r="O241" t="s">
        <v>434</v>
      </c>
      <c r="P241" t="s">
        <v>353</v>
      </c>
      <c r="Q241" t="str">
        <f t="shared" si="30"/>
        <v>-</v>
      </c>
      <c r="R241" t="s">
        <v>353</v>
      </c>
      <c r="S241" t="s">
        <v>353</v>
      </c>
      <c r="T241" t="s">
        <v>353</v>
      </c>
      <c r="U241" t="s">
        <v>353</v>
      </c>
      <c r="V241" t="str">
        <f t="shared" si="31"/>
        <v>No</v>
      </c>
      <c r="W241" t="str">
        <f t="shared" si="32"/>
        <v>No</v>
      </c>
      <c r="X241" s="6">
        <f t="shared" si="33"/>
        <v>1</v>
      </c>
      <c r="Y241" s="6">
        <f t="shared" si="34"/>
        <v>0</v>
      </c>
      <c r="Z241" t="s">
        <v>423</v>
      </c>
      <c r="AA241" t="s">
        <v>181</v>
      </c>
      <c r="AB241" t="s">
        <v>355</v>
      </c>
      <c r="AC241" t="str">
        <f t="shared" si="35"/>
        <v>TIMSS_Bridge_2019_G4BGR</v>
      </c>
      <c r="AD241" t="s">
        <v>437</v>
      </c>
      <c r="AE241" t="s">
        <v>315</v>
      </c>
      <c r="AF241">
        <v>1</v>
      </c>
      <c r="AG241">
        <v>1</v>
      </c>
      <c r="AH241">
        <v>1</v>
      </c>
      <c r="AI241">
        <v>0</v>
      </c>
      <c r="AJ241">
        <v>1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1</v>
      </c>
      <c r="AT241">
        <v>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 hidden="1" x14ac:dyDescent="0.2">
      <c r="A242">
        <v>248</v>
      </c>
      <c r="B242" t="s">
        <v>371</v>
      </c>
      <c r="C242" t="s">
        <v>353</v>
      </c>
      <c r="D242">
        <v>2019</v>
      </c>
      <c r="E242">
        <v>4</v>
      </c>
      <c r="F242" t="s">
        <v>177</v>
      </c>
      <c r="G242">
        <f t="shared" si="27"/>
        <v>21</v>
      </c>
      <c r="H242" t="str">
        <f t="shared" si="28"/>
        <v>TIMSS_2019_G4</v>
      </c>
      <c r="I242" t="str">
        <f t="shared" si="29"/>
        <v>TIMSS_2019_G4_student_background</v>
      </c>
      <c r="J242" t="s">
        <v>353</v>
      </c>
      <c r="K242" t="s">
        <v>316</v>
      </c>
      <c r="L242">
        <v>64</v>
      </c>
      <c r="M242">
        <v>339.4</v>
      </c>
      <c r="N242" t="s">
        <v>409</v>
      </c>
      <c r="O242" t="s">
        <v>434</v>
      </c>
      <c r="P242" t="s">
        <v>353</v>
      </c>
      <c r="Q242" t="str">
        <f t="shared" si="30"/>
        <v>-</v>
      </c>
      <c r="R242" t="s">
        <v>353</v>
      </c>
      <c r="S242" t="s">
        <v>353</v>
      </c>
      <c r="T242" t="s">
        <v>353</v>
      </c>
      <c r="U242" t="s">
        <v>353</v>
      </c>
      <c r="V242" t="str">
        <f t="shared" si="31"/>
        <v>No</v>
      </c>
      <c r="W242" t="str">
        <f t="shared" si="32"/>
        <v>No</v>
      </c>
      <c r="X242" s="6">
        <f t="shared" si="33"/>
        <v>1</v>
      </c>
      <c r="Y242" s="6">
        <f t="shared" si="34"/>
        <v>0</v>
      </c>
      <c r="Z242" t="s">
        <v>423</v>
      </c>
      <c r="AA242" t="s">
        <v>181</v>
      </c>
      <c r="AB242" t="s">
        <v>355</v>
      </c>
      <c r="AC242" t="str">
        <f t="shared" si="35"/>
        <v>TIMSS_2019_G4BGR</v>
      </c>
      <c r="AD242" t="s">
        <v>437</v>
      </c>
      <c r="AE242" t="s">
        <v>316</v>
      </c>
      <c r="AF242">
        <v>1</v>
      </c>
      <c r="AG242">
        <v>1</v>
      </c>
      <c r="AH242">
        <v>1</v>
      </c>
      <c r="AI242">
        <v>0</v>
      </c>
      <c r="AJ242">
        <v>1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1</v>
      </c>
      <c r="AT242">
        <v>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 hidden="1" x14ac:dyDescent="0.2">
      <c r="A243">
        <v>249</v>
      </c>
      <c r="B243" t="s">
        <v>371</v>
      </c>
      <c r="C243" t="s">
        <v>387</v>
      </c>
      <c r="D243">
        <v>2019</v>
      </c>
      <c r="E243">
        <v>4</v>
      </c>
      <c r="F243" t="s">
        <v>177</v>
      </c>
      <c r="G243">
        <f t="shared" si="27"/>
        <v>21</v>
      </c>
      <c r="H243" t="str">
        <f t="shared" si="28"/>
        <v>TIMSS_eTIMSS_2019_G4</v>
      </c>
      <c r="I243" t="str">
        <f t="shared" si="29"/>
        <v>TIMSS_eTIMSS_2019_G4_student_background</v>
      </c>
      <c r="J243" t="s">
        <v>353</v>
      </c>
      <c r="K243" t="s">
        <v>317</v>
      </c>
      <c r="L243">
        <v>36</v>
      </c>
      <c r="M243">
        <v>99.2</v>
      </c>
      <c r="N243" t="s">
        <v>409</v>
      </c>
      <c r="O243" t="s">
        <v>434</v>
      </c>
      <c r="P243" t="s">
        <v>353</v>
      </c>
      <c r="Q243" t="str">
        <f t="shared" si="30"/>
        <v>-</v>
      </c>
      <c r="R243" t="s">
        <v>353</v>
      </c>
      <c r="S243" t="s">
        <v>353</v>
      </c>
      <c r="T243" t="s">
        <v>353</v>
      </c>
      <c r="U243" t="s">
        <v>353</v>
      </c>
      <c r="V243" t="str">
        <f t="shared" si="31"/>
        <v>No</v>
      </c>
      <c r="W243" t="str">
        <f t="shared" si="32"/>
        <v>No</v>
      </c>
      <c r="X243" s="6">
        <f t="shared" si="33"/>
        <v>1</v>
      </c>
      <c r="Y243" s="6">
        <f t="shared" si="34"/>
        <v>0</v>
      </c>
      <c r="Z243" t="s">
        <v>423</v>
      </c>
      <c r="AA243" t="s">
        <v>181</v>
      </c>
      <c r="AB243" t="s">
        <v>355</v>
      </c>
      <c r="AC243" t="str">
        <f t="shared" si="35"/>
        <v>TIMSS_eTIMSS_2019_G4BGR</v>
      </c>
      <c r="AD243" t="s">
        <v>437</v>
      </c>
      <c r="AE243" t="s">
        <v>317</v>
      </c>
      <c r="AF243">
        <v>1</v>
      </c>
      <c r="AG243">
        <v>1</v>
      </c>
      <c r="AH243">
        <v>1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1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 hidden="1" x14ac:dyDescent="0.2">
      <c r="A244">
        <v>250</v>
      </c>
      <c r="B244" t="s">
        <v>371</v>
      </c>
      <c r="C244" t="s">
        <v>383</v>
      </c>
      <c r="D244">
        <v>2019</v>
      </c>
      <c r="E244">
        <v>4</v>
      </c>
      <c r="F244" t="s">
        <v>177</v>
      </c>
      <c r="G244">
        <f t="shared" si="27"/>
        <v>21</v>
      </c>
      <c r="H244" t="str">
        <f t="shared" si="28"/>
        <v>TIMSS_Bridge_2019_G4</v>
      </c>
      <c r="I244" t="str">
        <f t="shared" si="29"/>
        <v>TIMSS_Bridge_2019_G4_student_homebg</v>
      </c>
      <c r="J244" t="s">
        <v>353</v>
      </c>
      <c r="K244" t="s">
        <v>318</v>
      </c>
      <c r="L244">
        <v>28</v>
      </c>
      <c r="M244">
        <v>10.8</v>
      </c>
      <c r="N244" t="s">
        <v>409</v>
      </c>
      <c r="O244" t="s">
        <v>434</v>
      </c>
      <c r="P244" t="s">
        <v>353</v>
      </c>
      <c r="Q244" t="str">
        <f t="shared" si="30"/>
        <v>-</v>
      </c>
      <c r="R244" t="s">
        <v>353</v>
      </c>
      <c r="S244" t="s">
        <v>353</v>
      </c>
      <c r="T244" t="s">
        <v>353</v>
      </c>
      <c r="U244" t="s">
        <v>353</v>
      </c>
      <c r="V244" t="str">
        <f t="shared" si="31"/>
        <v>No</v>
      </c>
      <c r="W244" t="str">
        <f t="shared" si="32"/>
        <v>No</v>
      </c>
      <c r="X244" s="6">
        <f t="shared" si="33"/>
        <v>1</v>
      </c>
      <c r="Y244" s="6">
        <f t="shared" si="34"/>
        <v>0</v>
      </c>
      <c r="Z244" t="s">
        <v>424</v>
      </c>
      <c r="AA244" t="s">
        <v>181</v>
      </c>
      <c r="AB244" t="s">
        <v>380</v>
      </c>
      <c r="AC244" t="str">
        <f t="shared" si="35"/>
        <v>TIMSS_Bridge_2019_G4HBG</v>
      </c>
      <c r="AD244" t="s">
        <v>435</v>
      </c>
      <c r="AE244" t="s">
        <v>318</v>
      </c>
      <c r="AF244">
        <v>1</v>
      </c>
      <c r="AG244">
        <v>1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1</v>
      </c>
      <c r="AT244">
        <v>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 hidden="1" x14ac:dyDescent="0.2">
      <c r="A245">
        <v>251</v>
      </c>
      <c r="B245" t="s">
        <v>371</v>
      </c>
      <c r="C245" t="s">
        <v>353</v>
      </c>
      <c r="D245">
        <v>2019</v>
      </c>
      <c r="E245">
        <v>4</v>
      </c>
      <c r="F245" t="s">
        <v>177</v>
      </c>
      <c r="G245">
        <f t="shared" si="27"/>
        <v>21</v>
      </c>
      <c r="H245" t="str">
        <f t="shared" si="28"/>
        <v>TIMSS_2019_G4</v>
      </c>
      <c r="I245" t="str">
        <f t="shared" si="29"/>
        <v>TIMSS_2019_G4_student_homebg</v>
      </c>
      <c r="J245" t="s">
        <v>353</v>
      </c>
      <c r="K245" t="s">
        <v>319</v>
      </c>
      <c r="L245">
        <v>64</v>
      </c>
      <c r="M245">
        <v>72</v>
      </c>
      <c r="N245" t="s">
        <v>409</v>
      </c>
      <c r="O245" t="s">
        <v>434</v>
      </c>
      <c r="P245" t="s">
        <v>353</v>
      </c>
      <c r="Q245" t="str">
        <f t="shared" si="30"/>
        <v>-</v>
      </c>
      <c r="R245" t="s">
        <v>353</v>
      </c>
      <c r="S245" t="s">
        <v>353</v>
      </c>
      <c r="T245" t="s">
        <v>353</v>
      </c>
      <c r="U245" t="s">
        <v>353</v>
      </c>
      <c r="V245" t="str">
        <f t="shared" si="31"/>
        <v>No</v>
      </c>
      <c r="W245" t="str">
        <f t="shared" si="32"/>
        <v>No</v>
      </c>
      <c r="X245" s="6">
        <f t="shared" si="33"/>
        <v>1</v>
      </c>
      <c r="Y245" s="6">
        <f t="shared" si="34"/>
        <v>0</v>
      </c>
      <c r="Z245" t="s">
        <v>424</v>
      </c>
      <c r="AA245" t="s">
        <v>181</v>
      </c>
      <c r="AB245" t="s">
        <v>380</v>
      </c>
      <c r="AC245" t="str">
        <f t="shared" si="35"/>
        <v>TIMSS_2019_G4HBG</v>
      </c>
      <c r="AD245" t="s">
        <v>435</v>
      </c>
      <c r="AE245" t="s">
        <v>319</v>
      </c>
      <c r="AF245">
        <v>1</v>
      </c>
      <c r="AG245">
        <v>1</v>
      </c>
      <c r="AH245">
        <v>1</v>
      </c>
      <c r="AI245">
        <v>0</v>
      </c>
      <c r="AJ245">
        <v>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1</v>
      </c>
      <c r="AT245">
        <v>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 hidden="1" x14ac:dyDescent="0.2">
      <c r="A246">
        <v>252</v>
      </c>
      <c r="B246" t="s">
        <v>371</v>
      </c>
      <c r="C246" t="s">
        <v>387</v>
      </c>
      <c r="D246">
        <v>2019</v>
      </c>
      <c r="E246">
        <v>4</v>
      </c>
      <c r="F246" t="s">
        <v>177</v>
      </c>
      <c r="G246">
        <f t="shared" si="27"/>
        <v>21</v>
      </c>
      <c r="H246" t="str">
        <f t="shared" si="28"/>
        <v>TIMSS_eTIMSS_2019_G4</v>
      </c>
      <c r="I246" t="str">
        <f t="shared" si="29"/>
        <v>TIMSS_eTIMSS_2019_G4_student_homebg</v>
      </c>
      <c r="J246" t="s">
        <v>353</v>
      </c>
      <c r="K246" t="s">
        <v>320</v>
      </c>
      <c r="L246">
        <v>36</v>
      </c>
      <c r="M246">
        <v>45.7</v>
      </c>
      <c r="N246" t="s">
        <v>409</v>
      </c>
      <c r="O246" t="s">
        <v>434</v>
      </c>
      <c r="P246" t="s">
        <v>353</v>
      </c>
      <c r="Q246" t="str">
        <f t="shared" si="30"/>
        <v>-</v>
      </c>
      <c r="R246" t="s">
        <v>353</v>
      </c>
      <c r="S246" t="s">
        <v>353</v>
      </c>
      <c r="T246" t="s">
        <v>353</v>
      </c>
      <c r="U246" t="s">
        <v>353</v>
      </c>
      <c r="V246" t="str">
        <f t="shared" si="31"/>
        <v>No</v>
      </c>
      <c r="W246" t="str">
        <f t="shared" si="32"/>
        <v>No</v>
      </c>
      <c r="X246" s="6">
        <f t="shared" si="33"/>
        <v>1</v>
      </c>
      <c r="Y246" s="6">
        <f t="shared" si="34"/>
        <v>0</v>
      </c>
      <c r="Z246" t="s">
        <v>424</v>
      </c>
      <c r="AA246" t="s">
        <v>181</v>
      </c>
      <c r="AB246" t="s">
        <v>380</v>
      </c>
      <c r="AC246" t="str">
        <f t="shared" si="35"/>
        <v>TIMSS_eTIMSS_2019_G4HBG</v>
      </c>
      <c r="AD246" t="s">
        <v>435</v>
      </c>
      <c r="AE246" t="s">
        <v>320</v>
      </c>
      <c r="AF246">
        <v>1</v>
      </c>
      <c r="AG246">
        <v>1</v>
      </c>
      <c r="AH246">
        <v>1</v>
      </c>
      <c r="AI246">
        <v>0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1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</row>
    <row r="247" spans="1:57" hidden="1" x14ac:dyDescent="0.2">
      <c r="A247">
        <v>253</v>
      </c>
      <c r="B247" t="s">
        <v>371</v>
      </c>
      <c r="C247" t="s">
        <v>383</v>
      </c>
      <c r="D247">
        <v>2019</v>
      </c>
      <c r="E247">
        <v>4</v>
      </c>
      <c r="F247" t="s">
        <v>177</v>
      </c>
      <c r="G247">
        <f t="shared" si="27"/>
        <v>21</v>
      </c>
      <c r="H247" t="str">
        <f t="shared" si="28"/>
        <v>TIMSS_Bridge_2019_G4</v>
      </c>
      <c r="I247" t="str">
        <f t="shared" si="29"/>
        <v>TIMSS_Bridge_2019_G4_student_reliability</v>
      </c>
      <c r="J247" t="s">
        <v>353</v>
      </c>
      <c r="K247" t="s">
        <v>321</v>
      </c>
      <c r="L247">
        <v>28</v>
      </c>
      <c r="M247">
        <v>10.6</v>
      </c>
      <c r="N247" t="s">
        <v>353</v>
      </c>
      <c r="O247" t="s">
        <v>436</v>
      </c>
      <c r="P247" t="s">
        <v>353</v>
      </c>
      <c r="Q247" t="str">
        <f t="shared" si="30"/>
        <v>-</v>
      </c>
      <c r="R247" t="s">
        <v>353</v>
      </c>
      <c r="S247" t="s">
        <v>353</v>
      </c>
      <c r="T247" t="s">
        <v>353</v>
      </c>
      <c r="U247" t="s">
        <v>353</v>
      </c>
      <c r="V247" t="str">
        <f t="shared" si="31"/>
        <v>No</v>
      </c>
      <c r="W247" t="str">
        <f t="shared" si="32"/>
        <v>No</v>
      </c>
      <c r="X247" s="6">
        <f t="shared" si="33"/>
        <v>1</v>
      </c>
      <c r="Y247" s="6">
        <f t="shared" si="34"/>
        <v>0</v>
      </c>
      <c r="Z247" t="s">
        <v>425</v>
      </c>
      <c r="AA247" t="s">
        <v>181</v>
      </c>
      <c r="AB247" t="s">
        <v>356</v>
      </c>
      <c r="AC247" t="str">
        <f t="shared" si="35"/>
        <v>TIMSS_Bridge_2019_G4-</v>
      </c>
      <c r="AD247" t="s">
        <v>353</v>
      </c>
      <c r="AE247" t="s">
        <v>321</v>
      </c>
      <c r="AF247">
        <v>1</v>
      </c>
      <c r="AG247">
        <v>1</v>
      </c>
      <c r="AH247">
        <v>1</v>
      </c>
      <c r="AI247">
        <v>0</v>
      </c>
      <c r="AJ247">
        <v>1</v>
      </c>
      <c r="AK247">
        <v>0</v>
      </c>
      <c r="AL247">
        <v>0</v>
      </c>
      <c r="AM247">
        <v>1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1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</row>
    <row r="248" spans="1:57" hidden="1" x14ac:dyDescent="0.2">
      <c r="A248">
        <v>254</v>
      </c>
      <c r="B248" t="s">
        <v>371</v>
      </c>
      <c r="C248" t="s">
        <v>353</v>
      </c>
      <c r="D248">
        <v>2019</v>
      </c>
      <c r="E248">
        <v>4</v>
      </c>
      <c r="F248" t="s">
        <v>177</v>
      </c>
      <c r="G248">
        <f t="shared" si="27"/>
        <v>21</v>
      </c>
      <c r="H248" t="str">
        <f t="shared" si="28"/>
        <v>TIMSS_2019_G4</v>
      </c>
      <c r="I248" t="str">
        <f t="shared" si="29"/>
        <v>TIMSS_2019_G4_student_reliability</v>
      </c>
      <c r="J248" t="s">
        <v>353</v>
      </c>
      <c r="K248" t="s">
        <v>322</v>
      </c>
      <c r="L248">
        <v>64</v>
      </c>
      <c r="M248">
        <v>206.5</v>
      </c>
      <c r="N248" t="s">
        <v>353</v>
      </c>
      <c r="O248" t="s">
        <v>436</v>
      </c>
      <c r="P248" t="s">
        <v>353</v>
      </c>
      <c r="Q248" t="str">
        <f t="shared" si="30"/>
        <v>-</v>
      </c>
      <c r="R248" t="s">
        <v>353</v>
      </c>
      <c r="S248" t="s">
        <v>353</v>
      </c>
      <c r="T248" t="s">
        <v>353</v>
      </c>
      <c r="U248" t="s">
        <v>353</v>
      </c>
      <c r="V248" t="str">
        <f t="shared" si="31"/>
        <v>No</v>
      </c>
      <c r="W248" t="str">
        <f t="shared" si="32"/>
        <v>No</v>
      </c>
      <c r="X248" s="6">
        <f t="shared" si="33"/>
        <v>1</v>
      </c>
      <c r="Y248" s="6">
        <f t="shared" si="34"/>
        <v>0</v>
      </c>
      <c r="Z248" t="s">
        <v>425</v>
      </c>
      <c r="AA248" t="s">
        <v>181</v>
      </c>
      <c r="AB248" t="s">
        <v>356</v>
      </c>
      <c r="AC248" t="str">
        <f t="shared" si="35"/>
        <v>TIMSS_2019_G4-</v>
      </c>
      <c r="AD248" t="s">
        <v>353</v>
      </c>
      <c r="AE248" t="s">
        <v>322</v>
      </c>
      <c r="AF248">
        <v>1</v>
      </c>
      <c r="AG248">
        <v>1</v>
      </c>
      <c r="AH248">
        <v>1</v>
      </c>
      <c r="AI248">
        <v>0</v>
      </c>
      <c r="AJ248">
        <v>1</v>
      </c>
      <c r="AK248">
        <v>0</v>
      </c>
      <c r="AL248">
        <v>0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1</v>
      </c>
      <c r="AT248">
        <v>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</row>
    <row r="249" spans="1:57" hidden="1" x14ac:dyDescent="0.2">
      <c r="A249">
        <v>255</v>
      </c>
      <c r="B249" t="s">
        <v>371</v>
      </c>
      <c r="C249" t="s">
        <v>387</v>
      </c>
      <c r="D249">
        <v>2019</v>
      </c>
      <c r="E249">
        <v>4</v>
      </c>
      <c r="F249" t="s">
        <v>177</v>
      </c>
      <c r="G249">
        <f t="shared" si="27"/>
        <v>21</v>
      </c>
      <c r="H249" t="str">
        <f t="shared" si="28"/>
        <v>TIMSS_eTIMSS_2019_G4</v>
      </c>
      <c r="I249" t="str">
        <f t="shared" si="29"/>
        <v>TIMSS_eTIMSS_2019_G4_student_reliability</v>
      </c>
      <c r="J249" t="s">
        <v>353</v>
      </c>
      <c r="K249" t="s">
        <v>323</v>
      </c>
      <c r="L249">
        <v>36</v>
      </c>
      <c r="M249">
        <v>63.9</v>
      </c>
      <c r="N249" t="s">
        <v>353</v>
      </c>
      <c r="O249" t="s">
        <v>436</v>
      </c>
      <c r="P249" t="s">
        <v>353</v>
      </c>
      <c r="Q249" t="str">
        <f t="shared" si="30"/>
        <v>-</v>
      </c>
      <c r="R249" t="s">
        <v>353</v>
      </c>
      <c r="S249" t="s">
        <v>353</v>
      </c>
      <c r="T249" t="s">
        <v>353</v>
      </c>
      <c r="U249" t="s">
        <v>353</v>
      </c>
      <c r="V249" t="str">
        <f t="shared" si="31"/>
        <v>No</v>
      </c>
      <c r="W249" t="str">
        <f t="shared" si="32"/>
        <v>No</v>
      </c>
      <c r="X249" s="6">
        <f t="shared" si="33"/>
        <v>1</v>
      </c>
      <c r="Y249" s="6">
        <f t="shared" si="34"/>
        <v>0</v>
      </c>
      <c r="Z249" t="s">
        <v>425</v>
      </c>
      <c r="AA249" t="s">
        <v>181</v>
      </c>
      <c r="AB249" t="s">
        <v>356</v>
      </c>
      <c r="AC249" t="str">
        <f t="shared" si="35"/>
        <v>TIMSS_eTIMSS_2019_G4-</v>
      </c>
      <c r="AD249" t="s">
        <v>353</v>
      </c>
      <c r="AE249" t="s">
        <v>323</v>
      </c>
      <c r="AF249">
        <v>1</v>
      </c>
      <c r="AG249">
        <v>1</v>
      </c>
      <c r="AH249">
        <v>1</v>
      </c>
      <c r="AI249">
        <v>0</v>
      </c>
      <c r="AJ249">
        <v>1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1</v>
      </c>
      <c r="AT249">
        <v>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</row>
    <row r="250" spans="1:57" hidden="1" x14ac:dyDescent="0.2">
      <c r="A250">
        <v>256</v>
      </c>
      <c r="B250" t="s">
        <v>371</v>
      </c>
      <c r="C250" t="s">
        <v>383</v>
      </c>
      <c r="D250">
        <v>2019</v>
      </c>
      <c r="E250">
        <v>4</v>
      </c>
      <c r="F250" t="s">
        <v>177</v>
      </c>
      <c r="G250">
        <f t="shared" si="27"/>
        <v>21</v>
      </c>
      <c r="H250" t="str">
        <f t="shared" si="28"/>
        <v>TIMSS_Bridge_2019_G4</v>
      </c>
      <c r="I250" t="str">
        <f t="shared" si="29"/>
        <v>TIMSS_Bridge_2019_G4_link</v>
      </c>
      <c r="J250" t="s">
        <v>353</v>
      </c>
      <c r="K250" t="s">
        <v>324</v>
      </c>
      <c r="L250">
        <v>28</v>
      </c>
      <c r="M250">
        <v>12.9</v>
      </c>
      <c r="N250" t="s">
        <v>418</v>
      </c>
      <c r="O250" t="s">
        <v>436</v>
      </c>
      <c r="P250" t="s">
        <v>353</v>
      </c>
      <c r="Q250" t="str">
        <f t="shared" si="30"/>
        <v>-</v>
      </c>
      <c r="R250" t="s">
        <v>353</v>
      </c>
      <c r="S250" t="s">
        <v>353</v>
      </c>
      <c r="T250" t="s">
        <v>353</v>
      </c>
      <c r="U250" t="s">
        <v>353</v>
      </c>
      <c r="V250" t="str">
        <f t="shared" si="31"/>
        <v>No</v>
      </c>
      <c r="W250" t="str">
        <f t="shared" si="32"/>
        <v>No</v>
      </c>
      <c r="X250" s="6">
        <f t="shared" si="33"/>
        <v>1</v>
      </c>
      <c r="Y250" s="6">
        <f t="shared" si="34"/>
        <v>0</v>
      </c>
      <c r="Z250" t="s">
        <v>410</v>
      </c>
      <c r="AA250" t="s">
        <v>410</v>
      </c>
      <c r="AB250" t="s">
        <v>353</v>
      </c>
      <c r="AC250" t="str">
        <f t="shared" si="35"/>
        <v>TIMSS_Bridge_2019_G4-</v>
      </c>
      <c r="AD250" t="s">
        <v>353</v>
      </c>
      <c r="AE250" t="s">
        <v>324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1</v>
      </c>
      <c r="AT250">
        <v>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1</v>
      </c>
      <c r="BC250">
        <v>0</v>
      </c>
      <c r="BD250">
        <v>1</v>
      </c>
      <c r="BE250">
        <v>0</v>
      </c>
    </row>
    <row r="251" spans="1:57" hidden="1" x14ac:dyDescent="0.2">
      <c r="A251">
        <v>257</v>
      </c>
      <c r="B251" t="s">
        <v>371</v>
      </c>
      <c r="C251" t="s">
        <v>353</v>
      </c>
      <c r="D251">
        <v>2019</v>
      </c>
      <c r="E251">
        <v>4</v>
      </c>
      <c r="F251" t="s">
        <v>177</v>
      </c>
      <c r="G251">
        <f t="shared" si="27"/>
        <v>21</v>
      </c>
      <c r="H251" t="str">
        <f t="shared" si="28"/>
        <v>TIMSS_2019_G4</v>
      </c>
      <c r="I251" t="str">
        <f t="shared" si="29"/>
        <v>TIMSS_2019_G4_link</v>
      </c>
      <c r="J251" t="s">
        <v>353</v>
      </c>
      <c r="K251" t="s">
        <v>325</v>
      </c>
      <c r="L251">
        <v>64</v>
      </c>
      <c r="M251">
        <v>359.7</v>
      </c>
      <c r="N251" t="s">
        <v>418</v>
      </c>
      <c r="O251" t="s">
        <v>436</v>
      </c>
      <c r="P251" t="s">
        <v>353</v>
      </c>
      <c r="Q251" t="str">
        <f t="shared" si="30"/>
        <v>-</v>
      </c>
      <c r="R251" t="s">
        <v>353</v>
      </c>
      <c r="S251" t="s">
        <v>353</v>
      </c>
      <c r="T251" t="s">
        <v>353</v>
      </c>
      <c r="U251" t="s">
        <v>353</v>
      </c>
      <c r="V251" t="str">
        <f t="shared" si="31"/>
        <v>No</v>
      </c>
      <c r="W251" t="str">
        <f t="shared" si="32"/>
        <v>No</v>
      </c>
      <c r="X251" s="6">
        <f t="shared" si="33"/>
        <v>1</v>
      </c>
      <c r="Y251" s="6">
        <f t="shared" si="34"/>
        <v>0</v>
      </c>
      <c r="Z251" t="s">
        <v>410</v>
      </c>
      <c r="AA251" t="s">
        <v>410</v>
      </c>
      <c r="AB251" t="s">
        <v>353</v>
      </c>
      <c r="AC251" t="str">
        <f t="shared" si="35"/>
        <v>TIMSS_2019_G4-</v>
      </c>
      <c r="AD251" t="s">
        <v>353</v>
      </c>
      <c r="AE251" t="s">
        <v>325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1</v>
      </c>
      <c r="AT251">
        <v>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0</v>
      </c>
      <c r="BD251">
        <v>1</v>
      </c>
      <c r="BE251">
        <v>0</v>
      </c>
    </row>
    <row r="252" spans="1:57" hidden="1" x14ac:dyDescent="0.2">
      <c r="A252">
        <v>258</v>
      </c>
      <c r="B252" t="s">
        <v>371</v>
      </c>
      <c r="C252" t="s">
        <v>387</v>
      </c>
      <c r="D252">
        <v>2019</v>
      </c>
      <c r="E252">
        <v>4</v>
      </c>
      <c r="F252" t="s">
        <v>177</v>
      </c>
      <c r="G252">
        <f t="shared" si="27"/>
        <v>21</v>
      </c>
      <c r="H252" t="str">
        <f t="shared" si="28"/>
        <v>TIMSS_eTIMSS_2019_G4</v>
      </c>
      <c r="I252" t="str">
        <f t="shared" si="29"/>
        <v>TIMSS_eTIMSS_2019_G4_link</v>
      </c>
      <c r="J252" t="s">
        <v>353</v>
      </c>
      <c r="K252" t="s">
        <v>326</v>
      </c>
      <c r="L252">
        <v>36</v>
      </c>
      <c r="M252">
        <v>61.4</v>
      </c>
      <c r="N252" t="s">
        <v>418</v>
      </c>
      <c r="O252" t="s">
        <v>436</v>
      </c>
      <c r="P252" t="s">
        <v>353</v>
      </c>
      <c r="Q252" t="str">
        <f t="shared" si="30"/>
        <v>-</v>
      </c>
      <c r="R252" t="s">
        <v>353</v>
      </c>
      <c r="S252" t="s">
        <v>353</v>
      </c>
      <c r="T252" t="s">
        <v>353</v>
      </c>
      <c r="U252" t="s">
        <v>353</v>
      </c>
      <c r="V252" t="str">
        <f t="shared" si="31"/>
        <v>No</v>
      </c>
      <c r="W252" t="str">
        <f t="shared" si="32"/>
        <v>No</v>
      </c>
      <c r="X252" s="6">
        <f t="shared" si="33"/>
        <v>1</v>
      </c>
      <c r="Y252" s="6">
        <f t="shared" si="34"/>
        <v>0</v>
      </c>
      <c r="Z252" t="s">
        <v>410</v>
      </c>
      <c r="AA252" t="s">
        <v>410</v>
      </c>
      <c r="AB252" t="s">
        <v>353</v>
      </c>
      <c r="AC252" t="str">
        <f t="shared" si="35"/>
        <v>TIMSS_eTIMSS_2019_G4-</v>
      </c>
      <c r="AD252" t="s">
        <v>353</v>
      </c>
      <c r="AE252" t="s">
        <v>326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1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</v>
      </c>
      <c r="BC252">
        <v>0</v>
      </c>
      <c r="BD252">
        <v>1</v>
      </c>
      <c r="BE252">
        <v>0</v>
      </c>
    </row>
    <row r="253" spans="1:57" hidden="1" x14ac:dyDescent="0.2">
      <c r="A253">
        <v>259</v>
      </c>
      <c r="B253" t="s">
        <v>371</v>
      </c>
      <c r="C253" t="s">
        <v>383</v>
      </c>
      <c r="D253">
        <v>2019</v>
      </c>
      <c r="E253">
        <v>4</v>
      </c>
      <c r="F253" t="s">
        <v>177</v>
      </c>
      <c r="G253">
        <f t="shared" si="27"/>
        <v>21</v>
      </c>
      <c r="H253" t="str">
        <f t="shared" si="28"/>
        <v>TIMSS_Bridge_2019_G4</v>
      </c>
      <c r="I253" t="str">
        <f t="shared" si="29"/>
        <v>TIMSS_Bridge_2019_G4_teacher</v>
      </c>
      <c r="J253" t="s">
        <v>353</v>
      </c>
      <c r="K253" t="s">
        <v>327</v>
      </c>
      <c r="L253">
        <v>28</v>
      </c>
      <c r="M253">
        <v>3.2</v>
      </c>
      <c r="N253" t="s">
        <v>412</v>
      </c>
      <c r="O253" t="s">
        <v>434</v>
      </c>
      <c r="P253" t="s">
        <v>309</v>
      </c>
      <c r="Q253" t="str">
        <f t="shared" si="30"/>
        <v>-</v>
      </c>
      <c r="R253" t="s">
        <v>353</v>
      </c>
      <c r="S253" t="s">
        <v>353</v>
      </c>
      <c r="T253" t="s">
        <v>353</v>
      </c>
      <c r="U253" t="s">
        <v>353</v>
      </c>
      <c r="V253" t="str">
        <f t="shared" si="31"/>
        <v>No</v>
      </c>
      <c r="W253" t="str">
        <f t="shared" si="32"/>
        <v>No</v>
      </c>
      <c r="X253" s="6">
        <f t="shared" si="33"/>
        <v>1</v>
      </c>
      <c r="Y253" s="6">
        <f t="shared" si="34"/>
        <v>0</v>
      </c>
      <c r="Z253" t="s">
        <v>182</v>
      </c>
      <c r="AA253" t="s">
        <v>182</v>
      </c>
      <c r="AB253" t="s">
        <v>353</v>
      </c>
      <c r="AC253" t="str">
        <f t="shared" si="35"/>
        <v>TIMSS_Bridge_2019_G4-</v>
      </c>
      <c r="AD253" t="s">
        <v>353</v>
      </c>
      <c r="AE253" t="s">
        <v>327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1</v>
      </c>
      <c r="AT253">
        <v>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</v>
      </c>
      <c r="BC253">
        <v>0</v>
      </c>
      <c r="BD253">
        <v>1</v>
      </c>
      <c r="BE253">
        <v>0</v>
      </c>
    </row>
    <row r="254" spans="1:57" hidden="1" x14ac:dyDescent="0.2">
      <c r="A254">
        <v>260</v>
      </c>
      <c r="B254" t="s">
        <v>371</v>
      </c>
      <c r="C254" t="s">
        <v>353</v>
      </c>
      <c r="D254">
        <v>2019</v>
      </c>
      <c r="E254">
        <v>4</v>
      </c>
      <c r="F254" t="s">
        <v>177</v>
      </c>
      <c r="G254">
        <f t="shared" si="27"/>
        <v>21</v>
      </c>
      <c r="H254" t="str">
        <f t="shared" si="28"/>
        <v>TIMSS_2019_G4</v>
      </c>
      <c r="I254" t="str">
        <f t="shared" si="29"/>
        <v>TIMSS_2019_G4_teacher</v>
      </c>
      <c r="J254" t="s">
        <v>353</v>
      </c>
      <c r="K254" t="s">
        <v>328</v>
      </c>
      <c r="L254">
        <v>64</v>
      </c>
      <c r="M254">
        <v>13.3</v>
      </c>
      <c r="N254" t="s">
        <v>412</v>
      </c>
      <c r="O254" t="s">
        <v>434</v>
      </c>
      <c r="P254" t="s">
        <v>310</v>
      </c>
      <c r="Q254" t="str">
        <f t="shared" si="30"/>
        <v>-</v>
      </c>
      <c r="R254" t="s">
        <v>353</v>
      </c>
      <c r="S254" t="s">
        <v>353</v>
      </c>
      <c r="T254" t="s">
        <v>353</v>
      </c>
      <c r="U254" t="s">
        <v>353</v>
      </c>
      <c r="V254" t="str">
        <f t="shared" si="31"/>
        <v>No</v>
      </c>
      <c r="W254" t="str">
        <f t="shared" si="32"/>
        <v>No</v>
      </c>
      <c r="X254" s="6">
        <f t="shared" si="33"/>
        <v>1</v>
      </c>
      <c r="Y254" s="6">
        <f t="shared" si="34"/>
        <v>0</v>
      </c>
      <c r="Z254" t="s">
        <v>182</v>
      </c>
      <c r="AA254" t="s">
        <v>182</v>
      </c>
      <c r="AB254" t="s">
        <v>353</v>
      </c>
      <c r="AC254" t="str">
        <f t="shared" si="35"/>
        <v>TIMSS_2019_G4-</v>
      </c>
      <c r="AD254" t="s">
        <v>353</v>
      </c>
      <c r="AE254" t="s">
        <v>328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1</v>
      </c>
      <c r="AT254">
        <v>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1</v>
      </c>
      <c r="BC254">
        <v>0</v>
      </c>
      <c r="BD254">
        <v>1</v>
      </c>
      <c r="BE254">
        <v>0</v>
      </c>
    </row>
    <row r="255" spans="1:57" hidden="1" x14ac:dyDescent="0.2">
      <c r="A255">
        <v>261</v>
      </c>
      <c r="B255" t="s">
        <v>371</v>
      </c>
      <c r="C255" t="s">
        <v>387</v>
      </c>
      <c r="D255">
        <v>2019</v>
      </c>
      <c r="E255">
        <v>4</v>
      </c>
      <c r="F255" t="s">
        <v>177</v>
      </c>
      <c r="G255">
        <f t="shared" si="27"/>
        <v>21</v>
      </c>
      <c r="H255" t="str">
        <f t="shared" si="28"/>
        <v>TIMSS_eTIMSS_2019_G4</v>
      </c>
      <c r="I255" t="str">
        <f t="shared" si="29"/>
        <v>TIMSS_eTIMSS_2019_G4_teacher</v>
      </c>
      <c r="J255" t="s">
        <v>353</v>
      </c>
      <c r="K255" t="s">
        <v>329</v>
      </c>
      <c r="L255">
        <v>36</v>
      </c>
      <c r="M255">
        <v>8</v>
      </c>
      <c r="N255" t="s">
        <v>412</v>
      </c>
      <c r="O255" t="s">
        <v>434</v>
      </c>
      <c r="P255" t="s">
        <v>311</v>
      </c>
      <c r="Q255" t="str">
        <f t="shared" si="30"/>
        <v>-</v>
      </c>
      <c r="R255" t="s">
        <v>353</v>
      </c>
      <c r="S255" t="s">
        <v>353</v>
      </c>
      <c r="T255" t="s">
        <v>353</v>
      </c>
      <c r="U255" t="s">
        <v>353</v>
      </c>
      <c r="V255" t="str">
        <f t="shared" si="31"/>
        <v>No</v>
      </c>
      <c r="W255" t="str">
        <f t="shared" si="32"/>
        <v>No</v>
      </c>
      <c r="X255" s="6">
        <f t="shared" si="33"/>
        <v>1</v>
      </c>
      <c r="Y255" s="6">
        <f t="shared" si="34"/>
        <v>0</v>
      </c>
      <c r="Z255" t="s">
        <v>182</v>
      </c>
      <c r="AA255" t="s">
        <v>182</v>
      </c>
      <c r="AB255" t="s">
        <v>353</v>
      </c>
      <c r="AC255" t="str">
        <f t="shared" si="35"/>
        <v>TIMSS_eTIMSS_2019_G4-</v>
      </c>
      <c r="AD255" t="s">
        <v>353</v>
      </c>
      <c r="AE255" t="s">
        <v>329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1</v>
      </c>
      <c r="AT255">
        <v>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0</v>
      </c>
      <c r="BD255">
        <v>1</v>
      </c>
      <c r="BE255">
        <v>0</v>
      </c>
    </row>
    <row r="256" spans="1:57" hidden="1" x14ac:dyDescent="0.2">
      <c r="A256">
        <v>262</v>
      </c>
      <c r="B256" t="s">
        <v>371</v>
      </c>
      <c r="C256" t="s">
        <v>383</v>
      </c>
      <c r="D256">
        <v>2019</v>
      </c>
      <c r="E256">
        <v>8</v>
      </c>
      <c r="F256" t="s">
        <v>178</v>
      </c>
      <c r="G256">
        <f t="shared" si="27"/>
        <v>21</v>
      </c>
      <c r="H256" t="str">
        <f t="shared" si="28"/>
        <v>TIMSS_Bridge_2019_G8</v>
      </c>
      <c r="I256" t="str">
        <f t="shared" si="29"/>
        <v>TIMSS_Bridge_2019_G8_school</v>
      </c>
      <c r="J256" t="s">
        <v>353</v>
      </c>
      <c r="K256" t="s">
        <v>330</v>
      </c>
      <c r="L256">
        <v>19</v>
      </c>
      <c r="M256">
        <v>0.8</v>
      </c>
      <c r="N256" t="s">
        <v>389</v>
      </c>
      <c r="O256" t="s">
        <v>433</v>
      </c>
      <c r="P256" t="s">
        <v>353</v>
      </c>
      <c r="Q256" t="str">
        <f t="shared" si="30"/>
        <v>-</v>
      </c>
      <c r="R256" t="s">
        <v>353</v>
      </c>
      <c r="S256" t="s">
        <v>353</v>
      </c>
      <c r="T256" t="s">
        <v>353</v>
      </c>
      <c r="U256" t="s">
        <v>353</v>
      </c>
      <c r="V256" t="str">
        <f t="shared" si="31"/>
        <v>No</v>
      </c>
      <c r="W256" t="str">
        <f t="shared" si="32"/>
        <v>No</v>
      </c>
      <c r="X256" s="6">
        <f t="shared" si="33"/>
        <v>1</v>
      </c>
      <c r="Y256" s="6">
        <f t="shared" si="34"/>
        <v>0</v>
      </c>
      <c r="Z256" t="s">
        <v>180</v>
      </c>
      <c r="AA256" t="s">
        <v>180</v>
      </c>
      <c r="AB256" t="s">
        <v>353</v>
      </c>
      <c r="AC256" t="str">
        <f t="shared" si="35"/>
        <v>TIMSS_Bridge_2019_G8-</v>
      </c>
      <c r="AD256" t="s">
        <v>353</v>
      </c>
      <c r="AE256" t="s">
        <v>330</v>
      </c>
      <c r="AF256">
        <v>0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1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 hidden="1" x14ac:dyDescent="0.2">
      <c r="A257">
        <v>263</v>
      </c>
      <c r="B257" t="s">
        <v>371</v>
      </c>
      <c r="C257" t="s">
        <v>353</v>
      </c>
      <c r="D257">
        <v>2019</v>
      </c>
      <c r="E257">
        <v>8</v>
      </c>
      <c r="F257" t="s">
        <v>178</v>
      </c>
      <c r="G257">
        <f t="shared" si="27"/>
        <v>21</v>
      </c>
      <c r="H257" t="str">
        <f t="shared" si="28"/>
        <v>TIMSS_2019_G8</v>
      </c>
      <c r="I257" t="str">
        <f t="shared" si="29"/>
        <v>TIMSS_2019_G8_school</v>
      </c>
      <c r="J257" t="s">
        <v>353</v>
      </c>
      <c r="K257" t="s">
        <v>331</v>
      </c>
      <c r="L257">
        <v>46</v>
      </c>
      <c r="M257">
        <v>3.2</v>
      </c>
      <c r="N257" t="s">
        <v>389</v>
      </c>
      <c r="O257" t="s">
        <v>433</v>
      </c>
      <c r="P257" t="s">
        <v>353</v>
      </c>
      <c r="Q257" t="str">
        <f t="shared" si="30"/>
        <v>-</v>
      </c>
      <c r="R257" t="s">
        <v>353</v>
      </c>
      <c r="S257" t="s">
        <v>353</v>
      </c>
      <c r="T257" t="s">
        <v>353</v>
      </c>
      <c r="U257" t="s">
        <v>353</v>
      </c>
      <c r="V257" t="str">
        <f t="shared" si="31"/>
        <v>No</v>
      </c>
      <c r="W257" t="str">
        <f t="shared" si="32"/>
        <v>No</v>
      </c>
      <c r="X257" s="6">
        <f t="shared" si="33"/>
        <v>1</v>
      </c>
      <c r="Y257" s="6">
        <f t="shared" si="34"/>
        <v>0</v>
      </c>
      <c r="Z257" t="s">
        <v>180</v>
      </c>
      <c r="AA257" t="s">
        <v>180</v>
      </c>
      <c r="AB257" t="s">
        <v>353</v>
      </c>
      <c r="AC257" t="str">
        <f t="shared" si="35"/>
        <v>TIMSS_2019_G8-</v>
      </c>
      <c r="AD257" t="s">
        <v>353</v>
      </c>
      <c r="AE257" t="s">
        <v>331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</v>
      </c>
      <c r="AS257">
        <v>1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 hidden="1" x14ac:dyDescent="0.2">
      <c r="A258">
        <v>264</v>
      </c>
      <c r="B258" t="s">
        <v>371</v>
      </c>
      <c r="C258" t="s">
        <v>387</v>
      </c>
      <c r="D258">
        <v>2019</v>
      </c>
      <c r="E258">
        <v>8</v>
      </c>
      <c r="F258" t="s">
        <v>178</v>
      </c>
      <c r="G258">
        <f t="shared" ref="G258:G321" si="36">COUNTIF(F:F,F258)</f>
        <v>21</v>
      </c>
      <c r="H258" t="str">
        <f t="shared" ref="H258:H276" si="37">_xlfn.CONCAT(B258,IF(C258="-","",_xlfn.CONCAT("_",C258)),"_",D258,IF(E258="-","",_xlfn.CONCAT("_G",E258)))</f>
        <v>TIMSS_eTIMSS_2019_G8</v>
      </c>
      <c r="I258" t="str">
        <f t="shared" ref="I258:I321" si="38">_xlfn.CONCAT(H258,"_",Z258)</f>
        <v>TIMSS_eTIMSS_2019_G8_school</v>
      </c>
      <c r="J258" t="s">
        <v>353</v>
      </c>
      <c r="K258" t="s">
        <v>332</v>
      </c>
      <c r="L258">
        <v>27</v>
      </c>
      <c r="M258">
        <v>1.8</v>
      </c>
      <c r="N258" t="s">
        <v>389</v>
      </c>
      <c r="O258" t="s">
        <v>433</v>
      </c>
      <c r="P258" t="s">
        <v>353</v>
      </c>
      <c r="Q258" t="str">
        <f t="shared" ref="Q258:Q276" si="39">_xlfn.CONCAT(IF(T258="-","-",_xlfn.CONCAT("",T258)),,IF(U258="-","",_xlfn.CONCAT(";",U258)))</f>
        <v>-</v>
      </c>
      <c r="R258" t="s">
        <v>353</v>
      </c>
      <c r="S258" t="s">
        <v>353</v>
      </c>
      <c r="T258" t="s">
        <v>353</v>
      </c>
      <c r="U258" t="s">
        <v>353</v>
      </c>
      <c r="V258" t="str">
        <f t="shared" ref="V258:V276" si="40">IF(COUNTIF(K:K,K258)=1,"No","Yes")</f>
        <v>No</v>
      </c>
      <c r="W258" t="str">
        <f t="shared" ref="W258:W276" si="41">IF(COUNTIF(I:I,I258)=1,"No","Yes")</f>
        <v>No</v>
      </c>
      <c r="X258" s="6">
        <f t="shared" ref="X258:X276" si="42">COUNTIFS(H:H,H258,AD:AD,"ACH")</f>
        <v>1</v>
      </c>
      <c r="Y258" s="6">
        <f t="shared" ref="Y258:Y276" si="43">COUNTIFS(H:H,H258,AD:AD,"BG")</f>
        <v>0</v>
      </c>
      <c r="Z258" t="s">
        <v>180</v>
      </c>
      <c r="AA258" t="s">
        <v>180</v>
      </c>
      <c r="AB258" t="s">
        <v>353</v>
      </c>
      <c r="AC258" t="str">
        <f t="shared" ref="AC258:AC321" si="44">_xlfn.CONCAT(H258,AD258)</f>
        <v>TIMSS_eTIMSS_2019_G8-</v>
      </c>
      <c r="AD258" t="s">
        <v>353</v>
      </c>
      <c r="AE258" t="s">
        <v>332</v>
      </c>
      <c r="AF258">
        <v>0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1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</row>
    <row r="259" spans="1:57" hidden="1" x14ac:dyDescent="0.2">
      <c r="A259">
        <v>265</v>
      </c>
      <c r="B259" t="s">
        <v>371</v>
      </c>
      <c r="C259" t="s">
        <v>383</v>
      </c>
      <c r="D259">
        <v>2019</v>
      </c>
      <c r="E259">
        <v>8</v>
      </c>
      <c r="F259" t="s">
        <v>178</v>
      </c>
      <c r="G259">
        <f t="shared" si="36"/>
        <v>21</v>
      </c>
      <c r="H259" t="str">
        <f t="shared" si="37"/>
        <v>TIMSS_Bridge_2019_G8</v>
      </c>
      <c r="I259" t="str">
        <f t="shared" si="38"/>
        <v>TIMSS_Bridge_2019_G8_student_achievement</v>
      </c>
      <c r="J259" t="s">
        <v>476</v>
      </c>
      <c r="K259" t="s">
        <v>333</v>
      </c>
      <c r="L259">
        <v>19</v>
      </c>
      <c r="M259">
        <v>17.899999999999999</v>
      </c>
      <c r="N259" t="s">
        <v>409</v>
      </c>
      <c r="O259" t="s">
        <v>433</v>
      </c>
      <c r="P259" t="s">
        <v>330</v>
      </c>
      <c r="Q259" t="str">
        <f t="shared" si="39"/>
        <v>BSGB7</v>
      </c>
      <c r="R259" t="s">
        <v>353</v>
      </c>
      <c r="S259" t="s">
        <v>333</v>
      </c>
      <c r="T259" t="s">
        <v>336</v>
      </c>
      <c r="U259" t="s">
        <v>353</v>
      </c>
      <c r="V259" t="str">
        <f t="shared" si="40"/>
        <v>No</v>
      </c>
      <c r="W259" t="str">
        <f t="shared" si="41"/>
        <v>No</v>
      </c>
      <c r="X259" s="6">
        <f t="shared" si="42"/>
        <v>1</v>
      </c>
      <c r="Y259" s="6">
        <f t="shared" si="43"/>
        <v>0</v>
      </c>
      <c r="Z259" t="s">
        <v>422</v>
      </c>
      <c r="AA259" t="s">
        <v>181</v>
      </c>
      <c r="AB259" t="s">
        <v>354</v>
      </c>
      <c r="AC259" t="str">
        <f t="shared" si="44"/>
        <v>TIMSS_Bridge_2019_G8ACH</v>
      </c>
      <c r="AD259" t="s">
        <v>421</v>
      </c>
      <c r="AE259" t="s">
        <v>333</v>
      </c>
      <c r="AF259">
        <v>1</v>
      </c>
      <c r="AG259">
        <v>1</v>
      </c>
      <c r="AH259">
        <v>1</v>
      </c>
      <c r="AI259">
        <v>0</v>
      </c>
      <c r="AJ259">
        <v>1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1</v>
      </c>
      <c r="AT259">
        <v>1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</row>
    <row r="260" spans="1:57" hidden="1" x14ac:dyDescent="0.2">
      <c r="A260">
        <v>266</v>
      </c>
      <c r="B260" t="s">
        <v>371</v>
      </c>
      <c r="C260" t="s">
        <v>353</v>
      </c>
      <c r="D260">
        <v>2019</v>
      </c>
      <c r="E260">
        <v>8</v>
      </c>
      <c r="F260" t="s">
        <v>178</v>
      </c>
      <c r="G260">
        <f t="shared" si="36"/>
        <v>21</v>
      </c>
      <c r="H260" t="str">
        <f t="shared" si="37"/>
        <v>TIMSS_2019_G8</v>
      </c>
      <c r="I260" t="str">
        <f t="shared" si="38"/>
        <v>TIMSS_2019_G8_student_achievement</v>
      </c>
      <c r="J260" t="s">
        <v>469</v>
      </c>
      <c r="K260" t="s">
        <v>334</v>
      </c>
      <c r="L260">
        <v>46</v>
      </c>
      <c r="M260">
        <v>822.2</v>
      </c>
      <c r="N260" t="s">
        <v>409</v>
      </c>
      <c r="O260" t="s">
        <v>433</v>
      </c>
      <c r="P260" t="s">
        <v>331</v>
      </c>
      <c r="Q260" t="str">
        <f t="shared" si="39"/>
        <v>BSGM7</v>
      </c>
      <c r="R260" t="s">
        <v>353</v>
      </c>
      <c r="S260" t="s">
        <v>334</v>
      </c>
      <c r="T260" t="s">
        <v>337</v>
      </c>
      <c r="U260" t="s">
        <v>353</v>
      </c>
      <c r="V260" t="str">
        <f t="shared" si="40"/>
        <v>No</v>
      </c>
      <c r="W260" t="str">
        <f t="shared" si="41"/>
        <v>No</v>
      </c>
      <c r="X260" s="6">
        <f t="shared" si="42"/>
        <v>1</v>
      </c>
      <c r="Y260" s="6">
        <f t="shared" si="43"/>
        <v>0</v>
      </c>
      <c r="Z260" t="s">
        <v>422</v>
      </c>
      <c r="AA260" t="s">
        <v>181</v>
      </c>
      <c r="AB260" t="s">
        <v>354</v>
      </c>
      <c r="AC260" t="str">
        <f t="shared" si="44"/>
        <v>TIMSS_2019_G8ACH</v>
      </c>
      <c r="AD260" t="s">
        <v>421</v>
      </c>
      <c r="AE260" t="s">
        <v>334</v>
      </c>
      <c r="AF260">
        <v>1</v>
      </c>
      <c r="AG260">
        <v>1</v>
      </c>
      <c r="AH260">
        <v>1</v>
      </c>
      <c r="AI260">
        <v>0</v>
      </c>
      <c r="AJ260">
        <v>1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1</v>
      </c>
      <c r="AT260">
        <v>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</row>
    <row r="261" spans="1:57" hidden="1" x14ac:dyDescent="0.2">
      <c r="A261">
        <v>267</v>
      </c>
      <c r="B261" t="s">
        <v>371</v>
      </c>
      <c r="C261" t="s">
        <v>387</v>
      </c>
      <c r="D261">
        <v>2019</v>
      </c>
      <c r="E261">
        <v>8</v>
      </c>
      <c r="F261" t="s">
        <v>178</v>
      </c>
      <c r="G261">
        <f t="shared" si="36"/>
        <v>21</v>
      </c>
      <c r="H261" t="str">
        <f t="shared" si="37"/>
        <v>TIMSS_eTIMSS_2019_G8</v>
      </c>
      <c r="I261" t="str">
        <f t="shared" si="38"/>
        <v>TIMSS_eTIMSS_2019_G8_student_achievement</v>
      </c>
      <c r="J261" t="s">
        <v>468</v>
      </c>
      <c r="K261" t="s">
        <v>335</v>
      </c>
      <c r="L261">
        <v>27</v>
      </c>
      <c r="M261">
        <v>371.4</v>
      </c>
      <c r="N261" t="s">
        <v>409</v>
      </c>
      <c r="O261" t="s">
        <v>433</v>
      </c>
      <c r="P261" t="s">
        <v>332</v>
      </c>
      <c r="Q261" t="str">
        <f t="shared" si="39"/>
        <v>BSGZ7</v>
      </c>
      <c r="R261" t="s">
        <v>353</v>
      </c>
      <c r="S261" t="s">
        <v>335</v>
      </c>
      <c r="T261" t="s">
        <v>338</v>
      </c>
      <c r="U261" t="s">
        <v>353</v>
      </c>
      <c r="V261" t="str">
        <f t="shared" si="40"/>
        <v>No</v>
      </c>
      <c r="W261" t="str">
        <f t="shared" si="41"/>
        <v>No</v>
      </c>
      <c r="X261" s="6">
        <f t="shared" si="42"/>
        <v>1</v>
      </c>
      <c r="Y261" s="6">
        <f t="shared" si="43"/>
        <v>0</v>
      </c>
      <c r="Z261" t="s">
        <v>422</v>
      </c>
      <c r="AA261" t="s">
        <v>181</v>
      </c>
      <c r="AB261" t="s">
        <v>354</v>
      </c>
      <c r="AC261" t="str">
        <f t="shared" si="44"/>
        <v>TIMSS_eTIMSS_2019_G8ACH</v>
      </c>
      <c r="AD261" t="s">
        <v>421</v>
      </c>
      <c r="AE261" t="s">
        <v>335</v>
      </c>
      <c r="AF261">
        <v>1</v>
      </c>
      <c r="AG261">
        <v>1</v>
      </c>
      <c r="AH261">
        <v>1</v>
      </c>
      <c r="AI261">
        <v>0</v>
      </c>
      <c r="AJ261">
        <v>1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1</v>
      </c>
      <c r="AT261">
        <v>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</row>
    <row r="262" spans="1:57" hidden="1" x14ac:dyDescent="0.2">
      <c r="A262">
        <v>268</v>
      </c>
      <c r="B262" t="s">
        <v>371</v>
      </c>
      <c r="C262" t="s">
        <v>383</v>
      </c>
      <c r="D262">
        <v>2019</v>
      </c>
      <c r="E262">
        <v>8</v>
      </c>
      <c r="F262" t="s">
        <v>178</v>
      </c>
      <c r="G262">
        <f t="shared" si="36"/>
        <v>21</v>
      </c>
      <c r="H262" t="str">
        <f t="shared" si="37"/>
        <v>TIMSS_Bridge_2019_G8</v>
      </c>
      <c r="I262" t="str">
        <f t="shared" si="38"/>
        <v>TIMSS_Bridge_2019_G8_student_background</v>
      </c>
      <c r="J262" t="s">
        <v>353</v>
      </c>
      <c r="K262" t="s">
        <v>336</v>
      </c>
      <c r="L262">
        <v>19</v>
      </c>
      <c r="M262">
        <v>23.1</v>
      </c>
      <c r="N262" t="s">
        <v>409</v>
      </c>
      <c r="O262" t="s">
        <v>433</v>
      </c>
      <c r="P262" t="s">
        <v>353</v>
      </c>
      <c r="Q262" t="str">
        <f t="shared" si="39"/>
        <v>-</v>
      </c>
      <c r="R262" t="s">
        <v>353</v>
      </c>
      <c r="S262" t="s">
        <v>353</v>
      </c>
      <c r="T262" t="s">
        <v>353</v>
      </c>
      <c r="U262" t="s">
        <v>353</v>
      </c>
      <c r="V262" t="str">
        <f t="shared" si="40"/>
        <v>No</v>
      </c>
      <c r="W262" t="str">
        <f t="shared" si="41"/>
        <v>No</v>
      </c>
      <c r="X262" s="6">
        <f t="shared" si="42"/>
        <v>1</v>
      </c>
      <c r="Y262" s="6">
        <f t="shared" si="43"/>
        <v>0</v>
      </c>
      <c r="Z262" t="s">
        <v>423</v>
      </c>
      <c r="AA262" t="s">
        <v>181</v>
      </c>
      <c r="AB262" t="s">
        <v>355</v>
      </c>
      <c r="AC262" t="str">
        <f t="shared" si="44"/>
        <v>TIMSS_Bridge_2019_G8BGR</v>
      </c>
      <c r="AD262" t="s">
        <v>437</v>
      </c>
      <c r="AE262" t="s">
        <v>336</v>
      </c>
      <c r="AF262">
        <v>1</v>
      </c>
      <c r="AG262">
        <v>1</v>
      </c>
      <c r="AH262">
        <v>1</v>
      </c>
      <c r="AI262">
        <v>0</v>
      </c>
      <c r="AJ262">
        <v>1</v>
      </c>
      <c r="AK262">
        <v>0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1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</row>
    <row r="263" spans="1:57" hidden="1" x14ac:dyDescent="0.2">
      <c r="A263">
        <v>269</v>
      </c>
      <c r="B263" t="s">
        <v>371</v>
      </c>
      <c r="C263" t="s">
        <v>353</v>
      </c>
      <c r="D263">
        <v>2019</v>
      </c>
      <c r="E263">
        <v>8</v>
      </c>
      <c r="F263" t="s">
        <v>178</v>
      </c>
      <c r="G263">
        <f t="shared" si="36"/>
        <v>21</v>
      </c>
      <c r="H263" t="str">
        <f t="shared" si="37"/>
        <v>TIMSS_2019_G8</v>
      </c>
      <c r="I263" t="str">
        <f t="shared" si="38"/>
        <v>TIMSS_2019_G8_student_background</v>
      </c>
      <c r="J263" t="s">
        <v>353</v>
      </c>
      <c r="K263" t="s">
        <v>337</v>
      </c>
      <c r="L263">
        <v>46</v>
      </c>
      <c r="M263">
        <v>349.6</v>
      </c>
      <c r="N263" t="s">
        <v>409</v>
      </c>
      <c r="O263" t="s">
        <v>433</v>
      </c>
      <c r="P263" t="s">
        <v>353</v>
      </c>
      <c r="Q263" t="str">
        <f t="shared" si="39"/>
        <v>-</v>
      </c>
      <c r="R263" t="s">
        <v>353</v>
      </c>
      <c r="S263" t="s">
        <v>353</v>
      </c>
      <c r="T263" t="s">
        <v>353</v>
      </c>
      <c r="U263" t="s">
        <v>353</v>
      </c>
      <c r="V263" t="str">
        <f t="shared" si="40"/>
        <v>No</v>
      </c>
      <c r="W263" t="str">
        <f t="shared" si="41"/>
        <v>No</v>
      </c>
      <c r="X263" s="6">
        <f t="shared" si="42"/>
        <v>1</v>
      </c>
      <c r="Y263" s="6">
        <f t="shared" si="43"/>
        <v>0</v>
      </c>
      <c r="Z263" t="s">
        <v>423</v>
      </c>
      <c r="AA263" t="s">
        <v>181</v>
      </c>
      <c r="AB263" t="s">
        <v>355</v>
      </c>
      <c r="AC263" t="str">
        <f t="shared" si="44"/>
        <v>TIMSS_2019_G8BGR</v>
      </c>
      <c r="AD263" t="s">
        <v>437</v>
      </c>
      <c r="AE263" t="s">
        <v>337</v>
      </c>
      <c r="AF263">
        <v>1</v>
      </c>
      <c r="AG263">
        <v>1</v>
      </c>
      <c r="AH263">
        <v>1</v>
      </c>
      <c r="AI263">
        <v>0</v>
      </c>
      <c r="AJ263">
        <v>1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1</v>
      </c>
      <c r="AT263">
        <v>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 hidden="1" x14ac:dyDescent="0.2">
      <c r="A264">
        <v>270</v>
      </c>
      <c r="B264" t="s">
        <v>371</v>
      </c>
      <c r="C264" t="s">
        <v>387</v>
      </c>
      <c r="D264">
        <v>2019</v>
      </c>
      <c r="E264">
        <v>8</v>
      </c>
      <c r="F264" t="s">
        <v>178</v>
      </c>
      <c r="G264">
        <f t="shared" si="36"/>
        <v>21</v>
      </c>
      <c r="H264" t="str">
        <f t="shared" si="37"/>
        <v>TIMSS_eTIMSS_2019_G8</v>
      </c>
      <c r="I264" t="str">
        <f t="shared" si="38"/>
        <v>TIMSS_eTIMSS_2019_G8_student_background</v>
      </c>
      <c r="J264" t="s">
        <v>353</v>
      </c>
      <c r="K264" t="s">
        <v>338</v>
      </c>
      <c r="L264">
        <v>27</v>
      </c>
      <c r="M264">
        <v>111.1</v>
      </c>
      <c r="N264" t="s">
        <v>409</v>
      </c>
      <c r="O264" t="s">
        <v>433</v>
      </c>
      <c r="P264" t="s">
        <v>353</v>
      </c>
      <c r="Q264" t="str">
        <f t="shared" si="39"/>
        <v>-</v>
      </c>
      <c r="R264" t="s">
        <v>353</v>
      </c>
      <c r="S264" t="s">
        <v>353</v>
      </c>
      <c r="T264" t="s">
        <v>353</v>
      </c>
      <c r="U264" t="s">
        <v>353</v>
      </c>
      <c r="V264" t="str">
        <f t="shared" si="40"/>
        <v>No</v>
      </c>
      <c r="W264" t="str">
        <f t="shared" si="41"/>
        <v>No</v>
      </c>
      <c r="X264" s="6">
        <f t="shared" si="42"/>
        <v>1</v>
      </c>
      <c r="Y264" s="6">
        <f t="shared" si="43"/>
        <v>0</v>
      </c>
      <c r="Z264" t="s">
        <v>423</v>
      </c>
      <c r="AA264" t="s">
        <v>181</v>
      </c>
      <c r="AB264" t="s">
        <v>355</v>
      </c>
      <c r="AC264" t="str">
        <f t="shared" si="44"/>
        <v>TIMSS_eTIMSS_2019_G8BGR</v>
      </c>
      <c r="AD264" t="s">
        <v>437</v>
      </c>
      <c r="AE264" t="s">
        <v>338</v>
      </c>
      <c r="AF264">
        <v>1</v>
      </c>
      <c r="AG264">
        <v>1</v>
      </c>
      <c r="AH264">
        <v>1</v>
      </c>
      <c r="AI264">
        <v>0</v>
      </c>
      <c r="AJ264">
        <v>1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1</v>
      </c>
      <c r="AS264">
        <v>1</v>
      </c>
      <c r="AT264">
        <v>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 hidden="1" x14ac:dyDescent="0.2">
      <c r="A265">
        <v>271</v>
      </c>
      <c r="B265" t="s">
        <v>371</v>
      </c>
      <c r="C265" t="s">
        <v>383</v>
      </c>
      <c r="D265">
        <v>2019</v>
      </c>
      <c r="E265">
        <v>8</v>
      </c>
      <c r="F265" t="s">
        <v>178</v>
      </c>
      <c r="G265">
        <f t="shared" si="36"/>
        <v>21</v>
      </c>
      <c r="H265" t="str">
        <f t="shared" si="37"/>
        <v>TIMSS_Bridge_2019_G8</v>
      </c>
      <c r="I265" t="str">
        <f t="shared" si="38"/>
        <v>TIMSS_Bridge_2019_G8_student_reliability</v>
      </c>
      <c r="J265" t="s">
        <v>353</v>
      </c>
      <c r="K265" t="s">
        <v>339</v>
      </c>
      <c r="L265">
        <v>19</v>
      </c>
      <c r="M265">
        <v>8</v>
      </c>
      <c r="N265" t="s">
        <v>353</v>
      </c>
      <c r="O265" t="s">
        <v>436</v>
      </c>
      <c r="P265" t="s">
        <v>353</v>
      </c>
      <c r="Q265" t="str">
        <f t="shared" si="39"/>
        <v>-</v>
      </c>
      <c r="R265" t="s">
        <v>353</v>
      </c>
      <c r="S265" t="s">
        <v>353</v>
      </c>
      <c r="T265" t="s">
        <v>353</v>
      </c>
      <c r="U265" t="s">
        <v>353</v>
      </c>
      <c r="V265" t="str">
        <f t="shared" si="40"/>
        <v>No</v>
      </c>
      <c r="W265" t="str">
        <f t="shared" si="41"/>
        <v>No</v>
      </c>
      <c r="X265" s="6">
        <f t="shared" si="42"/>
        <v>1</v>
      </c>
      <c r="Y265" s="6">
        <f t="shared" si="43"/>
        <v>0</v>
      </c>
      <c r="Z265" t="s">
        <v>425</v>
      </c>
      <c r="AA265" t="s">
        <v>181</v>
      </c>
      <c r="AB265" t="s">
        <v>356</v>
      </c>
      <c r="AC265" t="str">
        <f t="shared" si="44"/>
        <v>TIMSS_Bridge_2019_G8-</v>
      </c>
      <c r="AD265" t="s">
        <v>353</v>
      </c>
      <c r="AE265" t="s">
        <v>339</v>
      </c>
      <c r="AF265">
        <v>1</v>
      </c>
      <c r="AG265">
        <v>1</v>
      </c>
      <c r="AH265">
        <v>1</v>
      </c>
      <c r="AI265">
        <v>0</v>
      </c>
      <c r="AJ265">
        <v>1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1</v>
      </c>
      <c r="AT265">
        <v>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 hidden="1" x14ac:dyDescent="0.2">
      <c r="A266">
        <v>272</v>
      </c>
      <c r="B266" t="s">
        <v>371</v>
      </c>
      <c r="C266" t="s">
        <v>353</v>
      </c>
      <c r="D266">
        <v>2019</v>
      </c>
      <c r="E266">
        <v>8</v>
      </c>
      <c r="F266" t="s">
        <v>178</v>
      </c>
      <c r="G266">
        <f t="shared" si="36"/>
        <v>21</v>
      </c>
      <c r="H266" t="str">
        <f t="shared" si="37"/>
        <v>TIMSS_2019_G8</v>
      </c>
      <c r="I266" t="str">
        <f t="shared" si="38"/>
        <v>TIMSS_2019_G8_student_reliability</v>
      </c>
      <c r="J266" t="s">
        <v>353</v>
      </c>
      <c r="K266" t="s">
        <v>340</v>
      </c>
      <c r="L266">
        <v>46</v>
      </c>
      <c r="M266">
        <v>152.1</v>
      </c>
      <c r="N266" t="s">
        <v>353</v>
      </c>
      <c r="O266" t="s">
        <v>436</v>
      </c>
      <c r="P266" t="s">
        <v>353</v>
      </c>
      <c r="Q266" t="str">
        <f t="shared" si="39"/>
        <v>-</v>
      </c>
      <c r="R266" t="s">
        <v>353</v>
      </c>
      <c r="S266" t="s">
        <v>353</v>
      </c>
      <c r="T266" t="s">
        <v>353</v>
      </c>
      <c r="U266" t="s">
        <v>353</v>
      </c>
      <c r="V266" t="str">
        <f t="shared" si="40"/>
        <v>No</v>
      </c>
      <c r="W266" t="str">
        <f t="shared" si="41"/>
        <v>No</v>
      </c>
      <c r="X266" s="6">
        <f t="shared" si="42"/>
        <v>1</v>
      </c>
      <c r="Y266" s="6">
        <f t="shared" si="43"/>
        <v>0</v>
      </c>
      <c r="Z266" t="s">
        <v>425</v>
      </c>
      <c r="AA266" t="s">
        <v>181</v>
      </c>
      <c r="AB266" t="s">
        <v>356</v>
      </c>
      <c r="AC266" t="str">
        <f t="shared" si="44"/>
        <v>TIMSS_2019_G8-</v>
      </c>
      <c r="AD266" t="s">
        <v>353</v>
      </c>
      <c r="AE266" t="s">
        <v>340</v>
      </c>
      <c r="AF266">
        <v>1</v>
      </c>
      <c r="AG266">
        <v>1</v>
      </c>
      <c r="AH266">
        <v>1</v>
      </c>
      <c r="AI266">
        <v>0</v>
      </c>
      <c r="AJ266">
        <v>1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1</v>
      </c>
      <c r="AT266">
        <v>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 hidden="1" x14ac:dyDescent="0.2">
      <c r="A267">
        <v>273</v>
      </c>
      <c r="B267" t="s">
        <v>371</v>
      </c>
      <c r="C267" t="s">
        <v>387</v>
      </c>
      <c r="D267">
        <v>2019</v>
      </c>
      <c r="E267">
        <v>8</v>
      </c>
      <c r="F267" t="s">
        <v>178</v>
      </c>
      <c r="G267">
        <f t="shared" si="36"/>
        <v>21</v>
      </c>
      <c r="H267" t="str">
        <f t="shared" si="37"/>
        <v>TIMSS_eTIMSS_2019_G8</v>
      </c>
      <c r="I267" t="str">
        <f t="shared" si="38"/>
        <v>TIMSS_eTIMSS_2019_G8_student_reliability</v>
      </c>
      <c r="J267" t="s">
        <v>353</v>
      </c>
      <c r="K267" t="s">
        <v>341</v>
      </c>
      <c r="L267">
        <v>27</v>
      </c>
      <c r="M267">
        <v>58.5</v>
      </c>
      <c r="N267" t="s">
        <v>353</v>
      </c>
      <c r="O267" t="s">
        <v>436</v>
      </c>
      <c r="P267" t="s">
        <v>353</v>
      </c>
      <c r="Q267" t="str">
        <f t="shared" si="39"/>
        <v>-</v>
      </c>
      <c r="R267" t="s">
        <v>353</v>
      </c>
      <c r="S267" t="s">
        <v>353</v>
      </c>
      <c r="T267" t="s">
        <v>353</v>
      </c>
      <c r="U267" t="s">
        <v>353</v>
      </c>
      <c r="V267" t="str">
        <f t="shared" si="40"/>
        <v>No</v>
      </c>
      <c r="W267" t="str">
        <f t="shared" si="41"/>
        <v>No</v>
      </c>
      <c r="X267" s="6">
        <f t="shared" si="42"/>
        <v>1</v>
      </c>
      <c r="Y267" s="6">
        <f t="shared" si="43"/>
        <v>0</v>
      </c>
      <c r="Z267" t="s">
        <v>425</v>
      </c>
      <c r="AA267" t="s">
        <v>181</v>
      </c>
      <c r="AB267" t="s">
        <v>356</v>
      </c>
      <c r="AC267" t="str">
        <f t="shared" si="44"/>
        <v>TIMSS_eTIMSS_2019_G8-</v>
      </c>
      <c r="AD267" t="s">
        <v>353</v>
      </c>
      <c r="AE267" t="s">
        <v>341</v>
      </c>
      <c r="AF267">
        <v>1</v>
      </c>
      <c r="AG267">
        <v>1</v>
      </c>
      <c r="AH267">
        <v>1</v>
      </c>
      <c r="AI267">
        <v>0</v>
      </c>
      <c r="AJ267">
        <v>1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 hidden="1" x14ac:dyDescent="0.2">
      <c r="A268">
        <v>274</v>
      </c>
      <c r="B268" t="s">
        <v>371</v>
      </c>
      <c r="C268" t="s">
        <v>383</v>
      </c>
      <c r="D268">
        <v>2019</v>
      </c>
      <c r="E268">
        <v>8</v>
      </c>
      <c r="F268" t="s">
        <v>178</v>
      </c>
      <c r="G268">
        <f t="shared" si="36"/>
        <v>21</v>
      </c>
      <c r="H268" t="str">
        <f t="shared" si="37"/>
        <v>TIMSS_Bridge_2019_G8</v>
      </c>
      <c r="I268" t="str">
        <f t="shared" si="38"/>
        <v>TIMSS_Bridge_2019_G8_link</v>
      </c>
      <c r="J268" t="s">
        <v>353</v>
      </c>
      <c r="K268" t="s">
        <v>342</v>
      </c>
      <c r="L268">
        <v>19</v>
      </c>
      <c r="M268">
        <v>17.600000000000001</v>
      </c>
      <c r="N268" t="s">
        <v>418</v>
      </c>
      <c r="O268" t="s">
        <v>436</v>
      </c>
      <c r="P268" t="s">
        <v>353</v>
      </c>
      <c r="Q268" t="str">
        <f t="shared" si="39"/>
        <v>-</v>
      </c>
      <c r="R268" t="s">
        <v>353</v>
      </c>
      <c r="S268" t="s">
        <v>353</v>
      </c>
      <c r="T268" t="s">
        <v>353</v>
      </c>
      <c r="U268" t="s">
        <v>353</v>
      </c>
      <c r="V268" t="str">
        <f t="shared" si="40"/>
        <v>No</v>
      </c>
      <c r="W268" t="str">
        <f t="shared" si="41"/>
        <v>No</v>
      </c>
      <c r="X268" s="6">
        <f t="shared" si="42"/>
        <v>1</v>
      </c>
      <c r="Y268" s="6">
        <f t="shared" si="43"/>
        <v>0</v>
      </c>
      <c r="Z268" t="s">
        <v>410</v>
      </c>
      <c r="AA268" t="s">
        <v>410</v>
      </c>
      <c r="AB268" t="s">
        <v>353</v>
      </c>
      <c r="AC268" t="str">
        <f t="shared" si="44"/>
        <v>TIMSS_Bridge_2019_G8-</v>
      </c>
      <c r="AD268" t="s">
        <v>353</v>
      </c>
      <c r="AE268" t="s">
        <v>342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>
        <v>1</v>
      </c>
      <c r="AS268">
        <v>1</v>
      </c>
      <c r="AT268">
        <v>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1</v>
      </c>
      <c r="BC268">
        <v>0</v>
      </c>
      <c r="BD268">
        <v>1</v>
      </c>
      <c r="BE268">
        <v>0</v>
      </c>
    </row>
    <row r="269" spans="1:57" hidden="1" x14ac:dyDescent="0.2">
      <c r="A269">
        <v>275</v>
      </c>
      <c r="B269" t="s">
        <v>371</v>
      </c>
      <c r="C269" t="s">
        <v>353</v>
      </c>
      <c r="D269">
        <v>2019</v>
      </c>
      <c r="E269">
        <v>8</v>
      </c>
      <c r="F269" t="s">
        <v>178</v>
      </c>
      <c r="G269">
        <f t="shared" si="36"/>
        <v>21</v>
      </c>
      <c r="H269" t="str">
        <f t="shared" si="37"/>
        <v>TIMSS_2019_G8</v>
      </c>
      <c r="I269" t="str">
        <f t="shared" si="38"/>
        <v>TIMSS_2019_G8_link</v>
      </c>
      <c r="J269" t="s">
        <v>353</v>
      </c>
      <c r="K269" t="s">
        <v>343</v>
      </c>
      <c r="L269">
        <v>46</v>
      </c>
      <c r="M269">
        <v>565.1</v>
      </c>
      <c r="N269" t="s">
        <v>418</v>
      </c>
      <c r="O269" t="s">
        <v>436</v>
      </c>
      <c r="P269" t="s">
        <v>353</v>
      </c>
      <c r="Q269" t="str">
        <f t="shared" si="39"/>
        <v>-</v>
      </c>
      <c r="R269" t="s">
        <v>353</v>
      </c>
      <c r="S269" t="s">
        <v>353</v>
      </c>
      <c r="T269" t="s">
        <v>353</v>
      </c>
      <c r="U269" t="s">
        <v>353</v>
      </c>
      <c r="V269" t="str">
        <f t="shared" si="40"/>
        <v>No</v>
      </c>
      <c r="W269" t="str">
        <f t="shared" si="41"/>
        <v>No</v>
      </c>
      <c r="X269" s="6">
        <f t="shared" si="42"/>
        <v>1</v>
      </c>
      <c r="Y269" s="6">
        <f t="shared" si="43"/>
        <v>0</v>
      </c>
      <c r="Z269" t="s">
        <v>410</v>
      </c>
      <c r="AA269" t="s">
        <v>410</v>
      </c>
      <c r="AB269" t="s">
        <v>353</v>
      </c>
      <c r="AC269" t="str">
        <f t="shared" si="44"/>
        <v>TIMSS_2019_G8-</v>
      </c>
      <c r="AD269" t="s">
        <v>353</v>
      </c>
      <c r="AE269" t="s">
        <v>343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1</v>
      </c>
      <c r="AT269">
        <v>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1</v>
      </c>
      <c r="BE269">
        <v>0</v>
      </c>
    </row>
    <row r="270" spans="1:57" hidden="1" x14ac:dyDescent="0.2">
      <c r="A270">
        <v>276</v>
      </c>
      <c r="B270" t="s">
        <v>371</v>
      </c>
      <c r="C270" t="s">
        <v>387</v>
      </c>
      <c r="D270">
        <v>2019</v>
      </c>
      <c r="E270">
        <v>8</v>
      </c>
      <c r="F270" t="s">
        <v>178</v>
      </c>
      <c r="G270">
        <f t="shared" si="36"/>
        <v>21</v>
      </c>
      <c r="H270" t="str">
        <f t="shared" si="37"/>
        <v>TIMSS_eTIMSS_2019_G8</v>
      </c>
      <c r="I270" t="str">
        <f t="shared" si="38"/>
        <v>TIMSS_eTIMSS_2019_G8_link</v>
      </c>
      <c r="J270" t="s">
        <v>353</v>
      </c>
      <c r="K270" t="s">
        <v>344</v>
      </c>
      <c r="L270">
        <v>27</v>
      </c>
      <c r="M270">
        <v>82.5</v>
      </c>
      <c r="N270" t="s">
        <v>418</v>
      </c>
      <c r="O270" t="s">
        <v>436</v>
      </c>
      <c r="P270" t="s">
        <v>353</v>
      </c>
      <c r="Q270" t="str">
        <f t="shared" si="39"/>
        <v>-</v>
      </c>
      <c r="R270" t="s">
        <v>353</v>
      </c>
      <c r="S270" t="s">
        <v>353</v>
      </c>
      <c r="T270" t="s">
        <v>353</v>
      </c>
      <c r="U270" t="s">
        <v>353</v>
      </c>
      <c r="V270" t="str">
        <f t="shared" si="40"/>
        <v>No</v>
      </c>
      <c r="W270" t="str">
        <f t="shared" si="41"/>
        <v>No</v>
      </c>
      <c r="X270" s="6">
        <f t="shared" si="42"/>
        <v>1</v>
      </c>
      <c r="Y270" s="6">
        <f t="shared" si="43"/>
        <v>0</v>
      </c>
      <c r="Z270" t="s">
        <v>410</v>
      </c>
      <c r="AA270" t="s">
        <v>410</v>
      </c>
      <c r="AB270" t="s">
        <v>353</v>
      </c>
      <c r="AC270" t="str">
        <f t="shared" si="44"/>
        <v>TIMSS_eTIMSS_2019_G8-</v>
      </c>
      <c r="AD270" t="s">
        <v>353</v>
      </c>
      <c r="AE270" t="s">
        <v>344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1</v>
      </c>
      <c r="AT270">
        <v>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0</v>
      </c>
      <c r="BD270">
        <v>1</v>
      </c>
      <c r="BE270">
        <v>0</v>
      </c>
    </row>
    <row r="271" spans="1:57" hidden="1" x14ac:dyDescent="0.2">
      <c r="A271">
        <v>277</v>
      </c>
      <c r="B271" t="s">
        <v>371</v>
      </c>
      <c r="C271" t="s">
        <v>383</v>
      </c>
      <c r="D271">
        <v>2019</v>
      </c>
      <c r="E271">
        <v>8</v>
      </c>
      <c r="F271" t="s">
        <v>178</v>
      </c>
      <c r="G271">
        <f t="shared" si="36"/>
        <v>21</v>
      </c>
      <c r="H271" t="str">
        <f t="shared" si="37"/>
        <v>TIMSS_Bridge_2019_G8</v>
      </c>
      <c r="I271" t="str">
        <f t="shared" si="38"/>
        <v>TIMSS_Bridge_2019_G8_teacher_math</v>
      </c>
      <c r="J271" t="s">
        <v>353</v>
      </c>
      <c r="K271" t="s">
        <v>345</v>
      </c>
      <c r="L271">
        <v>19</v>
      </c>
      <c r="M271">
        <v>1.3</v>
      </c>
      <c r="N271" t="s">
        <v>412</v>
      </c>
      <c r="O271" t="s">
        <v>433</v>
      </c>
      <c r="P271" t="s">
        <v>330</v>
      </c>
      <c r="Q271" t="str">
        <f t="shared" si="39"/>
        <v>-</v>
      </c>
      <c r="R271" t="s">
        <v>353</v>
      </c>
      <c r="S271" t="s">
        <v>353</v>
      </c>
      <c r="T271" t="s">
        <v>353</v>
      </c>
      <c r="U271" t="s">
        <v>353</v>
      </c>
      <c r="V271" t="str">
        <f t="shared" si="40"/>
        <v>No</v>
      </c>
      <c r="W271" t="str">
        <f t="shared" si="41"/>
        <v>No</v>
      </c>
      <c r="X271" s="6">
        <f t="shared" si="42"/>
        <v>1</v>
      </c>
      <c r="Y271" s="6">
        <f t="shared" si="43"/>
        <v>0</v>
      </c>
      <c r="Z271" t="s">
        <v>430</v>
      </c>
      <c r="AA271" t="s">
        <v>182</v>
      </c>
      <c r="AB271" t="s">
        <v>351</v>
      </c>
      <c r="AC271" t="str">
        <f t="shared" si="44"/>
        <v>TIMSS_Bridge_2019_G8-</v>
      </c>
      <c r="AD271" t="s">
        <v>353</v>
      </c>
      <c r="AE271" t="s">
        <v>345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</v>
      </c>
      <c r="AS271">
        <v>1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1</v>
      </c>
      <c r="BE271">
        <v>0</v>
      </c>
    </row>
    <row r="272" spans="1:57" hidden="1" x14ac:dyDescent="0.2">
      <c r="A272">
        <v>278</v>
      </c>
      <c r="B272" t="s">
        <v>371</v>
      </c>
      <c r="C272" t="s">
        <v>353</v>
      </c>
      <c r="D272">
        <v>2019</v>
      </c>
      <c r="E272">
        <v>8</v>
      </c>
      <c r="F272" t="s">
        <v>178</v>
      </c>
      <c r="G272">
        <f t="shared" si="36"/>
        <v>21</v>
      </c>
      <c r="H272" t="str">
        <f t="shared" si="37"/>
        <v>TIMSS_2019_G8</v>
      </c>
      <c r="I272" t="str">
        <f t="shared" si="38"/>
        <v>TIMSS_2019_G8_teacher_math</v>
      </c>
      <c r="J272" t="s">
        <v>353</v>
      </c>
      <c r="K272" t="s">
        <v>346</v>
      </c>
      <c r="L272">
        <v>46</v>
      </c>
      <c r="M272">
        <v>5.5</v>
      </c>
      <c r="N272" t="s">
        <v>412</v>
      </c>
      <c r="O272" t="s">
        <v>433</v>
      </c>
      <c r="P272" t="s">
        <v>331</v>
      </c>
      <c r="Q272" t="str">
        <f t="shared" si="39"/>
        <v>-</v>
      </c>
      <c r="R272" t="s">
        <v>353</v>
      </c>
      <c r="S272" t="s">
        <v>353</v>
      </c>
      <c r="T272" t="s">
        <v>353</v>
      </c>
      <c r="U272" t="s">
        <v>353</v>
      </c>
      <c r="V272" t="str">
        <f t="shared" si="40"/>
        <v>No</v>
      </c>
      <c r="W272" t="str">
        <f t="shared" si="41"/>
        <v>No</v>
      </c>
      <c r="X272" s="6">
        <f t="shared" si="42"/>
        <v>1</v>
      </c>
      <c r="Y272" s="6">
        <f t="shared" si="43"/>
        <v>0</v>
      </c>
      <c r="Z272" t="s">
        <v>430</v>
      </c>
      <c r="AA272" t="s">
        <v>182</v>
      </c>
      <c r="AB272" t="s">
        <v>351</v>
      </c>
      <c r="AC272" t="str">
        <f t="shared" si="44"/>
        <v>TIMSS_2019_G8-</v>
      </c>
      <c r="AD272" t="s">
        <v>353</v>
      </c>
      <c r="AE272" t="s">
        <v>346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1</v>
      </c>
      <c r="AT272">
        <v>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1</v>
      </c>
      <c r="BC272">
        <v>0</v>
      </c>
      <c r="BD272">
        <v>1</v>
      </c>
      <c r="BE272">
        <v>0</v>
      </c>
    </row>
    <row r="273" spans="1:57" hidden="1" x14ac:dyDescent="0.2">
      <c r="A273">
        <v>279</v>
      </c>
      <c r="B273" t="s">
        <v>371</v>
      </c>
      <c r="C273" t="s">
        <v>387</v>
      </c>
      <c r="D273">
        <v>2019</v>
      </c>
      <c r="E273">
        <v>8</v>
      </c>
      <c r="F273" t="s">
        <v>178</v>
      </c>
      <c r="G273">
        <f t="shared" si="36"/>
        <v>21</v>
      </c>
      <c r="H273" t="str">
        <f t="shared" si="37"/>
        <v>TIMSS_eTIMSS_2019_G8</v>
      </c>
      <c r="I273" t="str">
        <f t="shared" si="38"/>
        <v>TIMSS_eTIMSS_2019_G8_teacher_math</v>
      </c>
      <c r="J273" t="s">
        <v>353</v>
      </c>
      <c r="K273" t="s">
        <v>347</v>
      </c>
      <c r="L273">
        <v>27</v>
      </c>
      <c r="M273">
        <v>3.3</v>
      </c>
      <c r="N273" t="s">
        <v>412</v>
      </c>
      <c r="O273" t="s">
        <v>433</v>
      </c>
      <c r="P273" t="s">
        <v>332</v>
      </c>
      <c r="Q273" t="str">
        <f t="shared" si="39"/>
        <v>-</v>
      </c>
      <c r="R273" t="s">
        <v>353</v>
      </c>
      <c r="S273" t="s">
        <v>353</v>
      </c>
      <c r="T273" t="s">
        <v>353</v>
      </c>
      <c r="U273" t="s">
        <v>353</v>
      </c>
      <c r="V273" t="str">
        <f t="shared" si="40"/>
        <v>No</v>
      </c>
      <c r="W273" t="str">
        <f t="shared" si="41"/>
        <v>No</v>
      </c>
      <c r="X273" s="6">
        <f t="shared" si="42"/>
        <v>1</v>
      </c>
      <c r="Y273" s="6">
        <f t="shared" si="43"/>
        <v>0</v>
      </c>
      <c r="Z273" t="s">
        <v>430</v>
      </c>
      <c r="AA273" t="s">
        <v>182</v>
      </c>
      <c r="AB273" t="s">
        <v>351</v>
      </c>
      <c r="AC273" t="str">
        <f t="shared" si="44"/>
        <v>TIMSS_eTIMSS_2019_G8-</v>
      </c>
      <c r="AD273" t="s">
        <v>353</v>
      </c>
      <c r="AE273" t="s">
        <v>347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1</v>
      </c>
      <c r="BE273">
        <v>0</v>
      </c>
    </row>
    <row r="274" spans="1:57" hidden="1" x14ac:dyDescent="0.2">
      <c r="A274">
        <v>280</v>
      </c>
      <c r="B274" t="s">
        <v>371</v>
      </c>
      <c r="C274" t="s">
        <v>383</v>
      </c>
      <c r="D274">
        <v>2019</v>
      </c>
      <c r="E274">
        <v>8</v>
      </c>
      <c r="F274" t="s">
        <v>178</v>
      </c>
      <c r="G274">
        <f t="shared" si="36"/>
        <v>21</v>
      </c>
      <c r="H274" t="str">
        <f t="shared" si="37"/>
        <v>TIMSS_Bridge_2019_G8</v>
      </c>
      <c r="I274" t="str">
        <f t="shared" si="38"/>
        <v>TIMSS_Bridge_2019_G8_teacher_science</v>
      </c>
      <c r="J274" t="s">
        <v>353</v>
      </c>
      <c r="K274" t="s">
        <v>348</v>
      </c>
      <c r="L274">
        <v>19</v>
      </c>
      <c r="M274">
        <v>1.7</v>
      </c>
      <c r="N274" t="s">
        <v>412</v>
      </c>
      <c r="O274" t="s">
        <v>433</v>
      </c>
      <c r="P274" t="s">
        <v>330</v>
      </c>
      <c r="Q274" t="str">
        <f t="shared" si="39"/>
        <v>-</v>
      </c>
      <c r="R274" t="s">
        <v>353</v>
      </c>
      <c r="S274" t="s">
        <v>353</v>
      </c>
      <c r="T274" t="s">
        <v>353</v>
      </c>
      <c r="U274" t="s">
        <v>353</v>
      </c>
      <c r="V274" t="str">
        <f t="shared" si="40"/>
        <v>No</v>
      </c>
      <c r="W274" t="str">
        <f t="shared" si="41"/>
        <v>No</v>
      </c>
      <c r="X274" s="6">
        <f t="shared" si="42"/>
        <v>1</v>
      </c>
      <c r="Y274" s="6">
        <f t="shared" si="43"/>
        <v>0</v>
      </c>
      <c r="Z274" t="s">
        <v>431</v>
      </c>
      <c r="AA274" t="s">
        <v>182</v>
      </c>
      <c r="AB274" t="s">
        <v>352</v>
      </c>
      <c r="AC274" t="str">
        <f t="shared" si="44"/>
        <v>TIMSS_Bridge_2019_G8-</v>
      </c>
      <c r="AD274" t="s">
        <v>353</v>
      </c>
      <c r="AE274" t="s">
        <v>348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1</v>
      </c>
      <c r="AT274">
        <v>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1</v>
      </c>
      <c r="BC274">
        <v>0</v>
      </c>
      <c r="BD274">
        <v>1</v>
      </c>
      <c r="BE274">
        <v>0</v>
      </c>
    </row>
    <row r="275" spans="1:57" hidden="1" x14ac:dyDescent="0.2">
      <c r="A275">
        <v>281</v>
      </c>
      <c r="B275" t="s">
        <v>371</v>
      </c>
      <c r="C275" t="s">
        <v>353</v>
      </c>
      <c r="D275">
        <v>2019</v>
      </c>
      <c r="E275">
        <v>8</v>
      </c>
      <c r="F275" t="s">
        <v>178</v>
      </c>
      <c r="G275">
        <f t="shared" si="36"/>
        <v>21</v>
      </c>
      <c r="H275" t="str">
        <f t="shared" si="37"/>
        <v>TIMSS_2019_G8</v>
      </c>
      <c r="I275" t="str">
        <f t="shared" si="38"/>
        <v>TIMSS_2019_G8_teacher_science</v>
      </c>
      <c r="J275" t="s">
        <v>353</v>
      </c>
      <c r="K275" t="s">
        <v>349</v>
      </c>
      <c r="L275">
        <v>46</v>
      </c>
      <c r="M275">
        <v>7.8</v>
      </c>
      <c r="N275" t="s">
        <v>412</v>
      </c>
      <c r="O275" t="s">
        <v>433</v>
      </c>
      <c r="P275" t="s">
        <v>331</v>
      </c>
      <c r="Q275" t="str">
        <f t="shared" si="39"/>
        <v>-</v>
      </c>
      <c r="R275" t="s">
        <v>353</v>
      </c>
      <c r="S275" t="s">
        <v>353</v>
      </c>
      <c r="T275" t="s">
        <v>353</v>
      </c>
      <c r="U275" t="s">
        <v>353</v>
      </c>
      <c r="V275" t="str">
        <f t="shared" si="40"/>
        <v>No</v>
      </c>
      <c r="W275" t="str">
        <f t="shared" si="41"/>
        <v>No</v>
      </c>
      <c r="X275" s="6">
        <f t="shared" si="42"/>
        <v>1</v>
      </c>
      <c r="Y275" s="6">
        <f t="shared" si="43"/>
        <v>0</v>
      </c>
      <c r="Z275" t="s">
        <v>431</v>
      </c>
      <c r="AA275" t="s">
        <v>182</v>
      </c>
      <c r="AB275" t="s">
        <v>352</v>
      </c>
      <c r="AC275" t="str">
        <f t="shared" si="44"/>
        <v>TIMSS_2019_G8-</v>
      </c>
      <c r="AD275" t="s">
        <v>353</v>
      </c>
      <c r="AE275" t="s">
        <v>349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1</v>
      </c>
      <c r="AT275">
        <v>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0</v>
      </c>
      <c r="BD275">
        <v>1</v>
      </c>
      <c r="BE275">
        <v>0</v>
      </c>
    </row>
    <row r="276" spans="1:57" hidden="1" x14ac:dyDescent="0.2">
      <c r="A276">
        <v>282</v>
      </c>
      <c r="B276" t="s">
        <v>371</v>
      </c>
      <c r="C276" t="s">
        <v>387</v>
      </c>
      <c r="D276">
        <v>2019</v>
      </c>
      <c r="E276">
        <v>8</v>
      </c>
      <c r="F276" t="s">
        <v>178</v>
      </c>
      <c r="G276">
        <f t="shared" si="36"/>
        <v>21</v>
      </c>
      <c r="H276" t="str">
        <f t="shared" si="37"/>
        <v>TIMSS_eTIMSS_2019_G8</v>
      </c>
      <c r="I276" t="str">
        <f t="shared" si="38"/>
        <v>TIMSS_eTIMSS_2019_G8_teacher_science</v>
      </c>
      <c r="J276" t="s">
        <v>353</v>
      </c>
      <c r="K276" t="s">
        <v>350</v>
      </c>
      <c r="L276">
        <v>27</v>
      </c>
      <c r="M276">
        <v>4.8</v>
      </c>
      <c r="N276" t="s">
        <v>412</v>
      </c>
      <c r="O276" t="s">
        <v>433</v>
      </c>
      <c r="P276" t="s">
        <v>332</v>
      </c>
      <c r="Q276" t="str">
        <f t="shared" si="39"/>
        <v>-</v>
      </c>
      <c r="R276" t="s">
        <v>353</v>
      </c>
      <c r="S276" t="s">
        <v>353</v>
      </c>
      <c r="T276" t="s">
        <v>353</v>
      </c>
      <c r="U276" t="s">
        <v>353</v>
      </c>
      <c r="V276" t="str">
        <f t="shared" si="40"/>
        <v>No</v>
      </c>
      <c r="W276" t="str">
        <f t="shared" si="41"/>
        <v>No</v>
      </c>
      <c r="X276" s="6">
        <f t="shared" si="42"/>
        <v>1</v>
      </c>
      <c r="Y276" s="6">
        <f t="shared" si="43"/>
        <v>0</v>
      </c>
      <c r="Z276" t="s">
        <v>431</v>
      </c>
      <c r="AA276" t="s">
        <v>182</v>
      </c>
      <c r="AB276" t="s">
        <v>352</v>
      </c>
      <c r="AC276" t="str">
        <f t="shared" si="44"/>
        <v>TIMSS_eTIMSS_2019_G8-</v>
      </c>
      <c r="AD276" t="s">
        <v>353</v>
      </c>
      <c r="AE276" t="s">
        <v>350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1</v>
      </c>
      <c r="AT276">
        <v>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1</v>
      </c>
      <c r="BC276">
        <v>0</v>
      </c>
      <c r="BD276">
        <v>1</v>
      </c>
      <c r="BE276">
        <v>0</v>
      </c>
    </row>
    <row r="1048342" spans="14:21" ht="16" x14ac:dyDescent="0.2">
      <c r="N1048342" s="3"/>
      <c r="O1048342" s="3"/>
      <c r="P1048342" s="3"/>
      <c r="Q1048342" s="3"/>
      <c r="R1048342" s="3"/>
      <c r="S1048342" s="3"/>
      <c r="T1048342" s="3"/>
      <c r="U1048342" s="3"/>
    </row>
  </sheetData>
  <autoFilter ref="A1:BE276" xr:uid="{00000000-0001-0000-0000-000000000000}">
    <filterColumn colId="1">
      <filters>
        <filter val="SITES"/>
      </filters>
    </filterColumn>
    <filterColumn colId="15">
      <filters>
        <filter val="ACGA5"/>
        <filter val="ACGB1"/>
        <filter val="ACGB7"/>
        <filter val="ACGE1"/>
        <filter val="ACGL1"/>
        <filter val="ACGL2"/>
        <filter val="ACGM1"/>
        <filter val="ACGM3"/>
        <filter val="ACGM4"/>
        <filter val="ACGM5"/>
        <filter val="ACGM6"/>
        <filter val="ACGM7"/>
        <filter val="ACGN1"/>
        <filter val="ACGR1"/>
        <filter val="ACGR2"/>
        <filter val="ACGR3"/>
        <filter val="ACGR4"/>
        <filter val="ACGR5"/>
        <filter val="ACGZ7"/>
        <filter val="BC_F2"/>
        <filter val="BCGB7"/>
        <filter val="BCGI1"/>
        <filter val="BCGI2"/>
        <filter val="BCGM1"/>
        <filter val="BCGM2"/>
        <filter val="BCGM3"/>
        <filter val="BCGM4"/>
        <filter val="BCGM5"/>
        <filter val="BCGM6"/>
        <filter val="BCGM7"/>
        <filter val="BCGS1"/>
        <filter val="BCGV1"/>
        <filter val="BCGZ7"/>
        <filter val="ICGB4"/>
        <filter val="ICGC2"/>
        <filter val="ICGC3"/>
        <filter val="ICGC4"/>
        <filter val="MCGM1"/>
        <filter val="MCGM2"/>
        <filter val="MCGM3"/>
        <filter val="PCGM1"/>
        <filter val="PCGM2"/>
        <filter val="PCGM3"/>
      </filters>
    </filterColumn>
  </autoFilter>
  <conditionalFormatting sqref="B1:C1048576 AA1:AC1048576 AD3 AD8 AD16">
    <cfRule type="containsBlanks" dxfId="6" priority="3">
      <formula>LEN(TRIM(B1))=0</formula>
    </cfRule>
  </conditionalFormatting>
  <conditionalFormatting sqref="X1:Y1048576">
    <cfRule type="cellIs" dxfId="5" priority="2" operator="greaterThan">
      <formula>1</formula>
    </cfRule>
  </conditionalFormatting>
  <conditionalFormatting sqref="AD18 AD20 AD23 AD28 AD30 AD37:AD38 AD41:AD42">
    <cfRule type="containsBlanks" dxfId="4" priority="1">
      <formula>LEN(TRIM(AD18))=0</formula>
    </cfRule>
  </conditionalFormatting>
  <conditionalFormatting sqref="AF1:BE1048576">
    <cfRule type="cellIs" dxfId="3" priority="8" operator="equal">
      <formula>0</formula>
    </cfRule>
    <cfRule type="cellIs" dxfId="2" priority="9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EB41-1F11-E04F-A6FF-52CF46D360E9}">
  <dimension ref="C1:E92"/>
  <sheetViews>
    <sheetView zoomScale="170" zoomScaleNormal="170" workbookViewId="0">
      <selection activeCell="C35" sqref="C35"/>
    </sheetView>
  </sheetViews>
  <sheetFormatPr baseColWidth="10" defaultRowHeight="15" x14ac:dyDescent="0.2"/>
  <cols>
    <col min="3" max="3" width="35" customWidth="1"/>
    <col min="4" max="4" width="10.83203125" style="10"/>
  </cols>
  <sheetData>
    <row r="1" spans="3:5" x14ac:dyDescent="0.2">
      <c r="C1" t="s">
        <v>558</v>
      </c>
      <c r="D1" s="10" t="s">
        <v>558</v>
      </c>
      <c r="E1" t="s">
        <v>558</v>
      </c>
    </row>
    <row r="2" spans="3:5" x14ac:dyDescent="0.2">
      <c r="C2" t="s">
        <v>492</v>
      </c>
      <c r="D2" s="10">
        <f>COUNTIF(E:E,C2)</f>
        <v>1</v>
      </c>
      <c r="E2" t="s">
        <v>495</v>
      </c>
    </row>
    <row r="3" spans="3:5" x14ac:dyDescent="0.2">
      <c r="C3" t="s">
        <v>497</v>
      </c>
      <c r="D3" s="10">
        <f t="shared" ref="D3:D66" si="0">COUNTIF(E:E,C3)</f>
        <v>1</v>
      </c>
      <c r="E3" t="s">
        <v>517</v>
      </c>
    </row>
    <row r="4" spans="3:5" x14ac:dyDescent="0.2">
      <c r="C4" t="s">
        <v>464</v>
      </c>
      <c r="D4" s="10">
        <f t="shared" si="0"/>
        <v>1</v>
      </c>
      <c r="E4" t="s">
        <v>515</v>
      </c>
    </row>
    <row r="5" spans="3:5" x14ac:dyDescent="0.2">
      <c r="C5" t="s">
        <v>498</v>
      </c>
      <c r="D5" s="10">
        <f t="shared" si="0"/>
        <v>1</v>
      </c>
      <c r="E5" t="s">
        <v>457</v>
      </c>
    </row>
    <row r="6" spans="3:5" x14ac:dyDescent="0.2">
      <c r="C6" t="s">
        <v>463</v>
      </c>
      <c r="D6" s="10">
        <f t="shared" si="0"/>
        <v>1</v>
      </c>
      <c r="E6" t="s">
        <v>458</v>
      </c>
    </row>
    <row r="7" spans="3:5" x14ac:dyDescent="0.2">
      <c r="C7" t="s">
        <v>466</v>
      </c>
      <c r="D7" s="10">
        <f t="shared" si="0"/>
        <v>1</v>
      </c>
      <c r="E7" t="s">
        <v>459</v>
      </c>
    </row>
    <row r="8" spans="3:5" x14ac:dyDescent="0.2">
      <c r="C8" t="s">
        <v>499</v>
      </c>
      <c r="D8" s="10">
        <f t="shared" si="0"/>
        <v>1</v>
      </c>
      <c r="E8" t="s">
        <v>516</v>
      </c>
    </row>
    <row r="9" spans="3:5" x14ac:dyDescent="0.2">
      <c r="C9" t="s">
        <v>467</v>
      </c>
      <c r="D9" s="10">
        <f t="shared" si="0"/>
        <v>1</v>
      </c>
      <c r="E9" t="s">
        <v>514</v>
      </c>
    </row>
    <row r="10" spans="3:5" x14ac:dyDescent="0.2">
      <c r="C10" t="s">
        <v>465</v>
      </c>
      <c r="D10" s="10">
        <f t="shared" si="0"/>
        <v>1</v>
      </c>
      <c r="E10" t="s">
        <v>460</v>
      </c>
    </row>
    <row r="11" spans="3:5" x14ac:dyDescent="0.2">
      <c r="C11" t="s">
        <v>500</v>
      </c>
      <c r="D11" s="10">
        <f t="shared" si="0"/>
        <v>1</v>
      </c>
      <c r="E11" t="s">
        <v>461</v>
      </c>
    </row>
    <row r="12" spans="3:5" x14ac:dyDescent="0.2">
      <c r="C12" t="s">
        <v>453</v>
      </c>
      <c r="D12" s="10">
        <f t="shared" si="0"/>
        <v>1</v>
      </c>
      <c r="E12" t="s">
        <v>462</v>
      </c>
    </row>
    <row r="13" spans="3:5" x14ac:dyDescent="0.2">
      <c r="C13" t="s">
        <v>501</v>
      </c>
      <c r="D13" s="10">
        <f t="shared" si="0"/>
        <v>1</v>
      </c>
      <c r="E13" t="s">
        <v>463</v>
      </c>
    </row>
    <row r="14" spans="3:5" x14ac:dyDescent="0.2">
      <c r="C14" t="s">
        <v>452</v>
      </c>
      <c r="D14" s="10">
        <f t="shared" si="0"/>
        <v>1</v>
      </c>
      <c r="E14" t="s">
        <v>500</v>
      </c>
    </row>
    <row r="15" spans="3:5" x14ac:dyDescent="0.2">
      <c r="C15" t="s">
        <v>502</v>
      </c>
      <c r="D15" s="10">
        <f t="shared" si="0"/>
        <v>1</v>
      </c>
      <c r="E15" t="s">
        <v>499</v>
      </c>
    </row>
    <row r="16" spans="3:5" x14ac:dyDescent="0.2">
      <c r="C16" t="s">
        <v>490</v>
      </c>
      <c r="D16" s="10">
        <f t="shared" si="0"/>
        <v>1</v>
      </c>
      <c r="E16" t="s">
        <v>498</v>
      </c>
    </row>
    <row r="17" spans="3:5" x14ac:dyDescent="0.2">
      <c r="C17" t="s">
        <v>503</v>
      </c>
      <c r="D17" s="10">
        <f t="shared" si="0"/>
        <v>1</v>
      </c>
      <c r="E17" t="s">
        <v>465</v>
      </c>
    </row>
    <row r="18" spans="3:5" x14ac:dyDescent="0.2">
      <c r="C18" t="s">
        <v>482</v>
      </c>
      <c r="D18" s="10">
        <f t="shared" si="0"/>
        <v>1</v>
      </c>
      <c r="E18" t="s">
        <v>466</v>
      </c>
    </row>
    <row r="19" spans="3:5" x14ac:dyDescent="0.2">
      <c r="C19" t="s">
        <v>504</v>
      </c>
      <c r="D19" s="10">
        <f t="shared" si="0"/>
        <v>1</v>
      </c>
      <c r="E19" t="s">
        <v>464</v>
      </c>
    </row>
    <row r="20" spans="3:5" x14ac:dyDescent="0.2">
      <c r="C20" t="s">
        <v>481</v>
      </c>
      <c r="D20" s="10">
        <f t="shared" si="0"/>
        <v>1</v>
      </c>
      <c r="E20" t="s">
        <v>467</v>
      </c>
    </row>
    <row r="21" spans="3:5" x14ac:dyDescent="0.2">
      <c r="C21" t="s">
        <v>505</v>
      </c>
      <c r="D21" s="10">
        <f t="shared" si="0"/>
        <v>1</v>
      </c>
      <c r="E21" t="s">
        <v>547</v>
      </c>
    </row>
    <row r="22" spans="3:5" x14ac:dyDescent="0.2">
      <c r="C22" t="s">
        <v>491</v>
      </c>
      <c r="D22" s="10">
        <f t="shared" si="0"/>
        <v>1</v>
      </c>
      <c r="E22" t="s">
        <v>548</v>
      </c>
    </row>
    <row r="23" spans="3:5" x14ac:dyDescent="0.2">
      <c r="C23" t="s">
        <v>480</v>
      </c>
      <c r="D23" s="10">
        <f t="shared" si="0"/>
        <v>1</v>
      </c>
      <c r="E23" t="s">
        <v>549</v>
      </c>
    </row>
    <row r="24" spans="3:5" x14ac:dyDescent="0.2">
      <c r="C24" t="s">
        <v>506</v>
      </c>
      <c r="D24" s="10">
        <f t="shared" si="0"/>
        <v>1</v>
      </c>
      <c r="E24" t="s">
        <v>550</v>
      </c>
    </row>
    <row r="25" spans="3:5" x14ac:dyDescent="0.2">
      <c r="C25" t="s">
        <v>507</v>
      </c>
      <c r="D25" s="10">
        <f t="shared" si="0"/>
        <v>1</v>
      </c>
      <c r="E25" t="s">
        <v>551</v>
      </c>
    </row>
    <row r="26" spans="3:5" x14ac:dyDescent="0.2">
      <c r="C26" t="s">
        <v>479</v>
      </c>
      <c r="D26" s="10">
        <f t="shared" si="0"/>
        <v>1</v>
      </c>
      <c r="E26" t="s">
        <v>552</v>
      </c>
    </row>
    <row r="27" spans="3:5" x14ac:dyDescent="0.2">
      <c r="C27" t="s">
        <v>508</v>
      </c>
      <c r="D27" s="10">
        <f t="shared" si="0"/>
        <v>1</v>
      </c>
      <c r="E27" t="s">
        <v>553</v>
      </c>
    </row>
    <row r="28" spans="3:5" x14ac:dyDescent="0.2">
      <c r="C28" t="s">
        <v>495</v>
      </c>
      <c r="D28" s="10">
        <f t="shared" si="0"/>
        <v>1</v>
      </c>
      <c r="E28" t="s">
        <v>554</v>
      </c>
    </row>
    <row r="29" spans="3:5" x14ac:dyDescent="0.2">
      <c r="C29" t="s">
        <v>478</v>
      </c>
      <c r="D29" s="10">
        <f t="shared" si="0"/>
        <v>1</v>
      </c>
      <c r="E29" t="s">
        <v>555</v>
      </c>
    </row>
    <row r="30" spans="3:5" x14ac:dyDescent="0.2">
      <c r="C30" t="s">
        <v>509</v>
      </c>
      <c r="D30" s="10">
        <f t="shared" si="0"/>
        <v>1</v>
      </c>
      <c r="E30" t="s">
        <v>556</v>
      </c>
    </row>
    <row r="31" spans="3:5" x14ac:dyDescent="0.2">
      <c r="C31" t="s">
        <v>510</v>
      </c>
      <c r="D31" s="10">
        <f t="shared" si="0"/>
        <v>1</v>
      </c>
      <c r="E31" t="s">
        <v>511</v>
      </c>
    </row>
    <row r="32" spans="3:5" x14ac:dyDescent="0.2">
      <c r="C32" t="s">
        <v>451</v>
      </c>
      <c r="D32" s="10">
        <f t="shared" si="0"/>
        <v>1</v>
      </c>
      <c r="E32" t="s">
        <v>502</v>
      </c>
    </row>
    <row r="33" spans="3:5" x14ac:dyDescent="0.2">
      <c r="C33" t="s">
        <v>511</v>
      </c>
      <c r="D33" s="10">
        <f t="shared" si="0"/>
        <v>1</v>
      </c>
      <c r="E33" t="s">
        <v>501</v>
      </c>
    </row>
    <row r="34" spans="3:5" x14ac:dyDescent="0.2">
      <c r="C34" t="s">
        <v>512</v>
      </c>
      <c r="D34" s="10">
        <f t="shared" si="0"/>
        <v>0</v>
      </c>
      <c r="E34" t="s">
        <v>557</v>
      </c>
    </row>
    <row r="35" spans="3:5" x14ac:dyDescent="0.2">
      <c r="C35" t="s">
        <v>513</v>
      </c>
      <c r="D35" s="10">
        <f t="shared" si="0"/>
        <v>0</v>
      </c>
      <c r="E35" t="s">
        <v>451</v>
      </c>
    </row>
    <row r="36" spans="3:5" x14ac:dyDescent="0.2">
      <c r="C36" t="s">
        <v>462</v>
      </c>
      <c r="D36" s="10">
        <f t="shared" si="0"/>
        <v>1</v>
      </c>
      <c r="E36" t="s">
        <v>452</v>
      </c>
    </row>
    <row r="37" spans="3:5" x14ac:dyDescent="0.2">
      <c r="C37" t="s">
        <v>459</v>
      </c>
      <c r="D37" s="10">
        <f t="shared" si="0"/>
        <v>1</v>
      </c>
      <c r="E37" t="s">
        <v>453</v>
      </c>
    </row>
    <row r="38" spans="3:5" x14ac:dyDescent="0.2">
      <c r="C38" t="s">
        <v>461</v>
      </c>
      <c r="D38" s="10">
        <f t="shared" si="0"/>
        <v>1</v>
      </c>
      <c r="E38" t="s">
        <v>468</v>
      </c>
    </row>
    <row r="39" spans="3:5" x14ac:dyDescent="0.2">
      <c r="C39" t="s">
        <v>514</v>
      </c>
      <c r="D39" s="10">
        <f t="shared" si="0"/>
        <v>1</v>
      </c>
      <c r="E39" t="s">
        <v>469</v>
      </c>
    </row>
    <row r="40" spans="3:5" x14ac:dyDescent="0.2">
      <c r="C40" t="s">
        <v>458</v>
      </c>
      <c r="D40" s="10">
        <f t="shared" si="0"/>
        <v>1</v>
      </c>
      <c r="E40" t="s">
        <v>470</v>
      </c>
    </row>
    <row r="41" spans="3:5" x14ac:dyDescent="0.2">
      <c r="C41" t="s">
        <v>515</v>
      </c>
      <c r="D41" s="10">
        <f t="shared" si="0"/>
        <v>1</v>
      </c>
      <c r="E41" t="s">
        <v>471</v>
      </c>
    </row>
    <row r="42" spans="3:5" x14ac:dyDescent="0.2">
      <c r="C42" t="s">
        <v>460</v>
      </c>
      <c r="D42" s="10">
        <f t="shared" si="0"/>
        <v>1</v>
      </c>
      <c r="E42" t="s">
        <v>472</v>
      </c>
    </row>
    <row r="43" spans="3:5" x14ac:dyDescent="0.2">
      <c r="C43" t="s">
        <v>516</v>
      </c>
      <c r="D43" s="10">
        <f t="shared" si="0"/>
        <v>1</v>
      </c>
      <c r="E43" t="s">
        <v>473</v>
      </c>
    </row>
    <row r="44" spans="3:5" x14ac:dyDescent="0.2">
      <c r="C44" t="s">
        <v>457</v>
      </c>
      <c r="D44" s="10">
        <f t="shared" si="0"/>
        <v>1</v>
      </c>
      <c r="E44" t="s">
        <v>474</v>
      </c>
    </row>
    <row r="45" spans="3:5" x14ac:dyDescent="0.2">
      <c r="C45" t="s">
        <v>517</v>
      </c>
      <c r="D45" s="10">
        <f t="shared" si="0"/>
        <v>1</v>
      </c>
      <c r="E45" t="s">
        <v>475</v>
      </c>
    </row>
    <row r="46" spans="3:5" x14ac:dyDescent="0.2">
      <c r="C46" t="s">
        <v>546</v>
      </c>
      <c r="D46" s="10">
        <f t="shared" si="0"/>
        <v>1</v>
      </c>
      <c r="E46" t="s">
        <v>476</v>
      </c>
    </row>
    <row r="47" spans="3:5" x14ac:dyDescent="0.2">
      <c r="C47" t="s">
        <v>518</v>
      </c>
      <c r="D47" s="10">
        <f t="shared" si="0"/>
        <v>1</v>
      </c>
      <c r="E47" t="s">
        <v>454</v>
      </c>
    </row>
    <row r="48" spans="3:5" x14ac:dyDescent="0.2">
      <c r="C48" t="s">
        <v>489</v>
      </c>
      <c r="D48" s="10">
        <f t="shared" si="0"/>
        <v>1</v>
      </c>
      <c r="E48" t="s">
        <v>539</v>
      </c>
    </row>
    <row r="49" spans="3:5" x14ac:dyDescent="0.2">
      <c r="C49" t="s">
        <v>519</v>
      </c>
      <c r="D49" s="10">
        <f t="shared" si="0"/>
        <v>1</v>
      </c>
      <c r="E49" t="s">
        <v>510</v>
      </c>
    </row>
    <row r="50" spans="3:5" x14ac:dyDescent="0.2">
      <c r="C50" t="s">
        <v>475</v>
      </c>
      <c r="D50" s="10">
        <f t="shared" si="0"/>
        <v>1</v>
      </c>
      <c r="E50" t="s">
        <v>508</v>
      </c>
    </row>
    <row r="51" spans="3:5" x14ac:dyDescent="0.2">
      <c r="C51" t="s">
        <v>520</v>
      </c>
      <c r="D51" s="10">
        <f t="shared" si="0"/>
        <v>0</v>
      </c>
      <c r="E51" t="s">
        <v>507</v>
      </c>
    </row>
    <row r="52" spans="3:5" x14ac:dyDescent="0.2">
      <c r="C52" t="s">
        <v>521</v>
      </c>
      <c r="D52" s="10">
        <f t="shared" si="0"/>
        <v>0</v>
      </c>
      <c r="E52" t="s">
        <v>505</v>
      </c>
    </row>
    <row r="53" spans="3:5" x14ac:dyDescent="0.2">
      <c r="C53" t="s">
        <v>474</v>
      </c>
      <c r="D53" s="10">
        <f t="shared" si="0"/>
        <v>1</v>
      </c>
      <c r="E53" t="s">
        <v>504</v>
      </c>
    </row>
    <row r="54" spans="3:5" x14ac:dyDescent="0.2">
      <c r="C54" t="s">
        <v>522</v>
      </c>
      <c r="D54" s="10">
        <f t="shared" si="0"/>
        <v>0</v>
      </c>
      <c r="E54" t="s">
        <v>534</v>
      </c>
    </row>
    <row r="55" spans="3:5" x14ac:dyDescent="0.2">
      <c r="C55" t="s">
        <v>523</v>
      </c>
      <c r="D55" s="10">
        <f t="shared" si="0"/>
        <v>0</v>
      </c>
      <c r="E55" t="s">
        <v>538</v>
      </c>
    </row>
    <row r="56" spans="3:5" x14ac:dyDescent="0.2">
      <c r="C56" t="s">
        <v>488</v>
      </c>
      <c r="D56" s="10">
        <f t="shared" si="0"/>
        <v>1</v>
      </c>
      <c r="E56" t="s">
        <v>533</v>
      </c>
    </row>
    <row r="57" spans="3:5" x14ac:dyDescent="0.2">
      <c r="C57" t="s">
        <v>524</v>
      </c>
      <c r="D57" s="10">
        <f t="shared" si="0"/>
        <v>1</v>
      </c>
      <c r="E57" t="s">
        <v>530</v>
      </c>
    </row>
    <row r="58" spans="3:5" x14ac:dyDescent="0.2">
      <c r="C58" t="s">
        <v>473</v>
      </c>
      <c r="D58" s="10">
        <f t="shared" si="0"/>
        <v>1</v>
      </c>
      <c r="E58" t="s">
        <v>527</v>
      </c>
    </row>
    <row r="59" spans="3:5" x14ac:dyDescent="0.2">
      <c r="C59" t="s">
        <v>525</v>
      </c>
      <c r="D59" s="10">
        <f t="shared" si="0"/>
        <v>0</v>
      </c>
      <c r="E59" t="s">
        <v>524</v>
      </c>
    </row>
    <row r="60" spans="3:5" x14ac:dyDescent="0.2">
      <c r="C60" t="s">
        <v>526</v>
      </c>
      <c r="D60" s="10">
        <f t="shared" si="0"/>
        <v>0</v>
      </c>
      <c r="E60" t="s">
        <v>519</v>
      </c>
    </row>
    <row r="61" spans="3:5" x14ac:dyDescent="0.2">
      <c r="C61" t="s">
        <v>487</v>
      </c>
      <c r="D61" s="10">
        <f t="shared" si="0"/>
        <v>1</v>
      </c>
      <c r="E61" t="s">
        <v>503</v>
      </c>
    </row>
    <row r="62" spans="3:5" x14ac:dyDescent="0.2">
      <c r="C62" t="s">
        <v>527</v>
      </c>
      <c r="D62" s="10">
        <f t="shared" si="0"/>
        <v>1</v>
      </c>
      <c r="E62" t="s">
        <v>506</v>
      </c>
    </row>
    <row r="63" spans="3:5" x14ac:dyDescent="0.2">
      <c r="C63" t="s">
        <v>472</v>
      </c>
      <c r="D63" s="10">
        <f t="shared" si="0"/>
        <v>1</v>
      </c>
      <c r="E63" t="s">
        <v>497</v>
      </c>
    </row>
    <row r="64" spans="3:5" x14ac:dyDescent="0.2">
      <c r="C64" t="s">
        <v>528</v>
      </c>
      <c r="D64" s="10">
        <f t="shared" si="0"/>
        <v>0</v>
      </c>
      <c r="E64" t="s">
        <v>537</v>
      </c>
    </row>
    <row r="65" spans="3:5" x14ac:dyDescent="0.2">
      <c r="C65" t="s">
        <v>529</v>
      </c>
      <c r="D65" s="10">
        <f t="shared" si="0"/>
        <v>0</v>
      </c>
      <c r="E65" t="s">
        <v>518</v>
      </c>
    </row>
    <row r="66" spans="3:5" x14ac:dyDescent="0.2">
      <c r="C66" t="s">
        <v>486</v>
      </c>
      <c r="D66" s="10">
        <f t="shared" si="0"/>
        <v>1</v>
      </c>
      <c r="E66" t="s">
        <v>509</v>
      </c>
    </row>
    <row r="67" spans="3:5" x14ac:dyDescent="0.2">
      <c r="C67" t="s">
        <v>530</v>
      </c>
      <c r="D67" s="10">
        <f t="shared" ref="D67:D92" si="1">COUNTIF(E:E,C67)</f>
        <v>1</v>
      </c>
      <c r="E67" t="s">
        <v>477</v>
      </c>
    </row>
    <row r="68" spans="3:5" x14ac:dyDescent="0.2">
      <c r="C68" t="s">
        <v>471</v>
      </c>
      <c r="D68" s="10">
        <f t="shared" si="1"/>
        <v>1</v>
      </c>
      <c r="E68" t="s">
        <v>478</v>
      </c>
    </row>
    <row r="69" spans="3:5" x14ac:dyDescent="0.2">
      <c r="C69" t="s">
        <v>531</v>
      </c>
      <c r="D69" s="10">
        <f t="shared" si="1"/>
        <v>0</v>
      </c>
      <c r="E69" t="s">
        <v>479</v>
      </c>
    </row>
    <row r="70" spans="3:5" x14ac:dyDescent="0.2">
      <c r="C70" t="s">
        <v>532</v>
      </c>
      <c r="D70" s="10">
        <f t="shared" si="1"/>
        <v>0</v>
      </c>
      <c r="E70" t="s">
        <v>480</v>
      </c>
    </row>
    <row r="71" spans="3:5" x14ac:dyDescent="0.2">
      <c r="C71" t="s">
        <v>485</v>
      </c>
      <c r="D71" s="10">
        <f t="shared" si="1"/>
        <v>1</v>
      </c>
      <c r="E71" t="s">
        <v>481</v>
      </c>
    </row>
    <row r="72" spans="3:5" x14ac:dyDescent="0.2">
      <c r="C72" t="s">
        <v>483</v>
      </c>
      <c r="D72" s="10">
        <f t="shared" si="1"/>
        <v>1</v>
      </c>
      <c r="E72" t="s">
        <v>482</v>
      </c>
    </row>
    <row r="73" spans="3:5" x14ac:dyDescent="0.2">
      <c r="C73" t="s">
        <v>533</v>
      </c>
      <c r="D73" s="10">
        <f t="shared" si="1"/>
        <v>1</v>
      </c>
      <c r="E73" t="s">
        <v>483</v>
      </c>
    </row>
    <row r="74" spans="3:5" x14ac:dyDescent="0.2">
      <c r="C74" t="s">
        <v>534</v>
      </c>
      <c r="D74" s="10">
        <f t="shared" si="1"/>
        <v>1</v>
      </c>
      <c r="E74" t="s">
        <v>484</v>
      </c>
    </row>
    <row r="75" spans="3:5" x14ac:dyDescent="0.2">
      <c r="C75" t="s">
        <v>470</v>
      </c>
      <c r="D75" s="10">
        <f t="shared" si="1"/>
        <v>1</v>
      </c>
      <c r="E75" t="s">
        <v>485</v>
      </c>
    </row>
    <row r="76" spans="3:5" x14ac:dyDescent="0.2">
      <c r="C76" t="s">
        <v>535</v>
      </c>
      <c r="D76" s="10">
        <f t="shared" si="1"/>
        <v>0</v>
      </c>
      <c r="E76" t="s">
        <v>486</v>
      </c>
    </row>
    <row r="77" spans="3:5" x14ac:dyDescent="0.2">
      <c r="C77" t="s">
        <v>536</v>
      </c>
      <c r="D77" s="10">
        <f t="shared" si="1"/>
        <v>0</v>
      </c>
      <c r="E77" t="s">
        <v>487</v>
      </c>
    </row>
    <row r="78" spans="3:5" x14ac:dyDescent="0.2">
      <c r="C78" t="s">
        <v>493</v>
      </c>
      <c r="D78" s="10">
        <f t="shared" si="1"/>
        <v>1</v>
      </c>
      <c r="E78" t="s">
        <v>488</v>
      </c>
    </row>
    <row r="79" spans="3:5" x14ac:dyDescent="0.2">
      <c r="C79" t="s">
        <v>484</v>
      </c>
      <c r="D79" s="10">
        <f t="shared" si="1"/>
        <v>1</v>
      </c>
      <c r="E79" t="s">
        <v>489</v>
      </c>
    </row>
    <row r="80" spans="3:5" x14ac:dyDescent="0.2">
      <c r="C80" t="s">
        <v>477</v>
      </c>
      <c r="D80" s="10">
        <f t="shared" si="1"/>
        <v>1</v>
      </c>
      <c r="E80" t="s">
        <v>490</v>
      </c>
    </row>
    <row r="81" spans="3:5" x14ac:dyDescent="0.2">
      <c r="C81" t="s">
        <v>537</v>
      </c>
      <c r="D81" s="10">
        <f t="shared" si="1"/>
        <v>1</v>
      </c>
      <c r="E81" t="s">
        <v>491</v>
      </c>
    </row>
    <row r="82" spans="3:5" x14ac:dyDescent="0.2">
      <c r="C82" t="s">
        <v>538</v>
      </c>
      <c r="D82" s="10">
        <f t="shared" si="1"/>
        <v>1</v>
      </c>
      <c r="E82" t="s">
        <v>492</v>
      </c>
    </row>
    <row r="83" spans="3:5" x14ac:dyDescent="0.2">
      <c r="C83" t="s">
        <v>539</v>
      </c>
      <c r="D83" s="10">
        <f t="shared" si="1"/>
        <v>1</v>
      </c>
      <c r="E83" t="s">
        <v>493</v>
      </c>
    </row>
    <row r="84" spans="3:5" x14ac:dyDescent="0.2">
      <c r="C84" t="s">
        <v>476</v>
      </c>
      <c r="D84" s="10">
        <f t="shared" si="1"/>
        <v>1</v>
      </c>
      <c r="E84" t="s">
        <v>546</v>
      </c>
    </row>
    <row r="85" spans="3:5" x14ac:dyDescent="0.2">
      <c r="C85" t="s">
        <v>469</v>
      </c>
      <c r="D85" s="10">
        <f t="shared" si="1"/>
        <v>1</v>
      </c>
    </row>
    <row r="86" spans="3:5" x14ac:dyDescent="0.2">
      <c r="C86" t="s">
        <v>468</v>
      </c>
      <c r="D86" s="10">
        <f t="shared" si="1"/>
        <v>1</v>
      </c>
    </row>
    <row r="87" spans="3:5" x14ac:dyDescent="0.2">
      <c r="C87" t="s">
        <v>540</v>
      </c>
      <c r="D87" s="10">
        <f t="shared" si="1"/>
        <v>0</v>
      </c>
    </row>
    <row r="88" spans="3:5" x14ac:dyDescent="0.2">
      <c r="C88" t="s">
        <v>541</v>
      </c>
      <c r="D88" s="10">
        <f t="shared" si="1"/>
        <v>0</v>
      </c>
    </row>
    <row r="89" spans="3:5" x14ac:dyDescent="0.2">
      <c r="C89" t="s">
        <v>542</v>
      </c>
      <c r="D89" s="10">
        <f t="shared" si="1"/>
        <v>0</v>
      </c>
    </row>
    <row r="90" spans="3:5" x14ac:dyDescent="0.2">
      <c r="C90" t="s">
        <v>543</v>
      </c>
      <c r="D90" s="10">
        <f t="shared" si="1"/>
        <v>0</v>
      </c>
    </row>
    <row r="91" spans="3:5" x14ac:dyDescent="0.2">
      <c r="C91" t="s">
        <v>544</v>
      </c>
      <c r="D91" s="10">
        <f t="shared" si="1"/>
        <v>0</v>
      </c>
    </row>
    <row r="92" spans="3:5" x14ac:dyDescent="0.2">
      <c r="C92" t="s">
        <v>545</v>
      </c>
      <c r="D92" s="10">
        <f t="shared" si="1"/>
        <v>0</v>
      </c>
    </row>
  </sheetData>
  <autoFilter ref="C1:E92" xr:uid="{4F92EB41-1F11-E04F-A6FF-52CF46D360E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3CD0-F699-C14D-AB6A-C33CA478786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B682-B912-B142-97D0-975EF9D27880}">
  <dimension ref="A1:BC3"/>
  <sheetViews>
    <sheetView workbookViewId="0">
      <selection sqref="A1:BC3"/>
    </sheetView>
  </sheetViews>
  <sheetFormatPr baseColWidth="10" defaultRowHeight="15" x14ac:dyDescent="0.2"/>
  <sheetData>
    <row r="1" spans="1:55" x14ac:dyDescent="0.2">
      <c r="A1" s="7"/>
      <c r="B1" s="7" t="s">
        <v>369</v>
      </c>
      <c r="C1" s="7" t="s">
        <v>353</v>
      </c>
      <c r="D1" s="7">
        <v>1998</v>
      </c>
      <c r="E1" s="7" t="s">
        <v>353</v>
      </c>
      <c r="F1" s="7" t="s">
        <v>397</v>
      </c>
      <c r="G1" s="7">
        <v>1</v>
      </c>
      <c r="H1" s="7" t="s">
        <v>391</v>
      </c>
      <c r="I1" s="7">
        <v>1</v>
      </c>
      <c r="J1" s="7">
        <v>3.8</v>
      </c>
      <c r="K1" s="7"/>
      <c r="L1" s="7" t="s">
        <v>399</v>
      </c>
      <c r="M1" s="7" t="s">
        <v>400</v>
      </c>
      <c r="N1" s="8">
        <v>0</v>
      </c>
      <c r="O1" s="8">
        <v>0</v>
      </c>
      <c r="P1" s="8">
        <v>0</v>
      </c>
      <c r="Q1" s="7"/>
      <c r="R1" s="7"/>
      <c r="S1" s="7" t="s">
        <v>401</v>
      </c>
      <c r="T1" s="7" t="s">
        <v>402</v>
      </c>
      <c r="U1" s="7" t="s">
        <v>403</v>
      </c>
      <c r="V1" s="9"/>
      <c r="W1" s="9"/>
      <c r="X1" s="7" t="s">
        <v>404</v>
      </c>
      <c r="Y1" s="7" t="s">
        <v>405</v>
      </c>
      <c r="Z1" s="7">
        <v>3</v>
      </c>
      <c r="AA1" s="7">
        <v>3</v>
      </c>
      <c r="AB1" s="7" t="s">
        <v>406</v>
      </c>
      <c r="AC1" s="7" t="s">
        <v>407</v>
      </c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</row>
    <row r="2" spans="1:55" x14ac:dyDescent="0.2">
      <c r="A2" s="7"/>
      <c r="B2" s="7" t="s">
        <v>369</v>
      </c>
      <c r="C2" s="7" t="s">
        <v>353</v>
      </c>
      <c r="D2" s="7">
        <v>1998</v>
      </c>
      <c r="E2" s="7" t="s">
        <v>353</v>
      </c>
      <c r="F2" s="7" t="s">
        <v>397</v>
      </c>
      <c r="G2" s="7">
        <v>1</v>
      </c>
      <c r="H2" s="7" t="s">
        <v>393</v>
      </c>
      <c r="I2" s="7">
        <v>1</v>
      </c>
      <c r="J2" s="7">
        <v>4.4000000000000004</v>
      </c>
      <c r="K2" s="7"/>
      <c r="L2" s="7" t="s">
        <v>399</v>
      </c>
      <c r="M2" s="7" t="s">
        <v>400</v>
      </c>
      <c r="N2" s="8">
        <v>0</v>
      </c>
      <c r="O2" s="8">
        <v>0</v>
      </c>
      <c r="P2" s="8">
        <v>0</v>
      </c>
      <c r="Q2" s="7"/>
      <c r="R2" s="7"/>
      <c r="S2" s="7" t="s">
        <v>401</v>
      </c>
      <c r="T2" s="7" t="s">
        <v>402</v>
      </c>
      <c r="U2" s="7" t="s">
        <v>403</v>
      </c>
      <c r="V2" s="9"/>
      <c r="W2" s="9"/>
      <c r="X2" s="7" t="s">
        <v>404</v>
      </c>
      <c r="Y2" s="7" t="s">
        <v>405</v>
      </c>
      <c r="Z2" s="7">
        <v>3</v>
      </c>
      <c r="AA2" s="7">
        <v>3</v>
      </c>
      <c r="AB2" s="7" t="s">
        <v>406</v>
      </c>
      <c r="AC2" s="7" t="s">
        <v>407</v>
      </c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</row>
    <row r="3" spans="1:55" x14ac:dyDescent="0.2">
      <c r="A3" s="7"/>
      <c r="B3" s="7" t="s">
        <v>369</v>
      </c>
      <c r="C3" s="7" t="s">
        <v>353</v>
      </c>
      <c r="D3" s="7">
        <v>1998</v>
      </c>
      <c r="E3" s="7" t="s">
        <v>353</v>
      </c>
      <c r="F3" s="7" t="s">
        <v>397</v>
      </c>
      <c r="G3" s="7">
        <v>1</v>
      </c>
      <c r="H3" s="7" t="s">
        <v>394</v>
      </c>
      <c r="I3" s="7">
        <v>1</v>
      </c>
      <c r="J3" s="7">
        <v>3.4</v>
      </c>
      <c r="K3" s="7"/>
      <c r="L3" s="7" t="s">
        <v>399</v>
      </c>
      <c r="M3" s="7" t="s">
        <v>400</v>
      </c>
      <c r="N3" s="8">
        <v>0</v>
      </c>
      <c r="O3" s="8">
        <v>0</v>
      </c>
      <c r="P3" s="8">
        <v>0</v>
      </c>
      <c r="Q3" s="7"/>
      <c r="R3" s="7"/>
      <c r="S3" s="7" t="s">
        <v>401</v>
      </c>
      <c r="T3" s="7" t="s">
        <v>402</v>
      </c>
      <c r="U3" s="7" t="s">
        <v>403</v>
      </c>
      <c r="V3" s="9"/>
      <c r="W3" s="9"/>
      <c r="X3" s="7" t="s">
        <v>404</v>
      </c>
      <c r="Y3" s="7" t="s">
        <v>405</v>
      </c>
      <c r="Z3" s="7">
        <v>3</v>
      </c>
      <c r="AA3" s="7">
        <v>3</v>
      </c>
      <c r="AB3" s="7" t="s">
        <v>406</v>
      </c>
      <c r="AC3" s="7" t="s">
        <v>407</v>
      </c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0E65-F2BA-A94D-8F06-F8437B457939}">
  <dimension ref="B7:C8"/>
  <sheetViews>
    <sheetView workbookViewId="0">
      <selection activeCell="C8" sqref="C8"/>
    </sheetView>
  </sheetViews>
  <sheetFormatPr baseColWidth="10" defaultRowHeight="15" x14ac:dyDescent="0.2"/>
  <sheetData>
    <row r="7" spans="2:3" x14ac:dyDescent="0.2">
      <c r="B7">
        <v>1</v>
      </c>
      <c r="C7" t="s">
        <v>416</v>
      </c>
    </row>
    <row r="8" spans="2:3" x14ac:dyDescent="0.2">
      <c r="B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1166-5C0F-904C-B361-06A8D082D853}">
  <dimension ref="C1:C41"/>
  <sheetViews>
    <sheetView zoomScale="150" zoomScaleNormal="150" workbookViewId="0">
      <selection activeCell="C12" sqref="C12:C21"/>
    </sheetView>
  </sheetViews>
  <sheetFormatPr baseColWidth="10" defaultRowHeight="15" x14ac:dyDescent="0.2"/>
  <cols>
    <col min="3" max="3" width="26.33203125" customWidth="1"/>
  </cols>
  <sheetData>
    <row r="1" spans="3:3" x14ac:dyDescent="0.2">
      <c r="C1" s="1" t="s">
        <v>361</v>
      </c>
    </row>
    <row r="2" spans="3:3" x14ac:dyDescent="0.2">
      <c r="C2" t="s">
        <v>140</v>
      </c>
    </row>
    <row r="3" spans="3:3" x14ac:dyDescent="0.2">
      <c r="C3" t="s">
        <v>141</v>
      </c>
    </row>
    <row r="4" spans="3:3" x14ac:dyDescent="0.2">
      <c r="C4" t="s">
        <v>142</v>
      </c>
    </row>
    <row r="5" spans="3:3" x14ac:dyDescent="0.2">
      <c r="C5" t="s">
        <v>143</v>
      </c>
    </row>
    <row r="6" spans="3:3" x14ac:dyDescent="0.2">
      <c r="C6" t="s">
        <v>144</v>
      </c>
    </row>
    <row r="7" spans="3:3" x14ac:dyDescent="0.2">
      <c r="C7" t="s">
        <v>145</v>
      </c>
    </row>
    <row r="8" spans="3:3" x14ac:dyDescent="0.2">
      <c r="C8" t="s">
        <v>146</v>
      </c>
    </row>
    <row r="9" spans="3:3" x14ac:dyDescent="0.2">
      <c r="C9" t="s">
        <v>147</v>
      </c>
    </row>
    <row r="10" spans="3:3" x14ac:dyDescent="0.2">
      <c r="C10" t="s">
        <v>148</v>
      </c>
    </row>
    <row r="11" spans="3:3" x14ac:dyDescent="0.2">
      <c r="C11" t="s">
        <v>149</v>
      </c>
    </row>
    <row r="12" spans="3:3" x14ac:dyDescent="0.2">
      <c r="C12" t="s">
        <v>150</v>
      </c>
    </row>
    <row r="13" spans="3:3" x14ac:dyDescent="0.2">
      <c r="C13" t="s">
        <v>151</v>
      </c>
    </row>
    <row r="14" spans="3:3" x14ac:dyDescent="0.2">
      <c r="C14" t="s">
        <v>152</v>
      </c>
    </row>
    <row r="15" spans="3:3" x14ac:dyDescent="0.2">
      <c r="C15" t="s">
        <v>153</v>
      </c>
    </row>
    <row r="16" spans="3:3" x14ac:dyDescent="0.2">
      <c r="C16" t="s">
        <v>154</v>
      </c>
    </row>
    <row r="17" spans="3:3" x14ac:dyDescent="0.2">
      <c r="C17" t="s">
        <v>155</v>
      </c>
    </row>
    <row r="18" spans="3:3" x14ac:dyDescent="0.2">
      <c r="C18" t="s">
        <v>156</v>
      </c>
    </row>
    <row r="19" spans="3:3" x14ac:dyDescent="0.2">
      <c r="C19" t="s">
        <v>157</v>
      </c>
    </row>
    <row r="20" spans="3:3" x14ac:dyDescent="0.2">
      <c r="C20" t="s">
        <v>397</v>
      </c>
    </row>
    <row r="21" spans="3:3" x14ac:dyDescent="0.2">
      <c r="C21" t="s">
        <v>158</v>
      </c>
    </row>
    <row r="22" spans="3:3" x14ac:dyDescent="0.2">
      <c r="C22" t="s">
        <v>159</v>
      </c>
    </row>
    <row r="23" spans="3:3" x14ac:dyDescent="0.2">
      <c r="C23" t="s">
        <v>160</v>
      </c>
    </row>
    <row r="24" spans="3:3" x14ac:dyDescent="0.2">
      <c r="C24" t="s">
        <v>161</v>
      </c>
    </row>
    <row r="25" spans="3:3" x14ac:dyDescent="0.2">
      <c r="C25" t="s">
        <v>162</v>
      </c>
    </row>
    <row r="26" spans="3:3" x14ac:dyDescent="0.2">
      <c r="C26" t="s">
        <v>163</v>
      </c>
    </row>
    <row r="27" spans="3:3" x14ac:dyDescent="0.2">
      <c r="C27" t="s">
        <v>164</v>
      </c>
    </row>
    <row r="28" spans="3:3" x14ac:dyDescent="0.2">
      <c r="C28" t="s">
        <v>165</v>
      </c>
    </row>
    <row r="29" spans="3:3" x14ac:dyDescent="0.2">
      <c r="C29" t="s">
        <v>166</v>
      </c>
    </row>
    <row r="30" spans="3:3" x14ac:dyDescent="0.2">
      <c r="C30" t="s">
        <v>167</v>
      </c>
    </row>
    <row r="31" spans="3:3" x14ac:dyDescent="0.2">
      <c r="C31" t="s">
        <v>168</v>
      </c>
    </row>
    <row r="32" spans="3:3" x14ac:dyDescent="0.2">
      <c r="C32" t="s">
        <v>169</v>
      </c>
    </row>
    <row r="33" spans="3:3" x14ac:dyDescent="0.2">
      <c r="C33" t="s">
        <v>170</v>
      </c>
    </row>
    <row r="34" spans="3:3" x14ac:dyDescent="0.2">
      <c r="C34" t="s">
        <v>171</v>
      </c>
    </row>
    <row r="35" spans="3:3" x14ac:dyDescent="0.2">
      <c r="C35" t="s">
        <v>172</v>
      </c>
    </row>
    <row r="36" spans="3:3" x14ac:dyDescent="0.2">
      <c r="C36" t="s">
        <v>173</v>
      </c>
    </row>
    <row r="37" spans="3:3" x14ac:dyDescent="0.2">
      <c r="C37" t="s">
        <v>174</v>
      </c>
    </row>
    <row r="38" spans="3:3" x14ac:dyDescent="0.2">
      <c r="C38" t="s">
        <v>175</v>
      </c>
    </row>
    <row r="39" spans="3:3" x14ac:dyDescent="0.2">
      <c r="C39" t="s">
        <v>176</v>
      </c>
    </row>
    <row r="40" spans="3:3" x14ac:dyDescent="0.2">
      <c r="C40" t="s">
        <v>177</v>
      </c>
    </row>
    <row r="41" spans="3:3" x14ac:dyDescent="0.2">
      <c r="C41" t="s">
        <v>178</v>
      </c>
    </row>
  </sheetData>
  <sortState xmlns:xlrd2="http://schemas.microsoft.com/office/spreadsheetml/2017/richdata2" ref="C2:C41">
    <sortCondition ref="C2:C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A621B-DEB2-5040-ACEF-E2DE859E8D1D}">
  <dimension ref="E1:M278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5" x14ac:dyDescent="0.2"/>
  <sheetData>
    <row r="1" spans="5:13" x14ac:dyDescent="0.2">
      <c r="E1" t="s">
        <v>395</v>
      </c>
      <c r="F1" t="s">
        <v>396</v>
      </c>
      <c r="K1" t="s">
        <v>391</v>
      </c>
      <c r="L1" t="s">
        <v>393</v>
      </c>
      <c r="M1" t="s">
        <v>394</v>
      </c>
    </row>
    <row r="2" spans="5:13" x14ac:dyDescent="0.2">
      <c r="E2" t="s">
        <v>68</v>
      </c>
      <c r="F2" t="s">
        <v>68</v>
      </c>
      <c r="G2">
        <f>IF(E2=F2,1,0)</f>
        <v>1</v>
      </c>
    </row>
    <row r="3" spans="5:13" x14ac:dyDescent="0.2">
      <c r="E3" t="s">
        <v>245</v>
      </c>
      <c r="F3" t="s">
        <v>245</v>
      </c>
      <c r="G3">
        <f t="shared" ref="G3:G66" si="0">IF(E3=F3,1,0)</f>
        <v>1</v>
      </c>
    </row>
    <row r="4" spans="5:13" x14ac:dyDescent="0.2">
      <c r="E4" t="s">
        <v>309</v>
      </c>
      <c r="F4" t="s">
        <v>309</v>
      </c>
      <c r="G4">
        <f t="shared" si="0"/>
        <v>1</v>
      </c>
    </row>
    <row r="5" spans="5:13" x14ac:dyDescent="0.2">
      <c r="E5" t="s">
        <v>3</v>
      </c>
      <c r="F5" t="s">
        <v>3</v>
      </c>
      <c r="G5">
        <f t="shared" si="0"/>
        <v>1</v>
      </c>
    </row>
    <row r="6" spans="5:13" x14ac:dyDescent="0.2">
      <c r="E6" t="s">
        <v>226</v>
      </c>
      <c r="F6" t="s">
        <v>226</v>
      </c>
      <c r="G6">
        <f t="shared" si="0"/>
        <v>1</v>
      </c>
    </row>
    <row r="7" spans="5:13" x14ac:dyDescent="0.2">
      <c r="E7" t="s">
        <v>48</v>
      </c>
      <c r="F7" t="s">
        <v>48</v>
      </c>
      <c r="G7">
        <f t="shared" si="0"/>
        <v>1</v>
      </c>
    </row>
    <row r="8" spans="5:13" x14ac:dyDescent="0.2">
      <c r="E8" t="s">
        <v>251</v>
      </c>
      <c r="F8" t="s">
        <v>251</v>
      </c>
      <c r="G8">
        <f t="shared" si="0"/>
        <v>1</v>
      </c>
    </row>
    <row r="9" spans="5:13" x14ac:dyDescent="0.2">
      <c r="E9" t="s">
        <v>269</v>
      </c>
      <c r="F9" t="s">
        <v>269</v>
      </c>
      <c r="G9">
        <f t="shared" si="0"/>
        <v>1</v>
      </c>
    </row>
    <row r="10" spans="5:13" x14ac:dyDescent="0.2">
      <c r="E10" t="s">
        <v>282</v>
      </c>
      <c r="F10" t="s">
        <v>282</v>
      </c>
      <c r="G10">
        <f t="shared" si="0"/>
        <v>1</v>
      </c>
    </row>
    <row r="11" spans="5:13" x14ac:dyDescent="0.2">
      <c r="E11" t="s">
        <v>295</v>
      </c>
      <c r="F11" t="s">
        <v>295</v>
      </c>
      <c r="G11">
        <f t="shared" si="0"/>
        <v>1</v>
      </c>
    </row>
    <row r="12" spans="5:13" x14ac:dyDescent="0.2">
      <c r="E12" t="s">
        <v>119</v>
      </c>
      <c r="F12" t="s">
        <v>119</v>
      </c>
      <c r="G12">
        <f t="shared" si="0"/>
        <v>1</v>
      </c>
    </row>
    <row r="13" spans="5:13" x14ac:dyDescent="0.2">
      <c r="E13" t="s">
        <v>310</v>
      </c>
      <c r="F13" t="s">
        <v>310</v>
      </c>
      <c r="G13">
        <f t="shared" si="0"/>
        <v>1</v>
      </c>
    </row>
    <row r="14" spans="5:13" x14ac:dyDescent="0.2">
      <c r="E14" t="s">
        <v>120</v>
      </c>
      <c r="F14" t="s">
        <v>120</v>
      </c>
      <c r="G14">
        <f t="shared" si="0"/>
        <v>1</v>
      </c>
    </row>
    <row r="15" spans="5:13" x14ac:dyDescent="0.2">
      <c r="E15" t="s">
        <v>55</v>
      </c>
      <c r="F15" t="s">
        <v>55</v>
      </c>
      <c r="G15">
        <f t="shared" si="0"/>
        <v>1</v>
      </c>
    </row>
    <row r="16" spans="5:13" x14ac:dyDescent="0.2">
      <c r="E16" t="s">
        <v>219</v>
      </c>
      <c r="F16" t="s">
        <v>219</v>
      </c>
      <c r="G16">
        <f t="shared" si="0"/>
        <v>1</v>
      </c>
    </row>
    <row r="17" spans="5:7" x14ac:dyDescent="0.2">
      <c r="E17" t="s">
        <v>227</v>
      </c>
      <c r="F17" t="s">
        <v>227</v>
      </c>
      <c r="G17">
        <f t="shared" si="0"/>
        <v>1</v>
      </c>
    </row>
    <row r="18" spans="5:7" x14ac:dyDescent="0.2">
      <c r="E18" t="s">
        <v>61</v>
      </c>
      <c r="F18" t="s">
        <v>61</v>
      </c>
      <c r="G18">
        <f t="shared" si="0"/>
        <v>1</v>
      </c>
    </row>
    <row r="19" spans="5:7" x14ac:dyDescent="0.2">
      <c r="E19" t="s">
        <v>69</v>
      </c>
      <c r="F19" t="s">
        <v>69</v>
      </c>
      <c r="G19">
        <f t="shared" si="0"/>
        <v>1</v>
      </c>
    </row>
    <row r="20" spans="5:7" x14ac:dyDescent="0.2">
      <c r="E20" t="s">
        <v>311</v>
      </c>
      <c r="F20" t="s">
        <v>311</v>
      </c>
      <c r="G20">
        <f t="shared" si="0"/>
        <v>1</v>
      </c>
    </row>
    <row r="21" spans="5:7" x14ac:dyDescent="0.2">
      <c r="E21" t="s">
        <v>70</v>
      </c>
      <c r="F21" t="s">
        <v>70</v>
      </c>
      <c r="G21">
        <f t="shared" si="0"/>
        <v>1</v>
      </c>
    </row>
    <row r="22" spans="5:7" x14ac:dyDescent="0.2">
      <c r="E22" t="s">
        <v>246</v>
      </c>
      <c r="F22" t="s">
        <v>246</v>
      </c>
      <c r="G22">
        <f t="shared" si="0"/>
        <v>1</v>
      </c>
    </row>
    <row r="23" spans="5:7" x14ac:dyDescent="0.2">
      <c r="E23" t="s">
        <v>312</v>
      </c>
      <c r="F23" t="s">
        <v>312</v>
      </c>
      <c r="G23">
        <f t="shared" si="0"/>
        <v>1</v>
      </c>
    </row>
    <row r="24" spans="5:7" x14ac:dyDescent="0.2">
      <c r="E24" t="s">
        <v>4</v>
      </c>
      <c r="F24" t="s">
        <v>4</v>
      </c>
      <c r="G24">
        <f t="shared" si="0"/>
        <v>1</v>
      </c>
    </row>
    <row r="25" spans="5:7" x14ac:dyDescent="0.2">
      <c r="E25" t="s">
        <v>228</v>
      </c>
      <c r="F25" t="s">
        <v>228</v>
      </c>
      <c r="G25">
        <f t="shared" si="0"/>
        <v>1</v>
      </c>
    </row>
    <row r="26" spans="5:7" x14ac:dyDescent="0.2">
      <c r="E26" t="s">
        <v>49</v>
      </c>
      <c r="F26" t="s">
        <v>49</v>
      </c>
      <c r="G26">
        <f t="shared" si="0"/>
        <v>1</v>
      </c>
    </row>
    <row r="27" spans="5:7" x14ac:dyDescent="0.2">
      <c r="E27" t="s">
        <v>252</v>
      </c>
      <c r="F27" t="s">
        <v>252</v>
      </c>
      <c r="G27">
        <f t="shared" si="0"/>
        <v>1</v>
      </c>
    </row>
    <row r="28" spans="5:7" x14ac:dyDescent="0.2">
      <c r="E28" t="s">
        <v>270</v>
      </c>
      <c r="F28" t="s">
        <v>270</v>
      </c>
      <c r="G28">
        <f t="shared" si="0"/>
        <v>1</v>
      </c>
    </row>
    <row r="29" spans="5:7" x14ac:dyDescent="0.2">
      <c r="E29" t="s">
        <v>283</v>
      </c>
      <c r="F29" t="s">
        <v>283</v>
      </c>
      <c r="G29">
        <f t="shared" si="0"/>
        <v>1</v>
      </c>
    </row>
    <row r="30" spans="5:7" x14ac:dyDescent="0.2">
      <c r="E30" t="s">
        <v>296</v>
      </c>
      <c r="F30" t="s">
        <v>296</v>
      </c>
      <c r="G30">
        <f t="shared" si="0"/>
        <v>1</v>
      </c>
    </row>
    <row r="31" spans="5:7" x14ac:dyDescent="0.2">
      <c r="E31" t="s">
        <v>121</v>
      </c>
      <c r="F31" t="s">
        <v>121</v>
      </c>
      <c r="G31">
        <f t="shared" si="0"/>
        <v>1</v>
      </c>
    </row>
    <row r="32" spans="5:7" x14ac:dyDescent="0.2">
      <c r="E32" t="s">
        <v>313</v>
      </c>
      <c r="F32" t="s">
        <v>313</v>
      </c>
      <c r="G32">
        <f t="shared" si="0"/>
        <v>1</v>
      </c>
    </row>
    <row r="33" spans="5:7" x14ac:dyDescent="0.2">
      <c r="E33" t="s">
        <v>122</v>
      </c>
      <c r="F33" t="s">
        <v>122</v>
      </c>
      <c r="G33">
        <f t="shared" si="0"/>
        <v>1</v>
      </c>
    </row>
    <row r="34" spans="5:7" x14ac:dyDescent="0.2">
      <c r="E34" t="s">
        <v>56</v>
      </c>
      <c r="F34" t="s">
        <v>56</v>
      </c>
      <c r="G34">
        <f t="shared" si="0"/>
        <v>1</v>
      </c>
    </row>
    <row r="35" spans="5:7" x14ac:dyDescent="0.2">
      <c r="E35" t="s">
        <v>220</v>
      </c>
      <c r="F35" t="s">
        <v>220</v>
      </c>
      <c r="G35">
        <f t="shared" si="0"/>
        <v>1</v>
      </c>
    </row>
    <row r="36" spans="5:7" x14ac:dyDescent="0.2">
      <c r="E36" t="s">
        <v>229</v>
      </c>
      <c r="F36" t="s">
        <v>229</v>
      </c>
      <c r="G36">
        <f t="shared" si="0"/>
        <v>1</v>
      </c>
    </row>
    <row r="37" spans="5:7" x14ac:dyDescent="0.2">
      <c r="E37" t="s">
        <v>62</v>
      </c>
      <c r="F37" t="s">
        <v>62</v>
      </c>
      <c r="G37">
        <f t="shared" si="0"/>
        <v>1</v>
      </c>
    </row>
    <row r="38" spans="5:7" x14ac:dyDescent="0.2">
      <c r="E38" t="s">
        <v>71</v>
      </c>
      <c r="F38" t="s">
        <v>71</v>
      </c>
      <c r="G38">
        <f t="shared" si="0"/>
        <v>1</v>
      </c>
    </row>
    <row r="39" spans="5:7" x14ac:dyDescent="0.2">
      <c r="E39" t="s">
        <v>314</v>
      </c>
      <c r="F39" t="s">
        <v>314</v>
      </c>
      <c r="G39">
        <f t="shared" si="0"/>
        <v>1</v>
      </c>
    </row>
    <row r="40" spans="5:7" x14ac:dyDescent="0.2">
      <c r="E40" t="s">
        <v>243</v>
      </c>
      <c r="F40" t="s">
        <v>243</v>
      </c>
      <c r="G40">
        <f t="shared" si="0"/>
        <v>1</v>
      </c>
    </row>
    <row r="41" spans="5:7" x14ac:dyDescent="0.2">
      <c r="E41" t="s">
        <v>244</v>
      </c>
      <c r="F41" t="s">
        <v>244</v>
      </c>
      <c r="G41">
        <f t="shared" si="0"/>
        <v>1</v>
      </c>
    </row>
    <row r="42" spans="5:7" x14ac:dyDescent="0.2">
      <c r="E42" t="s">
        <v>72</v>
      </c>
      <c r="F42" t="s">
        <v>72</v>
      </c>
      <c r="G42">
        <f t="shared" si="0"/>
        <v>1</v>
      </c>
    </row>
    <row r="43" spans="5:7" x14ac:dyDescent="0.2">
      <c r="E43" t="s">
        <v>247</v>
      </c>
      <c r="F43" t="s">
        <v>247</v>
      </c>
      <c r="G43">
        <f t="shared" si="0"/>
        <v>1</v>
      </c>
    </row>
    <row r="44" spans="5:7" x14ac:dyDescent="0.2">
      <c r="E44" t="s">
        <v>315</v>
      </c>
      <c r="F44" t="s">
        <v>315</v>
      </c>
      <c r="G44">
        <f t="shared" si="0"/>
        <v>1</v>
      </c>
    </row>
    <row r="45" spans="5:7" x14ac:dyDescent="0.2">
      <c r="E45" t="s">
        <v>5</v>
      </c>
      <c r="F45" t="s">
        <v>5</v>
      </c>
      <c r="G45">
        <f t="shared" si="0"/>
        <v>1</v>
      </c>
    </row>
    <row r="46" spans="5:7" x14ac:dyDescent="0.2">
      <c r="E46" t="s">
        <v>230</v>
      </c>
      <c r="F46" t="s">
        <v>230</v>
      </c>
      <c r="G46">
        <f t="shared" si="0"/>
        <v>1</v>
      </c>
    </row>
    <row r="47" spans="5:7" x14ac:dyDescent="0.2">
      <c r="E47" t="s">
        <v>50</v>
      </c>
      <c r="F47" t="s">
        <v>50</v>
      </c>
      <c r="G47">
        <f t="shared" si="0"/>
        <v>1</v>
      </c>
    </row>
    <row r="48" spans="5:7" x14ac:dyDescent="0.2">
      <c r="E48" t="s">
        <v>253</v>
      </c>
      <c r="F48" t="s">
        <v>253</v>
      </c>
      <c r="G48">
        <f t="shared" si="0"/>
        <v>1</v>
      </c>
    </row>
    <row r="49" spans="5:7" x14ac:dyDescent="0.2">
      <c r="E49" t="s">
        <v>271</v>
      </c>
      <c r="F49" t="s">
        <v>271</v>
      </c>
      <c r="G49">
        <f t="shared" si="0"/>
        <v>1</v>
      </c>
    </row>
    <row r="50" spans="5:7" x14ac:dyDescent="0.2">
      <c r="E50" t="s">
        <v>284</v>
      </c>
      <c r="F50" t="s">
        <v>284</v>
      </c>
      <c r="G50">
        <f t="shared" si="0"/>
        <v>1</v>
      </c>
    </row>
    <row r="51" spans="5:7" x14ac:dyDescent="0.2">
      <c r="E51" t="s">
        <v>297</v>
      </c>
      <c r="F51" t="s">
        <v>297</v>
      </c>
      <c r="G51">
        <f t="shared" si="0"/>
        <v>1</v>
      </c>
    </row>
    <row r="52" spans="5:7" x14ac:dyDescent="0.2">
      <c r="E52" t="s">
        <v>123</v>
      </c>
      <c r="F52" t="s">
        <v>123</v>
      </c>
      <c r="G52">
        <f t="shared" si="0"/>
        <v>1</v>
      </c>
    </row>
    <row r="53" spans="5:7" x14ac:dyDescent="0.2">
      <c r="E53" t="s">
        <v>316</v>
      </c>
      <c r="F53" t="s">
        <v>316</v>
      </c>
      <c r="G53">
        <f t="shared" si="0"/>
        <v>1</v>
      </c>
    </row>
    <row r="54" spans="5:7" x14ac:dyDescent="0.2">
      <c r="E54" t="s">
        <v>124</v>
      </c>
      <c r="F54" t="s">
        <v>124</v>
      </c>
      <c r="G54">
        <f t="shared" si="0"/>
        <v>1</v>
      </c>
    </row>
    <row r="55" spans="5:7" x14ac:dyDescent="0.2">
      <c r="E55" t="s">
        <v>57</v>
      </c>
      <c r="F55" t="s">
        <v>57</v>
      </c>
      <c r="G55">
        <f t="shared" si="0"/>
        <v>1</v>
      </c>
    </row>
    <row r="56" spans="5:7" x14ac:dyDescent="0.2">
      <c r="E56" t="s">
        <v>221</v>
      </c>
      <c r="F56" t="s">
        <v>221</v>
      </c>
      <c r="G56">
        <f t="shared" si="0"/>
        <v>1</v>
      </c>
    </row>
    <row r="57" spans="5:7" x14ac:dyDescent="0.2">
      <c r="E57" t="s">
        <v>231</v>
      </c>
      <c r="F57" t="s">
        <v>231</v>
      </c>
      <c r="G57">
        <f t="shared" si="0"/>
        <v>1</v>
      </c>
    </row>
    <row r="58" spans="5:7" x14ac:dyDescent="0.2">
      <c r="E58" t="s">
        <v>63</v>
      </c>
      <c r="F58" t="s">
        <v>63</v>
      </c>
      <c r="G58">
        <f t="shared" si="0"/>
        <v>1</v>
      </c>
    </row>
    <row r="59" spans="5:7" x14ac:dyDescent="0.2">
      <c r="E59" t="s">
        <v>73</v>
      </c>
      <c r="F59" t="s">
        <v>73</v>
      </c>
      <c r="G59">
        <f t="shared" si="0"/>
        <v>1</v>
      </c>
    </row>
    <row r="60" spans="5:7" x14ac:dyDescent="0.2">
      <c r="E60" t="s">
        <v>317</v>
      </c>
      <c r="F60" t="s">
        <v>317</v>
      </c>
      <c r="G60">
        <f t="shared" si="0"/>
        <v>1</v>
      </c>
    </row>
    <row r="61" spans="5:7" x14ac:dyDescent="0.2">
      <c r="E61" t="s">
        <v>74</v>
      </c>
      <c r="F61" t="s">
        <v>74</v>
      </c>
      <c r="G61">
        <f t="shared" si="0"/>
        <v>1</v>
      </c>
    </row>
    <row r="62" spans="5:7" x14ac:dyDescent="0.2">
      <c r="E62" t="s">
        <v>248</v>
      </c>
      <c r="F62" t="s">
        <v>248</v>
      </c>
      <c r="G62">
        <f t="shared" si="0"/>
        <v>1</v>
      </c>
    </row>
    <row r="63" spans="5:7" x14ac:dyDescent="0.2">
      <c r="E63" t="s">
        <v>318</v>
      </c>
      <c r="F63" t="s">
        <v>318</v>
      </c>
      <c r="G63">
        <f t="shared" si="0"/>
        <v>1</v>
      </c>
    </row>
    <row r="64" spans="5:7" x14ac:dyDescent="0.2">
      <c r="E64" t="s">
        <v>6</v>
      </c>
      <c r="F64" t="s">
        <v>6</v>
      </c>
      <c r="G64">
        <f t="shared" si="0"/>
        <v>1</v>
      </c>
    </row>
    <row r="65" spans="5:7" x14ac:dyDescent="0.2">
      <c r="E65" t="s">
        <v>232</v>
      </c>
      <c r="F65" t="s">
        <v>232</v>
      </c>
      <c r="G65">
        <f t="shared" si="0"/>
        <v>1</v>
      </c>
    </row>
    <row r="66" spans="5:7" x14ac:dyDescent="0.2">
      <c r="E66" t="s">
        <v>51</v>
      </c>
      <c r="F66" t="s">
        <v>51</v>
      </c>
      <c r="G66">
        <f t="shared" si="0"/>
        <v>1</v>
      </c>
    </row>
    <row r="67" spans="5:7" x14ac:dyDescent="0.2">
      <c r="E67" t="s">
        <v>298</v>
      </c>
      <c r="F67" t="s">
        <v>298</v>
      </c>
      <c r="G67">
        <f t="shared" ref="G67:G130" si="1">IF(E67=F67,1,0)</f>
        <v>1</v>
      </c>
    </row>
    <row r="68" spans="5:7" x14ac:dyDescent="0.2">
      <c r="E68" t="s">
        <v>125</v>
      </c>
      <c r="F68" t="s">
        <v>125</v>
      </c>
      <c r="G68">
        <f t="shared" si="1"/>
        <v>1</v>
      </c>
    </row>
    <row r="69" spans="5:7" x14ac:dyDescent="0.2">
      <c r="E69" t="s">
        <v>319</v>
      </c>
      <c r="F69" t="s">
        <v>319</v>
      </c>
      <c r="G69">
        <f t="shared" si="1"/>
        <v>1</v>
      </c>
    </row>
    <row r="70" spans="5:7" x14ac:dyDescent="0.2">
      <c r="E70" t="s">
        <v>126</v>
      </c>
      <c r="F70" t="s">
        <v>126</v>
      </c>
      <c r="G70">
        <f t="shared" si="1"/>
        <v>1</v>
      </c>
    </row>
    <row r="71" spans="5:7" x14ac:dyDescent="0.2">
      <c r="E71" t="s">
        <v>58</v>
      </c>
      <c r="F71" t="s">
        <v>58</v>
      </c>
      <c r="G71">
        <f t="shared" si="1"/>
        <v>1</v>
      </c>
    </row>
    <row r="72" spans="5:7" x14ac:dyDescent="0.2">
      <c r="E72" t="s">
        <v>222</v>
      </c>
      <c r="F72" t="s">
        <v>222</v>
      </c>
      <c r="G72">
        <f t="shared" si="1"/>
        <v>1</v>
      </c>
    </row>
    <row r="73" spans="5:7" x14ac:dyDescent="0.2">
      <c r="E73" t="s">
        <v>233</v>
      </c>
      <c r="F73" t="s">
        <v>233</v>
      </c>
      <c r="G73">
        <f t="shared" si="1"/>
        <v>1</v>
      </c>
    </row>
    <row r="74" spans="5:7" x14ac:dyDescent="0.2">
      <c r="E74" t="s">
        <v>64</v>
      </c>
      <c r="F74" t="s">
        <v>64</v>
      </c>
      <c r="G74">
        <f t="shared" si="1"/>
        <v>1</v>
      </c>
    </row>
    <row r="75" spans="5:7" x14ac:dyDescent="0.2">
      <c r="E75" t="s">
        <v>75</v>
      </c>
      <c r="F75" t="s">
        <v>75</v>
      </c>
      <c r="G75">
        <f t="shared" si="1"/>
        <v>1</v>
      </c>
    </row>
    <row r="76" spans="5:7" x14ac:dyDescent="0.2">
      <c r="E76" t="s">
        <v>320</v>
      </c>
      <c r="F76" t="s">
        <v>320</v>
      </c>
      <c r="G76">
        <f t="shared" si="1"/>
        <v>1</v>
      </c>
    </row>
    <row r="77" spans="5:7" x14ac:dyDescent="0.2">
      <c r="F77" t="s">
        <v>76</v>
      </c>
      <c r="G77">
        <f t="shared" si="1"/>
        <v>0</v>
      </c>
    </row>
    <row r="78" spans="5:7" x14ac:dyDescent="0.2">
      <c r="E78" t="s">
        <v>77</v>
      </c>
      <c r="F78" t="s">
        <v>77</v>
      </c>
      <c r="G78">
        <f t="shared" si="1"/>
        <v>1</v>
      </c>
    </row>
    <row r="79" spans="5:7" x14ac:dyDescent="0.2">
      <c r="E79" t="s">
        <v>321</v>
      </c>
      <c r="F79" t="s">
        <v>321</v>
      </c>
      <c r="G79">
        <f t="shared" si="1"/>
        <v>1</v>
      </c>
    </row>
    <row r="80" spans="5:7" x14ac:dyDescent="0.2">
      <c r="E80" t="s">
        <v>7</v>
      </c>
      <c r="F80" t="s">
        <v>7</v>
      </c>
      <c r="G80">
        <f t="shared" si="1"/>
        <v>1</v>
      </c>
    </row>
    <row r="81" spans="5:7" x14ac:dyDescent="0.2">
      <c r="E81" t="s">
        <v>234</v>
      </c>
      <c r="F81" t="s">
        <v>234</v>
      </c>
      <c r="G81">
        <f t="shared" si="1"/>
        <v>1</v>
      </c>
    </row>
    <row r="82" spans="5:7" x14ac:dyDescent="0.2">
      <c r="E82" t="s">
        <v>52</v>
      </c>
      <c r="F82" t="s">
        <v>52</v>
      </c>
      <c r="G82">
        <f t="shared" si="1"/>
        <v>1</v>
      </c>
    </row>
    <row r="83" spans="5:7" x14ac:dyDescent="0.2">
      <c r="E83" t="s">
        <v>272</v>
      </c>
      <c r="F83" t="s">
        <v>272</v>
      </c>
      <c r="G83">
        <f t="shared" si="1"/>
        <v>1</v>
      </c>
    </row>
    <row r="84" spans="5:7" x14ac:dyDescent="0.2">
      <c r="E84" t="s">
        <v>285</v>
      </c>
      <c r="F84" t="s">
        <v>285</v>
      </c>
      <c r="G84">
        <f t="shared" si="1"/>
        <v>1</v>
      </c>
    </row>
    <row r="85" spans="5:7" x14ac:dyDescent="0.2">
      <c r="E85" t="s">
        <v>299</v>
      </c>
      <c r="F85" t="s">
        <v>299</v>
      </c>
      <c r="G85">
        <f t="shared" si="1"/>
        <v>1</v>
      </c>
    </row>
    <row r="86" spans="5:7" x14ac:dyDescent="0.2">
      <c r="E86" t="s">
        <v>127</v>
      </c>
      <c r="F86" t="s">
        <v>127</v>
      </c>
      <c r="G86">
        <f t="shared" si="1"/>
        <v>1</v>
      </c>
    </row>
    <row r="87" spans="5:7" x14ac:dyDescent="0.2">
      <c r="E87" t="s">
        <v>322</v>
      </c>
      <c r="F87" t="s">
        <v>322</v>
      </c>
      <c r="G87">
        <f t="shared" si="1"/>
        <v>1</v>
      </c>
    </row>
    <row r="88" spans="5:7" x14ac:dyDescent="0.2">
      <c r="E88" t="s">
        <v>128</v>
      </c>
      <c r="F88" t="s">
        <v>128</v>
      </c>
      <c r="G88">
        <f t="shared" si="1"/>
        <v>1</v>
      </c>
    </row>
    <row r="89" spans="5:7" x14ac:dyDescent="0.2">
      <c r="E89" t="s">
        <v>59</v>
      </c>
      <c r="F89" t="s">
        <v>59</v>
      </c>
      <c r="G89">
        <f t="shared" si="1"/>
        <v>1</v>
      </c>
    </row>
    <row r="90" spans="5:7" x14ac:dyDescent="0.2">
      <c r="E90" t="s">
        <v>223</v>
      </c>
      <c r="F90" t="s">
        <v>223</v>
      </c>
      <c r="G90">
        <f t="shared" si="1"/>
        <v>1</v>
      </c>
    </row>
    <row r="91" spans="5:7" x14ac:dyDescent="0.2">
      <c r="E91" t="s">
        <v>235</v>
      </c>
      <c r="F91" t="s">
        <v>235</v>
      </c>
      <c r="G91">
        <f t="shared" si="1"/>
        <v>1</v>
      </c>
    </row>
    <row r="92" spans="5:7" x14ac:dyDescent="0.2">
      <c r="E92" t="s">
        <v>65</v>
      </c>
      <c r="F92" t="s">
        <v>65</v>
      </c>
      <c r="G92">
        <f t="shared" si="1"/>
        <v>1</v>
      </c>
    </row>
    <row r="93" spans="5:7" x14ac:dyDescent="0.2">
      <c r="E93" t="s">
        <v>78</v>
      </c>
      <c r="F93" t="s">
        <v>78</v>
      </c>
      <c r="G93">
        <f t="shared" si="1"/>
        <v>1</v>
      </c>
    </row>
    <row r="94" spans="5:7" x14ac:dyDescent="0.2">
      <c r="E94" t="s">
        <v>323</v>
      </c>
      <c r="F94" t="s">
        <v>323</v>
      </c>
      <c r="G94">
        <f t="shared" si="1"/>
        <v>1</v>
      </c>
    </row>
    <row r="95" spans="5:7" x14ac:dyDescent="0.2">
      <c r="E95" t="s">
        <v>79</v>
      </c>
      <c r="F95" t="s">
        <v>79</v>
      </c>
      <c r="G95">
        <f t="shared" si="1"/>
        <v>1</v>
      </c>
    </row>
    <row r="96" spans="5:7" x14ac:dyDescent="0.2">
      <c r="E96" t="s">
        <v>249</v>
      </c>
      <c r="F96" t="s">
        <v>249</v>
      </c>
      <c r="G96">
        <f t="shared" si="1"/>
        <v>1</v>
      </c>
    </row>
    <row r="97" spans="5:7" x14ac:dyDescent="0.2">
      <c r="E97" t="s">
        <v>324</v>
      </c>
      <c r="F97" t="s">
        <v>324</v>
      </c>
      <c r="G97">
        <f t="shared" si="1"/>
        <v>1</v>
      </c>
    </row>
    <row r="98" spans="5:7" x14ac:dyDescent="0.2">
      <c r="E98" t="s">
        <v>8</v>
      </c>
      <c r="F98" t="s">
        <v>8</v>
      </c>
      <c r="G98">
        <f t="shared" si="1"/>
        <v>1</v>
      </c>
    </row>
    <row r="99" spans="5:7" x14ac:dyDescent="0.2">
      <c r="E99" t="s">
        <v>236</v>
      </c>
      <c r="F99" t="s">
        <v>236</v>
      </c>
      <c r="G99">
        <f t="shared" si="1"/>
        <v>1</v>
      </c>
    </row>
    <row r="100" spans="5:7" x14ac:dyDescent="0.2">
      <c r="E100" t="s">
        <v>53</v>
      </c>
      <c r="F100" t="s">
        <v>53</v>
      </c>
      <c r="G100">
        <f t="shared" si="1"/>
        <v>1</v>
      </c>
    </row>
    <row r="101" spans="5:7" x14ac:dyDescent="0.2">
      <c r="E101" t="s">
        <v>254</v>
      </c>
      <c r="F101" t="s">
        <v>254</v>
      </c>
      <c r="G101">
        <f t="shared" si="1"/>
        <v>1</v>
      </c>
    </row>
    <row r="102" spans="5:7" x14ac:dyDescent="0.2">
      <c r="E102" t="s">
        <v>273</v>
      </c>
      <c r="F102" t="s">
        <v>273</v>
      </c>
      <c r="G102">
        <f t="shared" si="1"/>
        <v>1</v>
      </c>
    </row>
    <row r="103" spans="5:7" x14ac:dyDescent="0.2">
      <c r="E103" t="s">
        <v>286</v>
      </c>
      <c r="F103" t="s">
        <v>286</v>
      </c>
      <c r="G103">
        <f t="shared" si="1"/>
        <v>1</v>
      </c>
    </row>
    <row r="104" spans="5:7" x14ac:dyDescent="0.2">
      <c r="E104" t="s">
        <v>300</v>
      </c>
      <c r="F104" t="s">
        <v>300</v>
      </c>
      <c r="G104">
        <f t="shared" si="1"/>
        <v>1</v>
      </c>
    </row>
    <row r="105" spans="5:7" x14ac:dyDescent="0.2">
      <c r="E105" t="s">
        <v>129</v>
      </c>
      <c r="F105" t="s">
        <v>129</v>
      </c>
      <c r="G105">
        <f t="shared" si="1"/>
        <v>1</v>
      </c>
    </row>
    <row r="106" spans="5:7" x14ac:dyDescent="0.2">
      <c r="E106" t="s">
        <v>325</v>
      </c>
      <c r="F106" t="s">
        <v>325</v>
      </c>
      <c r="G106">
        <f t="shared" si="1"/>
        <v>1</v>
      </c>
    </row>
    <row r="107" spans="5:7" x14ac:dyDescent="0.2">
      <c r="E107" t="s">
        <v>130</v>
      </c>
      <c r="F107" t="s">
        <v>130</v>
      </c>
      <c r="G107">
        <f t="shared" si="1"/>
        <v>1</v>
      </c>
    </row>
    <row r="108" spans="5:7" x14ac:dyDescent="0.2">
      <c r="E108" t="s">
        <v>60</v>
      </c>
      <c r="F108" t="s">
        <v>60</v>
      </c>
      <c r="G108">
        <f t="shared" si="1"/>
        <v>1</v>
      </c>
    </row>
    <row r="109" spans="5:7" x14ac:dyDescent="0.2">
      <c r="E109" t="s">
        <v>224</v>
      </c>
      <c r="F109" t="s">
        <v>224</v>
      </c>
      <c r="G109">
        <f t="shared" si="1"/>
        <v>1</v>
      </c>
    </row>
    <row r="110" spans="5:7" x14ac:dyDescent="0.2">
      <c r="E110" t="s">
        <v>237</v>
      </c>
      <c r="F110" t="s">
        <v>237</v>
      </c>
      <c r="G110">
        <f t="shared" si="1"/>
        <v>1</v>
      </c>
    </row>
    <row r="111" spans="5:7" x14ac:dyDescent="0.2">
      <c r="E111" t="s">
        <v>66</v>
      </c>
      <c r="F111" t="s">
        <v>66</v>
      </c>
      <c r="G111">
        <f t="shared" si="1"/>
        <v>1</v>
      </c>
    </row>
    <row r="112" spans="5:7" x14ac:dyDescent="0.2">
      <c r="E112" t="s">
        <v>80</v>
      </c>
      <c r="F112" t="s">
        <v>80</v>
      </c>
      <c r="G112">
        <f t="shared" si="1"/>
        <v>1</v>
      </c>
    </row>
    <row r="113" spans="5:7" x14ac:dyDescent="0.2">
      <c r="E113" t="s">
        <v>326</v>
      </c>
      <c r="F113" t="s">
        <v>326</v>
      </c>
      <c r="G113">
        <f t="shared" si="1"/>
        <v>1</v>
      </c>
    </row>
    <row r="114" spans="5:7" x14ac:dyDescent="0.2">
      <c r="E114" t="s">
        <v>81</v>
      </c>
      <c r="F114" t="s">
        <v>81</v>
      </c>
      <c r="G114">
        <f t="shared" si="1"/>
        <v>1</v>
      </c>
    </row>
    <row r="115" spans="5:7" x14ac:dyDescent="0.2">
      <c r="E115" t="s">
        <v>250</v>
      </c>
      <c r="F115" t="s">
        <v>250</v>
      </c>
      <c r="G115">
        <f t="shared" si="1"/>
        <v>1</v>
      </c>
    </row>
    <row r="116" spans="5:7" x14ac:dyDescent="0.2">
      <c r="E116" t="s">
        <v>327</v>
      </c>
      <c r="F116" t="s">
        <v>327</v>
      </c>
      <c r="G116">
        <f t="shared" si="1"/>
        <v>1</v>
      </c>
    </row>
    <row r="117" spans="5:7" x14ac:dyDescent="0.2">
      <c r="E117" t="s">
        <v>9</v>
      </c>
      <c r="F117" t="s">
        <v>9</v>
      </c>
      <c r="G117">
        <f t="shared" si="1"/>
        <v>1</v>
      </c>
    </row>
    <row r="118" spans="5:7" x14ac:dyDescent="0.2">
      <c r="E118" t="s">
        <v>238</v>
      </c>
      <c r="F118" t="s">
        <v>238</v>
      </c>
      <c r="G118">
        <f t="shared" si="1"/>
        <v>1</v>
      </c>
    </row>
    <row r="119" spans="5:7" x14ac:dyDescent="0.2">
      <c r="E119" t="s">
        <v>54</v>
      </c>
      <c r="F119" t="s">
        <v>54</v>
      </c>
      <c r="G119">
        <f t="shared" si="1"/>
        <v>1</v>
      </c>
    </row>
    <row r="120" spans="5:7" x14ac:dyDescent="0.2">
      <c r="E120" t="s">
        <v>255</v>
      </c>
      <c r="F120" t="s">
        <v>255</v>
      </c>
      <c r="G120">
        <f t="shared" si="1"/>
        <v>1</v>
      </c>
    </row>
    <row r="121" spans="5:7" x14ac:dyDescent="0.2">
      <c r="E121" t="s">
        <v>274</v>
      </c>
      <c r="F121" t="s">
        <v>274</v>
      </c>
      <c r="G121">
        <f t="shared" si="1"/>
        <v>1</v>
      </c>
    </row>
    <row r="122" spans="5:7" x14ac:dyDescent="0.2">
      <c r="E122" t="s">
        <v>287</v>
      </c>
      <c r="F122" t="s">
        <v>287</v>
      </c>
      <c r="G122">
        <f t="shared" si="1"/>
        <v>1</v>
      </c>
    </row>
    <row r="123" spans="5:7" x14ac:dyDescent="0.2">
      <c r="E123" t="s">
        <v>301</v>
      </c>
      <c r="F123" t="s">
        <v>301</v>
      </c>
      <c r="G123">
        <f t="shared" si="1"/>
        <v>1</v>
      </c>
    </row>
    <row r="124" spans="5:7" x14ac:dyDescent="0.2">
      <c r="E124" t="s">
        <v>131</v>
      </c>
      <c r="F124" t="s">
        <v>131</v>
      </c>
      <c r="G124">
        <f t="shared" si="1"/>
        <v>1</v>
      </c>
    </row>
    <row r="125" spans="5:7" x14ac:dyDescent="0.2">
      <c r="E125" t="s">
        <v>328</v>
      </c>
      <c r="F125" t="s">
        <v>328</v>
      </c>
      <c r="G125">
        <f t="shared" si="1"/>
        <v>1</v>
      </c>
    </row>
    <row r="126" spans="5:7" x14ac:dyDescent="0.2">
      <c r="E126" t="s">
        <v>132</v>
      </c>
      <c r="F126" t="s">
        <v>132</v>
      </c>
      <c r="G126">
        <f t="shared" si="1"/>
        <v>1</v>
      </c>
    </row>
    <row r="127" spans="5:7" x14ac:dyDescent="0.2">
      <c r="E127" t="s">
        <v>390</v>
      </c>
      <c r="F127" t="s">
        <v>373</v>
      </c>
      <c r="G127">
        <f t="shared" si="1"/>
        <v>0</v>
      </c>
    </row>
    <row r="128" spans="5:7" x14ac:dyDescent="0.2">
      <c r="E128" t="s">
        <v>225</v>
      </c>
      <c r="F128" t="s">
        <v>225</v>
      </c>
      <c r="G128">
        <f t="shared" si="1"/>
        <v>1</v>
      </c>
    </row>
    <row r="129" spans="5:7" x14ac:dyDescent="0.2">
      <c r="E129" t="s">
        <v>239</v>
      </c>
      <c r="F129" t="s">
        <v>239</v>
      </c>
      <c r="G129">
        <f t="shared" si="1"/>
        <v>1</v>
      </c>
    </row>
    <row r="130" spans="5:7" x14ac:dyDescent="0.2">
      <c r="E130" t="s">
        <v>67</v>
      </c>
      <c r="F130" t="s">
        <v>67</v>
      </c>
      <c r="G130">
        <f t="shared" si="1"/>
        <v>1</v>
      </c>
    </row>
    <row r="131" spans="5:7" x14ac:dyDescent="0.2">
      <c r="E131" t="s">
        <v>82</v>
      </c>
      <c r="F131" t="s">
        <v>82</v>
      </c>
      <c r="G131">
        <f t="shared" ref="G131:G194" si="2">IF(E131=F131,1,0)</f>
        <v>1</v>
      </c>
    </row>
    <row r="132" spans="5:7" x14ac:dyDescent="0.2">
      <c r="E132" t="s">
        <v>329</v>
      </c>
      <c r="F132" t="s">
        <v>329</v>
      </c>
      <c r="G132">
        <f t="shared" si="2"/>
        <v>1</v>
      </c>
    </row>
    <row r="133" spans="5:7" x14ac:dyDescent="0.2">
      <c r="E133" t="s">
        <v>215</v>
      </c>
      <c r="F133" t="s">
        <v>215</v>
      </c>
      <c r="G133">
        <f t="shared" si="2"/>
        <v>1</v>
      </c>
    </row>
    <row r="134" spans="5:7" x14ac:dyDescent="0.2">
      <c r="E134" t="s">
        <v>330</v>
      </c>
      <c r="F134" t="s">
        <v>330</v>
      </c>
      <c r="G134">
        <f t="shared" si="2"/>
        <v>1</v>
      </c>
    </row>
    <row r="135" spans="5:7" x14ac:dyDescent="0.2">
      <c r="E135" t="s">
        <v>43</v>
      </c>
      <c r="F135" t="s">
        <v>43</v>
      </c>
      <c r="G135">
        <f t="shared" si="2"/>
        <v>1</v>
      </c>
    </row>
    <row r="136" spans="5:7" x14ac:dyDescent="0.2">
      <c r="E136" t="s">
        <v>45</v>
      </c>
      <c r="F136" t="s">
        <v>45</v>
      </c>
      <c r="G136">
        <f t="shared" si="2"/>
        <v>1</v>
      </c>
    </row>
    <row r="137" spans="5:7" x14ac:dyDescent="0.2">
      <c r="E137" t="s">
        <v>256</v>
      </c>
      <c r="F137" t="s">
        <v>256</v>
      </c>
      <c r="G137">
        <f t="shared" si="2"/>
        <v>1</v>
      </c>
    </row>
    <row r="138" spans="5:7" x14ac:dyDescent="0.2">
      <c r="E138" t="s">
        <v>262</v>
      </c>
      <c r="F138" t="s">
        <v>262</v>
      </c>
      <c r="G138">
        <f t="shared" si="2"/>
        <v>1</v>
      </c>
    </row>
    <row r="139" spans="5:7" x14ac:dyDescent="0.2">
      <c r="E139" t="s">
        <v>275</v>
      </c>
      <c r="F139" t="s">
        <v>275</v>
      </c>
      <c r="G139">
        <f t="shared" si="2"/>
        <v>1</v>
      </c>
    </row>
    <row r="140" spans="5:7" x14ac:dyDescent="0.2">
      <c r="E140" t="s">
        <v>288</v>
      </c>
      <c r="F140" t="s">
        <v>288</v>
      </c>
      <c r="G140">
        <f t="shared" si="2"/>
        <v>1</v>
      </c>
    </row>
    <row r="141" spans="5:7" x14ac:dyDescent="0.2">
      <c r="E141" t="s">
        <v>302</v>
      </c>
      <c r="F141" t="s">
        <v>302</v>
      </c>
      <c r="G141">
        <f t="shared" si="2"/>
        <v>1</v>
      </c>
    </row>
    <row r="142" spans="5:7" x14ac:dyDescent="0.2">
      <c r="E142" t="s">
        <v>133</v>
      </c>
      <c r="F142" t="s">
        <v>133</v>
      </c>
      <c r="G142">
        <f t="shared" si="2"/>
        <v>1</v>
      </c>
    </row>
    <row r="143" spans="5:7" x14ac:dyDescent="0.2">
      <c r="E143" t="s">
        <v>331</v>
      </c>
      <c r="F143" t="s">
        <v>331</v>
      </c>
      <c r="G143">
        <f t="shared" si="2"/>
        <v>1</v>
      </c>
    </row>
    <row r="144" spans="5:7" x14ac:dyDescent="0.2">
      <c r="E144" t="s">
        <v>83</v>
      </c>
      <c r="F144" t="s">
        <v>83</v>
      </c>
      <c r="G144">
        <f t="shared" si="2"/>
        <v>1</v>
      </c>
    </row>
    <row r="145" spans="5:7" x14ac:dyDescent="0.2">
      <c r="E145" t="s">
        <v>240</v>
      </c>
      <c r="F145" t="s">
        <v>240</v>
      </c>
      <c r="G145">
        <f t="shared" si="2"/>
        <v>1</v>
      </c>
    </row>
    <row r="146" spans="5:7" x14ac:dyDescent="0.2">
      <c r="E146" t="s">
        <v>332</v>
      </c>
      <c r="F146" t="s">
        <v>332</v>
      </c>
      <c r="G146">
        <f t="shared" si="2"/>
        <v>1</v>
      </c>
    </row>
    <row r="147" spans="5:7" x14ac:dyDescent="0.2">
      <c r="E147" t="s">
        <v>216</v>
      </c>
      <c r="F147" t="s">
        <v>216</v>
      </c>
      <c r="G147">
        <f t="shared" si="2"/>
        <v>1</v>
      </c>
    </row>
    <row r="148" spans="5:7" x14ac:dyDescent="0.2">
      <c r="E148" t="s">
        <v>217</v>
      </c>
      <c r="F148" t="s">
        <v>217</v>
      </c>
      <c r="G148">
        <f t="shared" si="2"/>
        <v>1</v>
      </c>
    </row>
    <row r="149" spans="5:7" x14ac:dyDescent="0.2">
      <c r="E149" t="s">
        <v>333</v>
      </c>
      <c r="F149" t="s">
        <v>333</v>
      </c>
      <c r="G149">
        <f t="shared" si="2"/>
        <v>1</v>
      </c>
    </row>
    <row r="150" spans="5:7" x14ac:dyDescent="0.2">
      <c r="E150" t="s">
        <v>257</v>
      </c>
      <c r="F150" t="s">
        <v>257</v>
      </c>
      <c r="G150">
        <f t="shared" si="2"/>
        <v>1</v>
      </c>
    </row>
    <row r="151" spans="5:7" x14ac:dyDescent="0.2">
      <c r="E151" t="s">
        <v>263</v>
      </c>
      <c r="F151" t="s">
        <v>263</v>
      </c>
      <c r="G151">
        <f t="shared" si="2"/>
        <v>1</v>
      </c>
    </row>
    <row r="152" spans="5:7" x14ac:dyDescent="0.2">
      <c r="E152" t="s">
        <v>276</v>
      </c>
      <c r="F152" t="s">
        <v>276</v>
      </c>
      <c r="G152">
        <f t="shared" si="2"/>
        <v>1</v>
      </c>
    </row>
    <row r="153" spans="5:7" x14ac:dyDescent="0.2">
      <c r="E153" t="s">
        <v>289</v>
      </c>
      <c r="F153" t="s">
        <v>289</v>
      </c>
      <c r="G153">
        <f t="shared" si="2"/>
        <v>1</v>
      </c>
    </row>
    <row r="154" spans="5:7" x14ac:dyDescent="0.2">
      <c r="E154" t="s">
        <v>303</v>
      </c>
      <c r="F154" t="s">
        <v>303</v>
      </c>
      <c r="G154">
        <f t="shared" si="2"/>
        <v>1</v>
      </c>
    </row>
    <row r="155" spans="5:7" x14ac:dyDescent="0.2">
      <c r="E155" t="s">
        <v>134</v>
      </c>
      <c r="F155" t="s">
        <v>134</v>
      </c>
      <c r="G155">
        <f t="shared" si="2"/>
        <v>1</v>
      </c>
    </row>
    <row r="156" spans="5:7" x14ac:dyDescent="0.2">
      <c r="E156" t="s">
        <v>334</v>
      </c>
      <c r="F156" t="s">
        <v>334</v>
      </c>
      <c r="G156">
        <f t="shared" si="2"/>
        <v>1</v>
      </c>
    </row>
    <row r="157" spans="5:7" x14ac:dyDescent="0.2">
      <c r="E157" t="s">
        <v>335</v>
      </c>
      <c r="F157" t="s">
        <v>335</v>
      </c>
      <c r="G157">
        <f t="shared" si="2"/>
        <v>1</v>
      </c>
    </row>
    <row r="158" spans="5:7" x14ac:dyDescent="0.2">
      <c r="E158" t="s">
        <v>336</v>
      </c>
      <c r="F158" t="s">
        <v>336</v>
      </c>
      <c r="G158">
        <f t="shared" si="2"/>
        <v>1</v>
      </c>
    </row>
    <row r="159" spans="5:7" x14ac:dyDescent="0.2">
      <c r="E159" t="s">
        <v>44</v>
      </c>
      <c r="F159" t="s">
        <v>44</v>
      </c>
      <c r="G159">
        <f t="shared" si="2"/>
        <v>1</v>
      </c>
    </row>
    <row r="160" spans="5:7" x14ac:dyDescent="0.2">
      <c r="E160" t="s">
        <v>46</v>
      </c>
      <c r="F160" t="s">
        <v>46</v>
      </c>
      <c r="G160">
        <f t="shared" si="2"/>
        <v>1</v>
      </c>
    </row>
    <row r="161" spans="5:7" x14ac:dyDescent="0.2">
      <c r="E161" t="s">
        <v>258</v>
      </c>
      <c r="F161" t="s">
        <v>258</v>
      </c>
      <c r="G161">
        <f t="shared" si="2"/>
        <v>1</v>
      </c>
    </row>
    <row r="162" spans="5:7" x14ac:dyDescent="0.2">
      <c r="E162" t="s">
        <v>264</v>
      </c>
      <c r="F162" t="s">
        <v>264</v>
      </c>
      <c r="G162">
        <f t="shared" si="2"/>
        <v>1</v>
      </c>
    </row>
    <row r="163" spans="5:7" x14ac:dyDescent="0.2">
      <c r="E163" t="s">
        <v>277</v>
      </c>
      <c r="F163" t="s">
        <v>277</v>
      </c>
      <c r="G163">
        <f t="shared" si="2"/>
        <v>1</v>
      </c>
    </row>
    <row r="164" spans="5:7" x14ac:dyDescent="0.2">
      <c r="E164" t="s">
        <v>290</v>
      </c>
      <c r="F164" t="s">
        <v>290</v>
      </c>
      <c r="G164">
        <f t="shared" si="2"/>
        <v>1</v>
      </c>
    </row>
    <row r="165" spans="5:7" x14ac:dyDescent="0.2">
      <c r="E165" t="s">
        <v>304</v>
      </c>
      <c r="F165" t="s">
        <v>304</v>
      </c>
      <c r="G165">
        <f t="shared" si="2"/>
        <v>1</v>
      </c>
    </row>
    <row r="166" spans="5:7" x14ac:dyDescent="0.2">
      <c r="E166" t="s">
        <v>135</v>
      </c>
      <c r="F166" t="s">
        <v>135</v>
      </c>
      <c r="G166">
        <f t="shared" si="2"/>
        <v>1</v>
      </c>
    </row>
    <row r="167" spans="5:7" x14ac:dyDescent="0.2">
      <c r="E167" t="s">
        <v>337</v>
      </c>
      <c r="F167" t="s">
        <v>337</v>
      </c>
      <c r="G167">
        <f t="shared" si="2"/>
        <v>1</v>
      </c>
    </row>
    <row r="168" spans="5:7" x14ac:dyDescent="0.2">
      <c r="E168" t="s">
        <v>241</v>
      </c>
      <c r="F168" t="s">
        <v>241</v>
      </c>
      <c r="G168">
        <f t="shared" si="2"/>
        <v>1</v>
      </c>
    </row>
    <row r="169" spans="5:7" x14ac:dyDescent="0.2">
      <c r="E169" t="s">
        <v>338</v>
      </c>
      <c r="F169" t="s">
        <v>338</v>
      </c>
      <c r="G169">
        <f t="shared" si="2"/>
        <v>1</v>
      </c>
    </row>
    <row r="170" spans="5:7" x14ac:dyDescent="0.2">
      <c r="E170" t="s">
        <v>339</v>
      </c>
      <c r="F170" t="s">
        <v>339</v>
      </c>
      <c r="G170">
        <f t="shared" si="2"/>
        <v>1</v>
      </c>
    </row>
    <row r="171" spans="5:7" x14ac:dyDescent="0.2">
      <c r="E171" t="s">
        <v>265</v>
      </c>
      <c r="F171" t="s">
        <v>265</v>
      </c>
      <c r="G171">
        <f t="shared" si="2"/>
        <v>1</v>
      </c>
    </row>
    <row r="172" spans="5:7" x14ac:dyDescent="0.2">
      <c r="E172" t="s">
        <v>278</v>
      </c>
      <c r="F172" t="s">
        <v>278</v>
      </c>
      <c r="G172">
        <f t="shared" si="2"/>
        <v>1</v>
      </c>
    </row>
    <row r="173" spans="5:7" x14ac:dyDescent="0.2">
      <c r="E173" t="s">
        <v>291</v>
      </c>
      <c r="F173" t="s">
        <v>291</v>
      </c>
      <c r="G173">
        <f t="shared" si="2"/>
        <v>1</v>
      </c>
    </row>
    <row r="174" spans="5:7" x14ac:dyDescent="0.2">
      <c r="E174" t="s">
        <v>305</v>
      </c>
      <c r="F174" t="s">
        <v>305</v>
      </c>
      <c r="G174">
        <f t="shared" si="2"/>
        <v>1</v>
      </c>
    </row>
    <row r="175" spans="5:7" x14ac:dyDescent="0.2">
      <c r="E175" t="s">
        <v>136</v>
      </c>
      <c r="F175" t="s">
        <v>136</v>
      </c>
      <c r="G175">
        <f t="shared" si="2"/>
        <v>1</v>
      </c>
    </row>
    <row r="176" spans="5:7" x14ac:dyDescent="0.2">
      <c r="E176" t="s">
        <v>340</v>
      </c>
      <c r="F176" t="s">
        <v>340</v>
      </c>
      <c r="G176">
        <f t="shared" si="2"/>
        <v>1</v>
      </c>
    </row>
    <row r="177" spans="5:7" x14ac:dyDescent="0.2">
      <c r="E177" t="s">
        <v>341</v>
      </c>
      <c r="F177" t="s">
        <v>341</v>
      </c>
      <c r="G177">
        <f t="shared" si="2"/>
        <v>1</v>
      </c>
    </row>
    <row r="178" spans="5:7" x14ac:dyDescent="0.2">
      <c r="E178" t="s">
        <v>342</v>
      </c>
      <c r="F178" t="s">
        <v>342</v>
      </c>
      <c r="G178">
        <f t="shared" si="2"/>
        <v>1</v>
      </c>
    </row>
    <row r="179" spans="5:7" x14ac:dyDescent="0.2">
      <c r="E179" t="s">
        <v>259</v>
      </c>
      <c r="F179" t="s">
        <v>259</v>
      </c>
      <c r="G179">
        <f t="shared" si="2"/>
        <v>1</v>
      </c>
    </row>
    <row r="180" spans="5:7" x14ac:dyDescent="0.2">
      <c r="E180" t="s">
        <v>266</v>
      </c>
      <c r="F180" t="s">
        <v>266</v>
      </c>
      <c r="G180">
        <f t="shared" si="2"/>
        <v>1</v>
      </c>
    </row>
    <row r="181" spans="5:7" x14ac:dyDescent="0.2">
      <c r="E181" t="s">
        <v>279</v>
      </c>
      <c r="F181" t="s">
        <v>279</v>
      </c>
      <c r="G181">
        <f t="shared" si="2"/>
        <v>1</v>
      </c>
    </row>
    <row r="182" spans="5:7" x14ac:dyDescent="0.2">
      <c r="E182" t="s">
        <v>292</v>
      </c>
      <c r="F182" t="s">
        <v>292</v>
      </c>
      <c r="G182">
        <f t="shared" si="2"/>
        <v>1</v>
      </c>
    </row>
    <row r="183" spans="5:7" x14ac:dyDescent="0.2">
      <c r="E183" t="s">
        <v>306</v>
      </c>
      <c r="F183" t="s">
        <v>306</v>
      </c>
      <c r="G183">
        <f t="shared" si="2"/>
        <v>1</v>
      </c>
    </row>
    <row r="184" spans="5:7" x14ac:dyDescent="0.2">
      <c r="E184" t="s">
        <v>137</v>
      </c>
      <c r="F184" t="s">
        <v>137</v>
      </c>
      <c r="G184">
        <f t="shared" si="2"/>
        <v>1</v>
      </c>
    </row>
    <row r="185" spans="5:7" x14ac:dyDescent="0.2">
      <c r="E185" t="s">
        <v>343</v>
      </c>
      <c r="F185" t="s">
        <v>343</v>
      </c>
      <c r="G185">
        <f t="shared" si="2"/>
        <v>1</v>
      </c>
    </row>
    <row r="186" spans="5:7" x14ac:dyDescent="0.2">
      <c r="E186" t="s">
        <v>344</v>
      </c>
      <c r="F186" t="s">
        <v>344</v>
      </c>
      <c r="G186">
        <f t="shared" si="2"/>
        <v>1</v>
      </c>
    </row>
    <row r="187" spans="5:7" x14ac:dyDescent="0.2">
      <c r="E187" t="s">
        <v>218</v>
      </c>
      <c r="F187" s="2" t="s">
        <v>218</v>
      </c>
      <c r="G187">
        <f t="shared" si="2"/>
        <v>1</v>
      </c>
    </row>
    <row r="188" spans="5:7" x14ac:dyDescent="0.2">
      <c r="E188" t="s">
        <v>392</v>
      </c>
      <c r="F188" t="s">
        <v>372</v>
      </c>
      <c r="G188">
        <f t="shared" si="2"/>
        <v>0</v>
      </c>
    </row>
    <row r="189" spans="5:7" x14ac:dyDescent="0.2">
      <c r="E189" t="s">
        <v>47</v>
      </c>
      <c r="F189" t="s">
        <v>47</v>
      </c>
      <c r="G189">
        <f t="shared" si="2"/>
        <v>1</v>
      </c>
    </row>
    <row r="190" spans="5:7" x14ac:dyDescent="0.2">
      <c r="E190" t="s">
        <v>242</v>
      </c>
      <c r="F190" t="s">
        <v>242</v>
      </c>
      <c r="G190">
        <f t="shared" si="2"/>
        <v>1</v>
      </c>
    </row>
    <row r="191" spans="5:7" x14ac:dyDescent="0.2">
      <c r="E191" t="s">
        <v>345</v>
      </c>
      <c r="F191" t="s">
        <v>345</v>
      </c>
      <c r="G191">
        <f t="shared" si="2"/>
        <v>1</v>
      </c>
    </row>
    <row r="192" spans="5:7" x14ac:dyDescent="0.2">
      <c r="E192" t="s">
        <v>260</v>
      </c>
      <c r="F192" t="s">
        <v>260</v>
      </c>
      <c r="G192">
        <f t="shared" si="2"/>
        <v>1</v>
      </c>
    </row>
    <row r="193" spans="5:7" x14ac:dyDescent="0.2">
      <c r="E193" t="s">
        <v>267</v>
      </c>
      <c r="F193" t="s">
        <v>267</v>
      </c>
      <c r="G193">
        <f t="shared" si="2"/>
        <v>1</v>
      </c>
    </row>
    <row r="194" spans="5:7" x14ac:dyDescent="0.2">
      <c r="E194" t="s">
        <v>280</v>
      </c>
      <c r="F194" t="s">
        <v>280</v>
      </c>
      <c r="G194">
        <f t="shared" si="2"/>
        <v>1</v>
      </c>
    </row>
    <row r="195" spans="5:7" x14ac:dyDescent="0.2">
      <c r="E195" t="s">
        <v>293</v>
      </c>
      <c r="F195" t="s">
        <v>293</v>
      </c>
      <c r="G195">
        <f t="shared" ref="G195:G258" si="3">IF(E195=F195,1,0)</f>
        <v>1</v>
      </c>
    </row>
    <row r="196" spans="5:7" x14ac:dyDescent="0.2">
      <c r="E196" t="s">
        <v>307</v>
      </c>
      <c r="F196" t="s">
        <v>307</v>
      </c>
      <c r="G196">
        <f t="shared" si="3"/>
        <v>1</v>
      </c>
    </row>
    <row r="197" spans="5:7" x14ac:dyDescent="0.2">
      <c r="E197" t="s">
        <v>138</v>
      </c>
      <c r="F197" t="s">
        <v>138</v>
      </c>
      <c r="G197">
        <f t="shared" si="3"/>
        <v>1</v>
      </c>
    </row>
    <row r="198" spans="5:7" x14ac:dyDescent="0.2">
      <c r="E198" t="s">
        <v>346</v>
      </c>
      <c r="F198" t="s">
        <v>346</v>
      </c>
      <c r="G198">
        <f t="shared" si="3"/>
        <v>1</v>
      </c>
    </row>
    <row r="199" spans="5:7" x14ac:dyDescent="0.2">
      <c r="E199" t="s">
        <v>84</v>
      </c>
      <c r="F199" t="s">
        <v>84</v>
      </c>
      <c r="G199">
        <f t="shared" si="3"/>
        <v>1</v>
      </c>
    </row>
    <row r="200" spans="5:7" x14ac:dyDescent="0.2">
      <c r="E200" t="s">
        <v>347</v>
      </c>
      <c r="F200" t="s">
        <v>347</v>
      </c>
      <c r="G200">
        <f t="shared" si="3"/>
        <v>1</v>
      </c>
    </row>
    <row r="201" spans="5:7" x14ac:dyDescent="0.2">
      <c r="E201" t="s">
        <v>348</v>
      </c>
      <c r="F201" t="s">
        <v>348</v>
      </c>
      <c r="G201">
        <f t="shared" si="3"/>
        <v>1</v>
      </c>
    </row>
    <row r="202" spans="5:7" x14ac:dyDescent="0.2">
      <c r="E202" t="s">
        <v>261</v>
      </c>
      <c r="F202" t="s">
        <v>261</v>
      </c>
      <c r="G202">
        <f t="shared" si="3"/>
        <v>1</v>
      </c>
    </row>
    <row r="203" spans="5:7" x14ac:dyDescent="0.2">
      <c r="E203" t="s">
        <v>268</v>
      </c>
      <c r="F203" t="s">
        <v>268</v>
      </c>
      <c r="G203">
        <f t="shared" si="3"/>
        <v>1</v>
      </c>
    </row>
    <row r="204" spans="5:7" x14ac:dyDescent="0.2">
      <c r="E204" t="s">
        <v>281</v>
      </c>
      <c r="F204" t="s">
        <v>281</v>
      </c>
      <c r="G204">
        <f t="shared" si="3"/>
        <v>1</v>
      </c>
    </row>
    <row r="205" spans="5:7" x14ac:dyDescent="0.2">
      <c r="E205" t="s">
        <v>294</v>
      </c>
      <c r="F205" t="s">
        <v>294</v>
      </c>
      <c r="G205">
        <f t="shared" si="3"/>
        <v>1</v>
      </c>
    </row>
    <row r="206" spans="5:7" x14ac:dyDescent="0.2">
      <c r="E206" t="s">
        <v>308</v>
      </c>
      <c r="F206" t="s">
        <v>308</v>
      </c>
      <c r="G206">
        <f t="shared" si="3"/>
        <v>1</v>
      </c>
    </row>
    <row r="207" spans="5:7" x14ac:dyDescent="0.2">
      <c r="E207" t="s">
        <v>139</v>
      </c>
      <c r="F207" t="s">
        <v>139</v>
      </c>
      <c r="G207">
        <f t="shared" si="3"/>
        <v>1</v>
      </c>
    </row>
    <row r="208" spans="5:7" x14ac:dyDescent="0.2">
      <c r="E208" t="s">
        <v>349</v>
      </c>
      <c r="F208" t="s">
        <v>349</v>
      </c>
      <c r="G208">
        <f t="shared" si="3"/>
        <v>1</v>
      </c>
    </row>
    <row r="209" spans="5:7" x14ac:dyDescent="0.2">
      <c r="E209" t="s">
        <v>85</v>
      </c>
      <c r="F209" t="s">
        <v>85</v>
      </c>
      <c r="G209">
        <f t="shared" si="3"/>
        <v>1</v>
      </c>
    </row>
    <row r="210" spans="5:7" x14ac:dyDescent="0.2">
      <c r="E210" t="s">
        <v>350</v>
      </c>
      <c r="F210" t="s">
        <v>350</v>
      </c>
      <c r="G210">
        <f t="shared" si="3"/>
        <v>1</v>
      </c>
    </row>
    <row r="211" spans="5:7" x14ac:dyDescent="0.2">
      <c r="E211" t="s">
        <v>214</v>
      </c>
      <c r="F211" t="s">
        <v>214</v>
      </c>
      <c r="G211">
        <f t="shared" si="3"/>
        <v>1</v>
      </c>
    </row>
    <row r="212" spans="5:7" x14ac:dyDescent="0.2">
      <c r="E212" t="s">
        <v>29</v>
      </c>
      <c r="F212" t="s">
        <v>29</v>
      </c>
      <c r="G212">
        <f t="shared" si="3"/>
        <v>1</v>
      </c>
    </row>
    <row r="213" spans="5:7" x14ac:dyDescent="0.2">
      <c r="E213" t="s">
        <v>10</v>
      </c>
      <c r="F213" t="s">
        <v>10</v>
      </c>
      <c r="G213">
        <f t="shared" si="3"/>
        <v>1</v>
      </c>
    </row>
    <row r="214" spans="5:7" x14ac:dyDescent="0.2">
      <c r="E214" t="s">
        <v>22</v>
      </c>
      <c r="F214" t="s">
        <v>22</v>
      </c>
      <c r="G214">
        <f t="shared" si="3"/>
        <v>1</v>
      </c>
    </row>
    <row r="215" spans="5:7" x14ac:dyDescent="0.2">
      <c r="E215" t="s">
        <v>30</v>
      </c>
      <c r="F215" t="s">
        <v>30</v>
      </c>
      <c r="G215">
        <f t="shared" si="3"/>
        <v>1</v>
      </c>
    </row>
    <row r="216" spans="5:7" x14ac:dyDescent="0.2">
      <c r="E216" t="s">
        <v>31</v>
      </c>
      <c r="F216" t="s">
        <v>31</v>
      </c>
      <c r="G216">
        <f t="shared" si="3"/>
        <v>1</v>
      </c>
    </row>
    <row r="217" spans="5:7" x14ac:dyDescent="0.2">
      <c r="E217" t="s">
        <v>11</v>
      </c>
      <c r="F217" t="s">
        <v>11</v>
      </c>
      <c r="G217">
        <f t="shared" si="3"/>
        <v>1</v>
      </c>
    </row>
    <row r="218" spans="5:7" x14ac:dyDescent="0.2">
      <c r="E218" t="s">
        <v>23</v>
      </c>
      <c r="F218" t="s">
        <v>23</v>
      </c>
      <c r="G218">
        <f t="shared" si="3"/>
        <v>1</v>
      </c>
    </row>
    <row r="219" spans="5:7" x14ac:dyDescent="0.2">
      <c r="E219" t="s">
        <v>32</v>
      </c>
      <c r="F219" t="s">
        <v>32</v>
      </c>
      <c r="G219">
        <f t="shared" si="3"/>
        <v>1</v>
      </c>
    </row>
    <row r="220" spans="5:7" x14ac:dyDescent="0.2">
      <c r="E220" t="s">
        <v>33</v>
      </c>
      <c r="F220" t="s">
        <v>33</v>
      </c>
      <c r="G220">
        <f t="shared" si="3"/>
        <v>1</v>
      </c>
    </row>
    <row r="221" spans="5:7" x14ac:dyDescent="0.2">
      <c r="E221" t="s">
        <v>12</v>
      </c>
      <c r="F221" t="s">
        <v>12</v>
      </c>
      <c r="G221">
        <f t="shared" si="3"/>
        <v>1</v>
      </c>
    </row>
    <row r="222" spans="5:7" x14ac:dyDescent="0.2">
      <c r="E222" t="s">
        <v>24</v>
      </c>
      <c r="F222" t="s">
        <v>24</v>
      </c>
      <c r="G222">
        <f t="shared" si="3"/>
        <v>1</v>
      </c>
    </row>
    <row r="223" spans="5:7" x14ac:dyDescent="0.2">
      <c r="E223" t="s">
        <v>34</v>
      </c>
      <c r="F223" t="s">
        <v>34</v>
      </c>
      <c r="G223">
        <f t="shared" si="3"/>
        <v>1</v>
      </c>
    </row>
    <row r="224" spans="5:7" x14ac:dyDescent="0.2">
      <c r="E224" t="s">
        <v>35</v>
      </c>
      <c r="F224" t="s">
        <v>35</v>
      </c>
      <c r="G224">
        <f t="shared" si="3"/>
        <v>1</v>
      </c>
    </row>
    <row r="225" spans="5:7" x14ac:dyDescent="0.2">
      <c r="E225" t="s">
        <v>13</v>
      </c>
      <c r="F225" t="s">
        <v>13</v>
      </c>
      <c r="G225">
        <f t="shared" si="3"/>
        <v>1</v>
      </c>
    </row>
    <row r="226" spans="5:7" x14ac:dyDescent="0.2">
      <c r="E226" t="s">
        <v>25</v>
      </c>
      <c r="F226" t="s">
        <v>25</v>
      </c>
      <c r="G226">
        <f t="shared" si="3"/>
        <v>1</v>
      </c>
    </row>
    <row r="227" spans="5:7" x14ac:dyDescent="0.2">
      <c r="E227" t="s">
        <v>36</v>
      </c>
      <c r="F227" t="s">
        <v>36</v>
      </c>
      <c r="G227">
        <f t="shared" si="3"/>
        <v>1</v>
      </c>
    </row>
    <row r="228" spans="5:7" x14ac:dyDescent="0.2">
      <c r="E228" t="s">
        <v>37</v>
      </c>
      <c r="F228" t="s">
        <v>37</v>
      </c>
      <c r="G228">
        <f t="shared" si="3"/>
        <v>1</v>
      </c>
    </row>
    <row r="229" spans="5:7" x14ac:dyDescent="0.2">
      <c r="E229" t="s">
        <v>14</v>
      </c>
      <c r="F229" t="s">
        <v>14</v>
      </c>
      <c r="G229">
        <f t="shared" si="3"/>
        <v>1</v>
      </c>
    </row>
    <row r="230" spans="5:7" x14ac:dyDescent="0.2">
      <c r="E230" t="s">
        <v>26</v>
      </c>
      <c r="F230" t="s">
        <v>26</v>
      </c>
      <c r="G230">
        <f t="shared" si="3"/>
        <v>1</v>
      </c>
    </row>
    <row r="231" spans="5:7" x14ac:dyDescent="0.2">
      <c r="E231" t="s">
        <v>38</v>
      </c>
      <c r="F231" t="s">
        <v>38</v>
      </c>
      <c r="G231">
        <f t="shared" si="3"/>
        <v>1</v>
      </c>
    </row>
    <row r="232" spans="5:7" x14ac:dyDescent="0.2">
      <c r="E232" t="s">
        <v>39</v>
      </c>
      <c r="F232" t="s">
        <v>39</v>
      </c>
      <c r="G232">
        <f t="shared" si="3"/>
        <v>1</v>
      </c>
    </row>
    <row r="233" spans="5:7" x14ac:dyDescent="0.2">
      <c r="E233" t="s">
        <v>40</v>
      </c>
      <c r="F233" t="s">
        <v>40</v>
      </c>
      <c r="G233">
        <f t="shared" si="3"/>
        <v>1</v>
      </c>
    </row>
    <row r="234" spans="5:7" x14ac:dyDescent="0.2">
      <c r="E234" t="s">
        <v>15</v>
      </c>
      <c r="F234" t="s">
        <v>15</v>
      </c>
      <c r="G234">
        <f t="shared" si="3"/>
        <v>1</v>
      </c>
    </row>
    <row r="235" spans="5:7" x14ac:dyDescent="0.2">
      <c r="E235" t="s">
        <v>27</v>
      </c>
      <c r="F235" t="s">
        <v>27</v>
      </c>
      <c r="G235">
        <f t="shared" si="3"/>
        <v>1</v>
      </c>
    </row>
    <row r="236" spans="5:7" x14ac:dyDescent="0.2">
      <c r="E236" t="s">
        <v>41</v>
      </c>
      <c r="F236" t="s">
        <v>41</v>
      </c>
      <c r="G236">
        <f t="shared" si="3"/>
        <v>1</v>
      </c>
    </row>
    <row r="237" spans="5:7" x14ac:dyDescent="0.2">
      <c r="E237" t="s">
        <v>16</v>
      </c>
      <c r="F237" t="s">
        <v>16</v>
      </c>
      <c r="G237">
        <f t="shared" si="3"/>
        <v>1</v>
      </c>
    </row>
    <row r="238" spans="5:7" x14ac:dyDescent="0.2">
      <c r="E238" t="s">
        <v>17</v>
      </c>
      <c r="F238" t="s">
        <v>17</v>
      </c>
      <c r="G238">
        <f t="shared" si="3"/>
        <v>1</v>
      </c>
    </row>
    <row r="239" spans="5:7" x14ac:dyDescent="0.2">
      <c r="E239" t="s">
        <v>28</v>
      </c>
      <c r="F239" t="s">
        <v>28</v>
      </c>
      <c r="G239">
        <f t="shared" si="3"/>
        <v>1</v>
      </c>
    </row>
    <row r="240" spans="5:7" x14ac:dyDescent="0.2">
      <c r="E240" t="s">
        <v>42</v>
      </c>
      <c r="F240" t="s">
        <v>42</v>
      </c>
      <c r="G240">
        <f t="shared" si="3"/>
        <v>1</v>
      </c>
    </row>
    <row r="241" spans="5:7" x14ac:dyDescent="0.2">
      <c r="E241" t="s">
        <v>18</v>
      </c>
      <c r="F241" t="s">
        <v>18</v>
      </c>
      <c r="G241">
        <f t="shared" si="3"/>
        <v>1</v>
      </c>
    </row>
    <row r="242" spans="5:7" x14ac:dyDescent="0.2">
      <c r="E242" t="s">
        <v>19</v>
      </c>
      <c r="F242" t="s">
        <v>19</v>
      </c>
      <c r="G242">
        <f t="shared" si="3"/>
        <v>1</v>
      </c>
    </row>
    <row r="243" spans="5:7" x14ac:dyDescent="0.2">
      <c r="E243" t="s">
        <v>20</v>
      </c>
      <c r="F243" t="s">
        <v>20</v>
      </c>
      <c r="G243">
        <f t="shared" si="3"/>
        <v>1</v>
      </c>
    </row>
    <row r="244" spans="5:7" x14ac:dyDescent="0.2">
      <c r="E244" t="s">
        <v>21</v>
      </c>
      <c r="F244" t="s">
        <v>21</v>
      </c>
      <c r="G244">
        <f t="shared" si="3"/>
        <v>1</v>
      </c>
    </row>
    <row r="245" spans="5:7" x14ac:dyDescent="0.2">
      <c r="E245" t="s">
        <v>86</v>
      </c>
      <c r="F245" t="s">
        <v>86</v>
      </c>
      <c r="G245">
        <f t="shared" si="3"/>
        <v>1</v>
      </c>
    </row>
    <row r="246" spans="5:7" x14ac:dyDescent="0.2">
      <c r="E246" t="s">
        <v>94</v>
      </c>
      <c r="F246" t="s">
        <v>94</v>
      </c>
      <c r="G246">
        <f t="shared" si="3"/>
        <v>1</v>
      </c>
    </row>
    <row r="247" spans="5:7" x14ac:dyDescent="0.2">
      <c r="E247" t="s">
        <v>106</v>
      </c>
      <c r="F247" t="s">
        <v>106</v>
      </c>
      <c r="G247">
        <f t="shared" si="3"/>
        <v>1</v>
      </c>
    </row>
    <row r="248" spans="5:7" x14ac:dyDescent="0.2">
      <c r="E248" t="s">
        <v>87</v>
      </c>
      <c r="F248" t="s">
        <v>87</v>
      </c>
      <c r="G248">
        <f t="shared" si="3"/>
        <v>1</v>
      </c>
    </row>
    <row r="249" spans="5:7" x14ac:dyDescent="0.2">
      <c r="E249" t="s">
        <v>95</v>
      </c>
      <c r="F249" t="s">
        <v>95</v>
      </c>
      <c r="G249">
        <f t="shared" si="3"/>
        <v>1</v>
      </c>
    </row>
    <row r="250" spans="5:7" x14ac:dyDescent="0.2">
      <c r="E250" t="s">
        <v>107</v>
      </c>
      <c r="F250" t="s">
        <v>107</v>
      </c>
      <c r="G250">
        <f t="shared" si="3"/>
        <v>1</v>
      </c>
    </row>
    <row r="251" spans="5:7" x14ac:dyDescent="0.2">
      <c r="E251" t="s">
        <v>88</v>
      </c>
      <c r="F251" t="s">
        <v>88</v>
      </c>
      <c r="G251">
        <f t="shared" si="3"/>
        <v>1</v>
      </c>
    </row>
    <row r="252" spans="5:7" x14ac:dyDescent="0.2">
      <c r="E252" t="s">
        <v>96</v>
      </c>
      <c r="F252" t="s">
        <v>96</v>
      </c>
      <c r="G252">
        <f t="shared" si="3"/>
        <v>1</v>
      </c>
    </row>
    <row r="253" spans="5:7" x14ac:dyDescent="0.2">
      <c r="E253" t="s">
        <v>108</v>
      </c>
      <c r="F253" t="s">
        <v>108</v>
      </c>
      <c r="G253">
        <f t="shared" si="3"/>
        <v>1</v>
      </c>
    </row>
    <row r="254" spans="5:7" x14ac:dyDescent="0.2">
      <c r="E254" t="s">
        <v>89</v>
      </c>
      <c r="F254" t="s">
        <v>89</v>
      </c>
      <c r="G254">
        <f t="shared" si="3"/>
        <v>1</v>
      </c>
    </row>
    <row r="255" spans="5:7" x14ac:dyDescent="0.2">
      <c r="E255" t="s">
        <v>97</v>
      </c>
      <c r="F255" t="s">
        <v>97</v>
      </c>
      <c r="G255">
        <f t="shared" si="3"/>
        <v>1</v>
      </c>
    </row>
    <row r="256" spans="5:7" x14ac:dyDescent="0.2">
      <c r="E256" t="s">
        <v>109</v>
      </c>
      <c r="F256" t="s">
        <v>109</v>
      </c>
      <c r="G256">
        <f t="shared" si="3"/>
        <v>1</v>
      </c>
    </row>
    <row r="257" spans="5:7" x14ac:dyDescent="0.2">
      <c r="E257" t="s">
        <v>98</v>
      </c>
      <c r="F257" t="s">
        <v>98</v>
      </c>
      <c r="G257">
        <f t="shared" si="3"/>
        <v>1</v>
      </c>
    </row>
    <row r="258" spans="5:7" x14ac:dyDescent="0.2">
      <c r="E258" t="s">
        <v>110</v>
      </c>
      <c r="F258" t="s">
        <v>110</v>
      </c>
      <c r="G258">
        <f t="shared" si="3"/>
        <v>1</v>
      </c>
    </row>
    <row r="259" spans="5:7" x14ac:dyDescent="0.2">
      <c r="E259" t="s">
        <v>99</v>
      </c>
      <c r="F259" t="s">
        <v>99</v>
      </c>
      <c r="G259">
        <f t="shared" ref="G259:G278" si="4">IF(E259=F259,1,0)</f>
        <v>1</v>
      </c>
    </row>
    <row r="260" spans="5:7" x14ac:dyDescent="0.2">
      <c r="E260" t="s">
        <v>111</v>
      </c>
      <c r="F260" t="s">
        <v>111</v>
      </c>
      <c r="G260">
        <f t="shared" si="4"/>
        <v>1</v>
      </c>
    </row>
    <row r="261" spans="5:7" x14ac:dyDescent="0.2">
      <c r="E261" t="s">
        <v>90</v>
      </c>
      <c r="F261" t="s">
        <v>90</v>
      </c>
      <c r="G261">
        <f t="shared" si="4"/>
        <v>1</v>
      </c>
    </row>
    <row r="262" spans="5:7" x14ac:dyDescent="0.2">
      <c r="E262" t="s">
        <v>100</v>
      </c>
      <c r="F262" t="s">
        <v>100</v>
      </c>
      <c r="G262">
        <f t="shared" si="4"/>
        <v>1</v>
      </c>
    </row>
    <row r="263" spans="5:7" x14ac:dyDescent="0.2">
      <c r="E263" t="s">
        <v>112</v>
      </c>
      <c r="F263" t="s">
        <v>112</v>
      </c>
      <c r="G263">
        <f t="shared" si="4"/>
        <v>1</v>
      </c>
    </row>
    <row r="264" spans="5:7" x14ac:dyDescent="0.2">
      <c r="E264" t="s">
        <v>91</v>
      </c>
      <c r="F264" t="s">
        <v>91</v>
      </c>
      <c r="G264">
        <f t="shared" si="4"/>
        <v>1</v>
      </c>
    </row>
    <row r="265" spans="5:7" x14ac:dyDescent="0.2">
      <c r="E265" t="s">
        <v>101</v>
      </c>
      <c r="F265" t="s">
        <v>101</v>
      </c>
      <c r="G265">
        <f t="shared" si="4"/>
        <v>1</v>
      </c>
    </row>
    <row r="266" spans="5:7" x14ac:dyDescent="0.2">
      <c r="E266" t="s">
        <v>113</v>
      </c>
      <c r="F266" t="s">
        <v>113</v>
      </c>
      <c r="G266">
        <f t="shared" si="4"/>
        <v>1</v>
      </c>
    </row>
    <row r="267" spans="5:7" x14ac:dyDescent="0.2">
      <c r="E267" t="s">
        <v>92</v>
      </c>
      <c r="F267" t="s">
        <v>92</v>
      </c>
      <c r="G267">
        <f t="shared" si="4"/>
        <v>1</v>
      </c>
    </row>
    <row r="268" spans="5:7" x14ac:dyDescent="0.2">
      <c r="E268" t="s">
        <v>102</v>
      </c>
      <c r="F268" t="s">
        <v>102</v>
      </c>
      <c r="G268">
        <f t="shared" si="4"/>
        <v>1</v>
      </c>
    </row>
    <row r="269" spans="5:7" x14ac:dyDescent="0.2">
      <c r="E269" t="s">
        <v>114</v>
      </c>
      <c r="F269" t="s">
        <v>114</v>
      </c>
      <c r="G269">
        <f t="shared" si="4"/>
        <v>1</v>
      </c>
    </row>
    <row r="270" spans="5:7" x14ac:dyDescent="0.2">
      <c r="E270" t="s">
        <v>93</v>
      </c>
      <c r="F270" t="s">
        <v>93</v>
      </c>
      <c r="G270">
        <f t="shared" si="4"/>
        <v>1</v>
      </c>
    </row>
    <row r="271" spans="5:7" x14ac:dyDescent="0.2">
      <c r="E271" t="s">
        <v>103</v>
      </c>
      <c r="F271" t="s">
        <v>103</v>
      </c>
      <c r="G271">
        <f t="shared" si="4"/>
        <v>1</v>
      </c>
    </row>
    <row r="272" spans="5:7" x14ac:dyDescent="0.2">
      <c r="E272" t="s">
        <v>115</v>
      </c>
      <c r="F272" t="s">
        <v>115</v>
      </c>
      <c r="G272">
        <f t="shared" si="4"/>
        <v>1</v>
      </c>
    </row>
    <row r="273" spans="5:7" x14ac:dyDescent="0.2">
      <c r="E273" t="s">
        <v>104</v>
      </c>
      <c r="F273" t="s">
        <v>104</v>
      </c>
      <c r="G273">
        <f t="shared" si="4"/>
        <v>1</v>
      </c>
    </row>
    <row r="274" spans="5:7" x14ac:dyDescent="0.2">
      <c r="E274" t="s">
        <v>116</v>
      </c>
      <c r="F274" t="s">
        <v>116</v>
      </c>
      <c r="G274">
        <f t="shared" si="4"/>
        <v>1</v>
      </c>
    </row>
    <row r="275" spans="5:7" x14ac:dyDescent="0.2">
      <c r="E275" t="s">
        <v>105</v>
      </c>
      <c r="F275" t="s">
        <v>105</v>
      </c>
      <c r="G275">
        <f t="shared" si="4"/>
        <v>1</v>
      </c>
    </row>
    <row r="276" spans="5:7" x14ac:dyDescent="0.2">
      <c r="E276" t="s">
        <v>117</v>
      </c>
      <c r="F276" t="s">
        <v>117</v>
      </c>
      <c r="G276">
        <f t="shared" si="4"/>
        <v>1</v>
      </c>
    </row>
    <row r="277" spans="5:7" x14ac:dyDescent="0.2">
      <c r="G277">
        <f t="shared" si="4"/>
        <v>1</v>
      </c>
    </row>
    <row r="278" spans="5:7" x14ac:dyDescent="0.2">
      <c r="G278">
        <f t="shared" si="4"/>
        <v>1</v>
      </c>
    </row>
  </sheetData>
  <autoFilter ref="E1:G278" xr:uid="{424A621B-DEB2-5040-ACEF-E2DE859E8D1D}"/>
  <sortState xmlns:xlrd2="http://schemas.microsoft.com/office/spreadsheetml/2017/richdata2" ref="F2:F276">
    <sortCondition ref="F2:F276"/>
  </sortState>
  <conditionalFormatting sqref="G1:G104857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011B-3304-B943-8FD7-89D38197ECA3}">
  <sheetPr filterMode="1"/>
  <dimension ref="D1:F279"/>
  <sheetViews>
    <sheetView workbookViewId="0">
      <selection activeCell="D127" sqref="D127:E189"/>
    </sheetView>
  </sheetViews>
  <sheetFormatPr baseColWidth="10" defaultRowHeight="15" x14ac:dyDescent="0.2"/>
  <cols>
    <col min="5" max="5" width="8.83203125"/>
  </cols>
  <sheetData>
    <row r="1" spans="4:6" ht="16" x14ac:dyDescent="0.2">
      <c r="D1" t="s">
        <v>398</v>
      </c>
      <c r="E1" s="3" t="s">
        <v>0</v>
      </c>
    </row>
    <row r="2" spans="4:6" hidden="1" x14ac:dyDescent="0.2">
      <c r="D2" t="s">
        <v>68</v>
      </c>
      <c r="E2" t="s">
        <v>68</v>
      </c>
      <c r="F2">
        <f>IF(D2=E2,1,0)</f>
        <v>1</v>
      </c>
    </row>
    <row r="3" spans="4:6" hidden="1" x14ac:dyDescent="0.2">
      <c r="D3" t="s">
        <v>245</v>
      </c>
      <c r="E3" t="s">
        <v>245</v>
      </c>
      <c r="F3">
        <f t="shared" ref="F3:F66" si="0">IF(D3=E3,1,0)</f>
        <v>1</v>
      </c>
    </row>
    <row r="4" spans="4:6" hidden="1" x14ac:dyDescent="0.2">
      <c r="D4" t="s">
        <v>309</v>
      </c>
      <c r="E4" t="s">
        <v>309</v>
      </c>
      <c r="F4">
        <f t="shared" si="0"/>
        <v>1</v>
      </c>
    </row>
    <row r="5" spans="4:6" hidden="1" x14ac:dyDescent="0.2">
      <c r="D5" t="s">
        <v>3</v>
      </c>
      <c r="E5" t="s">
        <v>3</v>
      </c>
      <c r="F5">
        <f t="shared" si="0"/>
        <v>1</v>
      </c>
    </row>
    <row r="6" spans="4:6" hidden="1" x14ac:dyDescent="0.2">
      <c r="D6" t="s">
        <v>226</v>
      </c>
      <c r="E6" t="s">
        <v>226</v>
      </c>
      <c r="F6">
        <f t="shared" si="0"/>
        <v>1</v>
      </c>
    </row>
    <row r="7" spans="4:6" hidden="1" x14ac:dyDescent="0.2">
      <c r="D7" t="s">
        <v>48</v>
      </c>
      <c r="E7" t="s">
        <v>48</v>
      </c>
      <c r="F7">
        <f t="shared" si="0"/>
        <v>1</v>
      </c>
    </row>
    <row r="8" spans="4:6" hidden="1" x14ac:dyDescent="0.2">
      <c r="D8" t="s">
        <v>251</v>
      </c>
      <c r="E8" t="s">
        <v>251</v>
      </c>
      <c r="F8">
        <f t="shared" si="0"/>
        <v>1</v>
      </c>
    </row>
    <row r="9" spans="4:6" hidden="1" x14ac:dyDescent="0.2">
      <c r="D9" t="s">
        <v>269</v>
      </c>
      <c r="E9" t="s">
        <v>269</v>
      </c>
      <c r="F9">
        <f t="shared" si="0"/>
        <v>1</v>
      </c>
    </row>
    <row r="10" spans="4:6" hidden="1" x14ac:dyDescent="0.2">
      <c r="D10" t="s">
        <v>282</v>
      </c>
      <c r="E10" t="s">
        <v>282</v>
      </c>
      <c r="F10">
        <f t="shared" si="0"/>
        <v>1</v>
      </c>
    </row>
    <row r="11" spans="4:6" hidden="1" x14ac:dyDescent="0.2">
      <c r="D11" t="s">
        <v>295</v>
      </c>
      <c r="E11" t="s">
        <v>295</v>
      </c>
      <c r="F11">
        <f t="shared" si="0"/>
        <v>1</v>
      </c>
    </row>
    <row r="12" spans="4:6" hidden="1" x14ac:dyDescent="0.2">
      <c r="D12" t="s">
        <v>119</v>
      </c>
      <c r="E12" t="s">
        <v>119</v>
      </c>
      <c r="F12">
        <f t="shared" si="0"/>
        <v>1</v>
      </c>
    </row>
    <row r="13" spans="4:6" hidden="1" x14ac:dyDescent="0.2">
      <c r="D13" t="s">
        <v>310</v>
      </c>
      <c r="E13" t="s">
        <v>310</v>
      </c>
      <c r="F13">
        <f t="shared" si="0"/>
        <v>1</v>
      </c>
    </row>
    <row r="14" spans="4:6" hidden="1" x14ac:dyDescent="0.2">
      <c r="D14" t="s">
        <v>120</v>
      </c>
      <c r="E14" t="s">
        <v>120</v>
      </c>
      <c r="F14">
        <f t="shared" si="0"/>
        <v>1</v>
      </c>
    </row>
    <row r="15" spans="4:6" hidden="1" x14ac:dyDescent="0.2">
      <c r="D15" t="s">
        <v>55</v>
      </c>
      <c r="E15" t="s">
        <v>55</v>
      </c>
      <c r="F15">
        <f t="shared" si="0"/>
        <v>1</v>
      </c>
    </row>
    <row r="16" spans="4:6" hidden="1" x14ac:dyDescent="0.2">
      <c r="D16" t="s">
        <v>219</v>
      </c>
      <c r="E16" t="s">
        <v>219</v>
      </c>
      <c r="F16">
        <f t="shared" si="0"/>
        <v>1</v>
      </c>
    </row>
    <row r="17" spans="4:6" hidden="1" x14ac:dyDescent="0.2">
      <c r="D17" t="s">
        <v>227</v>
      </c>
      <c r="E17" t="s">
        <v>227</v>
      </c>
      <c r="F17">
        <f t="shared" si="0"/>
        <v>1</v>
      </c>
    </row>
    <row r="18" spans="4:6" hidden="1" x14ac:dyDescent="0.2">
      <c r="D18" t="s">
        <v>61</v>
      </c>
      <c r="E18" t="s">
        <v>61</v>
      </c>
      <c r="F18">
        <f t="shared" si="0"/>
        <v>1</v>
      </c>
    </row>
    <row r="19" spans="4:6" hidden="1" x14ac:dyDescent="0.2">
      <c r="D19" t="s">
        <v>69</v>
      </c>
      <c r="E19" t="s">
        <v>69</v>
      </c>
      <c r="F19">
        <f t="shared" si="0"/>
        <v>1</v>
      </c>
    </row>
    <row r="20" spans="4:6" hidden="1" x14ac:dyDescent="0.2">
      <c r="D20" t="s">
        <v>311</v>
      </c>
      <c r="E20" t="s">
        <v>311</v>
      </c>
      <c r="F20">
        <f t="shared" si="0"/>
        <v>1</v>
      </c>
    </row>
    <row r="21" spans="4:6" hidden="1" x14ac:dyDescent="0.2">
      <c r="D21" t="s">
        <v>70</v>
      </c>
      <c r="E21" t="s">
        <v>70</v>
      </c>
      <c r="F21">
        <f t="shared" si="0"/>
        <v>1</v>
      </c>
    </row>
    <row r="22" spans="4:6" hidden="1" x14ac:dyDescent="0.2">
      <c r="D22" t="s">
        <v>246</v>
      </c>
      <c r="E22" t="s">
        <v>246</v>
      </c>
      <c r="F22">
        <f t="shared" si="0"/>
        <v>1</v>
      </c>
    </row>
    <row r="23" spans="4:6" hidden="1" x14ac:dyDescent="0.2">
      <c r="D23" t="s">
        <v>312</v>
      </c>
      <c r="E23" t="s">
        <v>312</v>
      </c>
      <c r="F23">
        <f t="shared" si="0"/>
        <v>1</v>
      </c>
    </row>
    <row r="24" spans="4:6" hidden="1" x14ac:dyDescent="0.2">
      <c r="D24" t="s">
        <v>4</v>
      </c>
      <c r="E24" t="s">
        <v>4</v>
      </c>
      <c r="F24">
        <f t="shared" si="0"/>
        <v>1</v>
      </c>
    </row>
    <row r="25" spans="4:6" hidden="1" x14ac:dyDescent="0.2">
      <c r="D25" t="s">
        <v>228</v>
      </c>
      <c r="E25" t="s">
        <v>228</v>
      </c>
      <c r="F25">
        <f t="shared" si="0"/>
        <v>1</v>
      </c>
    </row>
    <row r="26" spans="4:6" hidden="1" x14ac:dyDescent="0.2">
      <c r="D26" t="s">
        <v>49</v>
      </c>
      <c r="E26" t="s">
        <v>49</v>
      </c>
      <c r="F26">
        <f t="shared" si="0"/>
        <v>1</v>
      </c>
    </row>
    <row r="27" spans="4:6" hidden="1" x14ac:dyDescent="0.2">
      <c r="D27" t="s">
        <v>252</v>
      </c>
      <c r="E27" t="s">
        <v>252</v>
      </c>
      <c r="F27">
        <f t="shared" si="0"/>
        <v>1</v>
      </c>
    </row>
    <row r="28" spans="4:6" hidden="1" x14ac:dyDescent="0.2">
      <c r="D28" t="s">
        <v>270</v>
      </c>
      <c r="E28" t="s">
        <v>270</v>
      </c>
      <c r="F28">
        <f t="shared" si="0"/>
        <v>1</v>
      </c>
    </row>
    <row r="29" spans="4:6" hidden="1" x14ac:dyDescent="0.2">
      <c r="D29" t="s">
        <v>283</v>
      </c>
      <c r="E29" t="s">
        <v>283</v>
      </c>
      <c r="F29">
        <f t="shared" si="0"/>
        <v>1</v>
      </c>
    </row>
    <row r="30" spans="4:6" hidden="1" x14ac:dyDescent="0.2">
      <c r="D30" t="s">
        <v>296</v>
      </c>
      <c r="E30" t="s">
        <v>296</v>
      </c>
      <c r="F30">
        <f t="shared" si="0"/>
        <v>1</v>
      </c>
    </row>
    <row r="31" spans="4:6" hidden="1" x14ac:dyDescent="0.2">
      <c r="D31" t="s">
        <v>121</v>
      </c>
      <c r="E31" t="s">
        <v>121</v>
      </c>
      <c r="F31">
        <f t="shared" si="0"/>
        <v>1</v>
      </c>
    </row>
    <row r="32" spans="4:6" hidden="1" x14ac:dyDescent="0.2">
      <c r="D32" t="s">
        <v>313</v>
      </c>
      <c r="E32" t="s">
        <v>313</v>
      </c>
      <c r="F32">
        <f t="shared" si="0"/>
        <v>1</v>
      </c>
    </row>
    <row r="33" spans="4:6" hidden="1" x14ac:dyDescent="0.2">
      <c r="D33" t="s">
        <v>122</v>
      </c>
      <c r="E33" t="s">
        <v>122</v>
      </c>
      <c r="F33">
        <f t="shared" si="0"/>
        <v>1</v>
      </c>
    </row>
    <row r="34" spans="4:6" hidden="1" x14ac:dyDescent="0.2">
      <c r="D34" t="s">
        <v>56</v>
      </c>
      <c r="E34" t="s">
        <v>56</v>
      </c>
      <c r="F34">
        <f t="shared" si="0"/>
        <v>1</v>
      </c>
    </row>
    <row r="35" spans="4:6" hidden="1" x14ac:dyDescent="0.2">
      <c r="D35" t="s">
        <v>220</v>
      </c>
      <c r="E35" t="s">
        <v>220</v>
      </c>
      <c r="F35">
        <f t="shared" si="0"/>
        <v>1</v>
      </c>
    </row>
    <row r="36" spans="4:6" hidden="1" x14ac:dyDescent="0.2">
      <c r="D36" t="s">
        <v>229</v>
      </c>
      <c r="E36" t="s">
        <v>229</v>
      </c>
      <c r="F36">
        <f t="shared" si="0"/>
        <v>1</v>
      </c>
    </row>
    <row r="37" spans="4:6" hidden="1" x14ac:dyDescent="0.2">
      <c r="D37" t="s">
        <v>62</v>
      </c>
      <c r="E37" t="s">
        <v>62</v>
      </c>
      <c r="F37">
        <f t="shared" si="0"/>
        <v>1</v>
      </c>
    </row>
    <row r="38" spans="4:6" hidden="1" x14ac:dyDescent="0.2">
      <c r="D38" t="s">
        <v>71</v>
      </c>
      <c r="E38" t="s">
        <v>71</v>
      </c>
      <c r="F38">
        <f t="shared" si="0"/>
        <v>1</v>
      </c>
    </row>
    <row r="39" spans="4:6" hidden="1" x14ac:dyDescent="0.2">
      <c r="D39" t="s">
        <v>314</v>
      </c>
      <c r="E39" t="s">
        <v>314</v>
      </c>
      <c r="F39">
        <f t="shared" si="0"/>
        <v>1</v>
      </c>
    </row>
    <row r="40" spans="4:6" hidden="1" x14ac:dyDescent="0.2">
      <c r="D40" t="s">
        <v>243</v>
      </c>
      <c r="E40" t="s">
        <v>243</v>
      </c>
      <c r="F40">
        <f t="shared" si="0"/>
        <v>1</v>
      </c>
    </row>
    <row r="41" spans="4:6" hidden="1" x14ac:dyDescent="0.2">
      <c r="D41" t="s">
        <v>244</v>
      </c>
      <c r="E41" t="s">
        <v>244</v>
      </c>
      <c r="F41">
        <f t="shared" si="0"/>
        <v>1</v>
      </c>
    </row>
    <row r="42" spans="4:6" hidden="1" x14ac:dyDescent="0.2">
      <c r="D42" t="s">
        <v>72</v>
      </c>
      <c r="E42" t="s">
        <v>72</v>
      </c>
      <c r="F42">
        <f t="shared" si="0"/>
        <v>1</v>
      </c>
    </row>
    <row r="43" spans="4:6" hidden="1" x14ac:dyDescent="0.2">
      <c r="D43" t="s">
        <v>247</v>
      </c>
      <c r="E43" t="s">
        <v>247</v>
      </c>
      <c r="F43">
        <f t="shared" si="0"/>
        <v>1</v>
      </c>
    </row>
    <row r="44" spans="4:6" hidden="1" x14ac:dyDescent="0.2">
      <c r="D44" t="s">
        <v>315</v>
      </c>
      <c r="E44" t="s">
        <v>315</v>
      </c>
      <c r="F44">
        <f t="shared" si="0"/>
        <v>1</v>
      </c>
    </row>
    <row r="45" spans="4:6" hidden="1" x14ac:dyDescent="0.2">
      <c r="D45" t="s">
        <v>5</v>
      </c>
      <c r="E45" t="s">
        <v>5</v>
      </c>
      <c r="F45">
        <f t="shared" si="0"/>
        <v>1</v>
      </c>
    </row>
    <row r="46" spans="4:6" hidden="1" x14ac:dyDescent="0.2">
      <c r="D46" t="s">
        <v>230</v>
      </c>
      <c r="E46" t="s">
        <v>230</v>
      </c>
      <c r="F46">
        <f t="shared" si="0"/>
        <v>1</v>
      </c>
    </row>
    <row r="47" spans="4:6" hidden="1" x14ac:dyDescent="0.2">
      <c r="D47" t="s">
        <v>50</v>
      </c>
      <c r="E47" t="s">
        <v>50</v>
      </c>
      <c r="F47">
        <f t="shared" si="0"/>
        <v>1</v>
      </c>
    </row>
    <row r="48" spans="4:6" hidden="1" x14ac:dyDescent="0.2">
      <c r="D48" t="s">
        <v>253</v>
      </c>
      <c r="E48" t="s">
        <v>253</v>
      </c>
      <c r="F48">
        <f t="shared" si="0"/>
        <v>1</v>
      </c>
    </row>
    <row r="49" spans="4:6" hidden="1" x14ac:dyDescent="0.2">
      <c r="D49" t="s">
        <v>271</v>
      </c>
      <c r="E49" t="s">
        <v>271</v>
      </c>
      <c r="F49">
        <f t="shared" si="0"/>
        <v>1</v>
      </c>
    </row>
    <row r="50" spans="4:6" hidden="1" x14ac:dyDescent="0.2">
      <c r="D50" t="s">
        <v>284</v>
      </c>
      <c r="E50" t="s">
        <v>284</v>
      </c>
      <c r="F50">
        <f t="shared" si="0"/>
        <v>1</v>
      </c>
    </row>
    <row r="51" spans="4:6" hidden="1" x14ac:dyDescent="0.2">
      <c r="D51" t="s">
        <v>297</v>
      </c>
      <c r="E51" t="s">
        <v>297</v>
      </c>
      <c r="F51">
        <f t="shared" si="0"/>
        <v>1</v>
      </c>
    </row>
    <row r="52" spans="4:6" hidden="1" x14ac:dyDescent="0.2">
      <c r="D52" t="s">
        <v>123</v>
      </c>
      <c r="E52" t="s">
        <v>123</v>
      </c>
      <c r="F52">
        <f t="shared" si="0"/>
        <v>1</v>
      </c>
    </row>
    <row r="53" spans="4:6" hidden="1" x14ac:dyDescent="0.2">
      <c r="D53" t="s">
        <v>316</v>
      </c>
      <c r="E53" t="s">
        <v>316</v>
      </c>
      <c r="F53">
        <f t="shared" si="0"/>
        <v>1</v>
      </c>
    </row>
    <row r="54" spans="4:6" hidden="1" x14ac:dyDescent="0.2">
      <c r="D54" t="s">
        <v>124</v>
      </c>
      <c r="E54" t="s">
        <v>124</v>
      </c>
      <c r="F54">
        <f t="shared" si="0"/>
        <v>1</v>
      </c>
    </row>
    <row r="55" spans="4:6" hidden="1" x14ac:dyDescent="0.2">
      <c r="D55" t="s">
        <v>57</v>
      </c>
      <c r="E55" t="s">
        <v>57</v>
      </c>
      <c r="F55">
        <f t="shared" si="0"/>
        <v>1</v>
      </c>
    </row>
    <row r="56" spans="4:6" hidden="1" x14ac:dyDescent="0.2">
      <c r="D56" t="s">
        <v>221</v>
      </c>
      <c r="E56" t="s">
        <v>221</v>
      </c>
      <c r="F56">
        <f t="shared" si="0"/>
        <v>1</v>
      </c>
    </row>
    <row r="57" spans="4:6" hidden="1" x14ac:dyDescent="0.2">
      <c r="D57" t="s">
        <v>231</v>
      </c>
      <c r="E57" t="s">
        <v>231</v>
      </c>
      <c r="F57">
        <f t="shared" si="0"/>
        <v>1</v>
      </c>
    </row>
    <row r="58" spans="4:6" hidden="1" x14ac:dyDescent="0.2">
      <c r="D58" t="s">
        <v>63</v>
      </c>
      <c r="E58" t="s">
        <v>63</v>
      </c>
      <c r="F58">
        <f t="shared" si="0"/>
        <v>1</v>
      </c>
    </row>
    <row r="59" spans="4:6" hidden="1" x14ac:dyDescent="0.2">
      <c r="D59" t="s">
        <v>73</v>
      </c>
      <c r="E59" t="s">
        <v>73</v>
      </c>
      <c r="F59">
        <f t="shared" si="0"/>
        <v>1</v>
      </c>
    </row>
    <row r="60" spans="4:6" hidden="1" x14ac:dyDescent="0.2">
      <c r="D60" t="s">
        <v>317</v>
      </c>
      <c r="E60" t="s">
        <v>317</v>
      </c>
      <c r="F60">
        <f t="shared" si="0"/>
        <v>1</v>
      </c>
    </row>
    <row r="61" spans="4:6" hidden="1" x14ac:dyDescent="0.2">
      <c r="D61" t="s">
        <v>74</v>
      </c>
      <c r="E61" t="s">
        <v>74</v>
      </c>
      <c r="F61">
        <f t="shared" si="0"/>
        <v>1</v>
      </c>
    </row>
    <row r="62" spans="4:6" hidden="1" x14ac:dyDescent="0.2">
      <c r="D62" t="s">
        <v>248</v>
      </c>
      <c r="E62" t="s">
        <v>248</v>
      </c>
      <c r="F62">
        <f t="shared" si="0"/>
        <v>1</v>
      </c>
    </row>
    <row r="63" spans="4:6" hidden="1" x14ac:dyDescent="0.2">
      <c r="D63" t="s">
        <v>318</v>
      </c>
      <c r="E63" t="s">
        <v>318</v>
      </c>
      <c r="F63">
        <f t="shared" si="0"/>
        <v>1</v>
      </c>
    </row>
    <row r="64" spans="4:6" hidden="1" x14ac:dyDescent="0.2">
      <c r="D64" t="s">
        <v>6</v>
      </c>
      <c r="E64" t="s">
        <v>6</v>
      </c>
      <c r="F64">
        <f t="shared" si="0"/>
        <v>1</v>
      </c>
    </row>
    <row r="65" spans="4:6" hidden="1" x14ac:dyDescent="0.2">
      <c r="D65" t="s">
        <v>232</v>
      </c>
      <c r="E65" t="s">
        <v>232</v>
      </c>
      <c r="F65">
        <f t="shared" si="0"/>
        <v>1</v>
      </c>
    </row>
    <row r="66" spans="4:6" hidden="1" x14ac:dyDescent="0.2">
      <c r="D66" t="s">
        <v>51</v>
      </c>
      <c r="E66" t="s">
        <v>51</v>
      </c>
      <c r="F66">
        <f t="shared" si="0"/>
        <v>1</v>
      </c>
    </row>
    <row r="67" spans="4:6" hidden="1" x14ac:dyDescent="0.2">
      <c r="D67" t="s">
        <v>298</v>
      </c>
      <c r="E67" t="s">
        <v>298</v>
      </c>
      <c r="F67">
        <f t="shared" ref="F67:F130" si="1">IF(D67=E67,1,0)</f>
        <v>1</v>
      </c>
    </row>
    <row r="68" spans="4:6" hidden="1" x14ac:dyDescent="0.2">
      <c r="D68" t="s">
        <v>125</v>
      </c>
      <c r="E68" t="s">
        <v>125</v>
      </c>
      <c r="F68">
        <f t="shared" si="1"/>
        <v>1</v>
      </c>
    </row>
    <row r="69" spans="4:6" hidden="1" x14ac:dyDescent="0.2">
      <c r="D69" t="s">
        <v>319</v>
      </c>
      <c r="E69" t="s">
        <v>319</v>
      </c>
      <c r="F69">
        <f t="shared" si="1"/>
        <v>1</v>
      </c>
    </row>
    <row r="70" spans="4:6" hidden="1" x14ac:dyDescent="0.2">
      <c r="D70" t="s">
        <v>126</v>
      </c>
      <c r="E70" t="s">
        <v>126</v>
      </c>
      <c r="F70">
        <f t="shared" si="1"/>
        <v>1</v>
      </c>
    </row>
    <row r="71" spans="4:6" hidden="1" x14ac:dyDescent="0.2">
      <c r="D71" t="s">
        <v>58</v>
      </c>
      <c r="E71" t="s">
        <v>58</v>
      </c>
      <c r="F71">
        <f t="shared" si="1"/>
        <v>1</v>
      </c>
    </row>
    <row r="72" spans="4:6" hidden="1" x14ac:dyDescent="0.2">
      <c r="D72" t="s">
        <v>222</v>
      </c>
      <c r="E72" t="s">
        <v>222</v>
      </c>
      <c r="F72">
        <f t="shared" si="1"/>
        <v>1</v>
      </c>
    </row>
    <row r="73" spans="4:6" hidden="1" x14ac:dyDescent="0.2">
      <c r="D73" t="s">
        <v>233</v>
      </c>
      <c r="E73" t="s">
        <v>233</v>
      </c>
      <c r="F73">
        <f t="shared" si="1"/>
        <v>1</v>
      </c>
    </row>
    <row r="74" spans="4:6" hidden="1" x14ac:dyDescent="0.2">
      <c r="D74" t="s">
        <v>64</v>
      </c>
      <c r="E74" t="s">
        <v>64</v>
      </c>
      <c r="F74">
        <f t="shared" si="1"/>
        <v>1</v>
      </c>
    </row>
    <row r="75" spans="4:6" hidden="1" x14ac:dyDescent="0.2">
      <c r="D75" t="s">
        <v>75</v>
      </c>
      <c r="E75" t="s">
        <v>75</v>
      </c>
      <c r="F75">
        <f t="shared" si="1"/>
        <v>1</v>
      </c>
    </row>
    <row r="76" spans="4:6" hidden="1" x14ac:dyDescent="0.2">
      <c r="D76" t="s">
        <v>320</v>
      </c>
      <c r="E76" t="s">
        <v>320</v>
      </c>
      <c r="F76">
        <f t="shared" si="1"/>
        <v>1</v>
      </c>
    </row>
    <row r="77" spans="4:6" hidden="1" x14ac:dyDescent="0.2">
      <c r="D77" t="s">
        <v>76</v>
      </c>
      <c r="E77" t="s">
        <v>76</v>
      </c>
      <c r="F77">
        <f t="shared" si="1"/>
        <v>1</v>
      </c>
    </row>
    <row r="78" spans="4:6" hidden="1" x14ac:dyDescent="0.2">
      <c r="D78" t="s">
        <v>77</v>
      </c>
      <c r="E78" t="s">
        <v>77</v>
      </c>
      <c r="F78">
        <f t="shared" si="1"/>
        <v>1</v>
      </c>
    </row>
    <row r="79" spans="4:6" hidden="1" x14ac:dyDescent="0.2">
      <c r="D79" t="s">
        <v>321</v>
      </c>
      <c r="E79" t="s">
        <v>321</v>
      </c>
      <c r="F79">
        <f t="shared" si="1"/>
        <v>1</v>
      </c>
    </row>
    <row r="80" spans="4:6" hidden="1" x14ac:dyDescent="0.2">
      <c r="D80" t="s">
        <v>7</v>
      </c>
      <c r="E80" t="s">
        <v>7</v>
      </c>
      <c r="F80">
        <f t="shared" si="1"/>
        <v>1</v>
      </c>
    </row>
    <row r="81" spans="4:6" hidden="1" x14ac:dyDescent="0.2">
      <c r="D81" t="s">
        <v>234</v>
      </c>
      <c r="E81" t="s">
        <v>234</v>
      </c>
      <c r="F81">
        <f t="shared" si="1"/>
        <v>1</v>
      </c>
    </row>
    <row r="82" spans="4:6" hidden="1" x14ac:dyDescent="0.2">
      <c r="D82" t="s">
        <v>52</v>
      </c>
      <c r="E82" t="s">
        <v>52</v>
      </c>
      <c r="F82">
        <f t="shared" si="1"/>
        <v>1</v>
      </c>
    </row>
    <row r="83" spans="4:6" hidden="1" x14ac:dyDescent="0.2">
      <c r="D83" t="s">
        <v>272</v>
      </c>
      <c r="E83" t="s">
        <v>272</v>
      </c>
      <c r="F83">
        <f t="shared" si="1"/>
        <v>1</v>
      </c>
    </row>
    <row r="84" spans="4:6" hidden="1" x14ac:dyDescent="0.2">
      <c r="D84" t="s">
        <v>285</v>
      </c>
      <c r="E84" t="s">
        <v>285</v>
      </c>
      <c r="F84">
        <f t="shared" si="1"/>
        <v>1</v>
      </c>
    </row>
    <row r="85" spans="4:6" hidden="1" x14ac:dyDescent="0.2">
      <c r="D85" t="s">
        <v>299</v>
      </c>
      <c r="E85" t="s">
        <v>299</v>
      </c>
      <c r="F85">
        <f t="shared" si="1"/>
        <v>1</v>
      </c>
    </row>
    <row r="86" spans="4:6" hidden="1" x14ac:dyDescent="0.2">
      <c r="D86" t="s">
        <v>127</v>
      </c>
      <c r="E86" t="s">
        <v>127</v>
      </c>
      <c r="F86">
        <f t="shared" si="1"/>
        <v>1</v>
      </c>
    </row>
    <row r="87" spans="4:6" hidden="1" x14ac:dyDescent="0.2">
      <c r="D87" t="s">
        <v>322</v>
      </c>
      <c r="E87" t="s">
        <v>322</v>
      </c>
      <c r="F87">
        <f t="shared" si="1"/>
        <v>1</v>
      </c>
    </row>
    <row r="88" spans="4:6" hidden="1" x14ac:dyDescent="0.2">
      <c r="D88" t="s">
        <v>128</v>
      </c>
      <c r="E88" t="s">
        <v>128</v>
      </c>
      <c r="F88">
        <f t="shared" si="1"/>
        <v>1</v>
      </c>
    </row>
    <row r="89" spans="4:6" hidden="1" x14ac:dyDescent="0.2">
      <c r="D89" t="s">
        <v>59</v>
      </c>
      <c r="E89" t="s">
        <v>59</v>
      </c>
      <c r="F89">
        <f t="shared" si="1"/>
        <v>1</v>
      </c>
    </row>
    <row r="90" spans="4:6" hidden="1" x14ac:dyDescent="0.2">
      <c r="D90" t="s">
        <v>223</v>
      </c>
      <c r="E90" t="s">
        <v>223</v>
      </c>
      <c r="F90">
        <f t="shared" si="1"/>
        <v>1</v>
      </c>
    </row>
    <row r="91" spans="4:6" hidden="1" x14ac:dyDescent="0.2">
      <c r="D91" t="s">
        <v>235</v>
      </c>
      <c r="E91" t="s">
        <v>235</v>
      </c>
      <c r="F91">
        <f t="shared" si="1"/>
        <v>1</v>
      </c>
    </row>
    <row r="92" spans="4:6" hidden="1" x14ac:dyDescent="0.2">
      <c r="D92" t="s">
        <v>65</v>
      </c>
      <c r="E92" t="s">
        <v>65</v>
      </c>
      <c r="F92">
        <f t="shared" si="1"/>
        <v>1</v>
      </c>
    </row>
    <row r="93" spans="4:6" hidden="1" x14ac:dyDescent="0.2">
      <c r="D93" t="s">
        <v>78</v>
      </c>
      <c r="E93" t="s">
        <v>78</v>
      </c>
      <c r="F93">
        <f t="shared" si="1"/>
        <v>1</v>
      </c>
    </row>
    <row r="94" spans="4:6" hidden="1" x14ac:dyDescent="0.2">
      <c r="D94" t="s">
        <v>323</v>
      </c>
      <c r="E94" t="s">
        <v>323</v>
      </c>
      <c r="F94">
        <f t="shared" si="1"/>
        <v>1</v>
      </c>
    </row>
    <row r="95" spans="4:6" hidden="1" x14ac:dyDescent="0.2">
      <c r="D95" t="s">
        <v>79</v>
      </c>
      <c r="E95" t="s">
        <v>79</v>
      </c>
      <c r="F95">
        <f t="shared" si="1"/>
        <v>1</v>
      </c>
    </row>
    <row r="96" spans="4:6" hidden="1" x14ac:dyDescent="0.2">
      <c r="D96" t="s">
        <v>249</v>
      </c>
      <c r="E96" t="s">
        <v>249</v>
      </c>
      <c r="F96">
        <f t="shared" si="1"/>
        <v>1</v>
      </c>
    </row>
    <row r="97" spans="4:6" hidden="1" x14ac:dyDescent="0.2">
      <c r="D97" t="s">
        <v>324</v>
      </c>
      <c r="E97" t="s">
        <v>324</v>
      </c>
      <c r="F97">
        <f t="shared" si="1"/>
        <v>1</v>
      </c>
    </row>
    <row r="98" spans="4:6" hidden="1" x14ac:dyDescent="0.2">
      <c r="D98" t="s">
        <v>8</v>
      </c>
      <c r="E98" t="s">
        <v>8</v>
      </c>
      <c r="F98">
        <f t="shared" si="1"/>
        <v>1</v>
      </c>
    </row>
    <row r="99" spans="4:6" hidden="1" x14ac:dyDescent="0.2">
      <c r="D99" t="s">
        <v>236</v>
      </c>
      <c r="E99" t="s">
        <v>236</v>
      </c>
      <c r="F99">
        <f t="shared" si="1"/>
        <v>1</v>
      </c>
    </row>
    <row r="100" spans="4:6" hidden="1" x14ac:dyDescent="0.2">
      <c r="D100" t="s">
        <v>53</v>
      </c>
      <c r="E100" t="s">
        <v>53</v>
      </c>
      <c r="F100">
        <f t="shared" si="1"/>
        <v>1</v>
      </c>
    </row>
    <row r="101" spans="4:6" hidden="1" x14ac:dyDescent="0.2">
      <c r="D101" t="s">
        <v>254</v>
      </c>
      <c r="E101" t="s">
        <v>254</v>
      </c>
      <c r="F101">
        <f t="shared" si="1"/>
        <v>1</v>
      </c>
    </row>
    <row r="102" spans="4:6" hidden="1" x14ac:dyDescent="0.2">
      <c r="D102" t="s">
        <v>273</v>
      </c>
      <c r="E102" t="s">
        <v>273</v>
      </c>
      <c r="F102">
        <f t="shared" si="1"/>
        <v>1</v>
      </c>
    </row>
    <row r="103" spans="4:6" hidden="1" x14ac:dyDescent="0.2">
      <c r="D103" t="s">
        <v>286</v>
      </c>
      <c r="E103" t="s">
        <v>286</v>
      </c>
      <c r="F103">
        <f t="shared" si="1"/>
        <v>1</v>
      </c>
    </row>
    <row r="104" spans="4:6" hidden="1" x14ac:dyDescent="0.2">
      <c r="D104" t="s">
        <v>300</v>
      </c>
      <c r="E104" t="s">
        <v>300</v>
      </c>
      <c r="F104">
        <f t="shared" si="1"/>
        <v>1</v>
      </c>
    </row>
    <row r="105" spans="4:6" hidden="1" x14ac:dyDescent="0.2">
      <c r="D105" t="s">
        <v>129</v>
      </c>
      <c r="E105" t="s">
        <v>129</v>
      </c>
      <c r="F105">
        <f t="shared" si="1"/>
        <v>1</v>
      </c>
    </row>
    <row r="106" spans="4:6" hidden="1" x14ac:dyDescent="0.2">
      <c r="D106" t="s">
        <v>325</v>
      </c>
      <c r="E106" t="s">
        <v>325</v>
      </c>
      <c r="F106">
        <f t="shared" si="1"/>
        <v>1</v>
      </c>
    </row>
    <row r="107" spans="4:6" hidden="1" x14ac:dyDescent="0.2">
      <c r="D107" t="s">
        <v>130</v>
      </c>
      <c r="E107" t="s">
        <v>130</v>
      </c>
      <c r="F107">
        <f t="shared" si="1"/>
        <v>1</v>
      </c>
    </row>
    <row r="108" spans="4:6" hidden="1" x14ac:dyDescent="0.2">
      <c r="D108" t="s">
        <v>60</v>
      </c>
      <c r="E108" t="s">
        <v>60</v>
      </c>
      <c r="F108">
        <f t="shared" si="1"/>
        <v>1</v>
      </c>
    </row>
    <row r="109" spans="4:6" hidden="1" x14ac:dyDescent="0.2">
      <c r="D109" t="s">
        <v>224</v>
      </c>
      <c r="E109" t="s">
        <v>224</v>
      </c>
      <c r="F109">
        <f t="shared" si="1"/>
        <v>1</v>
      </c>
    </row>
    <row r="110" spans="4:6" hidden="1" x14ac:dyDescent="0.2">
      <c r="D110" t="s">
        <v>237</v>
      </c>
      <c r="E110" t="s">
        <v>237</v>
      </c>
      <c r="F110">
        <f t="shared" si="1"/>
        <v>1</v>
      </c>
    </row>
    <row r="111" spans="4:6" hidden="1" x14ac:dyDescent="0.2">
      <c r="D111" t="s">
        <v>66</v>
      </c>
      <c r="E111" t="s">
        <v>66</v>
      </c>
      <c r="F111">
        <f t="shared" si="1"/>
        <v>1</v>
      </c>
    </row>
    <row r="112" spans="4:6" hidden="1" x14ac:dyDescent="0.2">
      <c r="D112" t="s">
        <v>80</v>
      </c>
      <c r="E112" t="s">
        <v>80</v>
      </c>
      <c r="F112">
        <f t="shared" si="1"/>
        <v>1</v>
      </c>
    </row>
    <row r="113" spans="4:6" hidden="1" x14ac:dyDescent="0.2">
      <c r="D113" t="s">
        <v>326</v>
      </c>
      <c r="E113" t="s">
        <v>326</v>
      </c>
      <c r="F113">
        <f t="shared" si="1"/>
        <v>1</v>
      </c>
    </row>
    <row r="114" spans="4:6" hidden="1" x14ac:dyDescent="0.2">
      <c r="D114" t="s">
        <v>81</v>
      </c>
      <c r="E114" t="s">
        <v>81</v>
      </c>
      <c r="F114">
        <f t="shared" si="1"/>
        <v>1</v>
      </c>
    </row>
    <row r="115" spans="4:6" hidden="1" x14ac:dyDescent="0.2">
      <c r="D115" t="s">
        <v>250</v>
      </c>
      <c r="E115" t="s">
        <v>250</v>
      </c>
      <c r="F115">
        <f t="shared" si="1"/>
        <v>1</v>
      </c>
    </row>
    <row r="116" spans="4:6" hidden="1" x14ac:dyDescent="0.2">
      <c r="D116" t="s">
        <v>327</v>
      </c>
      <c r="E116" t="s">
        <v>327</v>
      </c>
      <c r="F116">
        <f t="shared" si="1"/>
        <v>1</v>
      </c>
    </row>
    <row r="117" spans="4:6" hidden="1" x14ac:dyDescent="0.2">
      <c r="D117" t="s">
        <v>9</v>
      </c>
      <c r="E117" t="s">
        <v>9</v>
      </c>
      <c r="F117">
        <f t="shared" si="1"/>
        <v>1</v>
      </c>
    </row>
    <row r="118" spans="4:6" hidden="1" x14ac:dyDescent="0.2">
      <c r="D118" t="s">
        <v>238</v>
      </c>
      <c r="E118" t="s">
        <v>238</v>
      </c>
      <c r="F118">
        <f t="shared" si="1"/>
        <v>1</v>
      </c>
    </row>
    <row r="119" spans="4:6" hidden="1" x14ac:dyDescent="0.2">
      <c r="D119" t="s">
        <v>54</v>
      </c>
      <c r="E119" t="s">
        <v>54</v>
      </c>
      <c r="F119">
        <f t="shared" si="1"/>
        <v>1</v>
      </c>
    </row>
    <row r="120" spans="4:6" hidden="1" x14ac:dyDescent="0.2">
      <c r="D120" t="s">
        <v>255</v>
      </c>
      <c r="E120" t="s">
        <v>255</v>
      </c>
      <c r="F120">
        <f t="shared" si="1"/>
        <v>1</v>
      </c>
    </row>
    <row r="121" spans="4:6" hidden="1" x14ac:dyDescent="0.2">
      <c r="D121" t="s">
        <v>274</v>
      </c>
      <c r="E121" t="s">
        <v>274</v>
      </c>
      <c r="F121">
        <f t="shared" si="1"/>
        <v>1</v>
      </c>
    </row>
    <row r="122" spans="4:6" hidden="1" x14ac:dyDescent="0.2">
      <c r="D122" t="s">
        <v>287</v>
      </c>
      <c r="E122" t="s">
        <v>287</v>
      </c>
      <c r="F122">
        <f t="shared" si="1"/>
        <v>1</v>
      </c>
    </row>
    <row r="123" spans="4:6" hidden="1" x14ac:dyDescent="0.2">
      <c r="D123" t="s">
        <v>301</v>
      </c>
      <c r="E123" t="s">
        <v>301</v>
      </c>
      <c r="F123">
        <f t="shared" si="1"/>
        <v>1</v>
      </c>
    </row>
    <row r="124" spans="4:6" hidden="1" x14ac:dyDescent="0.2">
      <c r="D124" t="s">
        <v>131</v>
      </c>
      <c r="E124" t="s">
        <v>131</v>
      </c>
      <c r="F124">
        <f t="shared" si="1"/>
        <v>1</v>
      </c>
    </row>
    <row r="125" spans="4:6" hidden="1" x14ac:dyDescent="0.2">
      <c r="D125" t="s">
        <v>328</v>
      </c>
      <c r="E125" t="s">
        <v>328</v>
      </c>
      <c r="F125">
        <f t="shared" si="1"/>
        <v>1</v>
      </c>
    </row>
    <row r="126" spans="4:6" hidden="1" x14ac:dyDescent="0.2">
      <c r="D126" t="s">
        <v>132</v>
      </c>
      <c r="E126" t="s">
        <v>132</v>
      </c>
      <c r="F126">
        <f t="shared" si="1"/>
        <v>1</v>
      </c>
    </row>
    <row r="127" spans="4:6" x14ac:dyDescent="0.2">
      <c r="D127" t="s">
        <v>390</v>
      </c>
      <c r="E127" t="s">
        <v>373</v>
      </c>
      <c r="F127">
        <f t="shared" si="1"/>
        <v>0</v>
      </c>
    </row>
    <row r="128" spans="4:6" hidden="1" x14ac:dyDescent="0.2">
      <c r="D128" t="s">
        <v>225</v>
      </c>
      <c r="E128" t="s">
        <v>225</v>
      </c>
      <c r="F128">
        <f t="shared" si="1"/>
        <v>1</v>
      </c>
    </row>
    <row r="129" spans="4:6" hidden="1" x14ac:dyDescent="0.2">
      <c r="D129" t="s">
        <v>239</v>
      </c>
      <c r="E129" t="s">
        <v>239</v>
      </c>
      <c r="F129">
        <f t="shared" si="1"/>
        <v>1</v>
      </c>
    </row>
    <row r="130" spans="4:6" hidden="1" x14ac:dyDescent="0.2">
      <c r="D130" t="s">
        <v>67</v>
      </c>
      <c r="E130" t="s">
        <v>67</v>
      </c>
      <c r="F130">
        <f t="shared" si="1"/>
        <v>1</v>
      </c>
    </row>
    <row r="131" spans="4:6" hidden="1" x14ac:dyDescent="0.2">
      <c r="D131" t="s">
        <v>82</v>
      </c>
      <c r="E131" t="s">
        <v>82</v>
      </c>
      <c r="F131">
        <f t="shared" ref="F131:F194" si="2">IF(D131=E131,1,0)</f>
        <v>1</v>
      </c>
    </row>
    <row r="132" spans="4:6" hidden="1" x14ac:dyDescent="0.2">
      <c r="D132" t="s">
        <v>329</v>
      </c>
      <c r="E132" t="s">
        <v>329</v>
      </c>
      <c r="F132">
        <f t="shared" si="2"/>
        <v>1</v>
      </c>
    </row>
    <row r="133" spans="4:6" hidden="1" x14ac:dyDescent="0.2">
      <c r="D133" t="s">
        <v>391</v>
      </c>
      <c r="E133" t="s">
        <v>391</v>
      </c>
      <c r="F133">
        <f t="shared" si="2"/>
        <v>1</v>
      </c>
    </row>
    <row r="134" spans="4:6" hidden="1" x14ac:dyDescent="0.2">
      <c r="D134" t="s">
        <v>215</v>
      </c>
      <c r="E134" t="s">
        <v>215</v>
      </c>
      <c r="F134">
        <f t="shared" si="2"/>
        <v>1</v>
      </c>
    </row>
    <row r="135" spans="4:6" hidden="1" x14ac:dyDescent="0.2">
      <c r="D135" t="s">
        <v>330</v>
      </c>
      <c r="E135" t="s">
        <v>330</v>
      </c>
      <c r="F135">
        <f t="shared" si="2"/>
        <v>1</v>
      </c>
    </row>
    <row r="136" spans="4:6" hidden="1" x14ac:dyDescent="0.2">
      <c r="D136" t="s">
        <v>43</v>
      </c>
      <c r="E136" t="s">
        <v>43</v>
      </c>
      <c r="F136">
        <f t="shared" si="2"/>
        <v>1</v>
      </c>
    </row>
    <row r="137" spans="4:6" hidden="1" x14ac:dyDescent="0.2">
      <c r="D137" t="s">
        <v>45</v>
      </c>
      <c r="E137" t="s">
        <v>45</v>
      </c>
      <c r="F137">
        <f t="shared" si="2"/>
        <v>1</v>
      </c>
    </row>
    <row r="138" spans="4:6" hidden="1" x14ac:dyDescent="0.2">
      <c r="D138" t="s">
        <v>256</v>
      </c>
      <c r="E138" t="s">
        <v>256</v>
      </c>
      <c r="F138">
        <f t="shared" si="2"/>
        <v>1</v>
      </c>
    </row>
    <row r="139" spans="4:6" hidden="1" x14ac:dyDescent="0.2">
      <c r="D139" t="s">
        <v>262</v>
      </c>
      <c r="E139" t="s">
        <v>262</v>
      </c>
      <c r="F139">
        <f t="shared" si="2"/>
        <v>1</v>
      </c>
    </row>
    <row r="140" spans="4:6" hidden="1" x14ac:dyDescent="0.2">
      <c r="D140" t="s">
        <v>275</v>
      </c>
      <c r="E140" t="s">
        <v>275</v>
      </c>
      <c r="F140">
        <f t="shared" si="2"/>
        <v>1</v>
      </c>
    </row>
    <row r="141" spans="4:6" hidden="1" x14ac:dyDescent="0.2">
      <c r="D141" t="s">
        <v>288</v>
      </c>
      <c r="E141" t="s">
        <v>288</v>
      </c>
      <c r="F141">
        <f t="shared" si="2"/>
        <v>1</v>
      </c>
    </row>
    <row r="142" spans="4:6" hidden="1" x14ac:dyDescent="0.2">
      <c r="D142" t="s">
        <v>302</v>
      </c>
      <c r="E142" t="s">
        <v>302</v>
      </c>
      <c r="F142">
        <f t="shared" si="2"/>
        <v>1</v>
      </c>
    </row>
    <row r="143" spans="4:6" hidden="1" x14ac:dyDescent="0.2">
      <c r="D143" t="s">
        <v>133</v>
      </c>
      <c r="E143" t="s">
        <v>133</v>
      </c>
      <c r="F143">
        <f t="shared" si="2"/>
        <v>1</v>
      </c>
    </row>
    <row r="144" spans="4:6" hidden="1" x14ac:dyDescent="0.2">
      <c r="D144" t="s">
        <v>331</v>
      </c>
      <c r="E144" t="s">
        <v>331</v>
      </c>
      <c r="F144">
        <f t="shared" si="2"/>
        <v>1</v>
      </c>
    </row>
    <row r="145" spans="4:6" hidden="1" x14ac:dyDescent="0.2">
      <c r="D145" t="s">
        <v>83</v>
      </c>
      <c r="E145" t="s">
        <v>83</v>
      </c>
      <c r="F145">
        <f t="shared" si="2"/>
        <v>1</v>
      </c>
    </row>
    <row r="146" spans="4:6" hidden="1" x14ac:dyDescent="0.2">
      <c r="D146" t="s">
        <v>240</v>
      </c>
      <c r="E146" t="s">
        <v>240</v>
      </c>
      <c r="F146">
        <f t="shared" si="2"/>
        <v>1</v>
      </c>
    </row>
    <row r="147" spans="4:6" hidden="1" x14ac:dyDescent="0.2">
      <c r="D147" t="s">
        <v>332</v>
      </c>
      <c r="E147" t="s">
        <v>332</v>
      </c>
      <c r="F147">
        <f t="shared" si="2"/>
        <v>1</v>
      </c>
    </row>
    <row r="148" spans="4:6" hidden="1" x14ac:dyDescent="0.2">
      <c r="D148" t="s">
        <v>216</v>
      </c>
      <c r="E148" t="s">
        <v>216</v>
      </c>
      <c r="F148">
        <f t="shared" si="2"/>
        <v>1</v>
      </c>
    </row>
    <row r="149" spans="4:6" hidden="1" x14ac:dyDescent="0.2">
      <c r="D149" t="s">
        <v>217</v>
      </c>
      <c r="E149" t="s">
        <v>217</v>
      </c>
      <c r="F149">
        <f t="shared" si="2"/>
        <v>1</v>
      </c>
    </row>
    <row r="150" spans="4:6" hidden="1" x14ac:dyDescent="0.2">
      <c r="D150" t="s">
        <v>333</v>
      </c>
      <c r="E150" t="s">
        <v>333</v>
      </c>
      <c r="F150">
        <f t="shared" si="2"/>
        <v>1</v>
      </c>
    </row>
    <row r="151" spans="4:6" hidden="1" x14ac:dyDescent="0.2">
      <c r="D151" t="s">
        <v>257</v>
      </c>
      <c r="E151" t="s">
        <v>257</v>
      </c>
      <c r="F151">
        <f t="shared" si="2"/>
        <v>1</v>
      </c>
    </row>
    <row r="152" spans="4:6" hidden="1" x14ac:dyDescent="0.2">
      <c r="D152" t="s">
        <v>263</v>
      </c>
      <c r="E152" t="s">
        <v>263</v>
      </c>
      <c r="F152">
        <f t="shared" si="2"/>
        <v>1</v>
      </c>
    </row>
    <row r="153" spans="4:6" hidden="1" x14ac:dyDescent="0.2">
      <c r="D153" t="s">
        <v>276</v>
      </c>
      <c r="E153" t="s">
        <v>276</v>
      </c>
      <c r="F153">
        <f t="shared" si="2"/>
        <v>1</v>
      </c>
    </row>
    <row r="154" spans="4:6" hidden="1" x14ac:dyDescent="0.2">
      <c r="D154" t="s">
        <v>289</v>
      </c>
      <c r="E154" t="s">
        <v>289</v>
      </c>
      <c r="F154">
        <f t="shared" si="2"/>
        <v>1</v>
      </c>
    </row>
    <row r="155" spans="4:6" hidden="1" x14ac:dyDescent="0.2">
      <c r="D155" t="s">
        <v>303</v>
      </c>
      <c r="E155" t="s">
        <v>303</v>
      </c>
      <c r="F155">
        <f t="shared" si="2"/>
        <v>1</v>
      </c>
    </row>
    <row r="156" spans="4:6" hidden="1" x14ac:dyDescent="0.2">
      <c r="D156" t="s">
        <v>134</v>
      </c>
      <c r="E156" t="s">
        <v>134</v>
      </c>
      <c r="F156">
        <f t="shared" si="2"/>
        <v>1</v>
      </c>
    </row>
    <row r="157" spans="4:6" hidden="1" x14ac:dyDescent="0.2">
      <c r="D157" t="s">
        <v>334</v>
      </c>
      <c r="E157" t="s">
        <v>334</v>
      </c>
      <c r="F157">
        <f t="shared" si="2"/>
        <v>1</v>
      </c>
    </row>
    <row r="158" spans="4:6" hidden="1" x14ac:dyDescent="0.2">
      <c r="D158" t="s">
        <v>335</v>
      </c>
      <c r="E158" t="s">
        <v>335</v>
      </c>
      <c r="F158">
        <f t="shared" si="2"/>
        <v>1</v>
      </c>
    </row>
    <row r="159" spans="4:6" hidden="1" x14ac:dyDescent="0.2">
      <c r="D159" t="s">
        <v>336</v>
      </c>
      <c r="E159" t="s">
        <v>336</v>
      </c>
      <c r="F159">
        <f t="shared" si="2"/>
        <v>1</v>
      </c>
    </row>
    <row r="160" spans="4:6" hidden="1" x14ac:dyDescent="0.2">
      <c r="D160" t="s">
        <v>44</v>
      </c>
      <c r="E160" t="s">
        <v>44</v>
      </c>
      <c r="F160">
        <f t="shared" si="2"/>
        <v>1</v>
      </c>
    </row>
    <row r="161" spans="4:6" hidden="1" x14ac:dyDescent="0.2">
      <c r="D161" t="s">
        <v>46</v>
      </c>
      <c r="E161" t="s">
        <v>46</v>
      </c>
      <c r="F161">
        <f t="shared" si="2"/>
        <v>1</v>
      </c>
    </row>
    <row r="162" spans="4:6" hidden="1" x14ac:dyDescent="0.2">
      <c r="D162" t="s">
        <v>258</v>
      </c>
      <c r="E162" t="s">
        <v>258</v>
      </c>
      <c r="F162">
        <f t="shared" si="2"/>
        <v>1</v>
      </c>
    </row>
    <row r="163" spans="4:6" hidden="1" x14ac:dyDescent="0.2">
      <c r="D163" t="s">
        <v>264</v>
      </c>
      <c r="E163" t="s">
        <v>264</v>
      </c>
      <c r="F163">
        <f t="shared" si="2"/>
        <v>1</v>
      </c>
    </row>
    <row r="164" spans="4:6" hidden="1" x14ac:dyDescent="0.2">
      <c r="D164" t="s">
        <v>277</v>
      </c>
      <c r="E164" t="s">
        <v>277</v>
      </c>
      <c r="F164">
        <f t="shared" si="2"/>
        <v>1</v>
      </c>
    </row>
    <row r="165" spans="4:6" hidden="1" x14ac:dyDescent="0.2">
      <c r="D165" t="s">
        <v>290</v>
      </c>
      <c r="E165" t="s">
        <v>290</v>
      </c>
      <c r="F165">
        <f t="shared" si="2"/>
        <v>1</v>
      </c>
    </row>
    <row r="166" spans="4:6" hidden="1" x14ac:dyDescent="0.2">
      <c r="D166" t="s">
        <v>304</v>
      </c>
      <c r="E166" t="s">
        <v>304</v>
      </c>
      <c r="F166">
        <f t="shared" si="2"/>
        <v>1</v>
      </c>
    </row>
    <row r="167" spans="4:6" hidden="1" x14ac:dyDescent="0.2">
      <c r="D167" t="s">
        <v>135</v>
      </c>
      <c r="E167" t="s">
        <v>135</v>
      </c>
      <c r="F167">
        <f t="shared" si="2"/>
        <v>1</v>
      </c>
    </row>
    <row r="168" spans="4:6" hidden="1" x14ac:dyDescent="0.2">
      <c r="D168" t="s">
        <v>337</v>
      </c>
      <c r="E168" t="s">
        <v>337</v>
      </c>
      <c r="F168">
        <f t="shared" si="2"/>
        <v>1</v>
      </c>
    </row>
    <row r="169" spans="4:6" hidden="1" x14ac:dyDescent="0.2">
      <c r="D169" t="s">
        <v>241</v>
      </c>
      <c r="E169" t="s">
        <v>241</v>
      </c>
      <c r="F169">
        <f t="shared" si="2"/>
        <v>1</v>
      </c>
    </row>
    <row r="170" spans="4:6" hidden="1" x14ac:dyDescent="0.2">
      <c r="D170" t="s">
        <v>338</v>
      </c>
      <c r="E170" t="s">
        <v>338</v>
      </c>
      <c r="F170">
        <f t="shared" si="2"/>
        <v>1</v>
      </c>
    </row>
    <row r="171" spans="4:6" hidden="1" x14ac:dyDescent="0.2">
      <c r="D171" t="s">
        <v>339</v>
      </c>
      <c r="E171" t="s">
        <v>339</v>
      </c>
      <c r="F171">
        <f t="shared" si="2"/>
        <v>1</v>
      </c>
    </row>
    <row r="172" spans="4:6" hidden="1" x14ac:dyDescent="0.2">
      <c r="D172" t="s">
        <v>265</v>
      </c>
      <c r="E172" t="s">
        <v>265</v>
      </c>
      <c r="F172">
        <f t="shared" si="2"/>
        <v>1</v>
      </c>
    </row>
    <row r="173" spans="4:6" hidden="1" x14ac:dyDescent="0.2">
      <c r="D173" t="s">
        <v>278</v>
      </c>
      <c r="E173" t="s">
        <v>278</v>
      </c>
      <c r="F173">
        <f t="shared" si="2"/>
        <v>1</v>
      </c>
    </row>
    <row r="174" spans="4:6" hidden="1" x14ac:dyDescent="0.2">
      <c r="D174" t="s">
        <v>291</v>
      </c>
      <c r="E174" t="s">
        <v>291</v>
      </c>
      <c r="F174">
        <f t="shared" si="2"/>
        <v>1</v>
      </c>
    </row>
    <row r="175" spans="4:6" hidden="1" x14ac:dyDescent="0.2">
      <c r="D175" t="s">
        <v>305</v>
      </c>
      <c r="E175" t="s">
        <v>305</v>
      </c>
      <c r="F175">
        <f t="shared" si="2"/>
        <v>1</v>
      </c>
    </row>
    <row r="176" spans="4:6" hidden="1" x14ac:dyDescent="0.2">
      <c r="D176" t="s">
        <v>136</v>
      </c>
      <c r="E176" t="s">
        <v>136</v>
      </c>
      <c r="F176">
        <f t="shared" si="2"/>
        <v>1</v>
      </c>
    </row>
    <row r="177" spans="4:6" hidden="1" x14ac:dyDescent="0.2">
      <c r="D177" t="s">
        <v>340</v>
      </c>
      <c r="E177" t="s">
        <v>340</v>
      </c>
      <c r="F177">
        <f t="shared" si="2"/>
        <v>1</v>
      </c>
    </row>
    <row r="178" spans="4:6" hidden="1" x14ac:dyDescent="0.2">
      <c r="D178" t="s">
        <v>341</v>
      </c>
      <c r="E178" t="s">
        <v>341</v>
      </c>
      <c r="F178">
        <f t="shared" si="2"/>
        <v>1</v>
      </c>
    </row>
    <row r="179" spans="4:6" hidden="1" x14ac:dyDescent="0.2">
      <c r="D179" t="s">
        <v>342</v>
      </c>
      <c r="E179" t="s">
        <v>342</v>
      </c>
      <c r="F179">
        <f t="shared" si="2"/>
        <v>1</v>
      </c>
    </row>
    <row r="180" spans="4:6" hidden="1" x14ac:dyDescent="0.2">
      <c r="D180" t="s">
        <v>259</v>
      </c>
      <c r="E180" t="s">
        <v>259</v>
      </c>
      <c r="F180">
        <f t="shared" si="2"/>
        <v>1</v>
      </c>
    </row>
    <row r="181" spans="4:6" hidden="1" x14ac:dyDescent="0.2">
      <c r="D181" t="s">
        <v>266</v>
      </c>
      <c r="E181" t="s">
        <v>266</v>
      </c>
      <c r="F181">
        <f t="shared" si="2"/>
        <v>1</v>
      </c>
    </row>
    <row r="182" spans="4:6" hidden="1" x14ac:dyDescent="0.2">
      <c r="D182" t="s">
        <v>279</v>
      </c>
      <c r="E182" t="s">
        <v>279</v>
      </c>
      <c r="F182">
        <f t="shared" si="2"/>
        <v>1</v>
      </c>
    </row>
    <row r="183" spans="4:6" hidden="1" x14ac:dyDescent="0.2">
      <c r="D183" t="s">
        <v>292</v>
      </c>
      <c r="E183" t="s">
        <v>292</v>
      </c>
      <c r="F183">
        <f t="shared" si="2"/>
        <v>1</v>
      </c>
    </row>
    <row r="184" spans="4:6" hidden="1" x14ac:dyDescent="0.2">
      <c r="D184" t="s">
        <v>306</v>
      </c>
      <c r="E184" t="s">
        <v>306</v>
      </c>
      <c r="F184">
        <f t="shared" si="2"/>
        <v>1</v>
      </c>
    </row>
    <row r="185" spans="4:6" hidden="1" x14ac:dyDescent="0.2">
      <c r="D185" t="s">
        <v>137</v>
      </c>
      <c r="E185" t="s">
        <v>137</v>
      </c>
      <c r="F185">
        <f t="shared" si="2"/>
        <v>1</v>
      </c>
    </row>
    <row r="186" spans="4:6" hidden="1" x14ac:dyDescent="0.2">
      <c r="D186" t="s">
        <v>343</v>
      </c>
      <c r="E186" t="s">
        <v>343</v>
      </c>
      <c r="F186">
        <f t="shared" si="2"/>
        <v>1</v>
      </c>
    </row>
    <row r="187" spans="4:6" hidden="1" x14ac:dyDescent="0.2">
      <c r="D187" t="s">
        <v>344</v>
      </c>
      <c r="E187" t="s">
        <v>344</v>
      </c>
      <c r="F187">
        <f t="shared" si="2"/>
        <v>1</v>
      </c>
    </row>
    <row r="188" spans="4:6" hidden="1" x14ac:dyDescent="0.2">
      <c r="D188" t="s">
        <v>218</v>
      </c>
      <c r="E188" s="2" t="s">
        <v>218</v>
      </c>
      <c r="F188">
        <f t="shared" si="2"/>
        <v>1</v>
      </c>
    </row>
    <row r="189" spans="4:6" x14ac:dyDescent="0.2">
      <c r="D189" t="s">
        <v>392</v>
      </c>
      <c r="E189" t="s">
        <v>372</v>
      </c>
      <c r="F189">
        <f t="shared" si="2"/>
        <v>0</v>
      </c>
    </row>
    <row r="190" spans="4:6" hidden="1" x14ac:dyDescent="0.2">
      <c r="D190" t="s">
        <v>47</v>
      </c>
      <c r="E190" t="s">
        <v>47</v>
      </c>
      <c r="F190">
        <f t="shared" si="2"/>
        <v>1</v>
      </c>
    </row>
    <row r="191" spans="4:6" hidden="1" x14ac:dyDescent="0.2">
      <c r="D191" t="s">
        <v>242</v>
      </c>
      <c r="E191" t="s">
        <v>242</v>
      </c>
      <c r="F191">
        <f t="shared" si="2"/>
        <v>1</v>
      </c>
    </row>
    <row r="192" spans="4:6" hidden="1" x14ac:dyDescent="0.2">
      <c r="D192" t="s">
        <v>345</v>
      </c>
      <c r="E192" t="s">
        <v>345</v>
      </c>
      <c r="F192">
        <f t="shared" si="2"/>
        <v>1</v>
      </c>
    </row>
    <row r="193" spans="4:6" hidden="1" x14ac:dyDescent="0.2">
      <c r="D193" t="s">
        <v>260</v>
      </c>
      <c r="E193" t="s">
        <v>260</v>
      </c>
      <c r="F193">
        <f t="shared" si="2"/>
        <v>1</v>
      </c>
    </row>
    <row r="194" spans="4:6" hidden="1" x14ac:dyDescent="0.2">
      <c r="D194" t="s">
        <v>267</v>
      </c>
      <c r="E194" t="s">
        <v>267</v>
      </c>
      <c r="F194">
        <f t="shared" si="2"/>
        <v>1</v>
      </c>
    </row>
    <row r="195" spans="4:6" hidden="1" x14ac:dyDescent="0.2">
      <c r="D195" t="s">
        <v>280</v>
      </c>
      <c r="E195" t="s">
        <v>280</v>
      </c>
      <c r="F195">
        <f t="shared" ref="F195:F258" si="3">IF(D195=E195,1,0)</f>
        <v>1</v>
      </c>
    </row>
    <row r="196" spans="4:6" hidden="1" x14ac:dyDescent="0.2">
      <c r="D196" t="s">
        <v>293</v>
      </c>
      <c r="E196" t="s">
        <v>293</v>
      </c>
      <c r="F196">
        <f t="shared" si="3"/>
        <v>1</v>
      </c>
    </row>
    <row r="197" spans="4:6" hidden="1" x14ac:dyDescent="0.2">
      <c r="D197" t="s">
        <v>307</v>
      </c>
      <c r="E197" t="s">
        <v>307</v>
      </c>
      <c r="F197">
        <f t="shared" si="3"/>
        <v>1</v>
      </c>
    </row>
    <row r="198" spans="4:6" hidden="1" x14ac:dyDescent="0.2">
      <c r="D198" t="s">
        <v>138</v>
      </c>
      <c r="E198" t="s">
        <v>138</v>
      </c>
      <c r="F198">
        <f t="shared" si="3"/>
        <v>1</v>
      </c>
    </row>
    <row r="199" spans="4:6" hidden="1" x14ac:dyDescent="0.2">
      <c r="D199" t="s">
        <v>346</v>
      </c>
      <c r="E199" t="s">
        <v>346</v>
      </c>
      <c r="F199">
        <f t="shared" si="3"/>
        <v>1</v>
      </c>
    </row>
    <row r="200" spans="4:6" hidden="1" x14ac:dyDescent="0.2">
      <c r="D200" t="s">
        <v>84</v>
      </c>
      <c r="E200" t="s">
        <v>84</v>
      </c>
      <c r="F200">
        <f t="shared" si="3"/>
        <v>1</v>
      </c>
    </row>
    <row r="201" spans="4:6" hidden="1" x14ac:dyDescent="0.2">
      <c r="D201" t="s">
        <v>347</v>
      </c>
      <c r="E201" t="s">
        <v>347</v>
      </c>
      <c r="F201">
        <f t="shared" si="3"/>
        <v>1</v>
      </c>
    </row>
    <row r="202" spans="4:6" hidden="1" x14ac:dyDescent="0.2">
      <c r="D202" t="s">
        <v>348</v>
      </c>
      <c r="E202" t="s">
        <v>348</v>
      </c>
      <c r="F202">
        <f t="shared" si="3"/>
        <v>1</v>
      </c>
    </row>
    <row r="203" spans="4:6" hidden="1" x14ac:dyDescent="0.2">
      <c r="D203" t="s">
        <v>261</v>
      </c>
      <c r="E203" t="s">
        <v>261</v>
      </c>
      <c r="F203">
        <f t="shared" si="3"/>
        <v>1</v>
      </c>
    </row>
    <row r="204" spans="4:6" hidden="1" x14ac:dyDescent="0.2">
      <c r="D204" t="s">
        <v>268</v>
      </c>
      <c r="E204" t="s">
        <v>268</v>
      </c>
      <c r="F204">
        <f t="shared" si="3"/>
        <v>1</v>
      </c>
    </row>
    <row r="205" spans="4:6" hidden="1" x14ac:dyDescent="0.2">
      <c r="D205" t="s">
        <v>281</v>
      </c>
      <c r="E205" t="s">
        <v>281</v>
      </c>
      <c r="F205">
        <f t="shared" si="3"/>
        <v>1</v>
      </c>
    </row>
    <row r="206" spans="4:6" hidden="1" x14ac:dyDescent="0.2">
      <c r="D206" t="s">
        <v>294</v>
      </c>
      <c r="E206" t="s">
        <v>294</v>
      </c>
      <c r="F206">
        <f t="shared" si="3"/>
        <v>1</v>
      </c>
    </row>
    <row r="207" spans="4:6" hidden="1" x14ac:dyDescent="0.2">
      <c r="D207" t="s">
        <v>308</v>
      </c>
      <c r="E207" t="s">
        <v>308</v>
      </c>
      <c r="F207">
        <f t="shared" si="3"/>
        <v>1</v>
      </c>
    </row>
    <row r="208" spans="4:6" hidden="1" x14ac:dyDescent="0.2">
      <c r="D208" t="s">
        <v>139</v>
      </c>
      <c r="E208" t="s">
        <v>139</v>
      </c>
      <c r="F208">
        <f t="shared" si="3"/>
        <v>1</v>
      </c>
    </row>
    <row r="209" spans="4:6" hidden="1" x14ac:dyDescent="0.2">
      <c r="D209" t="s">
        <v>349</v>
      </c>
      <c r="E209" t="s">
        <v>349</v>
      </c>
      <c r="F209">
        <f t="shared" si="3"/>
        <v>1</v>
      </c>
    </row>
    <row r="210" spans="4:6" hidden="1" x14ac:dyDescent="0.2">
      <c r="D210" t="s">
        <v>85</v>
      </c>
      <c r="E210" t="s">
        <v>85</v>
      </c>
      <c r="F210">
        <f t="shared" si="3"/>
        <v>1</v>
      </c>
    </row>
    <row r="211" spans="4:6" hidden="1" x14ac:dyDescent="0.2">
      <c r="D211" t="s">
        <v>350</v>
      </c>
      <c r="E211" t="s">
        <v>350</v>
      </c>
      <c r="F211">
        <f t="shared" si="3"/>
        <v>1</v>
      </c>
    </row>
    <row r="212" spans="4:6" hidden="1" x14ac:dyDescent="0.2">
      <c r="D212" t="s">
        <v>393</v>
      </c>
      <c r="E212" t="s">
        <v>393</v>
      </c>
      <c r="F212">
        <f t="shared" si="3"/>
        <v>1</v>
      </c>
    </row>
    <row r="213" spans="4:6" hidden="1" x14ac:dyDescent="0.2">
      <c r="D213" t="s">
        <v>214</v>
      </c>
      <c r="E213" t="s">
        <v>214</v>
      </c>
      <c r="F213">
        <f t="shared" si="3"/>
        <v>1</v>
      </c>
    </row>
    <row r="214" spans="4:6" hidden="1" x14ac:dyDescent="0.2">
      <c r="D214" t="s">
        <v>394</v>
      </c>
      <c r="E214" t="s">
        <v>394</v>
      </c>
      <c r="F214">
        <f t="shared" si="3"/>
        <v>1</v>
      </c>
    </row>
    <row r="215" spans="4:6" hidden="1" x14ac:dyDescent="0.2">
      <c r="D215" t="s">
        <v>29</v>
      </c>
      <c r="E215" t="s">
        <v>29</v>
      </c>
      <c r="F215">
        <f t="shared" si="3"/>
        <v>1</v>
      </c>
    </row>
    <row r="216" spans="4:6" hidden="1" x14ac:dyDescent="0.2">
      <c r="D216" t="s">
        <v>10</v>
      </c>
      <c r="E216" t="s">
        <v>10</v>
      </c>
      <c r="F216">
        <f t="shared" si="3"/>
        <v>1</v>
      </c>
    </row>
    <row r="217" spans="4:6" hidden="1" x14ac:dyDescent="0.2">
      <c r="D217" t="s">
        <v>22</v>
      </c>
      <c r="E217" t="s">
        <v>22</v>
      </c>
      <c r="F217">
        <f t="shared" si="3"/>
        <v>1</v>
      </c>
    </row>
    <row r="218" spans="4:6" hidden="1" x14ac:dyDescent="0.2">
      <c r="D218" t="s">
        <v>30</v>
      </c>
      <c r="E218" t="s">
        <v>30</v>
      </c>
      <c r="F218">
        <f t="shared" si="3"/>
        <v>1</v>
      </c>
    </row>
    <row r="219" spans="4:6" hidden="1" x14ac:dyDescent="0.2">
      <c r="D219" t="s">
        <v>31</v>
      </c>
      <c r="E219" t="s">
        <v>31</v>
      </c>
      <c r="F219">
        <f t="shared" si="3"/>
        <v>1</v>
      </c>
    </row>
    <row r="220" spans="4:6" hidden="1" x14ac:dyDescent="0.2">
      <c r="D220" t="s">
        <v>11</v>
      </c>
      <c r="E220" t="s">
        <v>11</v>
      </c>
      <c r="F220">
        <f t="shared" si="3"/>
        <v>1</v>
      </c>
    </row>
    <row r="221" spans="4:6" hidden="1" x14ac:dyDescent="0.2">
      <c r="D221" t="s">
        <v>23</v>
      </c>
      <c r="E221" t="s">
        <v>23</v>
      </c>
      <c r="F221">
        <f t="shared" si="3"/>
        <v>1</v>
      </c>
    </row>
    <row r="222" spans="4:6" hidden="1" x14ac:dyDescent="0.2">
      <c r="D222" t="s">
        <v>32</v>
      </c>
      <c r="E222" t="s">
        <v>32</v>
      </c>
      <c r="F222">
        <f t="shared" si="3"/>
        <v>1</v>
      </c>
    </row>
    <row r="223" spans="4:6" hidden="1" x14ac:dyDescent="0.2">
      <c r="D223" t="s">
        <v>33</v>
      </c>
      <c r="E223" t="s">
        <v>33</v>
      </c>
      <c r="F223">
        <f t="shared" si="3"/>
        <v>1</v>
      </c>
    </row>
    <row r="224" spans="4:6" hidden="1" x14ac:dyDescent="0.2">
      <c r="D224" t="s">
        <v>12</v>
      </c>
      <c r="E224" t="s">
        <v>12</v>
      </c>
      <c r="F224">
        <f t="shared" si="3"/>
        <v>1</v>
      </c>
    </row>
    <row r="225" spans="4:6" hidden="1" x14ac:dyDescent="0.2">
      <c r="D225" t="s">
        <v>24</v>
      </c>
      <c r="E225" t="s">
        <v>24</v>
      </c>
      <c r="F225">
        <f t="shared" si="3"/>
        <v>1</v>
      </c>
    </row>
    <row r="226" spans="4:6" hidden="1" x14ac:dyDescent="0.2">
      <c r="D226" t="s">
        <v>34</v>
      </c>
      <c r="E226" t="s">
        <v>34</v>
      </c>
      <c r="F226">
        <f t="shared" si="3"/>
        <v>1</v>
      </c>
    </row>
    <row r="227" spans="4:6" hidden="1" x14ac:dyDescent="0.2">
      <c r="D227" t="s">
        <v>35</v>
      </c>
      <c r="E227" t="s">
        <v>35</v>
      </c>
      <c r="F227">
        <f t="shared" si="3"/>
        <v>1</v>
      </c>
    </row>
    <row r="228" spans="4:6" hidden="1" x14ac:dyDescent="0.2">
      <c r="D228" t="s">
        <v>13</v>
      </c>
      <c r="E228" t="s">
        <v>13</v>
      </c>
      <c r="F228">
        <f t="shared" si="3"/>
        <v>1</v>
      </c>
    </row>
    <row r="229" spans="4:6" hidden="1" x14ac:dyDescent="0.2">
      <c r="D229" t="s">
        <v>25</v>
      </c>
      <c r="E229" t="s">
        <v>25</v>
      </c>
      <c r="F229">
        <f t="shared" si="3"/>
        <v>1</v>
      </c>
    </row>
    <row r="230" spans="4:6" hidden="1" x14ac:dyDescent="0.2">
      <c r="D230" t="s">
        <v>36</v>
      </c>
      <c r="E230" t="s">
        <v>36</v>
      </c>
      <c r="F230">
        <f t="shared" si="3"/>
        <v>1</v>
      </c>
    </row>
    <row r="231" spans="4:6" hidden="1" x14ac:dyDescent="0.2">
      <c r="D231" t="s">
        <v>37</v>
      </c>
      <c r="E231" t="s">
        <v>37</v>
      </c>
      <c r="F231">
        <f t="shared" si="3"/>
        <v>1</v>
      </c>
    </row>
    <row r="232" spans="4:6" hidden="1" x14ac:dyDescent="0.2">
      <c r="D232" t="s">
        <v>14</v>
      </c>
      <c r="E232" t="s">
        <v>14</v>
      </c>
      <c r="F232">
        <f t="shared" si="3"/>
        <v>1</v>
      </c>
    </row>
    <row r="233" spans="4:6" hidden="1" x14ac:dyDescent="0.2">
      <c r="D233" t="s">
        <v>26</v>
      </c>
      <c r="E233" t="s">
        <v>26</v>
      </c>
      <c r="F233">
        <f t="shared" si="3"/>
        <v>1</v>
      </c>
    </row>
    <row r="234" spans="4:6" hidden="1" x14ac:dyDescent="0.2">
      <c r="D234" t="s">
        <v>38</v>
      </c>
      <c r="E234" t="s">
        <v>38</v>
      </c>
      <c r="F234">
        <f t="shared" si="3"/>
        <v>1</v>
      </c>
    </row>
    <row r="235" spans="4:6" hidden="1" x14ac:dyDescent="0.2">
      <c r="D235" t="s">
        <v>39</v>
      </c>
      <c r="E235" t="s">
        <v>39</v>
      </c>
      <c r="F235">
        <f t="shared" si="3"/>
        <v>1</v>
      </c>
    </row>
    <row r="236" spans="4:6" hidden="1" x14ac:dyDescent="0.2">
      <c r="D236" t="s">
        <v>40</v>
      </c>
      <c r="E236" t="s">
        <v>40</v>
      </c>
      <c r="F236">
        <f t="shared" si="3"/>
        <v>1</v>
      </c>
    </row>
    <row r="237" spans="4:6" hidden="1" x14ac:dyDescent="0.2">
      <c r="D237" t="s">
        <v>15</v>
      </c>
      <c r="E237" t="s">
        <v>15</v>
      </c>
      <c r="F237">
        <f t="shared" si="3"/>
        <v>1</v>
      </c>
    </row>
    <row r="238" spans="4:6" hidden="1" x14ac:dyDescent="0.2">
      <c r="D238" t="s">
        <v>27</v>
      </c>
      <c r="E238" t="s">
        <v>27</v>
      </c>
      <c r="F238">
        <f t="shared" si="3"/>
        <v>1</v>
      </c>
    </row>
    <row r="239" spans="4:6" hidden="1" x14ac:dyDescent="0.2">
      <c r="D239" t="s">
        <v>41</v>
      </c>
      <c r="E239" t="s">
        <v>41</v>
      </c>
      <c r="F239">
        <f t="shared" si="3"/>
        <v>1</v>
      </c>
    </row>
    <row r="240" spans="4:6" hidden="1" x14ac:dyDescent="0.2">
      <c r="D240" t="s">
        <v>16</v>
      </c>
      <c r="E240" t="s">
        <v>16</v>
      </c>
      <c r="F240">
        <f t="shared" si="3"/>
        <v>1</v>
      </c>
    </row>
    <row r="241" spans="4:6" hidden="1" x14ac:dyDescent="0.2">
      <c r="D241" t="s">
        <v>17</v>
      </c>
      <c r="E241" t="s">
        <v>17</v>
      </c>
      <c r="F241">
        <f t="shared" si="3"/>
        <v>1</v>
      </c>
    </row>
    <row r="242" spans="4:6" hidden="1" x14ac:dyDescent="0.2">
      <c r="D242" t="s">
        <v>28</v>
      </c>
      <c r="E242" t="s">
        <v>28</v>
      </c>
      <c r="F242">
        <f t="shared" si="3"/>
        <v>1</v>
      </c>
    </row>
    <row r="243" spans="4:6" hidden="1" x14ac:dyDescent="0.2">
      <c r="D243" t="s">
        <v>42</v>
      </c>
      <c r="E243" t="s">
        <v>42</v>
      </c>
      <c r="F243">
        <f t="shared" si="3"/>
        <v>1</v>
      </c>
    </row>
    <row r="244" spans="4:6" hidden="1" x14ac:dyDescent="0.2">
      <c r="D244" t="s">
        <v>18</v>
      </c>
      <c r="E244" t="s">
        <v>18</v>
      </c>
      <c r="F244">
        <f t="shared" si="3"/>
        <v>1</v>
      </c>
    </row>
    <row r="245" spans="4:6" hidden="1" x14ac:dyDescent="0.2">
      <c r="D245" t="s">
        <v>19</v>
      </c>
      <c r="E245" t="s">
        <v>19</v>
      </c>
      <c r="F245">
        <f t="shared" si="3"/>
        <v>1</v>
      </c>
    </row>
    <row r="246" spans="4:6" hidden="1" x14ac:dyDescent="0.2">
      <c r="D246" t="s">
        <v>20</v>
      </c>
      <c r="E246" t="s">
        <v>20</v>
      </c>
      <c r="F246">
        <f t="shared" si="3"/>
        <v>1</v>
      </c>
    </row>
    <row r="247" spans="4:6" hidden="1" x14ac:dyDescent="0.2">
      <c r="D247" t="s">
        <v>21</v>
      </c>
      <c r="E247" t="s">
        <v>21</v>
      </c>
      <c r="F247">
        <f t="shared" si="3"/>
        <v>1</v>
      </c>
    </row>
    <row r="248" spans="4:6" hidden="1" x14ac:dyDescent="0.2">
      <c r="D248" t="s">
        <v>86</v>
      </c>
      <c r="E248" t="s">
        <v>86</v>
      </c>
      <c r="F248">
        <f t="shared" si="3"/>
        <v>1</v>
      </c>
    </row>
    <row r="249" spans="4:6" hidden="1" x14ac:dyDescent="0.2">
      <c r="D249" t="s">
        <v>94</v>
      </c>
      <c r="E249" t="s">
        <v>94</v>
      </c>
      <c r="F249">
        <f t="shared" si="3"/>
        <v>1</v>
      </c>
    </row>
    <row r="250" spans="4:6" hidden="1" x14ac:dyDescent="0.2">
      <c r="D250" t="s">
        <v>106</v>
      </c>
      <c r="E250" t="s">
        <v>106</v>
      </c>
      <c r="F250">
        <f t="shared" si="3"/>
        <v>1</v>
      </c>
    </row>
    <row r="251" spans="4:6" hidden="1" x14ac:dyDescent="0.2">
      <c r="D251" t="s">
        <v>87</v>
      </c>
      <c r="E251" t="s">
        <v>87</v>
      </c>
      <c r="F251">
        <f t="shared" si="3"/>
        <v>1</v>
      </c>
    </row>
    <row r="252" spans="4:6" hidden="1" x14ac:dyDescent="0.2">
      <c r="D252" t="s">
        <v>95</v>
      </c>
      <c r="E252" t="s">
        <v>95</v>
      </c>
      <c r="F252">
        <f t="shared" si="3"/>
        <v>1</v>
      </c>
    </row>
    <row r="253" spans="4:6" hidden="1" x14ac:dyDescent="0.2">
      <c r="D253" t="s">
        <v>107</v>
      </c>
      <c r="E253" t="s">
        <v>107</v>
      </c>
      <c r="F253">
        <f t="shared" si="3"/>
        <v>1</v>
      </c>
    </row>
    <row r="254" spans="4:6" hidden="1" x14ac:dyDescent="0.2">
      <c r="D254" t="s">
        <v>88</v>
      </c>
      <c r="E254" t="s">
        <v>88</v>
      </c>
      <c r="F254">
        <f t="shared" si="3"/>
        <v>1</v>
      </c>
    </row>
    <row r="255" spans="4:6" hidden="1" x14ac:dyDescent="0.2">
      <c r="D255" t="s">
        <v>96</v>
      </c>
      <c r="E255" t="s">
        <v>96</v>
      </c>
      <c r="F255">
        <f t="shared" si="3"/>
        <v>1</v>
      </c>
    </row>
    <row r="256" spans="4:6" hidden="1" x14ac:dyDescent="0.2">
      <c r="D256" t="s">
        <v>108</v>
      </c>
      <c r="E256" t="s">
        <v>108</v>
      </c>
      <c r="F256">
        <f t="shared" si="3"/>
        <v>1</v>
      </c>
    </row>
    <row r="257" spans="4:6" hidden="1" x14ac:dyDescent="0.2">
      <c r="D257" t="s">
        <v>89</v>
      </c>
      <c r="E257" t="s">
        <v>89</v>
      </c>
      <c r="F257">
        <f t="shared" si="3"/>
        <v>1</v>
      </c>
    </row>
    <row r="258" spans="4:6" hidden="1" x14ac:dyDescent="0.2">
      <c r="D258" t="s">
        <v>97</v>
      </c>
      <c r="E258" t="s">
        <v>97</v>
      </c>
      <c r="F258">
        <f t="shared" si="3"/>
        <v>1</v>
      </c>
    </row>
    <row r="259" spans="4:6" hidden="1" x14ac:dyDescent="0.2">
      <c r="D259" t="s">
        <v>109</v>
      </c>
      <c r="E259" t="s">
        <v>109</v>
      </c>
      <c r="F259">
        <f t="shared" ref="F259:F279" si="4">IF(D259=E259,1,0)</f>
        <v>1</v>
      </c>
    </row>
    <row r="260" spans="4:6" hidden="1" x14ac:dyDescent="0.2">
      <c r="D260" t="s">
        <v>98</v>
      </c>
      <c r="E260" t="s">
        <v>98</v>
      </c>
      <c r="F260">
        <f t="shared" si="4"/>
        <v>1</v>
      </c>
    </row>
    <row r="261" spans="4:6" hidden="1" x14ac:dyDescent="0.2">
      <c r="D261" t="s">
        <v>110</v>
      </c>
      <c r="E261" t="s">
        <v>110</v>
      </c>
      <c r="F261">
        <f t="shared" si="4"/>
        <v>1</v>
      </c>
    </row>
    <row r="262" spans="4:6" hidden="1" x14ac:dyDescent="0.2">
      <c r="D262" t="s">
        <v>99</v>
      </c>
      <c r="E262" t="s">
        <v>99</v>
      </c>
      <c r="F262">
        <f t="shared" si="4"/>
        <v>1</v>
      </c>
    </row>
    <row r="263" spans="4:6" hidden="1" x14ac:dyDescent="0.2">
      <c r="D263" t="s">
        <v>111</v>
      </c>
      <c r="E263" t="s">
        <v>111</v>
      </c>
      <c r="F263">
        <f t="shared" si="4"/>
        <v>1</v>
      </c>
    </row>
    <row r="264" spans="4:6" hidden="1" x14ac:dyDescent="0.2">
      <c r="D264" t="s">
        <v>90</v>
      </c>
      <c r="E264" t="s">
        <v>90</v>
      </c>
      <c r="F264">
        <f t="shared" si="4"/>
        <v>1</v>
      </c>
    </row>
    <row r="265" spans="4:6" hidden="1" x14ac:dyDescent="0.2">
      <c r="D265" t="s">
        <v>100</v>
      </c>
      <c r="E265" t="s">
        <v>100</v>
      </c>
      <c r="F265">
        <f t="shared" si="4"/>
        <v>1</v>
      </c>
    </row>
    <row r="266" spans="4:6" hidden="1" x14ac:dyDescent="0.2">
      <c r="D266" t="s">
        <v>112</v>
      </c>
      <c r="E266" t="s">
        <v>112</v>
      </c>
      <c r="F266">
        <f t="shared" si="4"/>
        <v>1</v>
      </c>
    </row>
    <row r="267" spans="4:6" hidden="1" x14ac:dyDescent="0.2">
      <c r="D267" t="s">
        <v>91</v>
      </c>
      <c r="E267" t="s">
        <v>91</v>
      </c>
      <c r="F267">
        <f t="shared" si="4"/>
        <v>1</v>
      </c>
    </row>
    <row r="268" spans="4:6" hidden="1" x14ac:dyDescent="0.2">
      <c r="D268" t="s">
        <v>101</v>
      </c>
      <c r="E268" t="s">
        <v>101</v>
      </c>
      <c r="F268">
        <f t="shared" si="4"/>
        <v>1</v>
      </c>
    </row>
    <row r="269" spans="4:6" hidden="1" x14ac:dyDescent="0.2">
      <c r="D269" t="s">
        <v>113</v>
      </c>
      <c r="E269" t="s">
        <v>113</v>
      </c>
      <c r="F269">
        <f t="shared" si="4"/>
        <v>1</v>
      </c>
    </row>
    <row r="270" spans="4:6" hidden="1" x14ac:dyDescent="0.2">
      <c r="D270" t="s">
        <v>92</v>
      </c>
      <c r="E270" t="s">
        <v>92</v>
      </c>
      <c r="F270">
        <f t="shared" si="4"/>
        <v>1</v>
      </c>
    </row>
    <row r="271" spans="4:6" hidden="1" x14ac:dyDescent="0.2">
      <c r="D271" t="s">
        <v>102</v>
      </c>
      <c r="E271" t="s">
        <v>102</v>
      </c>
      <c r="F271">
        <f t="shared" si="4"/>
        <v>1</v>
      </c>
    </row>
    <row r="272" spans="4:6" hidden="1" x14ac:dyDescent="0.2">
      <c r="D272" t="s">
        <v>114</v>
      </c>
      <c r="E272" t="s">
        <v>114</v>
      </c>
      <c r="F272">
        <f t="shared" si="4"/>
        <v>1</v>
      </c>
    </row>
    <row r="273" spans="4:6" hidden="1" x14ac:dyDescent="0.2">
      <c r="D273" t="s">
        <v>93</v>
      </c>
      <c r="E273" t="s">
        <v>93</v>
      </c>
      <c r="F273">
        <f t="shared" si="4"/>
        <v>1</v>
      </c>
    </row>
    <row r="274" spans="4:6" hidden="1" x14ac:dyDescent="0.2">
      <c r="D274" t="s">
        <v>103</v>
      </c>
      <c r="E274" t="s">
        <v>103</v>
      </c>
      <c r="F274">
        <f t="shared" si="4"/>
        <v>1</v>
      </c>
    </row>
    <row r="275" spans="4:6" hidden="1" x14ac:dyDescent="0.2">
      <c r="D275" t="s">
        <v>115</v>
      </c>
      <c r="E275" t="s">
        <v>115</v>
      </c>
      <c r="F275">
        <f t="shared" si="4"/>
        <v>1</v>
      </c>
    </row>
    <row r="276" spans="4:6" hidden="1" x14ac:dyDescent="0.2">
      <c r="D276" t="s">
        <v>104</v>
      </c>
      <c r="E276" t="s">
        <v>104</v>
      </c>
      <c r="F276">
        <f t="shared" si="4"/>
        <v>1</v>
      </c>
    </row>
    <row r="277" spans="4:6" hidden="1" x14ac:dyDescent="0.2">
      <c r="D277" t="s">
        <v>116</v>
      </c>
      <c r="E277" t="s">
        <v>116</v>
      </c>
      <c r="F277">
        <f t="shared" si="4"/>
        <v>1</v>
      </c>
    </row>
    <row r="278" spans="4:6" hidden="1" x14ac:dyDescent="0.2">
      <c r="D278" t="s">
        <v>105</v>
      </c>
      <c r="E278" t="s">
        <v>105</v>
      </c>
      <c r="F278">
        <f t="shared" si="4"/>
        <v>1</v>
      </c>
    </row>
    <row r="279" spans="4:6" hidden="1" x14ac:dyDescent="0.2">
      <c r="D279" t="s">
        <v>117</v>
      </c>
      <c r="E279" t="s">
        <v>117</v>
      </c>
      <c r="F279">
        <f t="shared" si="4"/>
        <v>1</v>
      </c>
    </row>
  </sheetData>
  <autoFilter ref="D1:F279" xr:uid="{07B9011B-3304-B943-8FD7-89D38197ECA3}">
    <filterColumn colId="2">
      <filters>
        <filter val="0"/>
      </filters>
    </filterColumn>
  </autoFilter>
  <sortState xmlns:xlrd2="http://schemas.microsoft.com/office/spreadsheetml/2017/richdata2" ref="E2:E279">
    <sortCondition ref="E2:E279"/>
  </sortState>
  <conditionalFormatting sqref="F2:F27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0C5C-2B2A-8F45-9FE0-EE27B1F91AAB}">
  <dimension ref="D3:F6"/>
  <sheetViews>
    <sheetView zoomScale="160" zoomScaleNormal="160" workbookViewId="0">
      <selection activeCell="D5" sqref="D5"/>
    </sheetView>
  </sheetViews>
  <sheetFormatPr baseColWidth="10" defaultRowHeight="15" x14ac:dyDescent="0.2"/>
  <cols>
    <col min="4" max="4" width="12.5" bestFit="1" customWidth="1"/>
  </cols>
  <sheetData>
    <row r="3" spans="4:6" x14ac:dyDescent="0.2">
      <c r="D3" t="s">
        <v>212</v>
      </c>
    </row>
    <row r="4" spans="4:6" x14ac:dyDescent="0.2">
      <c r="D4" t="s">
        <v>213</v>
      </c>
    </row>
    <row r="6" spans="4:6" x14ac:dyDescent="0.2">
      <c r="D6" t="s">
        <v>210</v>
      </c>
      <c r="E6" t="s">
        <v>118</v>
      </c>
      <c r="F6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dtb</vt:lpstr>
      <vt:lpstr>Hoja6</vt:lpstr>
      <vt:lpstr>Hoja5</vt:lpstr>
      <vt:lpstr>omitted</vt:lpstr>
      <vt:lpstr>steps</vt:lpstr>
      <vt:lpstr>Hoja3</vt:lpstr>
      <vt:lpstr>Hoja2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Dr. Andrés Christiansen</cp:lastModifiedBy>
  <dcterms:created xsi:type="dcterms:W3CDTF">2024-11-13T17:44:37Z</dcterms:created>
  <dcterms:modified xsi:type="dcterms:W3CDTF">2024-11-20T21:50:57Z</dcterms:modified>
</cp:coreProperties>
</file>