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Final project\JavaResult\"/>
    </mc:Choice>
  </mc:AlternateContent>
  <xr:revisionPtr revIDLastSave="0" documentId="13_ncr:1_{9D2EB7C8-28D3-4147-850B-C2562DAD1007}" xr6:coauthVersionLast="40" xr6:coauthVersionMax="40" xr10:uidLastSave="{00000000-0000-0000-0000-000000000000}"/>
  <bookViews>
    <workbookView xWindow="0" yWindow="0" windowWidth="28773" windowHeight="82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3" i="1"/>
  <c r="AE25" i="1" l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8" i="1"/>
  <c r="AE10" i="1"/>
  <c r="AE9" i="1"/>
  <c r="AE7" i="1"/>
  <c r="AE6" i="1"/>
  <c r="AE5" i="1"/>
  <c r="AE4" i="1"/>
  <c r="AE3" i="1"/>
  <c r="AE2" i="1"/>
  <c r="AH2" i="1" l="1"/>
  <c r="AF2" i="1"/>
  <c r="AG2" i="1"/>
  <c r="T24" i="1"/>
  <c r="D52" i="2"/>
  <c r="P49" i="2" s="1"/>
  <c r="D51" i="2"/>
  <c r="O49" i="2"/>
  <c r="P47" i="2"/>
  <c r="O47" i="2"/>
  <c r="O45" i="2"/>
  <c r="P43" i="2"/>
  <c r="O43" i="2"/>
  <c r="O41" i="2"/>
  <c r="P39" i="2"/>
  <c r="O39" i="2"/>
  <c r="O37" i="2"/>
  <c r="P35" i="2"/>
  <c r="O35" i="2"/>
  <c r="O33" i="2"/>
  <c r="P31" i="2"/>
  <c r="O31" i="2"/>
  <c r="O29" i="2"/>
  <c r="P27" i="2"/>
  <c r="O27" i="2"/>
  <c r="O25" i="2"/>
  <c r="P23" i="2"/>
  <c r="O23" i="2"/>
  <c r="O21" i="2"/>
  <c r="P19" i="2"/>
  <c r="O19" i="2"/>
  <c r="O17" i="2"/>
  <c r="P15" i="2"/>
  <c r="O15" i="2"/>
  <c r="O13" i="2"/>
  <c r="P11" i="2"/>
  <c r="O11" i="2"/>
  <c r="O9" i="2"/>
  <c r="P7" i="2"/>
  <c r="O7" i="2"/>
  <c r="O5" i="2"/>
  <c r="P3" i="2"/>
  <c r="O3" i="2"/>
  <c r="A87" i="1"/>
  <c r="B99" i="1" s="1"/>
  <c r="A86" i="1"/>
  <c r="B98" i="1" s="1"/>
  <c r="A85" i="1"/>
  <c r="B97" i="1" s="1"/>
  <c r="A84" i="1"/>
  <c r="B96" i="1" s="1"/>
  <c r="A83" i="1"/>
  <c r="B95" i="1" s="1"/>
  <c r="A82" i="1"/>
  <c r="B94" i="1" s="1"/>
  <c r="A81" i="1"/>
  <c r="B93" i="1" s="1"/>
  <c r="A80" i="1"/>
  <c r="B92" i="1" s="1"/>
  <c r="A79" i="1"/>
  <c r="B91" i="1" s="1"/>
  <c r="A78" i="1"/>
  <c r="B90" i="1" s="1"/>
  <c r="P5" i="2" l="1"/>
  <c r="P13" i="2"/>
  <c r="P21" i="2"/>
  <c r="P29" i="2"/>
  <c r="P37" i="2"/>
  <c r="P45" i="2"/>
  <c r="P9" i="2"/>
  <c r="P17" i="2"/>
  <c r="P25" i="2"/>
  <c r="P33" i="2"/>
  <c r="P41" i="2"/>
  <c r="A90" i="1"/>
  <c r="A99" i="1"/>
  <c r="A98" i="1"/>
  <c r="A97" i="1"/>
  <c r="A96" i="1"/>
  <c r="A95" i="1"/>
  <c r="A94" i="1"/>
  <c r="A93" i="1"/>
  <c r="A92" i="1"/>
  <c r="A91" i="1"/>
</calcChain>
</file>

<file path=xl/sharedStrings.xml><?xml version="1.0" encoding="utf-8"?>
<sst xmlns="http://schemas.openxmlformats.org/spreadsheetml/2006/main" count="184" uniqueCount="43">
  <si>
    <t>Trajectories - index</t>
  </si>
  <si>
    <t>Cluster no</t>
  </si>
  <si>
    <t>Points</t>
  </si>
  <si>
    <t>max</t>
  </si>
  <si>
    <t>average</t>
  </si>
  <si>
    <t>% different to average</t>
  </si>
  <si>
    <t>Sum</t>
  </si>
  <si>
    <t>Long</t>
  </si>
  <si>
    <t>lat</t>
  </si>
  <si>
    <t>point</t>
  </si>
  <si>
    <t>cluster no</t>
  </si>
  <si>
    <t>1.9000230009871664,</t>
  </si>
  <si>
    <t>1.972765445026178,</t>
  </si>
  <si>
    <t>1.740474615885417,</t>
  </si>
  <si>
    <t>116.0322645977688,</t>
  </si>
  <si>
    <t>2.245878472906404,</t>
  </si>
  <si>
    <t>116.395003043311,</t>
  </si>
  <si>
    <t>115.9909610493374,</t>
  </si>
  <si>
    <t>116.631503305377,4</t>
  </si>
  <si>
    <t>1.600173791423002,</t>
  </si>
  <si>
    <t>1.439604507429829,</t>
  </si>
  <si>
    <t>108.7355843870968,</t>
  </si>
  <si>
    <t>1.617988374070138,</t>
  </si>
  <si>
    <t>1.498775904095904,0</t>
  </si>
  <si>
    <t>116.4230220959597,</t>
  </si>
  <si>
    <t>1.7235010897435896,</t>
  </si>
  <si>
    <t>117.0635818029678,</t>
  </si>
  <si>
    <t>1.7188090568394754,</t>
  </si>
  <si>
    <t>116.3240613795399,</t>
  </si>
  <si>
    <t>114.8599018246534,</t>
  </si>
  <si>
    <t>Centroid 0:,117.06196212638814,40.22832858025542</t>
  </si>
  <si>
    <t>Centroid 1:,120.68744469613257,29.85766348066297</t>
  </si>
  <si>
    <t>Centroid 2:,116.32048878363328,39.92339846022111</t>
  </si>
  <si>
    <t>Centroid 3:,125.52416933701556,42.549941823204726</t>
  </si>
  <si>
    <t>Centroid 4:,116.04653746794614,39.67278124709234</t>
  </si>
  <si>
    <t>Centroid 5:,114.90407131064852,37.78570469439209</t>
  </si>
  <si>
    <t>Centroid 6:,116.45201916500396,39.90697188208086</t>
  </si>
  <si>
    <t>Centroid 7:,116.08339763763415,40.42489316465375</t>
  </si>
  <si>
    <t>Centroid 8:,1.7073659604339504,0.3251327440970006</t>
  </si>
  <si>
    <t>Centroid 9:,116.63197500753573,40.07859221236228</t>
  </si>
  <si>
    <t>median</t>
  </si>
  <si>
    <t>Standard deviation</t>
  </si>
  <si>
    <t>Time-frame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</si>
</sst>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0" fillId="0" borderId="0" xfId="0" quotePrefix="1" applyNumberForma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5.0925925925925923E-2"/>
          <c:w val="0.78490485564304457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Sheet1!$AD$2:$AD$25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Sheet1!$AE$2:$AE$25</c:f>
              <c:numCache>
                <c:formatCode>General</c:formatCode>
                <c:ptCount val="24"/>
                <c:pt idx="0">
                  <c:v>288384</c:v>
                </c:pt>
                <c:pt idx="1">
                  <c:v>135696</c:v>
                </c:pt>
                <c:pt idx="2">
                  <c:v>166602</c:v>
                </c:pt>
                <c:pt idx="3">
                  <c:v>224601</c:v>
                </c:pt>
                <c:pt idx="4">
                  <c:v>145059</c:v>
                </c:pt>
                <c:pt idx="5">
                  <c:v>190449</c:v>
                </c:pt>
                <c:pt idx="6">
                  <c:v>132150</c:v>
                </c:pt>
                <c:pt idx="7">
                  <c:v>173586</c:v>
                </c:pt>
                <c:pt idx="8">
                  <c:v>266690</c:v>
                </c:pt>
                <c:pt idx="9">
                  <c:v>266690</c:v>
                </c:pt>
                <c:pt idx="10">
                  <c:v>348728</c:v>
                </c:pt>
                <c:pt idx="11">
                  <c:v>344014</c:v>
                </c:pt>
                <c:pt idx="12">
                  <c:v>393814</c:v>
                </c:pt>
                <c:pt idx="13">
                  <c:v>445306</c:v>
                </c:pt>
                <c:pt idx="14">
                  <c:v>457677</c:v>
                </c:pt>
                <c:pt idx="15">
                  <c:v>497995</c:v>
                </c:pt>
                <c:pt idx="16">
                  <c:v>449530</c:v>
                </c:pt>
                <c:pt idx="17">
                  <c:v>506400</c:v>
                </c:pt>
                <c:pt idx="18">
                  <c:v>408073</c:v>
                </c:pt>
                <c:pt idx="19">
                  <c:v>389815</c:v>
                </c:pt>
                <c:pt idx="20">
                  <c:v>381271</c:v>
                </c:pt>
                <c:pt idx="21">
                  <c:v>350755</c:v>
                </c:pt>
                <c:pt idx="22">
                  <c:v>301600</c:v>
                </c:pt>
                <c:pt idx="23">
                  <c:v>314055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1-4B57-96C2-9AB22C1D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28"/>
        <c:axId val="725113424"/>
      </c:barChart>
      <c:scatterChart>
        <c:scatterStyle val="lineMarker"/>
        <c:varyColors val="0"/>
        <c:ser>
          <c:idx val="1"/>
          <c:order val="1"/>
          <c:tx>
            <c:strRef>
              <c:f>Sheet1!$AF$1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Sheet1!$AF$2:$AF$25</c:f>
              <c:numCache>
                <c:formatCode>General</c:formatCode>
                <c:ptCount val="24"/>
                <c:pt idx="0">
                  <c:v>315789.16666666669</c:v>
                </c:pt>
                <c:pt idx="1">
                  <c:v>315789.16666666669</c:v>
                </c:pt>
                <c:pt idx="2">
                  <c:v>315789.16666666669</c:v>
                </c:pt>
                <c:pt idx="3">
                  <c:v>315789.16666666669</c:v>
                </c:pt>
                <c:pt idx="4">
                  <c:v>315789.16666666669</c:v>
                </c:pt>
                <c:pt idx="5">
                  <c:v>315789.16666666669</c:v>
                </c:pt>
                <c:pt idx="6">
                  <c:v>315789.16666666669</c:v>
                </c:pt>
                <c:pt idx="7">
                  <c:v>315789.16666666669</c:v>
                </c:pt>
                <c:pt idx="8">
                  <c:v>315789.16666666669</c:v>
                </c:pt>
                <c:pt idx="9">
                  <c:v>315789.16666666669</c:v>
                </c:pt>
                <c:pt idx="10">
                  <c:v>315789.16666666669</c:v>
                </c:pt>
                <c:pt idx="11">
                  <c:v>315789.16666666669</c:v>
                </c:pt>
                <c:pt idx="12">
                  <c:v>315789.16666666669</c:v>
                </c:pt>
                <c:pt idx="13">
                  <c:v>315789.16666666669</c:v>
                </c:pt>
                <c:pt idx="14">
                  <c:v>315789.16666666669</c:v>
                </c:pt>
                <c:pt idx="15">
                  <c:v>315789.16666666669</c:v>
                </c:pt>
                <c:pt idx="16">
                  <c:v>315789.16666666669</c:v>
                </c:pt>
                <c:pt idx="17">
                  <c:v>315789.16666666669</c:v>
                </c:pt>
                <c:pt idx="18">
                  <c:v>315789.16666666669</c:v>
                </c:pt>
                <c:pt idx="19">
                  <c:v>315789.16666666669</c:v>
                </c:pt>
                <c:pt idx="20">
                  <c:v>315789.16666666669</c:v>
                </c:pt>
                <c:pt idx="21">
                  <c:v>315789.16666666669</c:v>
                </c:pt>
                <c:pt idx="22">
                  <c:v>315789.16666666669</c:v>
                </c:pt>
                <c:pt idx="23">
                  <c:v>315789.16666666669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1-4B57-96C2-9AB22C1D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11128"/>
        <c:axId val="725113424"/>
      </c:scatterChart>
      <c:catAx>
        <c:axId val="72511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24 hour time-frame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3424"/>
        <c:crosses val="autoZero"/>
        <c:auto val="1"/>
        <c:lblAlgn val="ctr"/>
        <c:lblOffset val="100"/>
        <c:noMultiLvlLbl val="0"/>
      </c:catAx>
      <c:valAx>
        <c:axId val="725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5533683289586"/>
          <c:y val="5.1504082822980461E-2"/>
          <c:w val="0.1639446631671041"/>
          <c:h val="0.1238436862058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37353</xdr:rowOff>
    </xdr:from>
    <xdr:to>
      <xdr:col>2</xdr:col>
      <xdr:colOff>203221</xdr:colOff>
      <xdr:row>7</xdr:row>
      <xdr:rowOff>142064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799353"/>
          <a:ext cx="2646103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32</xdr:col>
      <xdr:colOff>285076</xdr:colOff>
      <xdr:row>4</xdr:row>
      <xdr:rowOff>178460</xdr:rowOff>
    </xdr:from>
    <xdr:to>
      <xdr:col>39</xdr:col>
      <xdr:colOff>516911</xdr:colOff>
      <xdr:row>20</xdr:row>
      <xdr:rowOff>10245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A86D73-BB54-4486-B7DB-DEED0DF1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"/>
  <sheetViews>
    <sheetView tabSelected="1" topLeftCell="AF4" zoomScale="192" zoomScaleNormal="70" workbookViewId="0">
      <selection activeCell="AO14" sqref="AO14"/>
    </sheetView>
  </sheetViews>
  <sheetFormatPr defaultRowHeight="14.3" x14ac:dyDescent="0.25"/>
  <cols>
    <col min="1" max="1" width="18.25" bestFit="1" customWidth="1"/>
    <col min="2" max="2" width="18.25" customWidth="1"/>
    <col min="3" max="3" width="13" bestFit="1" customWidth="1"/>
    <col min="7" max="7" width="13" bestFit="1" customWidth="1"/>
    <col min="11" max="11" width="13" bestFit="1" customWidth="1"/>
    <col min="15" max="15" width="13" bestFit="1" customWidth="1"/>
    <col min="19" max="19" width="13" bestFit="1" customWidth="1"/>
    <col min="23" max="23" width="13" bestFit="1" customWidth="1"/>
    <col min="30" max="30" width="19" bestFit="1" customWidth="1"/>
  </cols>
  <sheetData>
    <row r="1" spans="1:34" s="5" customFormat="1" x14ac:dyDescent="0.25">
      <c r="A1" s="5" t="s">
        <v>0</v>
      </c>
      <c r="C1" s="19">
        <v>0</v>
      </c>
      <c r="D1" s="19"/>
      <c r="E1" s="6"/>
      <c r="F1" s="6"/>
      <c r="G1" s="19">
        <v>1</v>
      </c>
      <c r="H1" s="19"/>
      <c r="I1" s="6"/>
      <c r="J1" s="6"/>
      <c r="K1" s="19">
        <v>2</v>
      </c>
      <c r="L1" s="19"/>
      <c r="M1" s="6"/>
      <c r="N1" s="6"/>
      <c r="O1" s="19">
        <v>3</v>
      </c>
      <c r="P1" s="19"/>
      <c r="Q1" s="6"/>
      <c r="R1" s="6"/>
      <c r="S1" s="19">
        <v>4</v>
      </c>
      <c r="T1" s="19"/>
      <c r="U1" s="6"/>
      <c r="V1" s="6"/>
      <c r="W1" s="19">
        <v>5</v>
      </c>
      <c r="X1" s="19"/>
      <c r="Y1" s="6"/>
      <c r="Z1" s="6"/>
      <c r="AD1" s="5" t="s">
        <v>42</v>
      </c>
      <c r="AE1" s="5" t="s">
        <v>2</v>
      </c>
      <c r="AF1" s="5" t="s">
        <v>4</v>
      </c>
      <c r="AG1" s="5" t="s">
        <v>40</v>
      </c>
      <c r="AH1" s="5" t="s">
        <v>41</v>
      </c>
    </row>
    <row r="2" spans="1:34" s="5" customFormat="1" x14ac:dyDescent="0.25">
      <c r="C2" s="6" t="s">
        <v>10</v>
      </c>
      <c r="D2" s="6" t="s">
        <v>9</v>
      </c>
      <c r="E2" s="6" t="s">
        <v>7</v>
      </c>
      <c r="F2" s="6" t="s">
        <v>8</v>
      </c>
      <c r="G2" s="6" t="s">
        <v>10</v>
      </c>
      <c r="H2" s="6" t="s">
        <v>9</v>
      </c>
      <c r="I2" s="6" t="s">
        <v>7</v>
      </c>
      <c r="J2" s="6" t="s">
        <v>8</v>
      </c>
      <c r="K2" s="6" t="s">
        <v>10</v>
      </c>
      <c r="L2" s="6" t="s">
        <v>9</v>
      </c>
      <c r="M2" s="6" t="s">
        <v>7</v>
      </c>
      <c r="N2" s="6" t="s">
        <v>8</v>
      </c>
      <c r="O2" s="6" t="s">
        <v>10</v>
      </c>
      <c r="P2" s="6" t="s">
        <v>9</v>
      </c>
      <c r="Q2" s="6" t="s">
        <v>7</v>
      </c>
      <c r="R2" s="6" t="s">
        <v>8</v>
      </c>
      <c r="S2" s="6" t="s">
        <v>10</v>
      </c>
      <c r="T2" s="6" t="s">
        <v>9</v>
      </c>
      <c r="U2" s="6" t="s">
        <v>7</v>
      </c>
      <c r="V2" s="6" t="s">
        <v>8</v>
      </c>
      <c r="W2" s="6" t="s">
        <v>10</v>
      </c>
      <c r="X2" s="6" t="s">
        <v>9</v>
      </c>
      <c r="Y2" s="6" t="s">
        <v>7</v>
      </c>
      <c r="Z2" s="6" t="s">
        <v>8</v>
      </c>
      <c r="AD2" s="24">
        <v>0</v>
      </c>
      <c r="AE2" s="24">
        <f>D3</f>
        <v>288384</v>
      </c>
      <c r="AF2" s="5">
        <f>AVERAGE((AE2:AE25))</f>
        <v>315789.16666666669</v>
      </c>
      <c r="AG2" s="5">
        <f>MEDIAN(AE2:AE25)</f>
        <v>329034.5</v>
      </c>
      <c r="AH2" s="5">
        <f>STDEVP(AE2:AE25)</f>
        <v>115359.48117900362</v>
      </c>
    </row>
    <row r="3" spans="1:34" x14ac:dyDescent="0.25">
      <c r="C3">
        <v>2</v>
      </c>
      <c r="D3">
        <v>288384</v>
      </c>
      <c r="E3">
        <v>116.438858012956</v>
      </c>
      <c r="F3">
        <v>39.913433568957402</v>
      </c>
      <c r="G3">
        <v>6</v>
      </c>
      <c r="H3">
        <v>214090</v>
      </c>
      <c r="I3">
        <v>116.46747278443399</v>
      </c>
      <c r="J3">
        <v>39.940006051006698</v>
      </c>
      <c r="K3">
        <v>7</v>
      </c>
      <c r="L3">
        <v>135696</v>
      </c>
      <c r="M3">
        <v>116.461186697767</v>
      </c>
      <c r="N3">
        <v>39.952455057997</v>
      </c>
      <c r="O3">
        <v>7</v>
      </c>
      <c r="P3">
        <v>166602</v>
      </c>
      <c r="Q3">
        <v>116.47773885506101</v>
      </c>
      <c r="R3">
        <v>39.941855316440702</v>
      </c>
      <c r="S3">
        <v>10</v>
      </c>
      <c r="T3">
        <v>224601</v>
      </c>
      <c r="U3">
        <v>116.46012375994999</v>
      </c>
      <c r="V3">
        <v>39.882750873369403</v>
      </c>
      <c r="W3">
        <v>1</v>
      </c>
      <c r="X3">
        <v>145059</v>
      </c>
      <c r="Y3">
        <v>116.457844331544</v>
      </c>
      <c r="Z3">
        <v>39.952853782870697</v>
      </c>
      <c r="AD3" s="24">
        <v>1</v>
      </c>
      <c r="AE3" s="24">
        <f>L3</f>
        <v>135696</v>
      </c>
      <c r="AF3">
        <f>AF2</f>
        <v>315789.16666666669</v>
      </c>
    </row>
    <row r="4" spans="1:34" x14ac:dyDescent="0.25">
      <c r="C4">
        <v>6</v>
      </c>
      <c r="D4">
        <v>230696</v>
      </c>
      <c r="E4">
        <v>116.307299805675</v>
      </c>
      <c r="F4">
        <v>39.924176160615303</v>
      </c>
      <c r="G4">
        <v>10</v>
      </c>
      <c r="H4">
        <v>184116</v>
      </c>
      <c r="I4">
        <v>116.304642864659</v>
      </c>
      <c r="J4">
        <v>39.942272065760498</v>
      </c>
      <c r="K4">
        <v>9</v>
      </c>
      <c r="L4">
        <v>103788</v>
      </c>
      <c r="M4">
        <v>116.29276760579801</v>
      </c>
      <c r="N4">
        <v>39.952813777895997</v>
      </c>
      <c r="O4">
        <v>1</v>
      </c>
      <c r="P4">
        <v>140426</v>
      </c>
      <c r="Q4">
        <v>116.297465721805</v>
      </c>
      <c r="R4">
        <v>39.947076679889797</v>
      </c>
      <c r="S4">
        <v>9</v>
      </c>
      <c r="T4">
        <v>130806</v>
      </c>
      <c r="U4">
        <v>116.30086821926299</v>
      </c>
      <c r="V4">
        <v>39.958509558968899</v>
      </c>
      <c r="W4">
        <v>4</v>
      </c>
      <c r="X4">
        <v>98056</v>
      </c>
      <c r="Y4">
        <v>116.27746539334601</v>
      </c>
      <c r="Z4">
        <v>39.946507215573703</v>
      </c>
      <c r="AD4" s="24">
        <v>2</v>
      </c>
      <c r="AE4" s="24">
        <f>P3</f>
        <v>166602</v>
      </c>
      <c r="AF4">
        <f t="shared" ref="AF4:AF25" si="0">AF3</f>
        <v>315789.16666666669</v>
      </c>
    </row>
    <row r="5" spans="1:34" x14ac:dyDescent="0.25">
      <c r="C5">
        <v>4</v>
      </c>
      <c r="D5">
        <v>49830</v>
      </c>
      <c r="E5">
        <v>116.65339553120501</v>
      </c>
      <c r="F5">
        <v>40.172912284768699</v>
      </c>
      <c r="G5">
        <v>5</v>
      </c>
      <c r="H5">
        <v>99540</v>
      </c>
      <c r="I5">
        <v>116.411897577353</v>
      </c>
      <c r="J5">
        <v>39.798848060681401</v>
      </c>
      <c r="K5">
        <v>2</v>
      </c>
      <c r="L5">
        <v>75573</v>
      </c>
      <c r="M5">
        <v>116.389398853163</v>
      </c>
      <c r="N5">
        <v>39.812186655684698</v>
      </c>
      <c r="O5">
        <v>5</v>
      </c>
      <c r="P5">
        <v>85591</v>
      </c>
      <c r="Q5">
        <v>116.42157991155101</v>
      </c>
      <c r="R5">
        <v>39.783104754938897</v>
      </c>
      <c r="S5">
        <v>4</v>
      </c>
      <c r="T5">
        <v>49298</v>
      </c>
      <c r="U5">
        <v>116.694769465288</v>
      </c>
      <c r="V5">
        <v>40.173680900849</v>
      </c>
      <c r="W5">
        <v>3</v>
      </c>
      <c r="X5">
        <v>79548</v>
      </c>
      <c r="Y5">
        <v>116.394108196812</v>
      </c>
      <c r="Z5">
        <v>39.799029080554398</v>
      </c>
      <c r="AD5" s="24">
        <v>3</v>
      </c>
      <c r="AE5" s="24">
        <f>T3</f>
        <v>224601</v>
      </c>
      <c r="AF5">
        <f t="shared" si="0"/>
        <v>315789.16666666669</v>
      </c>
    </row>
    <row r="6" spans="1:34" x14ac:dyDescent="0.25">
      <c r="C6">
        <v>10</v>
      </c>
      <c r="D6">
        <v>34191</v>
      </c>
      <c r="E6">
        <v>116.641739776549</v>
      </c>
      <c r="F6">
        <v>39.8183070609224</v>
      </c>
      <c r="G6">
        <v>4</v>
      </c>
      <c r="H6">
        <v>50011</v>
      </c>
      <c r="I6">
        <v>116.661743493031</v>
      </c>
      <c r="J6">
        <v>40.131282642819102</v>
      </c>
      <c r="K6">
        <v>1</v>
      </c>
      <c r="L6">
        <v>29741</v>
      </c>
      <c r="M6">
        <v>116.69924331663201</v>
      </c>
      <c r="N6">
        <v>40.221935669614197</v>
      </c>
      <c r="O6">
        <v>10</v>
      </c>
      <c r="P6">
        <v>45445</v>
      </c>
      <c r="Q6">
        <v>116.70082048343799</v>
      </c>
      <c r="R6">
        <v>40.182947052261298</v>
      </c>
      <c r="S6">
        <v>3</v>
      </c>
      <c r="T6">
        <v>34925</v>
      </c>
      <c r="U6">
        <v>116.044747135861</v>
      </c>
      <c r="V6">
        <v>39.651549869150799</v>
      </c>
      <c r="W6">
        <v>6</v>
      </c>
      <c r="X6">
        <v>39060</v>
      </c>
      <c r="Y6">
        <v>116.699844161035</v>
      </c>
      <c r="Z6">
        <v>40.233586452125898</v>
      </c>
      <c r="AD6" s="24">
        <v>4</v>
      </c>
      <c r="AE6" s="24">
        <f>X3</f>
        <v>145059</v>
      </c>
      <c r="AF6">
        <f t="shared" si="0"/>
        <v>315789.16666666669</v>
      </c>
    </row>
    <row r="7" spans="1:34" x14ac:dyDescent="0.25">
      <c r="C7">
        <v>7</v>
      </c>
      <c r="D7">
        <v>27546</v>
      </c>
      <c r="E7">
        <v>116.037004439843</v>
      </c>
      <c r="F7">
        <v>39.623312067450499</v>
      </c>
      <c r="G7">
        <v>1</v>
      </c>
      <c r="H7">
        <v>29127</v>
      </c>
      <c r="I7">
        <v>117.069825685103</v>
      </c>
      <c r="J7">
        <v>40.245511151508403</v>
      </c>
      <c r="K7">
        <v>4</v>
      </c>
      <c r="L7">
        <v>20279</v>
      </c>
      <c r="M7">
        <v>116.692956903693</v>
      </c>
      <c r="N7">
        <v>39.792783401548498</v>
      </c>
      <c r="O7">
        <v>6</v>
      </c>
      <c r="P7">
        <v>32333</v>
      </c>
      <c r="Q7">
        <v>116.02679453376</v>
      </c>
      <c r="R7">
        <v>39.657258867720302</v>
      </c>
      <c r="S7">
        <v>6</v>
      </c>
      <c r="T7">
        <v>24214</v>
      </c>
      <c r="U7">
        <v>117.10096789337</v>
      </c>
      <c r="V7">
        <v>40.225034506070898</v>
      </c>
      <c r="W7">
        <v>8</v>
      </c>
      <c r="X7">
        <v>29862</v>
      </c>
      <c r="Y7">
        <v>116.00399598586699</v>
      </c>
      <c r="Z7">
        <v>39.625167492800401</v>
      </c>
      <c r="AD7" s="24">
        <v>5</v>
      </c>
      <c r="AE7" s="24">
        <f>D15</f>
        <v>190449</v>
      </c>
      <c r="AF7">
        <f t="shared" si="0"/>
        <v>315789.16666666669</v>
      </c>
    </row>
    <row r="8" spans="1:34" x14ac:dyDescent="0.25">
      <c r="C8">
        <v>1</v>
      </c>
      <c r="D8">
        <v>27336</v>
      </c>
      <c r="E8">
        <v>117.114976359011</v>
      </c>
      <c r="F8">
        <v>40.221977280874398</v>
      </c>
      <c r="G8">
        <v>2</v>
      </c>
      <c r="H8">
        <v>27459</v>
      </c>
      <c r="I8">
        <v>116.021797435452</v>
      </c>
      <c r="J8">
        <v>39.641091183216801</v>
      </c>
      <c r="K8">
        <v>5</v>
      </c>
      <c r="L8">
        <v>20119</v>
      </c>
      <c r="M8">
        <v>116.012742176053</v>
      </c>
      <c r="N8">
        <v>39.625862013022399</v>
      </c>
      <c r="O8">
        <v>9</v>
      </c>
      <c r="P8">
        <v>24596</v>
      </c>
      <c r="Q8">
        <v>117.10184150268201</v>
      </c>
      <c r="R8">
        <v>40.229824200682899</v>
      </c>
      <c r="S8">
        <v>1</v>
      </c>
      <c r="T8">
        <v>4917</v>
      </c>
      <c r="U8">
        <v>115.842035714866</v>
      </c>
      <c r="V8">
        <v>40.467223522472601</v>
      </c>
      <c r="W8">
        <v>7</v>
      </c>
      <c r="X8">
        <v>25109</v>
      </c>
      <c r="Y8">
        <v>116.70255396351899</v>
      </c>
      <c r="Z8">
        <v>39.791871924409598</v>
      </c>
      <c r="AD8" s="24">
        <v>6</v>
      </c>
      <c r="AE8" s="24">
        <f>H15</f>
        <v>132150</v>
      </c>
      <c r="AF8">
        <f t="shared" si="0"/>
        <v>315789.16666666669</v>
      </c>
    </row>
    <row r="9" spans="1:34" x14ac:dyDescent="0.25">
      <c r="C9">
        <v>9</v>
      </c>
      <c r="D9">
        <v>6142</v>
      </c>
      <c r="E9">
        <v>115.976038414196</v>
      </c>
      <c r="F9">
        <v>40.4613060696839</v>
      </c>
      <c r="G9">
        <v>3</v>
      </c>
      <c r="H9">
        <v>5599</v>
      </c>
      <c r="I9">
        <v>115.913833413109</v>
      </c>
      <c r="J9">
        <v>40.4838268297908</v>
      </c>
      <c r="K9">
        <v>3</v>
      </c>
      <c r="L9">
        <v>16954</v>
      </c>
      <c r="M9">
        <v>117.189546800754</v>
      </c>
      <c r="N9">
        <v>40.254630229444203</v>
      </c>
      <c r="O9">
        <v>3</v>
      </c>
      <c r="P9">
        <v>5132</v>
      </c>
      <c r="Q9">
        <v>115.91824287802</v>
      </c>
      <c r="R9">
        <v>40.498851993374601</v>
      </c>
      <c r="S9">
        <v>8</v>
      </c>
      <c r="T9">
        <v>1427</v>
      </c>
      <c r="U9">
        <v>1.85656574632095</v>
      </c>
      <c r="V9">
        <v>0.90869007007708502</v>
      </c>
      <c r="W9">
        <v>5</v>
      </c>
      <c r="X9">
        <v>23757</v>
      </c>
      <c r="Y9">
        <v>117.100535116807</v>
      </c>
      <c r="Z9">
        <v>40.218085463652102</v>
      </c>
      <c r="AD9" s="24">
        <v>7</v>
      </c>
      <c r="AE9" s="24">
        <f>L15</f>
        <v>173586</v>
      </c>
      <c r="AF9">
        <f t="shared" si="0"/>
        <v>315789.16666666669</v>
      </c>
    </row>
    <row r="10" spans="1:34" x14ac:dyDescent="0.25">
      <c r="C10">
        <v>5</v>
      </c>
      <c r="D10">
        <v>1487</v>
      </c>
      <c r="E10">
        <v>2.1690003900470698</v>
      </c>
      <c r="F10">
        <v>0.72531625420309298</v>
      </c>
      <c r="G10">
        <v>8</v>
      </c>
      <c r="H10">
        <v>1439</v>
      </c>
      <c r="I10">
        <v>2.0635060389159099</v>
      </c>
      <c r="J10">
        <v>0.593153314801945</v>
      </c>
      <c r="K10">
        <v>6</v>
      </c>
      <c r="L10">
        <v>3291</v>
      </c>
      <c r="M10">
        <v>115.954917724095</v>
      </c>
      <c r="N10">
        <v>40.5039037830445</v>
      </c>
      <c r="O10">
        <v>8</v>
      </c>
      <c r="P10">
        <v>1337</v>
      </c>
      <c r="Q10" t="s">
        <v>12</v>
      </c>
      <c r="R10">
        <v>0.57390439042632702</v>
      </c>
      <c r="S10">
        <v>7</v>
      </c>
      <c r="T10">
        <v>902</v>
      </c>
      <c r="U10">
        <v>125.051112960087</v>
      </c>
      <c r="V10">
        <v>41.991566252772202</v>
      </c>
      <c r="W10">
        <v>10</v>
      </c>
      <c r="X10">
        <v>8863</v>
      </c>
      <c r="Y10" t="s">
        <v>14</v>
      </c>
      <c r="Z10">
        <v>40.336545641430199</v>
      </c>
      <c r="AD10" s="24">
        <v>8</v>
      </c>
      <c r="AE10" s="24">
        <f>P15</f>
        <v>266690</v>
      </c>
      <c r="AF10">
        <f t="shared" si="0"/>
        <v>315789.16666666669</v>
      </c>
    </row>
    <row r="11" spans="1:34" x14ac:dyDescent="0.25">
      <c r="C11">
        <v>8</v>
      </c>
      <c r="D11">
        <v>817</v>
      </c>
      <c r="E11">
        <v>126.577892619338</v>
      </c>
      <c r="F11">
        <v>41.7284599632804</v>
      </c>
      <c r="G11">
        <v>7</v>
      </c>
      <c r="H11">
        <v>927</v>
      </c>
      <c r="I11">
        <v>125.968105587919</v>
      </c>
      <c r="J11">
        <v>41.704316968717002</v>
      </c>
      <c r="K11">
        <v>10</v>
      </c>
      <c r="L11">
        <v>1013</v>
      </c>
      <c r="M11" t="s">
        <v>11</v>
      </c>
      <c r="N11">
        <v>0.175851085883514</v>
      </c>
      <c r="O11">
        <v>2</v>
      </c>
      <c r="P11">
        <v>861</v>
      </c>
      <c r="Q11">
        <v>125.244718490127</v>
      </c>
      <c r="R11">
        <v>41.942469349593601</v>
      </c>
      <c r="S11">
        <v>5</v>
      </c>
      <c r="T11">
        <v>539</v>
      </c>
      <c r="U11">
        <v>106.094394990723</v>
      </c>
      <c r="V11">
        <v>27.2593186641929</v>
      </c>
      <c r="W11">
        <v>2</v>
      </c>
      <c r="X11">
        <v>1536</v>
      </c>
      <c r="Y11" t="s">
        <v>13</v>
      </c>
      <c r="Z11">
        <v>0.52734892578124903</v>
      </c>
      <c r="AD11" s="24">
        <v>9</v>
      </c>
      <c r="AE11" s="24">
        <f>P15</f>
        <v>266690</v>
      </c>
      <c r="AF11">
        <f t="shared" si="0"/>
        <v>315789.16666666669</v>
      </c>
    </row>
    <row r="12" spans="1:34" x14ac:dyDescent="0.25">
      <c r="C12">
        <v>3</v>
      </c>
      <c r="D12">
        <v>260</v>
      </c>
      <c r="E12">
        <v>115.959266692307</v>
      </c>
      <c r="F12">
        <v>30.7365091153846</v>
      </c>
      <c r="G12">
        <v>9</v>
      </c>
      <c r="H12">
        <v>230</v>
      </c>
      <c r="I12">
        <v>116.781722695651</v>
      </c>
      <c r="J12">
        <v>30.4938832173912</v>
      </c>
      <c r="K12">
        <v>8</v>
      </c>
      <c r="L12">
        <v>24</v>
      </c>
      <c r="M12">
        <v>173.81660160000001</v>
      </c>
      <c r="N12">
        <v>23.706971249999999</v>
      </c>
      <c r="O12">
        <v>4</v>
      </c>
      <c r="P12">
        <v>254</v>
      </c>
      <c r="Q12">
        <v>117.51888665354301</v>
      </c>
      <c r="R12">
        <v>32.033163937007799</v>
      </c>
      <c r="S12">
        <v>2</v>
      </c>
      <c r="T12">
        <v>508</v>
      </c>
      <c r="U12">
        <v>117.437024488188</v>
      </c>
      <c r="V12">
        <v>32.001629881889698</v>
      </c>
      <c r="W12">
        <v>9</v>
      </c>
      <c r="X12">
        <v>733</v>
      </c>
      <c r="Y12">
        <v>125.197176821281</v>
      </c>
      <c r="Z12">
        <v>41.755932523874499</v>
      </c>
      <c r="AD12" s="24">
        <v>10</v>
      </c>
      <c r="AE12" s="24">
        <f>T15</f>
        <v>348728</v>
      </c>
      <c r="AF12">
        <f t="shared" si="0"/>
        <v>315789.16666666669</v>
      </c>
    </row>
    <row r="13" spans="1:34" x14ac:dyDescent="0.25">
      <c r="C13" s="19">
        <v>6</v>
      </c>
      <c r="D13" s="19"/>
      <c r="E13" s="6"/>
      <c r="F13" s="6"/>
      <c r="G13" s="19">
        <v>7</v>
      </c>
      <c r="H13" s="19"/>
      <c r="I13" s="6"/>
      <c r="J13" s="6"/>
      <c r="K13" s="19">
        <v>8</v>
      </c>
      <c r="L13" s="19"/>
      <c r="M13" s="6"/>
      <c r="N13" s="6"/>
      <c r="O13" s="19">
        <v>9</v>
      </c>
      <c r="P13" s="19"/>
      <c r="Q13" s="6"/>
      <c r="R13" s="6"/>
      <c r="S13" s="19">
        <v>10</v>
      </c>
      <c r="T13" s="19"/>
      <c r="U13" s="6"/>
      <c r="V13" s="6"/>
      <c r="W13" s="19">
        <v>11</v>
      </c>
      <c r="X13" s="19"/>
      <c r="Y13" s="6"/>
      <c r="Z13" s="6"/>
      <c r="AD13" s="24">
        <v>11</v>
      </c>
      <c r="AE13" s="24">
        <f>X15</f>
        <v>344014</v>
      </c>
      <c r="AF13">
        <f t="shared" si="0"/>
        <v>315789.16666666669</v>
      </c>
    </row>
    <row r="14" spans="1:34" x14ac:dyDescent="0.25">
      <c r="C14" s="6" t="s">
        <v>10</v>
      </c>
      <c r="D14" s="6" t="s">
        <v>9</v>
      </c>
      <c r="E14" s="6" t="s">
        <v>7</v>
      </c>
      <c r="F14" s="6" t="s">
        <v>8</v>
      </c>
      <c r="G14" s="6" t="s">
        <v>10</v>
      </c>
      <c r="H14" s="6" t="s">
        <v>9</v>
      </c>
      <c r="I14" s="6" t="s">
        <v>7</v>
      </c>
      <c r="J14" s="6" t="s">
        <v>8</v>
      </c>
      <c r="K14" s="6" t="s">
        <v>10</v>
      </c>
      <c r="L14" s="6" t="s">
        <v>9</v>
      </c>
      <c r="M14" s="6" t="s">
        <v>7</v>
      </c>
      <c r="N14" s="6" t="s">
        <v>8</v>
      </c>
      <c r="O14" s="6" t="s">
        <v>10</v>
      </c>
      <c r="P14" s="6" t="s">
        <v>9</v>
      </c>
      <c r="Q14" s="6" t="s">
        <v>7</v>
      </c>
      <c r="R14" s="6" t="s">
        <v>8</v>
      </c>
      <c r="S14" s="6" t="s">
        <v>10</v>
      </c>
      <c r="T14" s="6" t="s">
        <v>9</v>
      </c>
      <c r="U14" s="6" t="s">
        <v>7</v>
      </c>
      <c r="V14" s="6" t="s">
        <v>8</v>
      </c>
      <c r="W14" s="6" t="s">
        <v>10</v>
      </c>
      <c r="X14" s="6" t="s">
        <v>9</v>
      </c>
      <c r="Y14" s="6" t="s">
        <v>7</v>
      </c>
      <c r="Z14" s="6" t="s">
        <v>8</v>
      </c>
      <c r="AD14" s="24">
        <v>12</v>
      </c>
      <c r="AE14" s="24">
        <f>D27</f>
        <v>393814</v>
      </c>
      <c r="AF14">
        <f t="shared" si="0"/>
        <v>315789.16666666669</v>
      </c>
    </row>
    <row r="15" spans="1:34" x14ac:dyDescent="0.25">
      <c r="C15">
        <v>3</v>
      </c>
      <c r="D15">
        <v>190449</v>
      </c>
      <c r="E15">
        <v>116.451471759938</v>
      </c>
      <c r="F15">
        <v>39.924145835891203</v>
      </c>
      <c r="G15">
        <v>7</v>
      </c>
      <c r="H15">
        <v>132150</v>
      </c>
      <c r="I15">
        <v>116.474440741126</v>
      </c>
      <c r="J15">
        <v>39.9654336899737</v>
      </c>
      <c r="K15">
        <v>10</v>
      </c>
      <c r="L15">
        <v>173586</v>
      </c>
      <c r="M15" s="3">
        <v>116.44535393608901</v>
      </c>
      <c r="N15" s="18">
        <v>39.958201012351999</v>
      </c>
      <c r="O15">
        <v>5</v>
      </c>
      <c r="P15">
        <v>266690</v>
      </c>
      <c r="Q15">
        <v>116.435806407366</v>
      </c>
      <c r="R15">
        <v>39.922320345603801</v>
      </c>
      <c r="S15">
        <v>7</v>
      </c>
      <c r="T15">
        <v>348728</v>
      </c>
      <c r="U15">
        <v>116.44474877973001</v>
      </c>
      <c r="V15">
        <v>39.928115718810297</v>
      </c>
      <c r="W15">
        <v>5</v>
      </c>
      <c r="X15">
        <v>344014</v>
      </c>
      <c r="Y15">
        <v>116.439315313474</v>
      </c>
      <c r="Z15">
        <v>39.9049444195565</v>
      </c>
      <c r="AD15" s="24">
        <v>13</v>
      </c>
      <c r="AE15" s="24">
        <f>H27</f>
        <v>445306</v>
      </c>
      <c r="AF15">
        <f t="shared" si="0"/>
        <v>315789.16666666669</v>
      </c>
    </row>
    <row r="16" spans="1:34" x14ac:dyDescent="0.25">
      <c r="C16">
        <v>10</v>
      </c>
      <c r="D16">
        <v>106581</v>
      </c>
      <c r="E16">
        <v>116.277723148688</v>
      </c>
      <c r="F16">
        <v>39.946216822513399</v>
      </c>
      <c r="G16">
        <v>9</v>
      </c>
      <c r="H16">
        <v>110503</v>
      </c>
      <c r="I16">
        <v>116.284386851307</v>
      </c>
      <c r="J16">
        <v>39.952414735803302</v>
      </c>
      <c r="K16">
        <v>6</v>
      </c>
      <c r="L16">
        <v>159851</v>
      </c>
      <c r="M16" s="3">
        <v>116.32626637049199</v>
      </c>
      <c r="N16" s="3">
        <v>39.856870217828202</v>
      </c>
      <c r="O16">
        <v>9</v>
      </c>
      <c r="P16">
        <v>180397</v>
      </c>
      <c r="Q16">
        <v>116.29131122408199</v>
      </c>
      <c r="R16">
        <v>39.914918870379701</v>
      </c>
      <c r="S16">
        <v>5</v>
      </c>
      <c r="T16">
        <v>304822</v>
      </c>
      <c r="U16">
        <v>116.61381176793</v>
      </c>
      <c r="V16">
        <v>40.136467402048297</v>
      </c>
      <c r="W16">
        <v>1</v>
      </c>
      <c r="X16">
        <v>294406</v>
      </c>
      <c r="Y16">
        <v>116.30983927467599</v>
      </c>
      <c r="Z16">
        <v>39.922129167102497</v>
      </c>
      <c r="AD16" s="24">
        <v>14</v>
      </c>
      <c r="AE16" s="24">
        <f>L27</f>
        <v>457677</v>
      </c>
      <c r="AF16">
        <f t="shared" si="0"/>
        <v>315789.16666666669</v>
      </c>
    </row>
    <row r="17" spans="3:32" x14ac:dyDescent="0.25">
      <c r="C17">
        <v>9</v>
      </c>
      <c r="D17">
        <v>45342</v>
      </c>
      <c r="E17">
        <v>116.69422738234</v>
      </c>
      <c r="F17">
        <v>40.200073165058399</v>
      </c>
      <c r="G17">
        <v>5</v>
      </c>
      <c r="H17">
        <v>87960</v>
      </c>
      <c r="I17" t="s">
        <v>16</v>
      </c>
      <c r="J17">
        <v>39.806105046272002</v>
      </c>
      <c r="K17">
        <v>1</v>
      </c>
      <c r="L17">
        <v>62005</v>
      </c>
      <c r="M17" s="3" t="s">
        <v>18</v>
      </c>
      <c r="N17" s="3">
        <v>40.140070811226302</v>
      </c>
      <c r="O17">
        <v>6</v>
      </c>
      <c r="P17">
        <v>65218</v>
      </c>
      <c r="Q17">
        <v>116.615054510408</v>
      </c>
      <c r="R17">
        <v>40.132710886106203</v>
      </c>
      <c r="S17">
        <v>3</v>
      </c>
      <c r="T17">
        <v>52391</v>
      </c>
      <c r="U17">
        <v>116.638182459812</v>
      </c>
      <c r="V17">
        <v>39.802354453703103</v>
      </c>
      <c r="W17">
        <v>4</v>
      </c>
      <c r="X17">
        <v>95209</v>
      </c>
      <c r="Y17">
        <v>116.59531718020899</v>
      </c>
      <c r="Z17">
        <v>40.024161497126897</v>
      </c>
      <c r="AD17" s="24">
        <v>15</v>
      </c>
      <c r="AE17" s="24">
        <f>P27</f>
        <v>497995</v>
      </c>
      <c r="AF17">
        <f t="shared" si="0"/>
        <v>315789.16666666669</v>
      </c>
    </row>
    <row r="18" spans="3:32" x14ac:dyDescent="0.25">
      <c r="C18">
        <v>5</v>
      </c>
      <c r="D18">
        <v>37366</v>
      </c>
      <c r="E18">
        <v>116.51836707328</v>
      </c>
      <c r="F18">
        <v>39.6904727514314</v>
      </c>
      <c r="G18">
        <v>2</v>
      </c>
      <c r="H18">
        <v>40100</v>
      </c>
      <c r="I18">
        <v>116.694564286283</v>
      </c>
      <c r="J18">
        <v>40.226669311224001</v>
      </c>
      <c r="K18">
        <v>9</v>
      </c>
      <c r="L18">
        <v>31370</v>
      </c>
      <c r="M18" s="3">
        <v>117.05419849123599</v>
      </c>
      <c r="N18" s="3">
        <v>40.250144132929897</v>
      </c>
      <c r="O18">
        <v>2</v>
      </c>
      <c r="P18">
        <v>38435</v>
      </c>
      <c r="Q18">
        <v>116.63589302849</v>
      </c>
      <c r="R18">
        <v>39.807862002602697</v>
      </c>
      <c r="S18">
        <v>6</v>
      </c>
      <c r="T18">
        <v>49777</v>
      </c>
      <c r="U18">
        <v>116.281010551181</v>
      </c>
      <c r="V18">
        <v>31.139120866141699</v>
      </c>
      <c r="W18">
        <v>8</v>
      </c>
      <c r="X18">
        <v>55264</v>
      </c>
      <c r="Y18">
        <v>117.027055000362</v>
      </c>
      <c r="Z18">
        <v>40.240782897365698</v>
      </c>
      <c r="AD18" s="24">
        <v>16</v>
      </c>
      <c r="AE18" s="24">
        <f>T27</f>
        <v>449530</v>
      </c>
      <c r="AF18">
        <f t="shared" si="0"/>
        <v>315789.16666666669</v>
      </c>
    </row>
    <row r="19" spans="3:32" x14ac:dyDescent="0.25">
      <c r="C19">
        <v>1</v>
      </c>
      <c r="D19">
        <v>31320</v>
      </c>
      <c r="E19">
        <v>116.001277445729</v>
      </c>
      <c r="F19">
        <v>39.626271569605798</v>
      </c>
      <c r="G19">
        <v>8</v>
      </c>
      <c r="H19">
        <v>31619</v>
      </c>
      <c r="I19">
        <v>115.997292837543</v>
      </c>
      <c r="J19">
        <v>39.615912166106099</v>
      </c>
      <c r="K19">
        <v>3</v>
      </c>
      <c r="L19">
        <v>29538</v>
      </c>
      <c r="M19" s="3">
        <v>116.002129991874</v>
      </c>
      <c r="N19" s="3">
        <v>39.625411875548998</v>
      </c>
      <c r="O19">
        <v>1</v>
      </c>
      <c r="P19">
        <v>35300</v>
      </c>
      <c r="Q19">
        <v>117.063278816712</v>
      </c>
      <c r="R19">
        <v>40.243527301982603</v>
      </c>
      <c r="S19">
        <v>8</v>
      </c>
      <c r="T19">
        <v>33789</v>
      </c>
      <c r="U19" t="s">
        <v>19</v>
      </c>
      <c r="V19">
        <v>0.85296858187134506</v>
      </c>
      <c r="W19">
        <v>6</v>
      </c>
      <c r="X19">
        <v>24770</v>
      </c>
      <c r="Y19">
        <v>116.015819758579</v>
      </c>
      <c r="Z19">
        <v>39.566343231327998</v>
      </c>
      <c r="AD19" s="24">
        <v>17</v>
      </c>
      <c r="AE19" s="24">
        <f>X27</f>
        <v>506400</v>
      </c>
      <c r="AF19">
        <f t="shared" si="0"/>
        <v>315789.16666666669</v>
      </c>
    </row>
    <row r="20" spans="3:32" x14ac:dyDescent="0.25">
      <c r="C20">
        <v>4</v>
      </c>
      <c r="D20">
        <v>24591</v>
      </c>
      <c r="E20">
        <v>117.094111388717</v>
      </c>
      <c r="F20">
        <v>40.221188406733198</v>
      </c>
      <c r="G20">
        <v>6</v>
      </c>
      <c r="H20">
        <v>24451</v>
      </c>
      <c r="I20">
        <v>117.09357758414799</v>
      </c>
      <c r="J20">
        <v>40.219272279252003</v>
      </c>
      <c r="K20">
        <v>2</v>
      </c>
      <c r="L20">
        <v>27006</v>
      </c>
      <c r="M20" s="3">
        <v>116.674309433828</v>
      </c>
      <c r="N20" s="3">
        <v>39.768896512626696</v>
      </c>
      <c r="O20">
        <v>4</v>
      </c>
      <c r="P20">
        <v>31107</v>
      </c>
      <c r="Q20">
        <v>116.014795205897</v>
      </c>
      <c r="R20">
        <v>39.616643311475599</v>
      </c>
      <c r="S20">
        <v>4</v>
      </c>
      <c r="T20">
        <v>24081</v>
      </c>
      <c r="U20">
        <v>116.022944124106</v>
      </c>
      <c r="V20">
        <v>39.608971202217496</v>
      </c>
      <c r="W20">
        <v>2</v>
      </c>
      <c r="X20">
        <v>10089</v>
      </c>
      <c r="Y20">
        <v>116.08434896719299</v>
      </c>
      <c r="Z20">
        <v>40.409599648131397</v>
      </c>
      <c r="AD20" s="24">
        <v>18</v>
      </c>
      <c r="AE20" s="24">
        <f>D39</f>
        <v>408073</v>
      </c>
      <c r="AF20">
        <f t="shared" si="0"/>
        <v>315789.16666666669</v>
      </c>
    </row>
    <row r="21" spans="3:32" x14ac:dyDescent="0.25">
      <c r="C21">
        <v>2</v>
      </c>
      <c r="D21">
        <v>5586</v>
      </c>
      <c r="E21">
        <v>116.00521503401301</v>
      </c>
      <c r="F21">
        <v>40.451740517364698</v>
      </c>
      <c r="G21">
        <v>4</v>
      </c>
      <c r="H21">
        <v>22954</v>
      </c>
      <c r="I21">
        <v>116.715023699136</v>
      </c>
      <c r="J21">
        <v>39.777603354099597</v>
      </c>
      <c r="K21">
        <v>5</v>
      </c>
      <c r="L21">
        <v>17092</v>
      </c>
      <c r="M21" s="3">
        <v>116.15228566522001</v>
      </c>
      <c r="N21" s="3">
        <v>40.228913515095201</v>
      </c>
      <c r="O21">
        <v>7</v>
      </c>
      <c r="P21">
        <v>5379</v>
      </c>
      <c r="Q21">
        <v>115.868418862241</v>
      </c>
      <c r="R21">
        <v>40.538443344487803</v>
      </c>
      <c r="S21">
        <v>2</v>
      </c>
      <c r="T21">
        <v>10165</v>
      </c>
      <c r="U21">
        <v>124.388048756983</v>
      </c>
      <c r="V21">
        <v>42.184223617318501</v>
      </c>
      <c r="W21">
        <v>7</v>
      </c>
      <c r="X21">
        <v>1817</v>
      </c>
      <c r="Y21" t="s">
        <v>20</v>
      </c>
      <c r="Z21">
        <v>0.57635409466152898</v>
      </c>
      <c r="AD21" s="24">
        <v>19</v>
      </c>
      <c r="AE21" s="24">
        <f>H39</f>
        <v>389815</v>
      </c>
      <c r="AF21">
        <f t="shared" si="0"/>
        <v>315789.16666666669</v>
      </c>
    </row>
    <row r="22" spans="3:32" x14ac:dyDescent="0.25">
      <c r="C22">
        <v>6</v>
      </c>
      <c r="D22">
        <v>1695</v>
      </c>
      <c r="E22">
        <v>1.6080991445427699</v>
      </c>
      <c r="F22">
        <v>0.501552713864306</v>
      </c>
      <c r="G22">
        <v>10</v>
      </c>
      <c r="H22">
        <v>5432</v>
      </c>
      <c r="I22" t="s">
        <v>17</v>
      </c>
      <c r="J22">
        <v>40.480879289396</v>
      </c>
      <c r="K22">
        <v>7</v>
      </c>
      <c r="L22">
        <v>1312</v>
      </c>
      <c r="M22" s="3">
        <v>2.3268633612804801</v>
      </c>
      <c r="N22" s="3">
        <v>0.92659657012195096</v>
      </c>
      <c r="O22">
        <v>10</v>
      </c>
      <c r="P22">
        <v>1954</v>
      </c>
      <c r="Q22">
        <v>1.9437634902763501</v>
      </c>
      <c r="R22">
        <v>0.74330022517911898</v>
      </c>
      <c r="S22">
        <v>1</v>
      </c>
      <c r="T22">
        <v>1817</v>
      </c>
      <c r="U22">
        <v>116.309147825951</v>
      </c>
      <c r="V22">
        <v>39.912892995030496</v>
      </c>
      <c r="W22">
        <v>3</v>
      </c>
      <c r="X22">
        <v>1211</v>
      </c>
      <c r="Y22">
        <v>124.180269677951</v>
      </c>
      <c r="Z22">
        <v>42.351509735755997</v>
      </c>
      <c r="AD22" s="24">
        <v>20</v>
      </c>
      <c r="AE22" s="24">
        <f>L39</f>
        <v>381271</v>
      </c>
      <c r="AF22">
        <f t="shared" si="0"/>
        <v>315789.16666666669</v>
      </c>
    </row>
    <row r="23" spans="3:32" x14ac:dyDescent="0.25">
      <c r="C23">
        <v>7</v>
      </c>
      <c r="D23">
        <v>894</v>
      </c>
      <c r="E23">
        <v>123.744194093958</v>
      </c>
      <c r="F23">
        <v>42.363871800895097</v>
      </c>
      <c r="G23">
        <v>3</v>
      </c>
      <c r="H23">
        <v>1218</v>
      </c>
      <c r="I23" t="s">
        <v>15</v>
      </c>
      <c r="J23">
        <v>0.49622293924466299</v>
      </c>
      <c r="K23">
        <v>4</v>
      </c>
      <c r="L23">
        <v>864</v>
      </c>
      <c r="M23" s="3">
        <v>124.764365115741</v>
      </c>
      <c r="N23" s="3">
        <v>42.142137418981903</v>
      </c>
      <c r="O23">
        <v>3</v>
      </c>
      <c r="P23">
        <v>881</v>
      </c>
      <c r="Q23">
        <v>125.344091157775</v>
      </c>
      <c r="R23">
        <v>41.908009103291</v>
      </c>
      <c r="S23">
        <v>9</v>
      </c>
      <c r="T23">
        <v>1210</v>
      </c>
      <c r="U23">
        <v>115.784165196801</v>
      </c>
      <c r="V23">
        <v>40.495853893680497</v>
      </c>
      <c r="W23">
        <v>10</v>
      </c>
      <c r="X23">
        <v>810</v>
      </c>
      <c r="Y23">
        <v>111.383186234568</v>
      </c>
      <c r="Z23">
        <v>40.990956530864203</v>
      </c>
      <c r="AD23" s="24">
        <v>21</v>
      </c>
      <c r="AE23" s="24">
        <f>P39</f>
        <v>350755</v>
      </c>
      <c r="AF23">
        <f t="shared" si="0"/>
        <v>315789.16666666669</v>
      </c>
    </row>
    <row r="24" spans="3:32" x14ac:dyDescent="0.25">
      <c r="C24">
        <v>8</v>
      </c>
      <c r="D24">
        <v>21</v>
      </c>
      <c r="E24">
        <v>177.51087047619001</v>
      </c>
      <c r="F24">
        <v>18.755461904761901</v>
      </c>
      <c r="G24">
        <v>1</v>
      </c>
      <c r="H24">
        <v>885</v>
      </c>
      <c r="I24">
        <v>125.12624247457499</v>
      </c>
      <c r="J24">
        <v>41.713458915254598</v>
      </c>
      <c r="K24">
        <v>8</v>
      </c>
      <c r="L24">
        <v>228</v>
      </c>
      <c r="M24" s="3">
        <v>118.694944210526</v>
      </c>
      <c r="N24" s="3">
        <v>30.938104385964799</v>
      </c>
      <c r="O24">
        <v>8</v>
      </c>
      <c r="P24">
        <v>287</v>
      </c>
      <c r="Q24">
        <v>118.695189059233</v>
      </c>
      <c r="R24">
        <v>31.1934793728222</v>
      </c>
      <c r="S24">
        <v>10</v>
      </c>
      <c r="T24">
        <f>810+280</f>
        <v>1090</v>
      </c>
      <c r="U24">
        <v>117.05473268137</v>
      </c>
      <c r="V24">
        <v>40.235628422299001</v>
      </c>
      <c r="W24">
        <v>9</v>
      </c>
      <c r="X24">
        <v>280</v>
      </c>
      <c r="Y24">
        <v>115.720002035714</v>
      </c>
      <c r="Z24">
        <v>31.174502857142802</v>
      </c>
      <c r="AD24" s="24">
        <v>22</v>
      </c>
      <c r="AE24" s="24">
        <f>T39</f>
        <v>301600</v>
      </c>
      <c r="AF24">
        <f t="shared" si="0"/>
        <v>315789.16666666669</v>
      </c>
    </row>
    <row r="25" spans="3:32" x14ac:dyDescent="0.25">
      <c r="C25" s="19">
        <v>12</v>
      </c>
      <c r="D25" s="19"/>
      <c r="E25" s="6"/>
      <c r="F25" s="6"/>
      <c r="G25" s="20">
        <v>13</v>
      </c>
      <c r="H25" s="20"/>
      <c r="I25" s="15"/>
      <c r="J25" s="15"/>
      <c r="K25" s="20">
        <v>14</v>
      </c>
      <c r="L25" s="20"/>
      <c r="M25" s="15"/>
      <c r="N25" s="15"/>
      <c r="O25" s="20">
        <v>15</v>
      </c>
      <c r="P25" s="20"/>
      <c r="Q25" s="15"/>
      <c r="R25" s="15"/>
      <c r="S25" s="20">
        <v>16</v>
      </c>
      <c r="T25" s="20"/>
      <c r="U25" s="15"/>
      <c r="V25" s="15"/>
      <c r="W25" s="20">
        <v>17</v>
      </c>
      <c r="X25" s="20"/>
      <c r="Y25" s="15"/>
      <c r="Z25" s="15"/>
      <c r="AA25" s="16"/>
      <c r="AD25" s="24">
        <v>23</v>
      </c>
      <c r="AE25" s="24">
        <f>X39</f>
        <v>314055</v>
      </c>
      <c r="AF25">
        <f t="shared" si="0"/>
        <v>315789.16666666669</v>
      </c>
    </row>
    <row r="26" spans="3:32" x14ac:dyDescent="0.25">
      <c r="C26" s="6" t="s">
        <v>10</v>
      </c>
      <c r="D26" s="6" t="s">
        <v>9</v>
      </c>
      <c r="E26" s="6" t="s">
        <v>7</v>
      </c>
      <c r="F26" s="6" t="s">
        <v>8</v>
      </c>
      <c r="G26" s="15" t="s">
        <v>10</v>
      </c>
      <c r="H26" s="15" t="s">
        <v>9</v>
      </c>
      <c r="I26" s="15" t="s">
        <v>7</v>
      </c>
      <c r="J26" s="15" t="s">
        <v>8</v>
      </c>
      <c r="K26" s="15" t="s">
        <v>10</v>
      </c>
      <c r="L26" s="15" t="s">
        <v>9</v>
      </c>
      <c r="M26" s="15" t="s">
        <v>7</v>
      </c>
      <c r="N26" s="15" t="s">
        <v>8</v>
      </c>
      <c r="O26" s="15" t="s">
        <v>10</v>
      </c>
      <c r="P26" s="15" t="s">
        <v>9</v>
      </c>
      <c r="Q26" s="15" t="s">
        <v>7</v>
      </c>
      <c r="R26" s="15" t="s">
        <v>8</v>
      </c>
      <c r="S26" s="15" t="s">
        <v>10</v>
      </c>
      <c r="T26" s="15" t="s">
        <v>9</v>
      </c>
      <c r="U26" s="15" t="s">
        <v>7</v>
      </c>
      <c r="V26" s="15" t="s">
        <v>8</v>
      </c>
      <c r="W26" s="15" t="s">
        <v>10</v>
      </c>
      <c r="X26" s="15" t="s">
        <v>9</v>
      </c>
      <c r="Y26" s="15" t="s">
        <v>7</v>
      </c>
      <c r="Z26" s="15" t="s">
        <v>8</v>
      </c>
      <c r="AA26" s="16"/>
    </row>
    <row r="27" spans="3:32" x14ac:dyDescent="0.25">
      <c r="C27">
        <v>5</v>
      </c>
      <c r="D27">
        <v>393814</v>
      </c>
      <c r="E27">
        <v>116.324062476495</v>
      </c>
      <c r="F27">
        <v>39.904718068936603</v>
      </c>
      <c r="G27" s="16">
        <v>3</v>
      </c>
      <c r="H27" s="16">
        <v>445306</v>
      </c>
      <c r="I27" s="16">
        <v>116.32651711771101</v>
      </c>
      <c r="J27" s="16">
        <v>39.9113600568595</v>
      </c>
      <c r="K27" s="16">
        <v>5</v>
      </c>
      <c r="L27" s="16">
        <v>457677</v>
      </c>
      <c r="M27" s="16">
        <v>116.444505909108</v>
      </c>
      <c r="N27" s="16">
        <v>39.912386260609502</v>
      </c>
      <c r="O27" s="16">
        <v>3</v>
      </c>
      <c r="P27" s="16">
        <v>497995</v>
      </c>
      <c r="Q27" s="16">
        <v>116.427447128739</v>
      </c>
      <c r="R27" s="17">
        <v>39.902954494583398</v>
      </c>
      <c r="S27" s="16">
        <v>9</v>
      </c>
      <c r="T27" s="16">
        <v>449530</v>
      </c>
      <c r="U27" s="16">
        <v>116.44735362992699</v>
      </c>
      <c r="V27" s="16">
        <v>39.909735618244099</v>
      </c>
      <c r="W27" s="16">
        <v>6</v>
      </c>
      <c r="X27" s="16">
        <v>506400</v>
      </c>
      <c r="Y27" s="17">
        <v>116.33707837310401</v>
      </c>
      <c r="Z27" s="17">
        <v>39.913985330271302</v>
      </c>
      <c r="AA27" s="16"/>
    </row>
    <row r="28" spans="3:32" x14ac:dyDescent="0.25">
      <c r="C28">
        <v>9</v>
      </c>
      <c r="D28">
        <v>374808</v>
      </c>
      <c r="E28">
        <v>116.46590828718401</v>
      </c>
      <c r="F28">
        <v>39.953082328768801</v>
      </c>
      <c r="G28" s="16">
        <v>4</v>
      </c>
      <c r="H28" s="16">
        <v>412224</v>
      </c>
      <c r="I28" s="16">
        <v>116.45743599312</v>
      </c>
      <c r="J28" s="16">
        <v>39.947389187963502</v>
      </c>
      <c r="K28" s="16">
        <v>10</v>
      </c>
      <c r="L28" s="16">
        <v>416798</v>
      </c>
      <c r="M28" s="16">
        <v>116.31699816700799</v>
      </c>
      <c r="N28" s="16">
        <v>39.923797653134898</v>
      </c>
      <c r="O28" s="16">
        <v>5</v>
      </c>
      <c r="P28" s="16">
        <v>323202</v>
      </c>
      <c r="Q28" s="16">
        <v>116.30273994115301</v>
      </c>
      <c r="R28" s="17">
        <v>39.953587118828899</v>
      </c>
      <c r="S28" s="16">
        <v>1</v>
      </c>
      <c r="T28" s="16">
        <v>412435</v>
      </c>
      <c r="U28" s="16">
        <v>116.319825346267</v>
      </c>
      <c r="V28" s="16">
        <v>39.924212115317303</v>
      </c>
      <c r="W28" s="16">
        <v>1</v>
      </c>
      <c r="X28" s="16">
        <v>390779</v>
      </c>
      <c r="Y28" s="17">
        <v>116.484025730323</v>
      </c>
      <c r="Z28" s="17">
        <v>39.936560483192103</v>
      </c>
      <c r="AA28" s="16"/>
    </row>
    <row r="29" spans="3:32" x14ac:dyDescent="0.25">
      <c r="C29">
        <v>3</v>
      </c>
      <c r="D29">
        <v>63585</v>
      </c>
      <c r="E29">
        <v>116.992972757567</v>
      </c>
      <c r="F29">
        <v>40.252991389006702</v>
      </c>
      <c r="G29" s="16">
        <v>7</v>
      </c>
      <c r="H29" s="16">
        <v>58253</v>
      </c>
      <c r="I29" s="16">
        <v>116.994436898869</v>
      </c>
      <c r="J29" s="16">
        <v>40.273022898736102</v>
      </c>
      <c r="K29" s="16">
        <v>8</v>
      </c>
      <c r="L29" s="16">
        <v>70619</v>
      </c>
      <c r="M29" s="16">
        <v>116.613650488536</v>
      </c>
      <c r="N29" s="16">
        <v>40.071032728302598</v>
      </c>
      <c r="O29" s="16">
        <v>1</v>
      </c>
      <c r="P29" s="16">
        <v>90250</v>
      </c>
      <c r="Q29" s="16">
        <v>116.605505752006</v>
      </c>
      <c r="R29" s="17">
        <v>40.030135204872899</v>
      </c>
      <c r="S29" s="16">
        <v>8</v>
      </c>
      <c r="T29" s="16">
        <v>71227</v>
      </c>
      <c r="U29" s="16">
        <v>116.61838475676301</v>
      </c>
      <c r="V29" s="16">
        <v>40.077292901989097</v>
      </c>
      <c r="W29" s="16">
        <v>10</v>
      </c>
      <c r="X29" s="16">
        <v>54272</v>
      </c>
      <c r="Y29" s="17">
        <v>117.00351367059</v>
      </c>
      <c r="Z29" s="17">
        <v>40.256137376732099</v>
      </c>
      <c r="AA29" s="16"/>
    </row>
    <row r="30" spans="3:32" x14ac:dyDescent="0.25">
      <c r="C30">
        <v>7</v>
      </c>
      <c r="D30">
        <v>35801</v>
      </c>
      <c r="E30">
        <v>116.66148342308701</v>
      </c>
      <c r="F30">
        <v>39.756432099389997</v>
      </c>
      <c r="G30" s="16">
        <v>8</v>
      </c>
      <c r="H30" s="16">
        <v>37556</v>
      </c>
      <c r="I30" s="16">
        <v>116.63059615613599</v>
      </c>
      <c r="J30" s="16">
        <v>39.817072343173997</v>
      </c>
      <c r="K30" s="16">
        <v>3</v>
      </c>
      <c r="L30" s="16">
        <v>45529</v>
      </c>
      <c r="M30" s="16">
        <v>117.038417871687</v>
      </c>
      <c r="N30" s="16">
        <v>40.288959912143198</v>
      </c>
      <c r="O30" s="16">
        <v>4</v>
      </c>
      <c r="P30" s="16">
        <v>47904</v>
      </c>
      <c r="Q30" s="16">
        <v>117.021335497035</v>
      </c>
      <c r="R30" s="17">
        <v>40.2817696451242</v>
      </c>
      <c r="S30" s="16">
        <v>3</v>
      </c>
      <c r="T30" s="16">
        <v>47395</v>
      </c>
      <c r="U30" s="16">
        <v>117.06177976706201</v>
      </c>
      <c r="V30" s="16">
        <v>40.257271283679799</v>
      </c>
      <c r="W30" s="16">
        <v>4</v>
      </c>
      <c r="X30" s="16">
        <v>24837</v>
      </c>
      <c r="Y30" s="17">
        <v>115.971267772671</v>
      </c>
      <c r="Z30" s="17">
        <v>39.652123253210199</v>
      </c>
      <c r="AA30" s="16"/>
      <c r="AD30" s="5"/>
    </row>
    <row r="31" spans="3:32" x14ac:dyDescent="0.25">
      <c r="C31">
        <v>8</v>
      </c>
      <c r="D31">
        <v>20107</v>
      </c>
      <c r="E31">
        <v>115.96320091410099</v>
      </c>
      <c r="F31">
        <v>39.492585882526399</v>
      </c>
      <c r="G31" s="16">
        <v>10</v>
      </c>
      <c r="H31" s="16">
        <v>23394</v>
      </c>
      <c r="I31" s="16">
        <v>115.979425760016</v>
      </c>
      <c r="J31" s="16">
        <v>39.596154768743503</v>
      </c>
      <c r="K31" s="16">
        <v>9</v>
      </c>
      <c r="L31" s="16">
        <v>20089</v>
      </c>
      <c r="M31" s="16">
        <v>115.914347894364</v>
      </c>
      <c r="N31" s="16">
        <v>39.547385011200397</v>
      </c>
      <c r="O31" s="16">
        <v>2</v>
      </c>
      <c r="P31" s="16">
        <v>24639</v>
      </c>
      <c r="Q31" s="16">
        <v>116.00915907098199</v>
      </c>
      <c r="R31" s="17">
        <v>39.698575573278298</v>
      </c>
      <c r="S31" s="16">
        <v>7</v>
      </c>
      <c r="T31" s="16">
        <v>26618</v>
      </c>
      <c r="U31" s="16">
        <v>115.956332644456</v>
      </c>
      <c r="V31" s="16">
        <v>39.639241899467201</v>
      </c>
      <c r="W31" s="16">
        <v>3</v>
      </c>
      <c r="X31" s="16">
        <v>8997</v>
      </c>
      <c r="Y31" s="17">
        <v>116.058522227409</v>
      </c>
      <c r="Z31" s="17">
        <v>40.4559896009781</v>
      </c>
      <c r="AA31" s="16"/>
    </row>
    <row r="32" spans="3:32" x14ac:dyDescent="0.25">
      <c r="C32">
        <v>10</v>
      </c>
      <c r="D32">
        <v>11656</v>
      </c>
      <c r="E32">
        <v>116.09174835706</v>
      </c>
      <c r="F32">
        <v>40.427944302504997</v>
      </c>
      <c r="G32" s="16">
        <v>2</v>
      </c>
      <c r="H32" s="16">
        <v>11620</v>
      </c>
      <c r="I32" s="16">
        <v>116.066924762478</v>
      </c>
      <c r="J32" s="16">
        <v>40.460210571428199</v>
      </c>
      <c r="K32" s="16">
        <v>1</v>
      </c>
      <c r="L32" s="16">
        <v>8220</v>
      </c>
      <c r="M32" s="16">
        <v>115.85317253649499</v>
      </c>
      <c r="N32" s="16">
        <v>40.555848765206697</v>
      </c>
      <c r="O32" s="16">
        <v>9</v>
      </c>
      <c r="P32" s="16">
        <v>5935</v>
      </c>
      <c r="Q32" s="16">
        <v>117.491903502946</v>
      </c>
      <c r="R32" s="17">
        <v>38.613679233362099</v>
      </c>
      <c r="S32" s="16">
        <v>10</v>
      </c>
      <c r="T32" s="16">
        <v>9763</v>
      </c>
      <c r="U32" s="16">
        <v>116.07146376011301</v>
      </c>
      <c r="V32" s="16">
        <v>40.441439326026597</v>
      </c>
      <c r="W32" s="16">
        <v>7</v>
      </c>
      <c r="X32" s="16">
        <v>5825</v>
      </c>
      <c r="Y32" s="17">
        <v>117.185473373389</v>
      </c>
      <c r="Z32" s="17">
        <v>38.571906437769201</v>
      </c>
      <c r="AA32" s="16"/>
    </row>
    <row r="33" spans="3:27" x14ac:dyDescent="0.25">
      <c r="C33">
        <v>6</v>
      </c>
      <c r="D33">
        <v>1670</v>
      </c>
      <c r="E33">
        <v>1.75945739520958</v>
      </c>
      <c r="F33">
        <v>0.427073934131736</v>
      </c>
      <c r="G33" s="16">
        <v>1</v>
      </c>
      <c r="H33" s="16">
        <v>4405</v>
      </c>
      <c r="I33" s="16">
        <v>117.26016136436</v>
      </c>
      <c r="J33" s="16">
        <v>38.014688009080402</v>
      </c>
      <c r="K33" s="16">
        <v>2</v>
      </c>
      <c r="L33" s="16">
        <v>5758</v>
      </c>
      <c r="M33" s="16">
        <v>117.275836088912</v>
      </c>
      <c r="N33" s="16">
        <v>38.358077752691202</v>
      </c>
      <c r="O33" s="16">
        <v>7</v>
      </c>
      <c r="P33" s="16">
        <v>2419</v>
      </c>
      <c r="Q33" s="16">
        <v>115.06909896238101</v>
      </c>
      <c r="R33" s="17">
        <v>37.480465824721001</v>
      </c>
      <c r="S33" s="16">
        <v>4</v>
      </c>
      <c r="T33" s="16">
        <v>7431</v>
      </c>
      <c r="U33" s="16">
        <v>117.232554388371</v>
      </c>
      <c r="V33" s="16">
        <v>38.363985084107199</v>
      </c>
      <c r="W33" s="16">
        <v>2</v>
      </c>
      <c r="X33" s="16">
        <v>2129</v>
      </c>
      <c r="Y33" s="17">
        <v>1.3618022733677699</v>
      </c>
      <c r="Z33" s="17">
        <v>0.183619957726632</v>
      </c>
      <c r="AA33" s="16"/>
    </row>
    <row r="34" spans="3:27" x14ac:dyDescent="0.25">
      <c r="C34">
        <v>4</v>
      </c>
      <c r="D34">
        <v>1520</v>
      </c>
      <c r="E34">
        <v>123.969502861842</v>
      </c>
      <c r="F34">
        <v>42.3712550921054</v>
      </c>
      <c r="G34" s="16">
        <v>6</v>
      </c>
      <c r="H34" s="16">
        <v>1882</v>
      </c>
      <c r="I34" s="16" t="s">
        <v>22</v>
      </c>
      <c r="J34" s="16">
        <v>0.43452212008501501</v>
      </c>
      <c r="K34" s="16">
        <v>7</v>
      </c>
      <c r="L34" s="16">
        <v>1880</v>
      </c>
      <c r="M34" s="16">
        <v>1.69735790957446</v>
      </c>
      <c r="N34" s="16">
        <v>0.246611553191489</v>
      </c>
      <c r="O34" s="16">
        <v>8</v>
      </c>
      <c r="P34" s="16">
        <v>1992</v>
      </c>
      <c r="Q34" s="16">
        <v>1.5671347188755</v>
      </c>
      <c r="R34" s="17">
        <v>0.22900888052208801</v>
      </c>
      <c r="S34" s="16">
        <v>6</v>
      </c>
      <c r="T34" s="16">
        <v>2002</v>
      </c>
      <c r="U34" s="16" t="s">
        <v>23</v>
      </c>
      <c r="V34" s="16">
        <v>0.150542252747252</v>
      </c>
      <c r="W34" s="16">
        <v>5</v>
      </c>
      <c r="X34" s="16">
        <v>1299</v>
      </c>
      <c r="Y34" s="17">
        <v>124.547579722865</v>
      </c>
      <c r="Z34" s="17">
        <v>42.609263025404097</v>
      </c>
      <c r="AA34" s="16"/>
    </row>
    <row r="35" spans="3:27" x14ac:dyDescent="0.25">
      <c r="C35">
        <v>1</v>
      </c>
      <c r="D35">
        <v>887</v>
      </c>
      <c r="E35">
        <v>110.11940315670699</v>
      </c>
      <c r="F35">
        <v>40.540925659526501</v>
      </c>
      <c r="G35" s="16">
        <v>9</v>
      </c>
      <c r="H35" s="16">
        <v>1155</v>
      </c>
      <c r="I35" s="16">
        <v>123.904617653679</v>
      </c>
      <c r="J35" s="16">
        <v>42.413185272727503</v>
      </c>
      <c r="K35" s="16">
        <v>4</v>
      </c>
      <c r="L35" s="16">
        <v>1542</v>
      </c>
      <c r="M35" s="16">
        <v>124.053580616083</v>
      </c>
      <c r="N35" s="16">
        <v>42.583015382620097</v>
      </c>
      <c r="O35" s="16">
        <v>10</v>
      </c>
      <c r="P35" s="16">
        <v>1657</v>
      </c>
      <c r="Q35" s="16">
        <v>124.01733280024</v>
      </c>
      <c r="R35" s="17">
        <v>42.965113433916599</v>
      </c>
      <c r="S35" s="16">
        <v>2</v>
      </c>
      <c r="T35" s="16">
        <v>1510</v>
      </c>
      <c r="U35" s="16">
        <v>124.26148563576</v>
      </c>
      <c r="V35" s="16">
        <v>42.350860761589601</v>
      </c>
      <c r="W35" s="16">
        <v>9</v>
      </c>
      <c r="X35" s="16">
        <v>769</v>
      </c>
      <c r="Y35" s="17">
        <v>106.212600455136</v>
      </c>
      <c r="Z35" s="17">
        <v>39.320115578673601</v>
      </c>
      <c r="AA35" s="16"/>
    </row>
    <row r="36" spans="3:27" x14ac:dyDescent="0.25">
      <c r="C36">
        <v>2</v>
      </c>
      <c r="D36">
        <v>155</v>
      </c>
      <c r="E36" t="s">
        <v>21</v>
      </c>
      <c r="F36">
        <v>25.707075999999901</v>
      </c>
      <c r="G36" s="16">
        <v>5</v>
      </c>
      <c r="H36" s="16">
        <v>916</v>
      </c>
      <c r="I36" s="16">
        <v>109.298092336244</v>
      </c>
      <c r="J36" s="16">
        <v>39.019610589519601</v>
      </c>
      <c r="K36" s="16">
        <v>6</v>
      </c>
      <c r="L36" s="16">
        <v>859</v>
      </c>
      <c r="M36" s="16">
        <v>108.719991711292</v>
      </c>
      <c r="N36" s="16">
        <v>39.246428230500499</v>
      </c>
      <c r="O36" s="16">
        <v>6</v>
      </c>
      <c r="P36" s="16">
        <v>857</v>
      </c>
      <c r="Q36" s="16">
        <v>107.64983334889099</v>
      </c>
      <c r="R36" s="17">
        <v>40.480605250875101</v>
      </c>
      <c r="S36" s="16">
        <v>5</v>
      </c>
      <c r="T36" s="16">
        <v>833</v>
      </c>
      <c r="U36" s="16">
        <v>106.32957765906301</v>
      </c>
      <c r="V36" s="16">
        <v>39.305489711884697</v>
      </c>
      <c r="W36" s="16">
        <v>8</v>
      </c>
      <c r="X36" s="16">
        <v>351</v>
      </c>
      <c r="Y36" s="17">
        <v>116.45255903133901</v>
      </c>
      <c r="Z36" s="17">
        <v>32.288189686609599</v>
      </c>
      <c r="AA36" s="16"/>
    </row>
    <row r="37" spans="3:27" x14ac:dyDescent="0.25">
      <c r="C37" s="19">
        <v>18</v>
      </c>
      <c r="D37" s="19"/>
      <c r="E37" s="6"/>
      <c r="F37" s="6"/>
      <c r="G37" s="19">
        <v>19</v>
      </c>
      <c r="H37" s="19"/>
      <c r="I37" s="6"/>
      <c r="J37" s="6"/>
      <c r="K37" s="19">
        <v>20</v>
      </c>
      <c r="L37" s="19"/>
      <c r="M37" s="6"/>
      <c r="N37" s="6"/>
      <c r="O37" s="19">
        <v>21</v>
      </c>
      <c r="P37" s="19"/>
      <c r="Q37" s="6"/>
      <c r="R37" s="6"/>
      <c r="S37" s="19">
        <v>22</v>
      </c>
      <c r="T37" s="19"/>
      <c r="U37" s="6"/>
      <c r="V37" s="6"/>
      <c r="W37" s="19">
        <v>23</v>
      </c>
      <c r="X37" s="19"/>
      <c r="Y37" s="5"/>
      <c r="Z37" s="5"/>
    </row>
    <row r="38" spans="3:27" x14ac:dyDescent="0.25">
      <c r="C38" s="6" t="s">
        <v>10</v>
      </c>
      <c r="D38" s="6" t="s">
        <v>9</v>
      </c>
      <c r="E38" s="6" t="s">
        <v>7</v>
      </c>
      <c r="F38" s="6" t="s">
        <v>8</v>
      </c>
      <c r="G38" s="6" t="s">
        <v>10</v>
      </c>
      <c r="H38" s="6" t="s">
        <v>9</v>
      </c>
      <c r="I38" s="6" t="s">
        <v>7</v>
      </c>
      <c r="J38" s="6" t="s">
        <v>8</v>
      </c>
      <c r="K38" s="6" t="s">
        <v>10</v>
      </c>
      <c r="L38" s="6" t="s">
        <v>9</v>
      </c>
      <c r="M38" s="6" t="s">
        <v>7</v>
      </c>
      <c r="N38" s="6" t="s">
        <v>8</v>
      </c>
      <c r="O38" s="6" t="s">
        <v>10</v>
      </c>
      <c r="P38" s="6" t="s">
        <v>9</v>
      </c>
      <c r="Q38" s="6" t="s">
        <v>7</v>
      </c>
      <c r="R38" s="6" t="s">
        <v>8</v>
      </c>
      <c r="S38" s="6" t="s">
        <v>10</v>
      </c>
      <c r="T38" s="6" t="s">
        <v>9</v>
      </c>
      <c r="U38" s="6" t="s">
        <v>7</v>
      </c>
      <c r="V38" s="6" t="s">
        <v>8</v>
      </c>
      <c r="W38" s="6" t="s">
        <v>10</v>
      </c>
      <c r="X38" s="6" t="s">
        <v>9</v>
      </c>
      <c r="Y38" s="6" t="s">
        <v>7</v>
      </c>
      <c r="Z38" s="6" t="s">
        <v>8</v>
      </c>
    </row>
    <row r="39" spans="3:27" x14ac:dyDescent="0.25">
      <c r="C39">
        <v>2</v>
      </c>
      <c r="D39">
        <v>408073</v>
      </c>
      <c r="E39">
        <v>116.450012149561</v>
      </c>
      <c r="F39">
        <v>39.910281081943197</v>
      </c>
      <c r="G39">
        <v>3</v>
      </c>
      <c r="H39">
        <v>389815</v>
      </c>
      <c r="I39">
        <v>116.443153907208</v>
      </c>
      <c r="J39">
        <v>39.923092144964201</v>
      </c>
      <c r="K39">
        <v>9</v>
      </c>
      <c r="L39">
        <v>381271</v>
      </c>
      <c r="M39">
        <v>116.45134249824901</v>
      </c>
      <c r="N39">
        <v>39.908101501268</v>
      </c>
      <c r="O39">
        <v>7</v>
      </c>
      <c r="P39">
        <v>350755</v>
      </c>
      <c r="Q39">
        <v>116.45201916500299</v>
      </c>
      <c r="R39">
        <v>39.906971882080803</v>
      </c>
      <c r="S39">
        <v>3</v>
      </c>
      <c r="T39">
        <v>301600</v>
      </c>
      <c r="U39">
        <v>117.189546800754</v>
      </c>
      <c r="V39">
        <v>40.254630229444203</v>
      </c>
      <c r="W39">
        <v>2</v>
      </c>
      <c r="X39">
        <v>314055</v>
      </c>
      <c r="Y39">
        <v>116.437487498839</v>
      </c>
      <c r="Z39">
        <v>39.9159553042266</v>
      </c>
    </row>
    <row r="40" spans="3:27" x14ac:dyDescent="0.25">
      <c r="C40">
        <v>8</v>
      </c>
      <c r="D40">
        <v>376440</v>
      </c>
      <c r="E40">
        <v>116.317443005922</v>
      </c>
      <c r="F40">
        <v>39.921606081445901</v>
      </c>
      <c r="G40">
        <v>6</v>
      </c>
      <c r="H40">
        <v>367671</v>
      </c>
      <c r="I40">
        <v>116.320539302386</v>
      </c>
      <c r="J40">
        <v>39.920213623755799</v>
      </c>
      <c r="K40">
        <v>6</v>
      </c>
      <c r="L40">
        <v>351464</v>
      </c>
      <c r="M40" t="s">
        <v>28</v>
      </c>
      <c r="N40">
        <v>39.927669442475498</v>
      </c>
      <c r="O40">
        <v>3</v>
      </c>
      <c r="P40">
        <v>297634</v>
      </c>
      <c r="Q40">
        <v>116.320488783633</v>
      </c>
      <c r="R40">
        <v>39.923398460221101</v>
      </c>
      <c r="S40">
        <v>7</v>
      </c>
      <c r="T40">
        <v>261925</v>
      </c>
      <c r="U40">
        <v>116.461186697767</v>
      </c>
      <c r="V40">
        <v>39.952455057997</v>
      </c>
      <c r="W40">
        <v>4</v>
      </c>
      <c r="X40">
        <v>244380</v>
      </c>
      <c r="Y40">
        <v>116.306667729601</v>
      </c>
      <c r="Z40">
        <v>39.916923616171097</v>
      </c>
    </row>
    <row r="41" spans="3:27" x14ac:dyDescent="0.25">
      <c r="C41">
        <v>3</v>
      </c>
      <c r="D41">
        <v>63483</v>
      </c>
      <c r="E41">
        <v>116.615858396737</v>
      </c>
      <c r="F41">
        <v>40.078264215301097</v>
      </c>
      <c r="G41">
        <v>5</v>
      </c>
      <c r="H41">
        <v>62010</v>
      </c>
      <c r="I41">
        <v>116.60331989661999</v>
      </c>
      <c r="J41">
        <v>40.116640448639899</v>
      </c>
      <c r="K41">
        <v>2</v>
      </c>
      <c r="L41">
        <v>71326</v>
      </c>
      <c r="M41">
        <v>116.623309421953</v>
      </c>
      <c r="N41">
        <v>40.0729402454918</v>
      </c>
      <c r="O41">
        <v>10</v>
      </c>
      <c r="P41">
        <v>66264</v>
      </c>
      <c r="Q41">
        <v>116.631975007535</v>
      </c>
      <c r="R41">
        <v>40.078592212362203</v>
      </c>
      <c r="S41">
        <v>2</v>
      </c>
      <c r="T41">
        <v>66636</v>
      </c>
      <c r="U41">
        <v>116.389398853163</v>
      </c>
      <c r="V41">
        <v>39.812186655684698</v>
      </c>
      <c r="W41">
        <v>10</v>
      </c>
      <c r="X41">
        <v>50061</v>
      </c>
      <c r="Y41">
        <v>116.623547483268</v>
      </c>
      <c r="Z41">
        <v>40.137055187271599</v>
      </c>
    </row>
    <row r="42" spans="3:27" x14ac:dyDescent="0.25">
      <c r="C42">
        <v>9</v>
      </c>
      <c r="D42">
        <v>36100</v>
      </c>
      <c r="E42">
        <v>117.071865630467</v>
      </c>
      <c r="F42">
        <v>40.247603318558703</v>
      </c>
      <c r="G42">
        <v>9</v>
      </c>
      <c r="H42">
        <v>36433</v>
      </c>
      <c r="I42">
        <v>116.647791627367</v>
      </c>
      <c r="J42">
        <v>39.819986236379499</v>
      </c>
      <c r="K42">
        <v>7</v>
      </c>
      <c r="L42">
        <v>37723</v>
      </c>
      <c r="M42">
        <v>117.061382307613</v>
      </c>
      <c r="N42">
        <v>40.2291870598835</v>
      </c>
      <c r="O42">
        <v>1</v>
      </c>
      <c r="P42">
        <v>35605</v>
      </c>
      <c r="Q42">
        <v>117.061962126388</v>
      </c>
      <c r="R42">
        <v>40.2283285802554</v>
      </c>
      <c r="S42">
        <v>5</v>
      </c>
      <c r="T42">
        <v>47406</v>
      </c>
      <c r="U42">
        <v>116.012742176053</v>
      </c>
      <c r="V42">
        <v>39.625862013022399</v>
      </c>
      <c r="W42">
        <v>5</v>
      </c>
      <c r="X42">
        <v>34708</v>
      </c>
      <c r="Y42">
        <v>116.63390645327</v>
      </c>
      <c r="Z42">
        <v>39.8076670303684</v>
      </c>
    </row>
    <row r="43" spans="3:27" x14ac:dyDescent="0.25">
      <c r="C43">
        <v>1</v>
      </c>
      <c r="D43">
        <v>17175</v>
      </c>
      <c r="E43">
        <v>115.94624993129101</v>
      </c>
      <c r="F43">
        <v>39.520385792139898</v>
      </c>
      <c r="G43">
        <v>2</v>
      </c>
      <c r="H43">
        <v>35791</v>
      </c>
      <c r="I43" t="s">
        <v>26</v>
      </c>
      <c r="J43">
        <v>40.241531969767998</v>
      </c>
      <c r="K43">
        <v>10</v>
      </c>
      <c r="L43">
        <v>30220</v>
      </c>
      <c r="M43">
        <v>116.07115405824401</v>
      </c>
      <c r="N43">
        <v>39.7104505857044</v>
      </c>
      <c r="O43">
        <v>5</v>
      </c>
      <c r="P43">
        <v>25347</v>
      </c>
      <c r="Q43">
        <v>116.046537467946</v>
      </c>
      <c r="R43">
        <v>39.672781247092303</v>
      </c>
      <c r="S43">
        <v>6</v>
      </c>
      <c r="T43">
        <v>34485</v>
      </c>
      <c r="U43">
        <v>115.954917724095</v>
      </c>
      <c r="V43">
        <v>40.5039037830445</v>
      </c>
      <c r="W43">
        <v>8</v>
      </c>
      <c r="X43">
        <v>32355</v>
      </c>
      <c r="Y43">
        <v>117.067009738217</v>
      </c>
      <c r="Z43">
        <v>40.240212177405901</v>
      </c>
    </row>
    <row r="44" spans="3:27" x14ac:dyDescent="0.25">
      <c r="C44">
        <v>7</v>
      </c>
      <c r="D44">
        <v>6809</v>
      </c>
      <c r="E44">
        <v>116.04344782640599</v>
      </c>
      <c r="F44">
        <v>40.510355978851301</v>
      </c>
      <c r="G44">
        <v>8</v>
      </c>
      <c r="H44">
        <v>25711</v>
      </c>
      <c r="I44">
        <v>116.04837443856501</v>
      </c>
      <c r="J44">
        <v>39.708229516938097</v>
      </c>
      <c r="K44">
        <v>5</v>
      </c>
      <c r="L44">
        <v>6717</v>
      </c>
      <c r="M44">
        <v>116.03896061783399</v>
      </c>
      <c r="N44">
        <v>40.447603656394101</v>
      </c>
      <c r="O44">
        <v>8</v>
      </c>
      <c r="P44">
        <v>7865</v>
      </c>
      <c r="Q44">
        <v>116.08339763763399</v>
      </c>
      <c r="R44">
        <v>40.424893164653703</v>
      </c>
      <c r="S44">
        <v>8</v>
      </c>
      <c r="T44">
        <v>21899</v>
      </c>
      <c r="U44">
        <v>173.81660160000001</v>
      </c>
      <c r="V44">
        <v>23.706971249999999</v>
      </c>
      <c r="W44">
        <v>6</v>
      </c>
      <c r="X44">
        <v>22852</v>
      </c>
      <c r="Y44">
        <v>116.00929263302901</v>
      </c>
      <c r="Z44">
        <v>39.624799515138697</v>
      </c>
    </row>
    <row r="45" spans="3:27" x14ac:dyDescent="0.25">
      <c r="C45">
        <v>10</v>
      </c>
      <c r="D45">
        <v>1560</v>
      </c>
      <c r="E45" t="s">
        <v>25</v>
      </c>
      <c r="F45">
        <v>0.26489882692307598</v>
      </c>
      <c r="G45">
        <v>1</v>
      </c>
      <c r="H45">
        <v>6426</v>
      </c>
      <c r="I45">
        <v>116.02959640678399</v>
      </c>
      <c r="J45">
        <v>40.494157978524299</v>
      </c>
      <c r="K45">
        <v>8</v>
      </c>
      <c r="L45">
        <v>2669</v>
      </c>
      <c r="M45" t="s">
        <v>29</v>
      </c>
      <c r="N45">
        <v>38.313502131884498</v>
      </c>
      <c r="O45">
        <v>6</v>
      </c>
      <c r="P45">
        <v>1587</v>
      </c>
      <c r="Q45">
        <v>114.90407131064801</v>
      </c>
      <c r="R45">
        <v>37.785704694392003</v>
      </c>
      <c r="S45">
        <v>10</v>
      </c>
      <c r="T45">
        <v>11372</v>
      </c>
      <c r="U45" t="s">
        <v>11</v>
      </c>
      <c r="V45">
        <v>0.175851085883514</v>
      </c>
      <c r="W45">
        <v>7</v>
      </c>
      <c r="X45">
        <v>8740</v>
      </c>
      <c r="Y45">
        <v>116.098433758581</v>
      </c>
      <c r="Z45">
        <v>40.3776724874145</v>
      </c>
    </row>
    <row r="46" spans="3:27" x14ac:dyDescent="0.25">
      <c r="C46">
        <v>5</v>
      </c>
      <c r="D46">
        <v>917</v>
      </c>
      <c r="E46">
        <v>124.24825169029199</v>
      </c>
      <c r="F46">
        <v>42.5568976663033</v>
      </c>
      <c r="G46">
        <v>10</v>
      </c>
      <c r="H46">
        <v>2798</v>
      </c>
      <c r="I46">
        <v>114.75726466047099</v>
      </c>
      <c r="J46">
        <v>37.399874342387498</v>
      </c>
      <c r="K46">
        <v>4</v>
      </c>
      <c r="L46">
        <v>1561</v>
      </c>
      <c r="M46">
        <v>1.6312708712363799</v>
      </c>
      <c r="N46">
        <v>0.27973085201793702</v>
      </c>
      <c r="O46">
        <v>9</v>
      </c>
      <c r="P46">
        <v>1567</v>
      </c>
      <c r="Q46">
        <v>1.7073659604339499</v>
      </c>
      <c r="R46">
        <v>0.32513274409699999</v>
      </c>
      <c r="S46">
        <v>9</v>
      </c>
      <c r="T46">
        <v>1622</v>
      </c>
      <c r="U46">
        <v>116.29276760579801</v>
      </c>
      <c r="V46">
        <v>39.952813777895997</v>
      </c>
      <c r="W46">
        <v>3</v>
      </c>
      <c r="X46">
        <v>1664</v>
      </c>
      <c r="Y46">
        <v>1.76626757211538</v>
      </c>
      <c r="Z46">
        <v>0.553983022836538</v>
      </c>
    </row>
    <row r="47" spans="3:27" x14ac:dyDescent="0.25">
      <c r="C47">
        <v>4</v>
      </c>
      <c r="D47">
        <v>424</v>
      </c>
      <c r="E47">
        <v>106.614590660377</v>
      </c>
      <c r="F47">
        <v>39.041666485848999</v>
      </c>
      <c r="G47">
        <v>7</v>
      </c>
      <c r="H47">
        <v>1601</v>
      </c>
      <c r="I47" t="s">
        <v>27</v>
      </c>
      <c r="J47">
        <v>0.13889129294191099</v>
      </c>
      <c r="K47">
        <v>1</v>
      </c>
      <c r="L47">
        <v>890</v>
      </c>
      <c r="M47">
        <v>125.20194193258401</v>
      </c>
      <c r="N47">
        <v>42.635811101123998</v>
      </c>
      <c r="O47">
        <v>4</v>
      </c>
      <c r="P47">
        <v>905</v>
      </c>
      <c r="Q47">
        <v>125.524169337015</v>
      </c>
      <c r="R47">
        <v>42.549941823204698</v>
      </c>
      <c r="S47">
        <v>4</v>
      </c>
      <c r="T47">
        <v>838</v>
      </c>
      <c r="U47">
        <v>116.692956903693</v>
      </c>
      <c r="V47">
        <v>39.792783401548498</v>
      </c>
      <c r="W47">
        <v>9</v>
      </c>
      <c r="X47">
        <v>921</v>
      </c>
      <c r="Y47">
        <v>125.37336368078</v>
      </c>
      <c r="Z47">
        <v>42.017494777416601</v>
      </c>
    </row>
    <row r="48" spans="3:27" x14ac:dyDescent="0.25">
      <c r="C48">
        <v>6</v>
      </c>
      <c r="D48">
        <v>396</v>
      </c>
      <c r="E48" t="s">
        <v>24</v>
      </c>
      <c r="F48">
        <v>32.063678535353503</v>
      </c>
      <c r="G48">
        <v>4</v>
      </c>
      <c r="H48">
        <v>898</v>
      </c>
      <c r="I48">
        <v>124.06749247215799</v>
      </c>
      <c r="J48">
        <v>42.472984788418202</v>
      </c>
      <c r="K48">
        <v>3</v>
      </c>
      <c r="L48">
        <v>278</v>
      </c>
      <c r="M48">
        <v>116.292362266187</v>
      </c>
      <c r="N48">
        <v>29.953993884892</v>
      </c>
      <c r="O48">
        <v>2</v>
      </c>
      <c r="P48">
        <v>181</v>
      </c>
      <c r="Q48">
        <v>120.687444696132</v>
      </c>
      <c r="R48">
        <v>29.8576634806629</v>
      </c>
      <c r="S48">
        <v>1</v>
      </c>
      <c r="T48">
        <v>238</v>
      </c>
      <c r="U48">
        <v>116.69924331663201</v>
      </c>
      <c r="V48">
        <v>40.221935669614197</v>
      </c>
      <c r="W48">
        <v>1</v>
      </c>
      <c r="X48">
        <v>269</v>
      </c>
      <c r="Y48">
        <v>117.831810223048</v>
      </c>
      <c r="Z48">
        <v>28.541312527881001</v>
      </c>
    </row>
    <row r="66" spans="1:1" x14ac:dyDescent="0.25">
      <c r="A66" t="s">
        <v>30</v>
      </c>
    </row>
    <row r="67" spans="1:1" x14ac:dyDescent="0.25">
      <c r="A67" t="s">
        <v>31</v>
      </c>
    </row>
    <row r="68" spans="1:1" x14ac:dyDescent="0.25">
      <c r="A68" t="s">
        <v>32</v>
      </c>
    </row>
    <row r="69" spans="1:1" x14ac:dyDescent="0.25">
      <c r="A69" t="s">
        <v>33</v>
      </c>
    </row>
    <row r="70" spans="1:1" x14ac:dyDescent="0.25">
      <c r="A70" t="s">
        <v>34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37</v>
      </c>
    </row>
    <row r="74" spans="1:1" x14ac:dyDescent="0.25">
      <c r="A74" t="s">
        <v>38</v>
      </c>
    </row>
    <row r="75" spans="1:1" x14ac:dyDescent="0.25">
      <c r="A75" t="s">
        <v>39</v>
      </c>
    </row>
    <row r="78" spans="1:1" x14ac:dyDescent="0.25">
      <c r="A78" t="str">
        <f t="shared" ref="A78:A87" si="1">RIGHT(A66, LEN(A66) - SEARCH(",",A66))</f>
        <v>117.06196212638814,40.22832858025542</v>
      </c>
    </row>
    <row r="79" spans="1:1" x14ac:dyDescent="0.25">
      <c r="A79" t="str">
        <f t="shared" si="1"/>
        <v>120.68744469613257,29.85766348066297</v>
      </c>
    </row>
    <row r="80" spans="1:1" x14ac:dyDescent="0.25">
      <c r="A80" t="str">
        <f t="shared" si="1"/>
        <v>116.32048878363328,39.92339846022111</v>
      </c>
    </row>
    <row r="81" spans="1:2" x14ac:dyDescent="0.25">
      <c r="A81" t="str">
        <f t="shared" si="1"/>
        <v>125.52416933701556,42.549941823204726</v>
      </c>
    </row>
    <row r="82" spans="1:2" x14ac:dyDescent="0.25">
      <c r="A82" t="str">
        <f t="shared" si="1"/>
        <v>116.04653746794614,39.67278124709234</v>
      </c>
    </row>
    <row r="83" spans="1:2" x14ac:dyDescent="0.25">
      <c r="A83" t="str">
        <f t="shared" si="1"/>
        <v>114.90407131064852,37.78570469439209</v>
      </c>
    </row>
    <row r="84" spans="1:2" x14ac:dyDescent="0.25">
      <c r="A84" t="str">
        <f t="shared" si="1"/>
        <v>116.45201916500396,39.90697188208086</v>
      </c>
    </row>
    <row r="85" spans="1:2" x14ac:dyDescent="0.25">
      <c r="A85" t="str">
        <f t="shared" si="1"/>
        <v>116.08339763763415,40.42489316465375</v>
      </c>
    </row>
    <row r="86" spans="1:2" x14ac:dyDescent="0.25">
      <c r="A86" t="str">
        <f t="shared" si="1"/>
        <v>1.7073659604339504,0.3251327440970006</v>
      </c>
    </row>
    <row r="87" spans="1:2" x14ac:dyDescent="0.25">
      <c r="A87" t="str">
        <f t="shared" si="1"/>
        <v>116.63197500753573,40.07859221236228</v>
      </c>
    </row>
    <row r="90" spans="1:2" x14ac:dyDescent="0.25">
      <c r="A90" s="3" t="str">
        <f t="shared" ref="A90:A99" si="2">LEFT(A78, LEN(A78) - SEARCH(",",A78))</f>
        <v>117.0619621263881</v>
      </c>
      <c r="B90" s="3" t="str">
        <f t="shared" ref="B90:B99" si="3">RIGHT(A78, LEN(A78) - SEARCH(",",A78))</f>
        <v>40.22832858025542</v>
      </c>
    </row>
    <row r="91" spans="1:2" x14ac:dyDescent="0.25">
      <c r="A91" s="3" t="str">
        <f t="shared" si="2"/>
        <v>120.6874446961325</v>
      </c>
      <c r="B91" s="3" t="str">
        <f t="shared" si="3"/>
        <v>29.85766348066297</v>
      </c>
    </row>
    <row r="92" spans="1:2" x14ac:dyDescent="0.25">
      <c r="A92" s="3" t="str">
        <f t="shared" si="2"/>
        <v>116.3204887836332</v>
      </c>
      <c r="B92" s="3" t="str">
        <f t="shared" si="3"/>
        <v>39.92339846022111</v>
      </c>
    </row>
    <row r="93" spans="1:2" x14ac:dyDescent="0.25">
      <c r="A93" s="3" t="str">
        <f t="shared" si="2"/>
        <v>125.52416933701556</v>
      </c>
      <c r="B93" s="3" t="str">
        <f t="shared" si="3"/>
        <v>42.549941823204726</v>
      </c>
    </row>
    <row r="94" spans="1:2" x14ac:dyDescent="0.25">
      <c r="A94" s="3" t="str">
        <f t="shared" si="2"/>
        <v>116.0465374679461</v>
      </c>
      <c r="B94" s="3" t="str">
        <f t="shared" si="3"/>
        <v>39.67278124709234</v>
      </c>
    </row>
    <row r="95" spans="1:2" x14ac:dyDescent="0.25">
      <c r="A95" s="3" t="str">
        <f t="shared" si="2"/>
        <v>114.9040713106485</v>
      </c>
      <c r="B95" s="3" t="str">
        <f t="shared" si="3"/>
        <v>37.78570469439209</v>
      </c>
    </row>
    <row r="96" spans="1:2" x14ac:dyDescent="0.25">
      <c r="A96" s="3" t="str">
        <f t="shared" si="2"/>
        <v>116.4520191650039</v>
      </c>
      <c r="B96" s="3" t="str">
        <f t="shared" si="3"/>
        <v>39.90697188208086</v>
      </c>
    </row>
    <row r="97" spans="1:2" x14ac:dyDescent="0.25">
      <c r="A97" s="3" t="str">
        <f t="shared" si="2"/>
        <v>116.0833976376341</v>
      </c>
      <c r="B97" s="3" t="str">
        <f t="shared" si="3"/>
        <v>40.42489316465375</v>
      </c>
    </row>
    <row r="98" spans="1:2" x14ac:dyDescent="0.25">
      <c r="A98" s="3" t="str">
        <f t="shared" si="2"/>
        <v>1.7073659604339504</v>
      </c>
      <c r="B98" s="3" t="str">
        <f t="shared" si="3"/>
        <v>0.3251327440970006</v>
      </c>
    </row>
    <row r="99" spans="1:2" x14ac:dyDescent="0.25">
      <c r="A99" s="3" t="str">
        <f t="shared" si="2"/>
        <v>116.6319750075357</v>
      </c>
      <c r="B99" s="3" t="str">
        <f t="shared" si="3"/>
        <v>40.07859221236228</v>
      </c>
    </row>
  </sheetData>
  <sortState ref="C39:F48">
    <sortCondition descending="1" ref="D39:D48"/>
  </sortState>
  <mergeCells count="24">
    <mergeCell ref="W37:X37"/>
    <mergeCell ref="C25:D25"/>
    <mergeCell ref="G25:H25"/>
    <mergeCell ref="K25:L25"/>
    <mergeCell ref="O25:P25"/>
    <mergeCell ref="S25:T25"/>
    <mergeCell ref="W25:X25"/>
    <mergeCell ref="C37:D37"/>
    <mergeCell ref="G37:H37"/>
    <mergeCell ref="K37:L37"/>
    <mergeCell ref="O37:P37"/>
    <mergeCell ref="S37:T37"/>
    <mergeCell ref="W13:X13"/>
    <mergeCell ref="C1:D1"/>
    <mergeCell ref="G1:H1"/>
    <mergeCell ref="K1:L1"/>
    <mergeCell ref="O1:P1"/>
    <mergeCell ref="S1:T1"/>
    <mergeCell ref="W1:X1"/>
    <mergeCell ref="C13:D13"/>
    <mergeCell ref="G13:H13"/>
    <mergeCell ref="K13:L13"/>
    <mergeCell ref="O13:P13"/>
    <mergeCell ref="S13:T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2"/>
  <sheetViews>
    <sheetView topLeftCell="A4" workbookViewId="0">
      <selection activeCell="S33" sqref="S33"/>
    </sheetView>
  </sheetViews>
  <sheetFormatPr defaultRowHeight="14.3" x14ac:dyDescent="0.25"/>
  <sheetData>
    <row r="1" spans="2:16" x14ac:dyDescent="0.25">
      <c r="O1" t="s">
        <v>6</v>
      </c>
      <c r="P1" t="s">
        <v>5</v>
      </c>
    </row>
    <row r="2" spans="2:16" x14ac:dyDescent="0.25">
      <c r="B2" s="21">
        <v>0</v>
      </c>
      <c r="C2" s="1" t="s">
        <v>1</v>
      </c>
      <c r="D2" s="4">
        <v>2</v>
      </c>
      <c r="E2" s="4">
        <v>6</v>
      </c>
      <c r="F2" s="4">
        <v>4</v>
      </c>
      <c r="G2" s="4">
        <v>10</v>
      </c>
      <c r="H2" s="4">
        <v>7</v>
      </c>
      <c r="I2" s="4">
        <v>1</v>
      </c>
      <c r="J2" s="4">
        <v>9</v>
      </c>
      <c r="K2" s="4">
        <v>5</v>
      </c>
      <c r="L2" s="4">
        <v>8</v>
      </c>
      <c r="M2" s="4">
        <v>3</v>
      </c>
      <c r="N2" s="4"/>
      <c r="O2" s="4"/>
    </row>
    <row r="3" spans="2:16" x14ac:dyDescent="0.25">
      <c r="B3" s="21"/>
      <c r="C3" s="1" t="s">
        <v>2</v>
      </c>
      <c r="D3" s="4">
        <v>288384</v>
      </c>
      <c r="E3" s="4">
        <v>230696</v>
      </c>
      <c r="F3" s="4">
        <v>49830</v>
      </c>
      <c r="G3" s="4">
        <v>34191</v>
      </c>
      <c r="H3" s="4">
        <v>27546</v>
      </c>
      <c r="I3" s="4">
        <v>27336</v>
      </c>
      <c r="J3" s="4">
        <v>6142</v>
      </c>
      <c r="K3" s="4">
        <v>1487</v>
      </c>
      <c r="L3" s="4">
        <v>817</v>
      </c>
      <c r="M3" s="4">
        <v>260</v>
      </c>
      <c r="N3" s="4"/>
      <c r="O3" s="4">
        <f>SUM(D3:M3)</f>
        <v>666689</v>
      </c>
      <c r="P3" s="3">
        <f>(D3-$D$52)/$D$52*100</f>
        <v>-8.0400832277043026</v>
      </c>
    </row>
    <row r="4" spans="2:16" x14ac:dyDescent="0.25">
      <c r="B4" s="23">
        <v>1</v>
      </c>
      <c r="C4" s="7" t="s">
        <v>1</v>
      </c>
      <c r="D4" s="8">
        <v>6</v>
      </c>
      <c r="E4" s="8">
        <v>10</v>
      </c>
      <c r="F4" s="8">
        <v>5</v>
      </c>
      <c r="G4" s="8">
        <v>4</v>
      </c>
      <c r="H4" s="8">
        <v>1</v>
      </c>
      <c r="I4" s="8">
        <v>2</v>
      </c>
      <c r="J4" s="8">
        <v>3</v>
      </c>
      <c r="K4" s="8">
        <v>8</v>
      </c>
      <c r="L4" s="8">
        <v>7</v>
      </c>
      <c r="M4" s="8">
        <v>9</v>
      </c>
      <c r="N4" s="8"/>
      <c r="O4" s="8"/>
      <c r="P4" s="9"/>
    </row>
    <row r="5" spans="2:16" x14ac:dyDescent="0.25">
      <c r="B5" s="23"/>
      <c r="C5" s="7" t="s">
        <v>2</v>
      </c>
      <c r="D5" s="8">
        <v>214090</v>
      </c>
      <c r="E5" s="8">
        <v>184116</v>
      </c>
      <c r="F5" s="8">
        <v>99540</v>
      </c>
      <c r="G5" s="8">
        <v>50011</v>
      </c>
      <c r="H5" s="8">
        <v>29127</v>
      </c>
      <c r="I5" s="8">
        <v>27459</v>
      </c>
      <c r="J5" s="8">
        <v>5599</v>
      </c>
      <c r="K5" s="8">
        <v>1439</v>
      </c>
      <c r="L5" s="8">
        <v>927</v>
      </c>
      <c r="M5" s="8">
        <v>230</v>
      </c>
      <c r="N5" s="8"/>
      <c r="O5" s="8">
        <f>SUM(D5:M5)</f>
        <v>612538</v>
      </c>
      <c r="P5" s="10">
        <f>(D5-$D$52)/$D$52*100</f>
        <v>-31.730960865440572</v>
      </c>
    </row>
    <row r="6" spans="2:16" x14ac:dyDescent="0.25">
      <c r="B6" s="23">
        <v>2</v>
      </c>
      <c r="C6" s="7" t="s">
        <v>1</v>
      </c>
      <c r="D6" s="8">
        <v>7</v>
      </c>
      <c r="E6" s="8">
        <v>9</v>
      </c>
      <c r="F6" s="8">
        <v>2</v>
      </c>
      <c r="G6" s="8">
        <v>1</v>
      </c>
      <c r="H6" s="8">
        <v>4</v>
      </c>
      <c r="I6" s="8">
        <v>5</v>
      </c>
      <c r="J6" s="8">
        <v>3</v>
      </c>
      <c r="K6" s="8">
        <v>6</v>
      </c>
      <c r="L6" s="8">
        <v>10</v>
      </c>
      <c r="M6" s="8">
        <v>8</v>
      </c>
      <c r="N6" s="8"/>
      <c r="O6" s="8"/>
      <c r="P6" s="9"/>
    </row>
    <row r="7" spans="2:16" x14ac:dyDescent="0.25">
      <c r="B7" s="23"/>
      <c r="C7" s="7" t="s">
        <v>2</v>
      </c>
      <c r="D7" s="8">
        <v>135696</v>
      </c>
      <c r="E7" s="8">
        <v>103788</v>
      </c>
      <c r="F7" s="8">
        <v>75573</v>
      </c>
      <c r="G7" s="8">
        <v>29741</v>
      </c>
      <c r="H7" s="8">
        <v>20279</v>
      </c>
      <c r="I7" s="8">
        <v>20119</v>
      </c>
      <c r="J7" s="8">
        <v>16954</v>
      </c>
      <c r="K7" s="8">
        <v>3291</v>
      </c>
      <c r="L7" s="8">
        <v>1013</v>
      </c>
      <c r="M7" s="8">
        <v>24</v>
      </c>
      <c r="N7" s="8"/>
      <c r="O7" s="8">
        <f>SUM(D7:M7)</f>
        <v>406478</v>
      </c>
      <c r="P7" s="10">
        <f>(D7-$D$52)/$D$52*100</f>
        <v>-56.729246884940089</v>
      </c>
    </row>
    <row r="8" spans="2:16" x14ac:dyDescent="0.25">
      <c r="B8" s="23">
        <v>3</v>
      </c>
      <c r="C8" s="7" t="s">
        <v>1</v>
      </c>
      <c r="D8" s="8">
        <v>7</v>
      </c>
      <c r="E8" s="8">
        <v>1</v>
      </c>
      <c r="F8" s="8">
        <v>5</v>
      </c>
      <c r="G8" s="8">
        <v>10</v>
      </c>
      <c r="H8" s="8">
        <v>6</v>
      </c>
      <c r="I8" s="8">
        <v>9</v>
      </c>
      <c r="J8" s="8">
        <v>3</v>
      </c>
      <c r="K8" s="8">
        <v>8</v>
      </c>
      <c r="L8" s="8">
        <v>2</v>
      </c>
      <c r="M8" s="8">
        <v>4</v>
      </c>
      <c r="N8" s="8"/>
      <c r="O8" s="8"/>
      <c r="P8" s="9"/>
    </row>
    <row r="9" spans="2:16" x14ac:dyDescent="0.25">
      <c r="B9" s="23"/>
      <c r="C9" s="7" t="s">
        <v>2</v>
      </c>
      <c r="D9" s="8">
        <v>166602</v>
      </c>
      <c r="E9" s="8">
        <v>140426</v>
      </c>
      <c r="F9" s="8">
        <v>85591</v>
      </c>
      <c r="G9" s="8">
        <v>45445</v>
      </c>
      <c r="H9" s="8">
        <v>32333</v>
      </c>
      <c r="I9" s="8">
        <v>24596</v>
      </c>
      <c r="J9" s="8">
        <v>5132</v>
      </c>
      <c r="K9" s="8">
        <v>1337</v>
      </c>
      <c r="L9" s="8">
        <v>861</v>
      </c>
      <c r="M9" s="8">
        <v>254</v>
      </c>
      <c r="N9" s="8"/>
      <c r="O9" s="8">
        <f>SUM(D9:M9)</f>
        <v>502577</v>
      </c>
      <c r="P9" s="10">
        <f>(D9-$D$52)/$D$52*100</f>
        <v>-46.873938727190108</v>
      </c>
    </row>
    <row r="10" spans="2:16" x14ac:dyDescent="0.25">
      <c r="B10" s="23">
        <v>4</v>
      </c>
      <c r="C10" s="7" t="s">
        <v>1</v>
      </c>
      <c r="D10" s="8">
        <v>10</v>
      </c>
      <c r="E10" s="8">
        <v>9</v>
      </c>
      <c r="F10" s="8">
        <v>4</v>
      </c>
      <c r="G10" s="8">
        <v>3</v>
      </c>
      <c r="H10" s="8">
        <v>6</v>
      </c>
      <c r="I10" s="8">
        <v>1</v>
      </c>
      <c r="J10" s="8">
        <v>8</v>
      </c>
      <c r="K10" s="8">
        <v>7</v>
      </c>
      <c r="L10" s="8">
        <v>5</v>
      </c>
      <c r="M10" s="8">
        <v>2</v>
      </c>
      <c r="N10" s="8"/>
      <c r="O10" s="8"/>
      <c r="P10" s="9"/>
    </row>
    <row r="11" spans="2:16" x14ac:dyDescent="0.25">
      <c r="B11" s="23"/>
      <c r="C11" s="7" t="s">
        <v>2</v>
      </c>
      <c r="D11" s="8">
        <v>224601</v>
      </c>
      <c r="E11" s="8">
        <v>130806</v>
      </c>
      <c r="F11" s="8">
        <v>49298</v>
      </c>
      <c r="G11" s="8">
        <v>34925</v>
      </c>
      <c r="H11" s="8">
        <v>24214</v>
      </c>
      <c r="I11" s="8">
        <v>4917</v>
      </c>
      <c r="J11" s="8">
        <v>1427</v>
      </c>
      <c r="K11" s="8">
        <v>902</v>
      </c>
      <c r="L11" s="8">
        <v>539</v>
      </c>
      <c r="M11" s="8">
        <v>508</v>
      </c>
      <c r="N11" s="8"/>
      <c r="O11" s="8">
        <f>SUM(D11:M11)</f>
        <v>472137</v>
      </c>
      <c r="P11" s="10">
        <f>(D11-$D$52)/$D$52*100</f>
        <v>-28.379212206729964</v>
      </c>
    </row>
    <row r="12" spans="2:16" x14ac:dyDescent="0.25">
      <c r="B12" s="23">
        <v>5</v>
      </c>
      <c r="C12" s="7" t="s">
        <v>1</v>
      </c>
      <c r="D12" s="8">
        <v>1</v>
      </c>
      <c r="E12" s="8">
        <v>4</v>
      </c>
      <c r="F12" s="8">
        <v>3</v>
      </c>
      <c r="G12" s="8">
        <v>6</v>
      </c>
      <c r="H12" s="8">
        <v>8</v>
      </c>
      <c r="I12" s="8">
        <v>7</v>
      </c>
      <c r="J12" s="8">
        <v>5</v>
      </c>
      <c r="K12" s="8">
        <v>10</v>
      </c>
      <c r="L12" s="8">
        <v>2</v>
      </c>
      <c r="M12" s="8">
        <v>9</v>
      </c>
      <c r="N12" s="8"/>
      <c r="O12" s="8"/>
      <c r="P12" s="9"/>
    </row>
    <row r="13" spans="2:16" x14ac:dyDescent="0.25">
      <c r="B13" s="23"/>
      <c r="C13" s="7" t="s">
        <v>2</v>
      </c>
      <c r="D13" s="8">
        <v>145059</v>
      </c>
      <c r="E13" s="8">
        <v>98056</v>
      </c>
      <c r="F13" s="8">
        <v>79548</v>
      </c>
      <c r="G13" s="8">
        <v>39060</v>
      </c>
      <c r="H13" s="8">
        <v>29862</v>
      </c>
      <c r="I13" s="8">
        <v>25109</v>
      </c>
      <c r="J13" s="8">
        <v>23757</v>
      </c>
      <c r="K13" s="8">
        <v>8863</v>
      </c>
      <c r="L13" s="8">
        <v>1536</v>
      </c>
      <c r="M13" s="8">
        <v>733</v>
      </c>
      <c r="N13" s="8"/>
      <c r="O13" s="8">
        <f>SUM(D13:M13)</f>
        <v>451583</v>
      </c>
      <c r="P13" s="10">
        <f>(D13-$D$52)/$D$52*100</f>
        <v>-53.743572573123188</v>
      </c>
    </row>
    <row r="14" spans="2:16" x14ac:dyDescent="0.25">
      <c r="B14" s="23">
        <v>6</v>
      </c>
      <c r="C14" s="7" t="s">
        <v>1</v>
      </c>
      <c r="D14" s="8">
        <v>3</v>
      </c>
      <c r="E14" s="8">
        <v>10</v>
      </c>
      <c r="F14" s="8">
        <v>9</v>
      </c>
      <c r="G14" s="8">
        <v>5</v>
      </c>
      <c r="H14" s="8">
        <v>1</v>
      </c>
      <c r="I14" s="8">
        <v>4</v>
      </c>
      <c r="J14" s="8">
        <v>2</v>
      </c>
      <c r="K14" s="8">
        <v>6</v>
      </c>
      <c r="L14" s="8">
        <v>7</v>
      </c>
      <c r="M14" s="8">
        <v>8</v>
      </c>
      <c r="N14" s="8"/>
      <c r="O14" s="8"/>
      <c r="P14" s="9"/>
    </row>
    <row r="15" spans="2:16" x14ac:dyDescent="0.25">
      <c r="B15" s="23"/>
      <c r="C15" s="7" t="s">
        <v>2</v>
      </c>
      <c r="D15" s="8">
        <v>190449</v>
      </c>
      <c r="E15" s="8">
        <v>106581</v>
      </c>
      <c r="F15" s="8">
        <v>45342</v>
      </c>
      <c r="G15" s="8">
        <v>37366</v>
      </c>
      <c r="H15" s="8">
        <v>31320</v>
      </c>
      <c r="I15" s="8">
        <v>24591</v>
      </c>
      <c r="J15" s="8">
        <v>5586</v>
      </c>
      <c r="K15" s="8">
        <v>1695</v>
      </c>
      <c r="L15" s="8">
        <v>894</v>
      </c>
      <c r="M15" s="8">
        <v>21</v>
      </c>
      <c r="N15" s="8"/>
      <c r="O15" s="8">
        <f>SUM(D15:M15)</f>
        <v>443845</v>
      </c>
      <c r="P15" s="10">
        <f>(D15-$D$52)/$D$52*100</f>
        <v>-39.2696051467247</v>
      </c>
    </row>
    <row r="16" spans="2:16" x14ac:dyDescent="0.25">
      <c r="B16" s="23">
        <v>7</v>
      </c>
      <c r="C16" s="7" t="s">
        <v>1</v>
      </c>
      <c r="D16" s="8">
        <v>7</v>
      </c>
      <c r="E16" s="8">
        <v>9</v>
      </c>
      <c r="F16" s="8">
        <v>5</v>
      </c>
      <c r="G16" s="8">
        <v>2</v>
      </c>
      <c r="H16" s="8">
        <v>8</v>
      </c>
      <c r="I16" s="8">
        <v>6</v>
      </c>
      <c r="J16" s="8">
        <v>4</v>
      </c>
      <c r="K16" s="8">
        <v>10</v>
      </c>
      <c r="L16" s="8">
        <v>3</v>
      </c>
      <c r="M16" s="8">
        <v>1</v>
      </c>
      <c r="N16" s="8"/>
      <c r="O16" s="8"/>
      <c r="P16" s="9"/>
    </row>
    <row r="17" spans="2:16" x14ac:dyDescent="0.25">
      <c r="B17" s="23"/>
      <c r="C17" s="7" t="s">
        <v>2</v>
      </c>
      <c r="D17" s="8">
        <v>132150</v>
      </c>
      <c r="E17" s="8">
        <v>110503</v>
      </c>
      <c r="F17" s="8">
        <v>87960</v>
      </c>
      <c r="G17" s="8">
        <v>40100</v>
      </c>
      <c r="H17" s="8">
        <v>31619</v>
      </c>
      <c r="I17" s="8">
        <v>24451</v>
      </c>
      <c r="J17" s="8">
        <v>22954</v>
      </c>
      <c r="K17" s="8">
        <v>5432</v>
      </c>
      <c r="L17" s="8">
        <v>1218</v>
      </c>
      <c r="M17" s="8">
        <v>885</v>
      </c>
      <c r="N17" s="8"/>
      <c r="O17" s="8">
        <f>SUM(D17:M17)</f>
        <v>457272</v>
      </c>
      <c r="P17" s="10">
        <f>(D17-$D$52)/$D$52*100</f>
        <v>-57.859995695118741</v>
      </c>
    </row>
    <row r="18" spans="2:16" x14ac:dyDescent="0.25">
      <c r="B18" s="23">
        <v>8</v>
      </c>
      <c r="C18" s="7" t="s">
        <v>1</v>
      </c>
      <c r="D18" s="8">
        <v>10</v>
      </c>
      <c r="E18" s="8">
        <v>6</v>
      </c>
      <c r="F18" s="8">
        <v>1</v>
      </c>
      <c r="G18" s="8">
        <v>9</v>
      </c>
      <c r="H18" s="8">
        <v>3</v>
      </c>
      <c r="I18" s="8">
        <v>2</v>
      </c>
      <c r="J18" s="8">
        <v>5</v>
      </c>
      <c r="K18" s="8">
        <v>7</v>
      </c>
      <c r="L18" s="8">
        <v>4</v>
      </c>
      <c r="M18" s="8">
        <v>8</v>
      </c>
      <c r="N18" s="8"/>
      <c r="O18" s="8"/>
      <c r="P18" s="9"/>
    </row>
    <row r="19" spans="2:16" x14ac:dyDescent="0.25">
      <c r="B19" s="23"/>
      <c r="C19" s="7" t="s">
        <v>2</v>
      </c>
      <c r="D19" s="8">
        <v>173586</v>
      </c>
      <c r="E19" s="8">
        <v>159851</v>
      </c>
      <c r="F19" s="8">
        <v>62005</v>
      </c>
      <c r="G19" s="8">
        <v>31370</v>
      </c>
      <c r="H19" s="8">
        <v>29538</v>
      </c>
      <c r="I19" s="8">
        <v>27006</v>
      </c>
      <c r="J19" s="8">
        <v>17092</v>
      </c>
      <c r="K19" s="8">
        <v>1312</v>
      </c>
      <c r="L19" s="8">
        <v>864</v>
      </c>
      <c r="M19" s="8">
        <v>228</v>
      </c>
      <c r="N19" s="8"/>
      <c r="O19" s="8">
        <f>SUM(D19:M19)</f>
        <v>502852</v>
      </c>
      <c r="P19" s="10">
        <f>(D19-$D$52)/$D$52*100</f>
        <v>-44.646880156889004</v>
      </c>
    </row>
    <row r="20" spans="2:16" x14ac:dyDescent="0.25">
      <c r="B20" s="21">
        <v>9</v>
      </c>
      <c r="C20" s="1" t="s">
        <v>1</v>
      </c>
      <c r="D20" s="4">
        <v>5</v>
      </c>
      <c r="E20" s="4">
        <v>9</v>
      </c>
      <c r="F20" s="4">
        <v>6</v>
      </c>
      <c r="G20" s="4">
        <v>2</v>
      </c>
      <c r="H20" s="4">
        <v>1</v>
      </c>
      <c r="I20" s="4">
        <v>4</v>
      </c>
      <c r="J20" s="4">
        <v>7</v>
      </c>
      <c r="K20" s="4">
        <v>10</v>
      </c>
      <c r="L20" s="4">
        <v>3</v>
      </c>
      <c r="M20" s="4">
        <v>8</v>
      </c>
      <c r="N20" s="4"/>
      <c r="O20" s="4"/>
    </row>
    <row r="21" spans="2:16" x14ac:dyDescent="0.25">
      <c r="B21" s="21"/>
      <c r="C21" s="1" t="s">
        <v>2</v>
      </c>
      <c r="D21" s="4">
        <v>266690</v>
      </c>
      <c r="E21" s="4">
        <v>180397</v>
      </c>
      <c r="F21" s="4">
        <v>65218</v>
      </c>
      <c r="G21" s="4">
        <v>38435</v>
      </c>
      <c r="H21" s="4">
        <v>35300</v>
      </c>
      <c r="I21" s="4">
        <v>31107</v>
      </c>
      <c r="J21" s="4">
        <v>5379</v>
      </c>
      <c r="K21" s="4">
        <v>1954</v>
      </c>
      <c r="L21" s="4">
        <v>881</v>
      </c>
      <c r="M21" s="4">
        <v>287</v>
      </c>
      <c r="N21" s="4"/>
      <c r="O21" s="4">
        <f>SUM(D21:M21)</f>
        <v>625648</v>
      </c>
      <c r="P21" s="3">
        <f>(D21-$D$52)/$D$52*100</f>
        <v>-14.957867967697446</v>
      </c>
    </row>
    <row r="22" spans="2:16" x14ac:dyDescent="0.25">
      <c r="B22" s="21">
        <v>10</v>
      </c>
      <c r="C22" s="1" t="s">
        <v>1</v>
      </c>
      <c r="D22" s="4">
        <v>7</v>
      </c>
      <c r="E22" s="4">
        <v>5</v>
      </c>
      <c r="F22" s="4">
        <v>3</v>
      </c>
      <c r="G22" s="4">
        <v>6</v>
      </c>
      <c r="H22" s="4">
        <v>8</v>
      </c>
      <c r="I22" s="4">
        <v>4</v>
      </c>
      <c r="J22" s="4">
        <v>2</v>
      </c>
      <c r="K22" s="4">
        <v>1</v>
      </c>
      <c r="L22" s="4">
        <v>9</v>
      </c>
      <c r="M22" s="4">
        <v>11</v>
      </c>
      <c r="N22" s="4"/>
      <c r="O22" s="4"/>
    </row>
    <row r="23" spans="2:16" x14ac:dyDescent="0.25">
      <c r="B23" s="21"/>
      <c r="C23" s="1" t="s">
        <v>2</v>
      </c>
      <c r="D23" s="4">
        <v>348728</v>
      </c>
      <c r="E23" s="4">
        <v>304822</v>
      </c>
      <c r="F23" s="4">
        <v>52391</v>
      </c>
      <c r="G23" s="4">
        <v>49777</v>
      </c>
      <c r="H23" s="4">
        <v>33789</v>
      </c>
      <c r="I23" s="4">
        <v>24081</v>
      </c>
      <c r="J23" s="4">
        <v>10165</v>
      </c>
      <c r="K23" s="4">
        <v>1817</v>
      </c>
      <c r="L23" s="4">
        <v>1210</v>
      </c>
      <c r="M23" s="4">
        <v>810</v>
      </c>
      <c r="N23" s="4"/>
      <c r="O23" s="4">
        <f>SUM(D23:M23)</f>
        <v>827590</v>
      </c>
      <c r="P23" s="3">
        <f>(D23-$D$52)/$D$52*100</f>
        <v>11.202417111105795</v>
      </c>
    </row>
    <row r="24" spans="2:16" x14ac:dyDescent="0.25">
      <c r="B24" s="21">
        <v>11</v>
      </c>
      <c r="C24" s="1" t="s">
        <v>1</v>
      </c>
      <c r="D24" s="4">
        <v>5</v>
      </c>
      <c r="E24" s="4">
        <v>1</v>
      </c>
      <c r="F24" s="4">
        <v>4</v>
      </c>
      <c r="G24" s="4">
        <v>8</v>
      </c>
      <c r="H24" s="4">
        <v>6</v>
      </c>
      <c r="I24" s="4">
        <v>2</v>
      </c>
      <c r="J24" s="4">
        <v>7</v>
      </c>
      <c r="K24" s="4">
        <v>3</v>
      </c>
      <c r="L24" s="4">
        <v>10</v>
      </c>
      <c r="M24" s="4">
        <v>9</v>
      </c>
      <c r="N24" s="4"/>
      <c r="O24" s="4"/>
    </row>
    <row r="25" spans="2:16" x14ac:dyDescent="0.25">
      <c r="B25" s="21"/>
      <c r="C25" s="1" t="s">
        <v>2</v>
      </c>
      <c r="D25" s="4">
        <v>344014</v>
      </c>
      <c r="E25" s="4">
        <v>294406</v>
      </c>
      <c r="F25" s="4">
        <v>95209</v>
      </c>
      <c r="G25" s="4">
        <v>55264</v>
      </c>
      <c r="H25" s="4">
        <v>24770</v>
      </c>
      <c r="I25" s="4">
        <v>10089</v>
      </c>
      <c r="J25" s="4">
        <v>1817</v>
      </c>
      <c r="K25" s="4">
        <v>1211</v>
      </c>
      <c r="L25" s="4">
        <v>810</v>
      </c>
      <c r="M25" s="4">
        <v>280</v>
      </c>
      <c r="N25" s="4"/>
      <c r="O25" s="4">
        <f>SUM(D25:M25)</f>
        <v>827870</v>
      </c>
      <c r="P25" s="3">
        <f>(D25-$D$52)/$D$52*100</f>
        <v>9.6992163521711756</v>
      </c>
    </row>
    <row r="26" spans="2:16" x14ac:dyDescent="0.25">
      <c r="B26" s="21">
        <v>12</v>
      </c>
      <c r="C26" s="1" t="s">
        <v>1</v>
      </c>
      <c r="D26" s="4">
        <v>5</v>
      </c>
      <c r="E26" s="4">
        <v>9</v>
      </c>
      <c r="F26" s="4">
        <v>3</v>
      </c>
      <c r="G26" s="4">
        <v>7</v>
      </c>
      <c r="H26" s="4">
        <v>8</v>
      </c>
      <c r="I26" s="4">
        <v>10</v>
      </c>
      <c r="J26" s="4">
        <v>6</v>
      </c>
      <c r="K26" s="4">
        <v>4</v>
      </c>
      <c r="L26" s="4">
        <v>1</v>
      </c>
      <c r="M26" s="4">
        <v>2</v>
      </c>
      <c r="N26" s="4"/>
      <c r="O26" s="4"/>
    </row>
    <row r="27" spans="2:16" x14ac:dyDescent="0.25">
      <c r="B27" s="21"/>
      <c r="C27" s="1" t="s">
        <v>2</v>
      </c>
      <c r="D27" s="4">
        <v>393814</v>
      </c>
      <c r="E27" s="4">
        <v>374808</v>
      </c>
      <c r="F27" s="4">
        <v>63585</v>
      </c>
      <c r="G27" s="4">
        <v>35801</v>
      </c>
      <c r="H27" s="4">
        <v>20107</v>
      </c>
      <c r="I27" s="4">
        <v>11656</v>
      </c>
      <c r="J27" s="4">
        <v>1670</v>
      </c>
      <c r="K27" s="4">
        <v>1520</v>
      </c>
      <c r="L27" s="4">
        <v>887</v>
      </c>
      <c r="M27" s="4">
        <v>155</v>
      </c>
      <c r="N27" s="4"/>
      <c r="O27" s="4">
        <f>SUM(D27:M27)</f>
        <v>904003</v>
      </c>
      <c r="P27" s="3">
        <f>(D27-$D$52)/$D$52*100</f>
        <v>25.579444989197935</v>
      </c>
    </row>
    <row r="28" spans="2:16" x14ac:dyDescent="0.25">
      <c r="B28" s="22">
        <v>13</v>
      </c>
      <c r="C28" s="11" t="s">
        <v>1</v>
      </c>
      <c r="D28" s="12">
        <v>3</v>
      </c>
      <c r="E28" s="12">
        <v>4</v>
      </c>
      <c r="F28" s="12">
        <v>7</v>
      </c>
      <c r="G28" s="12">
        <v>8</v>
      </c>
      <c r="H28" s="12">
        <v>10</v>
      </c>
      <c r="I28" s="12">
        <v>2</v>
      </c>
      <c r="J28" s="12">
        <v>1</v>
      </c>
      <c r="K28" s="12">
        <v>6</v>
      </c>
      <c r="L28" s="12">
        <v>9</v>
      </c>
      <c r="M28" s="12">
        <v>5</v>
      </c>
      <c r="N28" s="12"/>
      <c r="O28" s="12"/>
      <c r="P28" s="13"/>
    </row>
    <row r="29" spans="2:16" x14ac:dyDescent="0.25">
      <c r="B29" s="22"/>
      <c r="C29" s="11" t="s">
        <v>2</v>
      </c>
      <c r="D29" s="12">
        <v>445306</v>
      </c>
      <c r="E29" s="12">
        <v>412224</v>
      </c>
      <c r="F29" s="12">
        <v>58253</v>
      </c>
      <c r="G29" s="12">
        <v>37556</v>
      </c>
      <c r="H29" s="12">
        <v>23394</v>
      </c>
      <c r="I29" s="12">
        <v>11620</v>
      </c>
      <c r="J29" s="12">
        <v>4405</v>
      </c>
      <c r="K29" s="12">
        <v>1882</v>
      </c>
      <c r="L29" s="12">
        <v>1155</v>
      </c>
      <c r="M29" s="12">
        <v>916</v>
      </c>
      <c r="N29" s="12"/>
      <c r="O29" s="12">
        <f>SUM(D29:M29)</f>
        <v>996711</v>
      </c>
      <c r="P29" s="14">
        <f>(D29-$D$52)/$D$52*100</f>
        <v>41.99921874377187</v>
      </c>
    </row>
    <row r="30" spans="2:16" x14ac:dyDescent="0.25">
      <c r="B30" s="22">
        <v>14</v>
      </c>
      <c r="C30" s="11" t="s">
        <v>1</v>
      </c>
      <c r="D30" s="12">
        <v>5</v>
      </c>
      <c r="E30" s="12">
        <v>10</v>
      </c>
      <c r="F30" s="12">
        <v>8</v>
      </c>
      <c r="G30" s="12">
        <v>3</v>
      </c>
      <c r="H30" s="12">
        <v>9</v>
      </c>
      <c r="I30" s="12">
        <v>1</v>
      </c>
      <c r="J30" s="12">
        <v>2</v>
      </c>
      <c r="K30" s="12">
        <v>7</v>
      </c>
      <c r="L30" s="12">
        <v>4</v>
      </c>
      <c r="M30" s="12">
        <v>6</v>
      </c>
      <c r="N30" s="12"/>
      <c r="O30" s="12"/>
      <c r="P30" s="13"/>
    </row>
    <row r="31" spans="2:16" x14ac:dyDescent="0.25">
      <c r="B31" s="22"/>
      <c r="C31" s="11" t="s">
        <v>2</v>
      </c>
      <c r="D31" s="12">
        <v>457677</v>
      </c>
      <c r="E31" s="12">
        <v>416798</v>
      </c>
      <c r="F31" s="12">
        <v>70619</v>
      </c>
      <c r="G31" s="12">
        <v>45529</v>
      </c>
      <c r="H31" s="12">
        <v>20089</v>
      </c>
      <c r="I31" s="12">
        <v>8220</v>
      </c>
      <c r="J31" s="12">
        <v>5758</v>
      </c>
      <c r="K31" s="12">
        <v>1880</v>
      </c>
      <c r="L31" s="12">
        <v>1542</v>
      </c>
      <c r="M31" s="12">
        <v>859</v>
      </c>
      <c r="N31" s="12"/>
      <c r="O31" s="12">
        <f>SUM(D31:M31)</f>
        <v>1028971</v>
      </c>
      <c r="P31" s="14">
        <f>(D31-$D$52)/$D$52*100</f>
        <v>45.944084375672638</v>
      </c>
    </row>
    <row r="32" spans="2:16" x14ac:dyDescent="0.25">
      <c r="B32" s="22">
        <v>15</v>
      </c>
      <c r="C32" s="11" t="s">
        <v>1</v>
      </c>
      <c r="D32" s="12">
        <v>3</v>
      </c>
      <c r="E32" s="12">
        <v>5</v>
      </c>
      <c r="F32" s="12">
        <v>1</v>
      </c>
      <c r="G32" s="12">
        <v>4</v>
      </c>
      <c r="H32" s="12">
        <v>2</v>
      </c>
      <c r="I32" s="12">
        <v>9</v>
      </c>
      <c r="J32" s="12">
        <v>7</v>
      </c>
      <c r="K32" s="12">
        <v>8</v>
      </c>
      <c r="L32" s="12">
        <v>10</v>
      </c>
      <c r="M32" s="12">
        <v>6</v>
      </c>
      <c r="N32" s="12"/>
      <c r="O32" s="12"/>
      <c r="P32" s="13"/>
    </row>
    <row r="33" spans="2:16" x14ac:dyDescent="0.25">
      <c r="B33" s="22"/>
      <c r="C33" s="11" t="s">
        <v>2</v>
      </c>
      <c r="D33" s="12">
        <v>497995</v>
      </c>
      <c r="E33" s="12">
        <v>323202</v>
      </c>
      <c r="F33" s="12">
        <v>90250</v>
      </c>
      <c r="G33" s="12">
        <v>47904</v>
      </c>
      <c r="H33" s="12">
        <v>24639</v>
      </c>
      <c r="I33" s="12">
        <v>5935</v>
      </c>
      <c r="J33" s="12">
        <v>2419</v>
      </c>
      <c r="K33" s="12">
        <v>1992</v>
      </c>
      <c r="L33" s="12">
        <v>1657</v>
      </c>
      <c r="M33" s="12">
        <v>857</v>
      </c>
      <c r="N33" s="12"/>
      <c r="O33" s="12">
        <f>SUM(D33:M33)</f>
        <v>996850</v>
      </c>
      <c r="P33" s="14">
        <f>(D33-$D$52)/$D$52*100</f>
        <v>58.800691969802052</v>
      </c>
    </row>
    <row r="34" spans="2:16" x14ac:dyDescent="0.25">
      <c r="B34" s="22">
        <v>16</v>
      </c>
      <c r="C34" s="11" t="s">
        <v>1</v>
      </c>
      <c r="D34" s="12">
        <v>9</v>
      </c>
      <c r="E34" s="12">
        <v>1</v>
      </c>
      <c r="F34" s="12">
        <v>8</v>
      </c>
      <c r="G34" s="12">
        <v>3</v>
      </c>
      <c r="H34" s="12">
        <v>7</v>
      </c>
      <c r="I34" s="12">
        <v>10</v>
      </c>
      <c r="J34" s="12">
        <v>4</v>
      </c>
      <c r="K34" s="12">
        <v>6</v>
      </c>
      <c r="L34" s="12">
        <v>2</v>
      </c>
      <c r="M34" s="12">
        <v>5</v>
      </c>
      <c r="N34" s="12"/>
      <c r="O34" s="12"/>
      <c r="P34" s="13"/>
    </row>
    <row r="35" spans="2:16" x14ac:dyDescent="0.25">
      <c r="B35" s="22"/>
      <c r="C35" s="11" t="s">
        <v>2</v>
      </c>
      <c r="D35" s="12">
        <v>449530</v>
      </c>
      <c r="E35" s="12">
        <v>412435</v>
      </c>
      <c r="F35" s="12">
        <v>71227</v>
      </c>
      <c r="G35" s="12">
        <v>47395</v>
      </c>
      <c r="H35" s="12">
        <v>26618</v>
      </c>
      <c r="I35" s="12">
        <v>9763</v>
      </c>
      <c r="J35" s="12">
        <v>7431</v>
      </c>
      <c r="K35" s="12">
        <v>2002</v>
      </c>
      <c r="L35" s="12">
        <v>1510</v>
      </c>
      <c r="M35" s="12">
        <v>833</v>
      </c>
      <c r="N35" s="12"/>
      <c r="O35" s="12">
        <f>SUM(D35:M35)</f>
        <v>1028744</v>
      </c>
      <c r="P35" s="14">
        <f>(D35-$D$52)/$D$52*100</f>
        <v>43.346168257081132</v>
      </c>
    </row>
    <row r="36" spans="2:16" x14ac:dyDescent="0.25">
      <c r="B36" s="22">
        <v>17</v>
      </c>
      <c r="C36" s="11" t="s">
        <v>1</v>
      </c>
      <c r="D36" s="12">
        <v>6</v>
      </c>
      <c r="E36" s="12">
        <v>1</v>
      </c>
      <c r="F36" s="12">
        <v>10</v>
      </c>
      <c r="G36" s="12">
        <v>4</v>
      </c>
      <c r="H36" s="12">
        <v>3</v>
      </c>
      <c r="I36" s="12">
        <v>7</v>
      </c>
      <c r="J36" s="12">
        <v>2</v>
      </c>
      <c r="K36" s="12">
        <v>5</v>
      </c>
      <c r="L36" s="12">
        <v>9</v>
      </c>
      <c r="M36" s="12">
        <v>8</v>
      </c>
      <c r="N36" s="12"/>
      <c r="O36" s="12"/>
      <c r="P36" s="13"/>
    </row>
    <row r="37" spans="2:16" x14ac:dyDescent="0.25">
      <c r="B37" s="22"/>
      <c r="C37" s="11" t="s">
        <v>2</v>
      </c>
      <c r="D37" s="12">
        <v>506400</v>
      </c>
      <c r="E37" s="12">
        <v>390779</v>
      </c>
      <c r="F37" s="12">
        <v>54272</v>
      </c>
      <c r="G37" s="12">
        <v>24837</v>
      </c>
      <c r="H37" s="12">
        <v>8997</v>
      </c>
      <c r="I37" s="12">
        <v>5825</v>
      </c>
      <c r="J37" s="12">
        <v>2129</v>
      </c>
      <c r="K37" s="12">
        <v>1299</v>
      </c>
      <c r="L37" s="12">
        <v>769</v>
      </c>
      <c r="M37" s="12">
        <v>351</v>
      </c>
      <c r="N37" s="12"/>
      <c r="O37" s="12">
        <f>SUM(D37:M37)</f>
        <v>995658</v>
      </c>
      <c r="P37" s="14">
        <f>(D37-$D$52)/$D$52*100</f>
        <v>61.480879152416712</v>
      </c>
    </row>
    <row r="38" spans="2:16" x14ac:dyDescent="0.25">
      <c r="B38" s="21">
        <v>18</v>
      </c>
      <c r="C38" s="1" t="s">
        <v>1</v>
      </c>
      <c r="D38" s="4">
        <v>2</v>
      </c>
      <c r="E38" s="4">
        <v>8</v>
      </c>
      <c r="F38" s="4">
        <v>3</v>
      </c>
      <c r="G38" s="4">
        <v>9</v>
      </c>
      <c r="H38" s="4">
        <v>1</v>
      </c>
      <c r="I38" s="4">
        <v>7</v>
      </c>
      <c r="J38" s="4">
        <v>10</v>
      </c>
      <c r="K38" s="4">
        <v>5</v>
      </c>
      <c r="L38" s="4">
        <v>4</v>
      </c>
      <c r="M38" s="4">
        <v>6</v>
      </c>
      <c r="N38" s="4"/>
      <c r="O38" s="4"/>
    </row>
    <row r="39" spans="2:16" x14ac:dyDescent="0.25">
      <c r="B39" s="21"/>
      <c r="C39" s="1" t="s">
        <v>2</v>
      </c>
      <c r="D39" s="4">
        <v>408073</v>
      </c>
      <c r="E39" s="4">
        <v>376440</v>
      </c>
      <c r="F39" s="4">
        <v>63483</v>
      </c>
      <c r="G39" s="4">
        <v>36100</v>
      </c>
      <c r="H39" s="4">
        <v>17175</v>
      </c>
      <c r="I39" s="4">
        <v>6809</v>
      </c>
      <c r="J39" s="4">
        <v>1560</v>
      </c>
      <c r="K39" s="4">
        <v>917</v>
      </c>
      <c r="L39" s="4">
        <v>424</v>
      </c>
      <c r="M39" s="4">
        <v>396</v>
      </c>
      <c r="N39" s="4"/>
      <c r="O39" s="4">
        <f>SUM(D39:M39)</f>
        <v>911377</v>
      </c>
      <c r="P39" s="3">
        <f>(D39-$D$52)/$D$52*100</f>
        <v>30.126356236896022</v>
      </c>
    </row>
    <row r="40" spans="2:16" x14ac:dyDescent="0.25">
      <c r="B40" s="21">
        <v>19</v>
      </c>
      <c r="C40" s="1" t="s">
        <v>1</v>
      </c>
      <c r="D40" s="4">
        <v>3</v>
      </c>
      <c r="E40" s="4">
        <v>6</v>
      </c>
      <c r="F40" s="4">
        <v>5</v>
      </c>
      <c r="G40" s="4">
        <v>9</v>
      </c>
      <c r="H40" s="4">
        <v>2</v>
      </c>
      <c r="I40" s="4">
        <v>8</v>
      </c>
      <c r="J40" s="4">
        <v>1</v>
      </c>
      <c r="K40" s="4">
        <v>10</v>
      </c>
      <c r="L40" s="4">
        <v>7</v>
      </c>
      <c r="M40" s="4">
        <v>4</v>
      </c>
      <c r="N40" s="4"/>
      <c r="O40" s="4"/>
    </row>
    <row r="41" spans="2:16" x14ac:dyDescent="0.25">
      <c r="B41" s="21"/>
      <c r="C41" s="1" t="s">
        <v>2</v>
      </c>
      <c r="D41" s="4">
        <v>389815</v>
      </c>
      <c r="E41" s="4">
        <v>367671</v>
      </c>
      <c r="F41" s="4">
        <v>62010</v>
      </c>
      <c r="G41" s="4">
        <v>36433</v>
      </c>
      <c r="H41" s="4">
        <v>35791</v>
      </c>
      <c r="I41" s="4">
        <v>25711</v>
      </c>
      <c r="J41" s="4">
        <v>6426</v>
      </c>
      <c r="K41" s="4">
        <v>2798</v>
      </c>
      <c r="L41" s="4">
        <v>1601</v>
      </c>
      <c r="M41" s="4">
        <v>898</v>
      </c>
      <c r="N41" s="4"/>
      <c r="O41" s="4">
        <f>SUM(D41:M41)</f>
        <v>929154</v>
      </c>
      <c r="P41" s="3">
        <f>(D41-$D$52)/$D$52*100</f>
        <v>24.304243496839099</v>
      </c>
    </row>
    <row r="42" spans="2:16" x14ac:dyDescent="0.25">
      <c r="B42" s="21">
        <v>20</v>
      </c>
      <c r="C42" s="1" t="s">
        <v>1</v>
      </c>
      <c r="D42" s="4">
        <v>9</v>
      </c>
      <c r="E42" s="4">
        <v>6</v>
      </c>
      <c r="F42" s="4">
        <v>2</v>
      </c>
      <c r="G42" s="4">
        <v>7</v>
      </c>
      <c r="H42" s="4">
        <v>10</v>
      </c>
      <c r="I42" s="4">
        <v>5</v>
      </c>
      <c r="J42" s="4">
        <v>8</v>
      </c>
      <c r="K42" s="4">
        <v>4</v>
      </c>
      <c r="L42" s="4">
        <v>1</v>
      </c>
      <c r="M42" s="4">
        <v>3</v>
      </c>
      <c r="N42" s="4"/>
      <c r="O42" s="4"/>
    </row>
    <row r="43" spans="2:16" x14ac:dyDescent="0.25">
      <c r="B43" s="21"/>
      <c r="C43" s="1" t="s">
        <v>2</v>
      </c>
      <c r="D43" s="4">
        <v>381271</v>
      </c>
      <c r="E43" s="4">
        <v>351464</v>
      </c>
      <c r="F43" s="4">
        <v>71326</v>
      </c>
      <c r="G43" s="4">
        <v>37723</v>
      </c>
      <c r="H43" s="4">
        <v>30220</v>
      </c>
      <c r="I43" s="4">
        <v>6717</v>
      </c>
      <c r="J43" s="4">
        <v>2669</v>
      </c>
      <c r="K43" s="4">
        <v>1561</v>
      </c>
      <c r="L43" s="4">
        <v>890</v>
      </c>
      <c r="M43" s="4">
        <v>278</v>
      </c>
      <c r="N43" s="4"/>
      <c r="O43" s="4">
        <f>SUM(D43:M43)</f>
        <v>884119</v>
      </c>
      <c r="P43" s="3">
        <f>(D43-$D$52)/$D$52*100</f>
        <v>21.579731981281739</v>
      </c>
    </row>
    <row r="44" spans="2:16" x14ac:dyDescent="0.25">
      <c r="B44" s="21">
        <v>21</v>
      </c>
      <c r="C44" s="1" t="s">
        <v>1</v>
      </c>
      <c r="D44" s="4">
        <v>7</v>
      </c>
      <c r="E44" s="4">
        <v>3</v>
      </c>
      <c r="F44" s="4">
        <v>10</v>
      </c>
      <c r="G44" s="4">
        <v>1</v>
      </c>
      <c r="H44" s="4">
        <v>5</v>
      </c>
      <c r="I44" s="4">
        <v>8</v>
      </c>
      <c r="J44" s="4">
        <v>6</v>
      </c>
      <c r="K44" s="4">
        <v>9</v>
      </c>
      <c r="L44" s="4">
        <v>4</v>
      </c>
      <c r="M44" s="4">
        <v>2</v>
      </c>
      <c r="N44" s="4"/>
      <c r="O44" s="4"/>
    </row>
    <row r="45" spans="2:16" x14ac:dyDescent="0.25">
      <c r="B45" s="21"/>
      <c r="C45" s="1" t="s">
        <v>2</v>
      </c>
      <c r="D45" s="4">
        <v>350755</v>
      </c>
      <c r="E45" s="4">
        <v>297634</v>
      </c>
      <c r="F45" s="4">
        <v>66264</v>
      </c>
      <c r="G45" s="4">
        <v>35605</v>
      </c>
      <c r="H45" s="4">
        <v>25347</v>
      </c>
      <c r="I45" s="4">
        <v>7865</v>
      </c>
      <c r="J45" s="4">
        <v>1587</v>
      </c>
      <c r="K45" s="4">
        <v>1567</v>
      </c>
      <c r="L45" s="4">
        <v>905</v>
      </c>
      <c r="M45" s="4">
        <v>181</v>
      </c>
      <c r="N45" s="4"/>
      <c r="O45" s="4">
        <f>SUM(D45:M45)</f>
        <v>787710</v>
      </c>
      <c r="P45" s="3">
        <f>(D45-$D$52)/$D$52*100</f>
        <v>11.84878705984582</v>
      </c>
    </row>
    <row r="46" spans="2:16" x14ac:dyDescent="0.25">
      <c r="B46" s="21">
        <v>22</v>
      </c>
      <c r="C46" s="1" t="s">
        <v>1</v>
      </c>
      <c r="D46" s="4">
        <v>3</v>
      </c>
      <c r="E46" s="4">
        <v>7</v>
      </c>
      <c r="F46" s="4">
        <v>2</v>
      </c>
      <c r="G46" s="4">
        <v>5</v>
      </c>
      <c r="H46" s="4">
        <v>6</v>
      </c>
      <c r="I46" s="4">
        <v>8</v>
      </c>
      <c r="J46" s="4">
        <v>10</v>
      </c>
      <c r="K46" s="4">
        <v>9</v>
      </c>
      <c r="L46" s="4">
        <v>4</v>
      </c>
      <c r="M46" s="4">
        <v>1</v>
      </c>
      <c r="N46" s="4"/>
      <c r="O46" s="4"/>
    </row>
    <row r="47" spans="2:16" x14ac:dyDescent="0.25">
      <c r="B47" s="21"/>
      <c r="C47" s="1" t="s">
        <v>2</v>
      </c>
      <c r="D47" s="4">
        <v>301600</v>
      </c>
      <c r="E47" s="4">
        <v>261925</v>
      </c>
      <c r="F47" s="4">
        <v>66636</v>
      </c>
      <c r="G47" s="4">
        <v>47406</v>
      </c>
      <c r="H47" s="4">
        <v>34485</v>
      </c>
      <c r="I47" s="4">
        <v>21899</v>
      </c>
      <c r="J47" s="4">
        <v>11372</v>
      </c>
      <c r="K47" s="4">
        <v>1622</v>
      </c>
      <c r="L47" s="4">
        <v>838</v>
      </c>
      <c r="M47" s="4">
        <v>238</v>
      </c>
      <c r="N47" s="4"/>
      <c r="O47" s="4">
        <f>SUM(D47:M47)</f>
        <v>748021</v>
      </c>
      <c r="P47" s="3">
        <f>(D47-$D$52)/$D$52*100</f>
        <v>-3.8257639171230635</v>
      </c>
    </row>
    <row r="48" spans="2:16" x14ac:dyDescent="0.25">
      <c r="B48" s="21">
        <v>23</v>
      </c>
      <c r="C48" s="1" t="s">
        <v>1</v>
      </c>
      <c r="D48" s="4">
        <v>2</v>
      </c>
      <c r="E48" s="4">
        <v>4</v>
      </c>
      <c r="F48" s="4">
        <v>10</v>
      </c>
      <c r="G48" s="4">
        <v>5</v>
      </c>
      <c r="H48" s="4">
        <v>8</v>
      </c>
      <c r="I48" s="4">
        <v>6</v>
      </c>
      <c r="J48" s="4">
        <v>7</v>
      </c>
      <c r="K48" s="4">
        <v>3</v>
      </c>
      <c r="L48" s="4">
        <v>9</v>
      </c>
      <c r="M48" s="4">
        <v>1</v>
      </c>
      <c r="N48" s="4"/>
      <c r="O48" s="4"/>
    </row>
    <row r="49" spans="2:16" x14ac:dyDescent="0.25">
      <c r="B49" s="21"/>
      <c r="C49" s="1" t="s">
        <v>2</v>
      </c>
      <c r="D49" s="4">
        <v>314055</v>
      </c>
      <c r="E49" s="4">
        <v>244380</v>
      </c>
      <c r="F49" s="4">
        <v>50061</v>
      </c>
      <c r="G49" s="4">
        <v>34708</v>
      </c>
      <c r="H49" s="4">
        <v>32355</v>
      </c>
      <c r="I49" s="4">
        <v>22852</v>
      </c>
      <c r="J49" s="4">
        <v>8740</v>
      </c>
      <c r="K49" s="4">
        <v>1664</v>
      </c>
      <c r="L49" s="4">
        <v>921</v>
      </c>
      <c r="M49" s="4">
        <v>269</v>
      </c>
      <c r="N49" s="4"/>
      <c r="O49" s="4">
        <f>SUM(D49:M49)</f>
        <v>710005</v>
      </c>
      <c r="P49" s="3">
        <f>(D49-$D$52)/$D$52*100</f>
        <v>0.14588764259919165</v>
      </c>
    </row>
    <row r="51" spans="2:16" x14ac:dyDescent="0.25">
      <c r="B51" t="s">
        <v>3</v>
      </c>
      <c r="D51">
        <f>MAX(D2:D49)</f>
        <v>506400</v>
      </c>
    </row>
    <row r="52" spans="2:16" x14ac:dyDescent="0.25">
      <c r="B52" t="s">
        <v>4</v>
      </c>
      <c r="D52" s="2">
        <f>AVERAGE(D49,D47,D45,D43,D41,D39,D37,D35,D33,D31,D29,D27,D25,D23,D21,D19,D17,D15,D13,D11,D9,D7,D5,D3)</f>
        <v>313597.5</v>
      </c>
    </row>
  </sheetData>
  <mergeCells count="24">
    <mergeCell ref="B12:B13"/>
    <mergeCell ref="B14:B15"/>
    <mergeCell ref="B16:B17"/>
    <mergeCell ref="B18:B19"/>
    <mergeCell ref="B2:B3"/>
    <mergeCell ref="B4:B5"/>
    <mergeCell ref="B6:B7"/>
    <mergeCell ref="B8:B9"/>
    <mergeCell ref="B10:B11"/>
    <mergeCell ref="B20:B21"/>
    <mergeCell ref="B22:B23"/>
    <mergeCell ref="B24:B25"/>
    <mergeCell ref="B48:B49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1 c d d f 7 - c 9 c 8 - 4 4 8 3 - 9 0 7 e - 6 3 1 a 1 a 5 e 3 a 5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 1 3 5 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n g S U R B V H h e 7 Z 3 5 d x t H k u e D A H H x P i R S F 3 X a s i R f b X v a d k / P T G + / 2 R 9 2 Z o + 3 / + 0 e 7 0 3 P b M 9 0 T 7 d 7 b M t t y 0 d L t k X d E s X 7 x M m N T 2 Q m U A A L B E A C E k X j S y Y q M 6 t Q y K q K b 0 Z m Z G T W w P / 5 5 I t d O S R u n B q X k a G s r K 6 t y 8 m T J 6 R Q K M j j R 4 9 l e X l F s r m s T E y M y + L i k g w N D c n Z s 2 d k Y 2 N d t r a 2 Z X Z 2 1 r 6 / s r I i + X y + m o 4 D 3 8 l k M r K 1 u S E V L f H E x K Q M D A z 4 v f H Y 2 t i Q o Z E R n 4 p H P l + Q z a 0 d + c v q C d k o J H y u w 0 i 6 I h 9 f L F h 8 a S s h n z 1 I W 7 y P o 4 0 4 u X B Z A 2 7 r J X 5 3 t y K V S l l 2 N S Q H d m V 4 8 J H b c Q j U S 9 A B 8 M b 5 0 z I 5 P i I D i Y T c v 3 d f H j 5 8 J I O D g 3 L q 9 C k p l k p K l m U Z T K X k 6 t X X Z W 7 u n K w u L y m 5 l u X E i R P 2 / c 3 N T V l f 3 9 i X T I D v D Q w k Z H x i S i Y n p 1 q S 6 e G D e y 3 J t F k Y k N t L w / L Z w s w e M o H z U y U f E / n 8 Y Z 9 M r w p 2 d / f q i J B l W x U d S 6 o M O T k a k J L W 0 j u V k + Q e C o c i 1 F A m L a f G M p L J 5 i S Z T M r k 1 I T 8 + O O P 8 u l / f C a f f P I n I 9 f w 8 L C k k g n Z V G 2 x o q R 4 t v B c T i v Z O L 6 i V / f 8 + a I R r R X O z l 2 Q Z 0 8 f y Z N H D 3 x O c y w 8 f S J n z 5 3 3 K Q d u c q V S k W J Z Z L s 4 I E v b A / L 1 0 0 F 5 s p 7 0 R + z F w k b S b v y / / Z C p P p A + X h X s f W C B a P X P U g n l S Z U v 6 v P e b S 4 P 7 e D A T T 6 Y / e G 1 C 5 I S V Z f J Q R P W 7 e 0 t z V f y q N a Z n 5 + X Q l E k k 0 4 Y e W Z O T s v I 6 J g 8 f v x E L l x w w r 7 w / L l d 5 P j Y m D X n m s G d e 1 s W n j 1 R M p 4 1 j c c 5 4 1 D Q p m O h k L f f A u W K y N P l g j z 4 4 Z Y s l K Y l M 3 F J J J m y f a 3 A f T 4 9 V p J H q 4 M + p 4 9 X C b F N P / s I + S r 6 K n / l s m v 2 7 e 6 W J T V Q k O H 0 k t / f O Q 6 s o U 5 N a r 8 p k 5 K E N v U Q e A J k S q m w 5 / M 7 k s q O y + y p G W 3 K z a i Q F y S p z U A I F L Q R R H r 8 6 J E 2 z R 4 Z W e K w o c R c 0 3 7 Z r V t f y 9 M n T 1 W 7 L c l n N 7 + Q n Z 2 8 P 6 I e x W J R t V 6 l S i b w 6 P m m / P 7 T r + X 2 s w F Z z + u N T L R P D m q y P p l e X T i N V K 8 v 6 l M Q y z f 7 j G Q D U i g P S r H S v H J v h Y H / + 8 m f 6 3 + j D f D T v 3 7 / u u S 3 1 5 V Q 2 n R T M m 1 u r E t u a F g 2 1 t f k v p J k 7 P R 1 m R k p y n f f f q c a a F S + u v W N f P D B + z I 9 P W X n o F b g e / P z 9 5 S E g 0 q 0 O S M n N 2 F B m 4 V o O L a v v / 6 a k R A N h u H i L 9 / d l r f f e c v d h A j W 1 9 Z k W P t M n A P c e T 4 o d 5 c G p V x S N a m H J p R I c T V W H 8 c f s Z o q 5 K m 8 O Y X g t Z S G A W 1 1 T e Y W 3 f 4 O c S B C z c 1 M y e X Z c d N E N P c g U S q V l n X d U i k s r 2 / L 2 P Q 5 W X z 4 n S w v L 8 v F i x d l d H T E r H y N W F p a N E v b 6 d O n Z W t r S + 7 c + V 5 y u Z y c O D F t x o 0 R J U m 4 e K y B 3 y m h s B S W J C N L c k a u n i z K z v a m D A 9 l Z a s 4 K F 8 9 T U u x Z k v o o w 9 D I 6 l q a U c o i O S 2 J Y u P Z t Y l n X Q W 3 k 6 Q M H X T Q U i r N n l j b k b 7 S e u y o V p h W Q m B c Y E m H V p k c 2 t b z p 6 e k S c r J V l c W j a T + Y 4 S L 4 5 M a K M f f 7 w n e W 3 C o X 0 W F h Z k f H x c + 0 o L R q T R 0 d G 6 G 0 G a / t d 3 j w r y 5 b N h M 2 X / Y T 4 j G 5 U x + X Y h Y 5 a 4 b p A p m e i 4 j u n j F Y N r D g I n X 3 R X f E z 3 D c j a z n B V 5 j s J H f e h 3 r 1 y X r Y 3 N 2 R Q O / Y T U 9 N S K h Z U + E d l d W X Z m n z 0 h + h H p Z O 7 p k k o 9 3 l t z j U D T b o n T 5 / K 7 3 7 3 7 1 I o F G V 4 e E j G x s b M 5 L 6 t G o t + U U A i m Z S 7 O 3 O y O 3 F d c i O T L k 8 v Y j S j T c 7 8 o Q y W d U h y c / o 4 V q g R q I Y o q S y m p F J m W W D X 6 t a o 7 e 0 E H U k h 2 q m 8 v W p W N g J N v t z w i P W H s t m c b Y f H p 2 R h M y m P N o d V e 6 3 I 1 F T z A V j y R 0 a G T f N c u n T R + l f Z b N a s h J 9 / 9 r n 8 6 7 / + z p q B g A v + p 7 9 k 9 4 w X M c j 7 5 e O U 3 Y d u g c q g j + O I u O e 6 a 3 J o 4 g O X L O Z C o a R 9 e o u 3 j 4 4 I 9 f r p a U l n 0 s b s k m q O w U H V R O m M 9 m G 2 J J X J y Y P F v H y 9 f E q + f J S S V G V D m 3 t j M j M z 4 7 + 9 F z T z 7 t 2 7 L 6 d O z R q h p q a m b N z q n X f f l h s 3 b l j / D I 2 X L w 3 I H + 7 u t b w M a u l P D J f l l 5 c K M q 3 b b i F u k L e P V x 8 x S s r y r M I 3 U v m t c Q i t p U 2 / r Z w d 1 y 5 U c h w b W 4 X h b E Z O j g 2 Z J j K r i J Y E y 9 7 K 8 q L 2 n 1 L y h Z L o 9 r I 2 w 1 C b i l J + X W Z P n b J 4 H N A 8 n 3 z y H 7 K 0 t G R N x A A u L p f L S k L b c q d O z 2 q f a k J u P k y Z V 0 M U N P N + e W l H 3 j l T N H P 4 w 5 X u m 7 d n R s o y k t m V 9 O C u Z D X 0 c Q w Q w y o U B H 2 o G l T W H K t k p 6 C t s g p j n j U u 7 B f o g s R k 7 w 3 v X j 5 n f R j I t L 2 1 q T k i w 9 p 3 m j 4 x I 5 8 / H p X F T b j J k Q 5 j k y e V a H u 1 S k n 7 R n h H 4 K b 0 4 Y d / Z V r q 4 Y O H d l 7 A x c 3 P 3 7 d w 9 s w Z W c o P K W H 2 a g y I l N L r 5 C e / f Z a K V e a H A T f m 9 Z M l + e h C X j 6 c K 8 j c R P c 0 Y B 8 v D / v J i T X 9 I v 0 o / b D 8 p f W h P X x o F v Z K a g x S g 0 n J q A J A 6 C F E N j c k x U L B h B / C x z W R l r c H p e Q 4 U o e 7 d + 9 p U y 4 h 5 y 9 e M L P 4 t W t v y E 6 + Y B c D O C c a C g 3 2 5 y + / k v X N H c t v x O c P U v J w N S m / / T 4 j W w 3 a q x u A U K E v h Y a a X z 6 c S 0 o f R w f I W B Q u r c H L I N S w m K Z 3 N V L 2 l X 0 7 a M t s / t 7 V S 1 I p l 8 0 X D y L h l 5 f N u b b l p w 9 c n 6 o R Z O 0 U O U E N O z s 7 M j I y J J O T k 5 L L Z s 1 9 C F J N T o y b N Q + j B n 0 q 8 m 7 c u G Y k G 0 l u q i b S Z l e D o W C r m J B v n q a k W K 7 / j W 4 B 0 7 n y 3 m 4 B 5 L o 8 3 R / c O q 7 g G T s R 1 p j K n O M V H x D L m d G f L A + F r H 1 D S w 2 V T i l h 8 q t S K B b M L J 5 K p 3 T r x p R u L w z K 8 h Z n q k f Q X G s 7 t d N D m G + + + V Y m J i Z 8 j g O u R 1 z B 5 5 9 / I d 9 / / 4 M e V 7 I t F Q Y e 6 t v r 2 k e T k h R 6 R J x m G M / V E 9 j c l v o 4 N q h T A t V H G 2 x 6 + g m r j F k u p 1 0 t 1 Z J Q b 1 w 4 q 1 p l z D w h K M S D e / O W j 6 l 6 f j n O E O A L q u U 4 O V r r d 1 A g N B J m 8 Y C 8 a q z F x U X J Z N J y + f I l M 7 F f u X L J B n e X V 1 Z k a C g n T 5 8 + k 4 n d h / U 3 4 A U A 6 2 E A T c q H f Z + + Y 4 g g U 4 4 0 B t N Q r s k X c g P N F l d b O 1 W 3 I N S A D G n / g b 5 T U T U U X t y z p 8 / I 8 u q m P F l z f n e N C F l s I 8 W 0 j L R q N 5 p 1 A X l t P m I i x + 2 I i Y n M k c I X b 1 y b g F w Y 4 1 P W 9 M s v y V j 2 x R B q L F u R 8 5 M l O e 0 r A / q B f 5 w / u L N k H 0 c X e 8 W 3 n l i W 9 g S j 2 b f d R i v F 9 x L i Q 2 r o p O R S S e 3 7 b N v s V 0 6 M V r n 5 r L 7 Z V k O t h J m I q Z k 5 S F g I S 6 W y D d o G 4 B E B a a K A p M t L S z L u 8 / G e w B B y a f i Z m b F 7 j e H 0 r l w 9 W b L 7 y Q 2 n n 1 Z + M V z u 4 6 X A P V z j j y F E d G v / P q 0 b j l z f 2 t + E v q / Z f G 6 W W b W 7 1 t w r l k t m j H i 4 N a G 1 d r x i i z J + Z o T p H M 7 r + 4 t H a S V U y p p y G x s 1 Q j U D A 8 Y 0 + S A X T r W E J 4 / u y / X Z m h t S r / B 0 n Y m P L o 7 B Y 8 l u Y B / H F T W Z R e I 9 V H A d B / T T s l 2 K s L p R a w 7 G h a Z W v k Q q J 3 P a 7 E E 7 I d g D + s O 5 0 e l q v 2 m / P g 1 E u j r j h H 9 1 O y E r G t Z 3 E m Y K x 1 d v P 6 A F Z 2 Z n t O / 0 1 D Q T n h M I O F 4 U j D u d H G 7 f h H k Q 8 F s b W l a m f g w m l d C Z 3 v 5 e H 0 c P U M D x w J M h b B U V F Z A C B t + Q 1 R C a 9 q H G T l z W n d r 0 0 T / I k x s Z l 0 / u N e 9 L R A k 2 o f 0 Q L H x / n E / L s p K J 8 g z K t h k Z 0 F K t g E k 9 l 8 2 Z + R x M j o + p Z t t w 8 R 4 T C n x y P 2 1 j X K j v k 9 r M p P y 5 V P M K p I 9 X G / H K A Y Z E Y E n X l 3 q 6 2 N z 0 0 H T P c B K P i C 1 b f G V 9 b V W + X 8 p I 3 g / F 7 K e d A C T C X S h 4 O O B i u L L 4 X I Z y + 2 s n V q F B K + E 9 M a S a j H E r v C r m 7 9 2 v L u o y r m R 9 E b g y X b R x N C o G + m 4 Y K i Z z F X n 3 T M E M F 6 c i F s w + j j G 0 N o V L 7 t N h P x N 6 L K H G T l 6 Q K 5 M F O 5 n N x B 0 e s x q 7 K W I I F h 1 w T Y g z R k x O u S k X j W D f 3 b t 3 5 b P P v p A / / u G P 8 u m n n 2 u / b d D G p m 7 f v i P b 2 z u q 2 d y 0 9 g R t T 0 W v p 1 h 8 + y w t / 3 4 3 I 4 / X k u a E + 0 z 7 V p N D Z U n r b Y B k N G P 7 O E Z Q G b a W X Y D G I Z F l h R 2 6 x Y S O u C + u x A u g S g U 7 6 s N 2 Y U j y O 5 t m L s f N 6 J / v Z C O c 2 U u e v T k N 0 N O i b a I m 8 w C 8 y W / d + s Y m I F 6 6 d E F u v H n D x q R W V 9 f k T Y 2 / 9 9 6 7 k s 1 m b H 4 U K F c o o 2 5 b / u j B Q b / p g 3 N 5 s 1 Q C K h O 0 7 g + L K V n L O 0 v O T s m V o 4 / j A Z 4 0 M h 6 e q l H J E j 6 n S i p 3 3 M Y m s k x e f Y i t Z i e y A z Z 1 g r G n r 5 5 C p p r 0 R q I e e z L 2 I K G F o f + 0 s r x i 6 W B F 4 7 w / / n h X i X P d p n l g e M A t 6 e y Z 0 0 Y m t B K D w e a i p A E 8 x w m 3 x 6 C p y v 2 7 p M 2 + R t x 5 n j J N B a n o V 6 X 6 s 3 u P F + C F o v 6 p + s w I c V h N K w 5 7 p D M z P i e n M 0 s 2 3 y m T H Z a F D X d I s 3 5 T k + w 6 Z F I D 5 g V R r p T N L H 1 7 w Y 0 4 o 5 3 K p b J p p 2 i T k j G r Y J D A G I F 3 R Z j i M T 3 0 Y v p Q l H F + q X 5 k n K b f W 6 c K s r S Z l O n h i n x 8 I S 8 / P 9 / 5 u g N 9 H G U o Y a h N g 2 A H D j W A 3 c 8 W 9 7 a 4 U B 7 2 / R B 2 E 8 M y N p K 1 N S I W N w f M T B j Q y h j R D L j u r K x t G C m + f p q S b V / x 0 6 R M + M 7 Q o N b 0 + Y b y s a Q z T T / W p c C c D r 5 f f D E u Q I t b C d n Q c l M u n H M B t R I a a i i 9 a 9 N V m D a S 7 V v / j i G 0 w W f y 5 m T O Q e N e B g F P f W v H j b V G Q 5 2 G 4 i T F I k N T u + Y C 1 E o 7 R d X T 0 D 6 C x Z 5 B b U K u b B Z N K J 9 r D f 9 P t 7 O y X R o 0 T w h + d 3 a 0 I s / 9 K q 7 8 H i s c 3 b z 5 h f W 7 a A o G v G h j A E a I j y / m 5 d J U 0 Y j E R E f C m P a z K M m y E g + r X x / H F c 4 w U Q u e O Y p S y T m B R 1 E n n Y n M p G S 0 R l 5 e f G 6 a 6 d n 6 / s I b z k V / Y q t h q k Y A + 3 B B S q U z R q Q A C v L 5 w 0 E Z S L D 8 r T v T j J I K r c W c q b t 3 5 + W N N 6 7 a 1 P h 0 2 q 0 r z l R 4 g N a I / 7 W D g / G m O K C B I N W F q b K 5 U A X g W 3 h t t m g a N 2 4 C Z B + v H k w O G x k S E A Q u I n g c u r Z R L z c q C R z h Q i I 9 L n M T R U l n s u Y i V P Q W t V a I t A r 3 g H 0 I 5 Z b 2 l 5 Z 2 G u f n q 6 S m a u v u r e 8 o M b e 2 5 d m z Z 3 L l y m U b B A 4 L V 6 I J / j D v i M V c p X 1 + s m P Q N 9 p q s o 4 E W m l F f / v P j 9 J y 4 1 T R K g f m S d 3 3 l j + + 2 + w Z 9 P H i w H P o x u I 6 7 U s W 7 T i V W S N U h E P 6 W U V 5 N 6 d N t 7 I S i r X u h u 3 k Q X s 0 b f a 1 g c H d b V l Y y U s y V 2 u 6 g Y H B r I z N X L J m I O c v b D y T T z / 9 z F a M Z e w J Q M h P 7 q X l M 9 b c 8 2 N b + V K 8 8 B 8 E n H F 2 T J u V Q / E a 6 r E S h 0 m U L A K z q a Q 7 N 1 G y M n E 7 0 F h R r d X H y w O z A r o y 2 T R W z J u f d 2 u 7 f u J p V T I T y Y z 2 V 0 R y i Y I t k P K A u R / 7 c a g D g h V W 5 i W f v V j V N g F o p m e b a b m 3 P C i 3 5 5 / J w / v 3 5 P 3 3 f y Y f f / x z e 6 P H X 5 4 N y m + 0 r 8 V A 6 i H 4 3 B T c p j N j J V n a T M j 9 J o u 8 M N 6 F R p r I V W S n q J p J j 7 s x W 5 A r 0 y X 5 8 n H 6 h U 9 8 7 K M 5 D i s i 9 i T t I + 5 M 7 N j 7 r K l c i 8 X a 8 V X n 2 M H c q A y o 1 A 4 M 0 I / R f l T M T N w o 2 i k 8 g l g u 7 s j O 5 r q U k / H v a t r Q / s e d 5 w n 5 + n F C r l y 9 Z t M 5 c D P a l H G 5 1 4 O V j A K s b 6 d N 0 a X t p L 3 e Z j 9 c m C z a t A 7 6 S t S C j 9 c G q 2 Z + m h o s B 9 3 H M c D + Y u D B Q b U D q e h X 1 / X 5 + 2 z k y u 1 O n Z R s s m y L 7 p d 3 a 1 8 A B 2 3 u 0 Z T b W X 8 u Z + Y u V v t J c W C l m e H J s z K g / S l Q 0 r 7 b D 8 9 r Z M I I 0 W 2 M Z C o 2 Q N u 4 7 k U c 7 i 4 5 c z / X Q 4 3 E E t B 4 S j C w O 5 T m P B V 5 S / t X f b z q q L K h N S K H L a 0 U q t + s t s F Y 8 T i V K N m r Y B a W t / Y n U Q c E G x t O W 9 + p 1 T e S y Q F b A 2 8 z P y D / + n 2 m z r U H g n U T T G + n q c a r a t q 5 E k i E L x / l s B p I M a U k + t n Z g v x 8 r i C j W u 7 2 7 0 g f x w N O E K A C l u m A K q E q 2 n 9 K J 8 r W z / l x z c 3 I b U a q d o W H n / z o j X G b k E i T a T 8 w 1 + n Z R l L + f V 7 7 c j 2 U T r Q K k w b b 0 U x R M N b 0 4 f m 8 e Z 3 T l L 0 2 4 5 q B Q f H i B b + P E u 7 j B e L Q j 0 H l z 4 n g 3 s 8 q l B s h p 6 w 1 b n C A U N E Y k F R u 0 m r h t G o o J k 8 F T 4 b D A g 8 D z M 4 s w d X O f K J b T 1 o v g n F Y 0 F / y 1 9 4 W e H H 1 3 E R J 3 p h x 0 + I x m / 9 8 L m / X F Q X X 1 5 + M e D T Q Y P v q A r B 2 + 6 h H X V I T K 2 u Q x p v N B z I n j G E I B V a s 4 G U N 9 m q p x n R z 0 O k P T b e z K p T 7 I Q z a H j W w e i z G i O + 1 T / e n e x n 3 E r e Y J i h k O 9 d f X f a l g y f D G 9 0 P 2 l p w X 1 M Z R w M h 6 n X y 7 + L V H A 5 z G 1 l e c W / V N E I x M w L i D G t f 4 P H a g H k B N M U + u x q B u X v L v 7 1 z u A 0 N d d Q w r N o J Z 1 7 c n T B E 4 H J E B f F s o / a 0 M F T g R k U T E v N / H y 8 X S B n 9 4 4 P O A u B b e 7 7 p M 5 q e U X c U / I v J z G x e 2 d X O u R J q d a t i f R m a R I f t P w V 8 / j D j B j 8 P W G N 0 E z R B O 6 m 5 8 J 5 g g m E j r p y o a S J M + 9 w q z O g b / c U w j w w g V T e s w 4 1 n i D M / k W N + f f p n R i s G d C H Q 0 8 2 M z A y X T W V 2 C 5 y J p b g w e O R S F f 3 B 7 p 2 7 E 2 D Z O z V a t u k f 7 d 5 o j m o 8 k h s W r W u m c m 7 N i U c x x O v j 5 a L R O o x D M w a l / a E P 1 / 2 7 e N 1 W E Y l G U T V K p I Z O m I B A q K X t l F m z 2 j E g d I L F j Y r c u f O D X J t 4 L m + f Z s H M + B c A d B P B v A 0 w c V + f d Y Y F H F p t z s o B w X 1 j a v x / 3 E / L H 7 V P l U 2 5 c b K j 2 g f s o 4 Y 1 7 Q v T R G 8 K I 4 J F X N w Q d F L Y B 6 q R K s h Z W y t I o i L p K r s A s o Y j a j z 2 n q g d b G 3 n r f / x 5 R e f S 7 K w K A N r d / y e 3 i F y S X J S t V M w t G C l Y 4 l o r H Q H N Q b R j 6 J f R R M P Y n X F h 6 y P l 4 4 g M t U t k W g I e y K b o I x I r G 9 A K M 9 Y M g l 4 c r N u g s 9 0 2 4 C G Z L t I Z 4 d k + t Q F M y p + 9 + 1 3 8 t G N G X P Z 6 R X o B w I q h z d m i j I 7 V l 8 t X d e 8 v 7 6 Y l 1 9 c 2 m v + 7 g T c n l Z u S 3 2 8 G j B S q I C b P j K R c G k H p 6 V c K v o Z x a 7 2 o + j S J O v X j E A 7 l X y f u / F L e 0 9 S A 4 O c U X N 7 F I P a c M 2 k U / L 2 O 2 / K e + + / J 5 P j o z Y w 2 g u U S k X J F 7 W f V F q V z b V F G U o W z a 2 / 8 R r / / C h l M 2 6 j m q y P n z i q s o C 8 V G M u 4 k G + 5 V i k t o / o 5 q Z q q N 2 B + v c 7 / W X h Y K b f U e 1 7 / U J r f Q Z x L 0 3 W j z n R b u U l a 8 y 8 Z X 0 I / P p O j Z W 7 7 q P H d a w v z E t 5 a 1 G 2 n n 0 n 5 Y e / l W x i 2 / w T l 5 a X Z V k D 0 0 L o I 0 I k p r F 3 6 j H R x / G D y b 8 G I 0 9 U J O v E M 7 q v / q C Q K h T L k g g W P g u a y b k P g o U N b W f p d y H U l Z M l 8 2 + L w l 4 Z 2 o D Q N O s W m I b P U s 9 D a z c l s f N E 3 n / 3 T V l d X Z W b N / 8 s 8 3 f n 5 e t b 3 8 j / + / R H + e e v d + p m D 3 c L z T R 0 H 0 c f 9 u T 0 w 9 G K l N 9 6 b l i W z 3 d x B + N L l T v a L 7 e M g L p E Z 0 A L R e c U X Z y q 1 1 J x 2 i j u l a E H B X o G L / m P r o 3 L a 6 9 f l t d f f 0 3 G x s f k 3 v x 9 u X 7 j u r z 1 5 n V 7 d c 7 c m Z N S Y a Z w D 9 C 3 9 L 3 K q B H I s S P k O f i 9 P l 8 3 R q K w V 0 F a k / W E O i R w y w k z W J k a w R S J g C f r r B 3 h E w o s Y 3 E u P H H A u N D M 0 h 3 2 p V Q 7 X D l R k u m R p L 1 v 6 u L F C 7 J r C 3 X m 7 O 0 d T O t P 5 8 Z k M 3 l a M r n 4 u V l 9 / M S h 8 h l E 1 M h C w j J C 3 F G o S q S w z 3 + S b 4 Q y l d Y F 4 C X + + 7 v u D Y U s b P L h + Y L N d A U F r b 2 j N T h e C 1 g U 2 4 E r o 0 8 0 g H y 0 H 4 u s n B 1 3 b M Z j v l A s 2 p v k x 8 Z G q 2 v 6 m X H i w M b y P o 4 / n K A F P o R P l 3 Q p d 4 z b s m G f a x K 6 o I S y v d X D D w s 0 F P 5 v g M H V v 5 o r m I c E 5 1 / d q V c z 9 a n O g N n 9 8 n T R Z s u y 4 O T 1 m V o T k 2 t a X G D l p o q c O X O 6 O v U e T X Z t l j f O W 7 L n 4 P o n c 1 5 l 9 / E K I A i G J 5 W G w A u 2 L s + l j D b u g w w D R 9 e q a 9 t Z Q y D a Q f A g s g o s w N 0 H 4 b r 9 P C W r 2 z V p P j / Z v r B h D i + X a 6 Q Z V 0 G 9 P M 1 b M R i 0 9 Z k e v C D 7 y d N n t m p S 0 E 4 B 4 9 l d m 4 7 R S 3 C F k B a t e W a 8 i x 3 F P n q C m k T W w x h g J C J Y l p G m k R l w J Z B t T 5 O v O Z G a 5 e 8 F b 0 y P O o p e P u H 8 6 E r a b 8 J Z N r x R / f R Y + 4 R K 5 h d k a 2 P V p 1 j n I f 6 7 a C W W e F 5 f X 1 f t d M r W R W 9 E c 0 + Q 7 m F C C Y + H O l P n + z h 6 q J H A E 4 Q o f 5 F 8 C 7 b L / d l B l u H 2 2 Z 8 / B p D u i W R B H F 7 0 j L s R o O 9 y n T X t U r t m 2 W O N O w i H m Z l V h 9 r B J d V G u 6 s / y k B l 2 / p f I 2 l 3 M b w 6 l P G l E H j z 4 a 2 v v p H X X 3 9 d s p n 4 F 8 T d O F W y c x w G l P 2 c 7 7 M 1 Y m q 4 L G + c L J l W z h z y d / r o L e z p e H I Y U S z t 8 8 k l j w T H E L V j b Y / L B 5 b n 0 g P / + 6 v K L k 0 k a n Y O D v P j o 8 x z c C d s B Q w E E I f V j N 4 5 U 6 x 7 0 T S m 9 R 8 W B + 2 1 o l g A E U q m S L R y 3 2 G e 1 g d n N u X m 5 z f t D f H T 0 9 M m r J T 1 i 5 t / d n 0 k T b N M L v v O n j s j Q 0 P D 9 h q c O H A d k J 3 1 9 h r 9 8 C g v L w K 4 t 5 y 0 Z h u G l K j X M j E 8 l l 8 7 U b R r i T O V c / 3 X t G / 3 4 9 K g X J o q y U 2 t Q P o 4 W k C + s 4 M s D c e C l f p X Q b 7 d y s W V i l b e b D W 9 q 3 G W A 7 c 0 8 V L J t h X N K 1 c 0 r m m 6 I h U L R S X U l 0 o o 7 Z 9 0 i 1 C A t / y x Z h 1 G g 4 t T 9 b U 4 H g o 4 l L J o J O d s x 3 R O P w n j w + r a q v z l u 9 t 2 8 U h 2 M p G U 2 V M z 9 g q c s K o S T b x M E 8 0 U M L + U t P 5 c F H x 9 P F u W a z M l J b u 7 U C y T T M t g W Q D y t j V N p c B U d 7 7 P / j g E g w n E / O 5 Z y p p + f R w t I N 8 1 G Y d Q j k x 7 S E V Q 8 h i J q u S C R J D K k y m Q q q K E + l 9 f l n d 5 D W c 3 C Y W W o l a n U / 6 u a q k A v r + y T V N P l H D t r w n O w i h X t Q l F m X g j R x S 8 6 T C h x G o X a z s D s e 8 K p o + H t k F D Q a 4 w s d C 5 T W k k c u 1 o t / 1 W Y m L P L y / n r a / G M m O f 3 s 9 Y R Y J m Y 9 v u f e y j d z D 5 1 u D k 3 M l 9 k H + 0 k h E J U i n B H I l c X k 1 D o Z E g W N B Q q p R 0 2 z 6 h + H E f 7 Q T v n S v U v d M J g X q 6 n l C y V a w v x T Q I 8 v Z D S g X x b y 7 v m E A e F l 8 p k R l k j o I 3 y 8 + M l u T W k + 4 1 z S B o 9 H d w H k b T t b t e f B + 9 R Z V Q / K k A B s 1 k W 7 S P N f e C h n L 8 c B p K K 3 a I 5 E l l B G N L v m q o n r d F b j 5 M W y 0 f Y G M z Q 7 v m S w e Z B t p Y U I N 1 N 7 s h i P A 2 r r + 2 w F L M D e t B U C Z b J s y n 2 y U z / o n 0 D X k 9 D 0 6 4 4 X t o t X A N s 0 o 2 B r z D K k k c g y b r 4 8 X C 6 n H / E T Q V W 5 f l 8 0 K a T 0 v z H + I a b A 9 b d 3 z P C A V x A L / 5 f U N / h U l + C B P F o A / l y 9 U U T C e h i d j q u F b Y 1 C Z m X D M T g X 7 r N D N 5 f Y a C 3 4 I E a S 0 r w k 9 T M L q / G T L a 0 W W s i w F u Z g r H l Z m B b x t a 0 H 4 k z W L W 9 M P y + N G F g r y p 5 U C 7 8 Z v R i g Z r I a R r p w x 9 t A I P J Q S e d f 2 W h + Z z 7 M / S l k c u a b J 8 i u + E / R p 6 0 o c K 4 N n z F Q j 0 N 9 q n a A Q d f p b n a t e p l O n r z U z V r c A K T J v a / Y p r 1 r G M 8 p Q 2 + z a 0 f / W 5 a l S s d K 9 p n 4 0 1 + d A 2 n z 1 I m 2 b r d G Y u R 0 O A u I U 7 I Q z 3 5 b p e E 8 R p J A r N 4 C + 0 L L x J E R c t K h 6 O Q e u F 4 Y g + O k H t I T g 5 r p G g a p B g a 0 2 / m k E i W P l C n j M + N P S h M O p Z v j X 5 e v N w O C u 1 L W D K u L P q 1 e P M W N n 6 W I D j s Y r t h 2 + f H l x L / e l + O p Z M j J G h J V i Y B l K x t h 6 e 8 r O a x 2 x e p q V A x i i Z I F z j Y o q N d 3 F U t R R E a b Y K L s 1 d X l L H J E f G 7 R o B e W Z U U 4 F g C Y V k c W S i P K 2 a z X 0 o e B b h e Y S 4 J 5 V t y Q j x 6 N Z / q U p A C 5 F 0 + N O 8 w 6 x X s i 8 o A i b j s H R X e L 1 o I 5 j D R B E Q 5 l a z e K 0 / c o D y Q g o u d j + E v g 5 T 5 n G y / c t C S v 5 0 D x L W N 1 c 5 D m H n G J p 0 z P u i I g i m d g A R 1 1 X b t T K 2 Q F S s i Y y H N U 5 l 4 b u N b 7 z H e h p d Q I f 4 a y e 0 q X g + b / 6 M u F T x 2 9 1 8 p N 0 8 1 8 s G d y 7 c P R e H B D 6 Q E 8 h h B / k 8 S / v g 0 + 4 A l y b f Z b t 4 v J R 3 C f Q j a N b w g 4 U m L T W E E z I x w M b L r f c D x g 3 V u h 3 j h G o b l p C K A 0 a E u E q F 5 c 4 Q + E Z Q B s p 5 f z l p 4 0 v 0 h X j B Q X C n A q 2 u o x F o q i d K L J q + G E i + f J S S T 1 W j N v o o Y q q n 6 U l z E U 3 K d B W 0 K d e A A Y V V n S A W W h / D R 7 g u L F H 5 n R Y v g I g B X 0 c T N z Z H G / G y l o Y 7 H J D L U G 7 I Y J 8 + L x D F 5 Z P t D g j H E X V p U s R d t M e E A h g B s v q w H 6 4 O V t e q a M T r K h g f z O X N s + A D F Q Y E g T A d 8 1 b B J W 0 q d Q o E M c 4 Y g R C e U U 0 T F R g 0 K d q B m h / j Q D u I v i n k I O D b z / R 3 f / 9 j x p q l E A S t h y E k z l u d c q P N 4 8 p n F Z R q z r e 1 u f 2 3 2 m + l j 1 Y u r s v q k + + l k O 9 s + T Z k h A q k F a G G t C X N M V H t e b T h S U A s k I E U / x Z C X D 8 4 N v y 5 n b a N D f q 3 5 1 6 F W m 3 v P W x x V / e D l o N v f 6 f N q D j g h s T 8 K a b P P 1 D i U S j n w l R r i g X c 0 X P Q D J t X D U H / g 0 u m u d T s p d n g u 2 f x r 6 1 B I 9 B / C v j D f E a + e J S u a i Z q / H Z 9 / h p v J N f E G o c Y U V 6 b L t q 1 4 Q w 8 m d t 7 P n 5 j Z q Q i F / W Y 9 7 V C w f i C y x L W P 9 Y T n P N r p j M N h n M w y N 0 O 6 B / S N P 1 o b k e m B h 7 b Y p + N 9 5 N y 7 x G C B r S a W Y 2 G p h J C e 1 L m o w 6 E 3 w S C L Z F A i G j a S 0 w 1 3 + 9 z c b 1 G n 1 / 9 j v + e L c V c / z I 0 H 6 / L O x y 4 0 T w U + g v f Q A J + P w Y 8 b A Z 9 q R U x A r C 8 c X Q M C 9 A p 5 z y 3 l V h s G e f 6 l z t Z q 9 2 / V q I 9 0 u 9 E N S E / 1 c x F C I F P 6 i 6 W 7 e U 4 B J B a N p Q P Q c d w 0 g 4 Q V s j A I D G 3 D h / F N 0 + V 5 N x k S T T H m m 8 I 9 4 1 T h a p l L w B i 0 9 9 E S 2 E e 5 5 q Z A o P m G 9 S K J l g E Z 5 V 0 f L f d i Z k B E G Y o P W C + l b + 8 l D f C c s 7 g T 3 n Y J l v 0 2 6 t a G U 2 o h u y i + H Q Z n g h h 6 + M 8 d P u r 2 + c s 3 7 Y v B N t H F l c d 2 Y d F U L f V + q q e V L 3 D w 5 W k P G V B l x h 0 a g 5 G 8 K K L v 2 C G Z 7 r E 7 1 X T c L 0 Q + a Z 2 + J s 1 R X i L + + / v Z q x M / D J a h O 8 g F O E b p N v B d t E 5 + d J X 5 L e p s X 9 c T J r G w 4 n 2 m 6 e D 5 s P I C 7 g f r A y 6 v m U E p N b 1 d / G u Y G 0 O K h O I B s n p D 3 1 4 o W C L 3 7 T S J s 2 A A z H P m P O h N Z n 4 y c v i C P h K 0 i I I O K w o 8 N Z 8 7 s F R h B G B s u n W i G D p + m 0 t z k a 3 / E X y C Z b W h x z y 7 U + 3 i R d F p C h o s s U 5 j O Y a h O y g Q C O x X D J a C 9 K E G c S N 0 O s 3 U j 7 x F s j w 6 4 y N z W t / D k A y W 2 W 2 x W 3 C K M E a 7 p A x A H J s N 1 Q S a F 6 O b U Z U p r W 4 F w 8 k 5 H O t D P 5 Z t e / 3 S k i u 4 6 B P y h 5 0 o 5 1 f Q Y u A g W u u 8 W + v 5 O W C f 5 k c 9 6 U b Q A v S 3 z s K s G v i g 3 / d E l z C p / m r 5 r m 4 p S P b u m P D n + 2 v a T K r i l 8 0 q f h t m m q M x U R R w c e o S 6 B P p T 9 j m m K / P g C / W P H j P E H b 8 T 0 G V L E 8 Q o p x F Y x B r d l f B G j G B r L x i x A e g v E S c Z q E 9 O 8 O U p K B G E J F Q d O X d 2 H 9 7 e U d b b 7 u c 8 P a A E M P v 1 K C 4 n X f u P r V y 0 O V A i 5 u R A g 5 m h f S k f x w n O 2 z u C M O W 8 v z g b i l 9 Y / 6 y H 7 u R Q N B x w M h 6 i W x 0 5 v F Z P c F c k Z N C q L L Q 6 P l 6 O + h G R D q X i 4 d 3 Q q U h W Y i z s S f a U W E 5 m K + F v e w X S R U x b Z T c X K d v D u 4 E + N C o / Y m f V + b 0 a w h g t Z + 6 T D B Z 0 v U k 8 A S L u 3 2 u z z b X / 0 O c b / 1 x 0 a D Z V b 3 Q 7 K K 6 0 N x o 0 N 4 k U A g G N T E p A 2 x W l S i P Q F k Y f Y v i A o o / T k 0 F k 0 W m m n t 9 q V 6 D Q w u N J c Z e M Y Y w 5 g V f a / 9 w A O P a / L t h 0 5 M 4 M E S S n M R i y R D E f Q b u W + N p D 9 o H / A w s C J U h Z 6 U J w F 7 L J + N y / O J u r S L q 3 a y M 4 W 8 m r a K H v s y r q 8 O D I J + e t 9 5 J d x 9 C W 8 A 5 P q x L G L Q i F t N F q s h b + / g f r 0 M R D 0 w G o G w Y u D 5 9 E H r u W V M x u y k w o z T T 8 F L H p M + E z 5 p 2 j E e x j g i S 8 b 9 6 s q O V Y y / u e 2 W k o t D J w v z d A N B 2 N 1 f J F 0 X u N r 6 N F v 9 q O Y R d 2 l 8 / C L H W d w f r + c Y + K e v V n b z l R H v A O g c A n W v / X h 1 G 9 C Y 7 j J 4 3 D / X B w N 4 M I / W e B X n X t P 5 T w X U d p d P F G 3 s r R X w 3 u f e x d W Q i 4 u L 8 u D B I 7 l x 4 9 q e V a D 2 g 4 m I f u C H i c a J u o + 9 p 8 1 C X h 1 L 3 5 K f Z O i B v h 4 G n f 2 A d w f 9 t d s L 8 W O D 3 Q X C r k G F H q d X k 1 8 j B A R w Z H A y 7 y Y S u n T N E T b s q 5 u x G 5 l g 6 B x j c Z J 1 z r G T E 7 l g N s f f z j 8 J t t F 4 F A 3 J b g J B S N u z 2 L U X D 4 T Z v r j S M F Y S R Q + L c a T A e B N j T + 0 A o W e A t R E I x c 7 O j m S z 6 Y 4 0 F O B o n g t k 5 U V 5 0 e e A V z 5 D A I y f 8 S a T 3 3 6 f a U k m w O r C P F + 0 W 6 9 B Z W C E g r p G p m g g S 0 n E P t t f S 9 e O g X i R N N r I 9 i v R 9 h x T k V w u I w O / u b W y u 1 M a t g M c I 2 s n c Y V y W w f y f b R H 4 A H O T Z a s G R E Q P C H W t t 1 Y D w O k t N c x P 2 M p x C x u A 7 J 6 r F 6 z s 4 T 1 u J w v A l g X c b 5 9 o B 3 8 V o A r v G T 7 g 3 P F O u 8 O l g y 4 d e t r W / B z Z m a m Y 1 I B v F I Y q M b f s J n 3 f C e g f J N D F X m m z w 2 v f I Y K u v 2 8 q j J s 2 6 h c 6 x Y 5 t 2 1 k n 2 k g j t F 0 t b X m p 2 x 4 j U S e T d + w g L Z y a 0 W 6 d F H e e v O 8 J F K y y M / 7 0 A q d P 4 x O A S H w F s B L I J Q I y 9 O Y C h Y O o Z h 2 G R e i t s S 8 i 8 8 d m i y v T Q 4 3 6 m / 3 8 H h A r 6 M d M g G u m W t v 9 J f E G D E 6 O i p b W 1 s m E A f B o 1 U 3 0 N w N M g G M F Z A J 4 J X P O F g 3 E Y j E D b Q / H 7 c 8 2 7 h 4 2 G c k 8 8 e 4 t A v V t B G N u C e h J 2 L t W N e c n J w a s 2 d g C X 7 o R V v 5 m g E L 1 r / 9 k J F / u Z M x K y C z d V k L A j + / O E d U X G h 4 2 T a D o Q y k R m v o b o K b F e f 2 Q 4 m Y k 4 T W p H / Q z m 0 M x z N V v h m i g 8 S t Q K V D + b 7 T Z l d 0 3 I 1 V o M b H x 5 q S i a u B K D Q Z u c d x h 9 E 3 6 9 U 9 5 X 5 F m 4 r 4 K r Z x + 5 o D W Y Y I X J l F X d y J O H 9 K B J + 2 f b b D b a P B j r Z 4 h D h V I o U 8 H 7 e b t i u 5 b E b 7 U C Y A m q l / 7 e B Q F 9 s h m F j H y k E 0 6 R h g / f b p o B E N n z 3 y a Q a i 0 Q C d X f p b v P Q N j Y U H Q G P f 6 6 D A L Y d 2 f 7 M p 6 B C I e V 1 o T H 4 X I e G 4 x g F S j g l g b I k m G m + R P y x o 7 n 5 4 P m + e + p j 5 s V a G + w J 4 + K w M 1 V h h c g g m d 2 Y G f 6 H 9 o G c b S b O 0 M q g d 9 X / k + j + Y q 1 9 t q l s Y 0 I q A 5 x Q 8 K s J A O n 6 W n c K E n D / d c n F B 8 O 1 C j Q B h X 4 j r b 4 Q 8 / z 0 L I W 4 E C v s c e f T D 8 l z z M O T v y q D W a L x U c O D f v v 5 + d 7 0 4 q 0 0 F V c F 6 w z E J 0 p 8 K X 3 Q n j I I 8 H 3 3 J Q D 5 4 7 A g v D 5 3 0 h a m S e W 5 j R a I f 9 l y F g 8 H F l O 4 P S 3 / x s O g U 0 9 f C i o j Z H N D 5 Z u o E Y 1 D R A W e I F H 6 H S 4 c w n A v L V m 6 w Y m 8 X 7 w S U k 3 N g v e z G r c R l i K Y w h g K a U A g n G p D p H V N D Z V t N N 5 / P y / n z 5 6 u k Y p b w j r a 0 G C y O 8 9 S H p P j 7 R S s l + q x 4 u E T v T T d A e S 9 N F 1 V D 1 m Z U c 6 + p F C h u u / I W J Z D F y f O C b / 0 h 3 V q + 5 j l C E H f 7 Q p q t H R v p R 9 W m v b u + l F u T z / W f b J / 2 p U a G U v K r X 7 / v C L V V n p F 8 k T Y t c 4 F q R H K F 0 6 0 V t w b L P 8 K w x 6 0 f 9 L X w v s C l i V m t 1 M C M o e D e g w c E b f f l 7 a T 2 E X A c V S 2 n a U j F w 6 R 5 y R q C C C X N n R 8 W U z b P i A 4 0 t S j 3 g J s 7 l N G + m 7 J w c E C 1 m N a s / D a W r P 0 Q K g A I 2 S 0 E A Y y C s 7 9 5 q i C V j Q f C u i F z E M r t s m N / + 3 1 2 X 7 c s m t L v n S 3 W k S p u k d B m v 9 0 N K U H j I 2 7 0 u / Z D v b z q n x U I 5 e A I F M g T S G O k I s + e o z e T 2 z F u D Q l H O k j l i O Q M E 5 5 c P g S j x K 6 S 6 4 2 r 5 + S 1 q 3 M Q 6 g e 7 7 u X t W d l V / e v K 5 A p n B a R Y f h v Q m H 5 V g P Y Z S n m N w n X 6 / I B Q G 7 p p D b h C s R Z G / Y P k B p a K B S n n N 6 W S X 5 G P X s v I 7 O y M d b J 5 P 3 E 7 J E E A E Z Q X 8 X 7 f V K I s k + W 7 M p Y p 2 U v o 0 I r 0 3 c C q V i q s t b E f a O q y m m 5 w R e L + / F k 1 C W 9 R C d d K J c Q 5 G 3 0 z q T R s V S u f 7 g R o L T z 3 I R L a d r 9 7 5 e S x J r O B T M S r m s j y X b y a Z 6 R p T D v i Q C 7 b h r R u n U Y i v Z d Q / + U f P t Z m n z a r a 4 S a 0 S I 4 x 0 v K F w o H w r Y K 9 v n o q w 6 a X k z s w w C A s L V 6 M 8 f O 5 q r k n 9 y U k x N p G R 0 d l 0 p C m 0 B D V z q e 9 v 6 i g K C s L y + Y t W 9 s 8 q R V G q F / 0 u 5 b S P C K m J u s G Q t o 7 u L y R F + r E X g 4 q V w e G n h l n B m r y K 0 n L S q p I I u 6 h Q S W r g a I o l u I 4 r d x h H L 7 i U c 0 k 5 E o x D 2 R q n H I B K k c o U S 3 / / j f f m n 3 u I 5 Q N I 1 I D J i m i h a s k T 7 k + e g x A H O E e K U o c 4 P o 0 G P 0 a G z C B M y N b c t s d t U 6 + b c e i z x d S 8 j I + L T f e z S B M P B k E 8 n W A 6 9 x g I T v n C 7 W z W 6 m 8 l n Q e 0 X / 9 K V 5 s i C b L l K T V d + s c + n a 1 h H H 5 3 k C V Q m m F 1 D Z D W Q i 7 c n j g 9 N K x O k v O X K V l U Q u X l R N X J F / + K 9 / Y y W h 9 W E 1 T y r p T q 4 f + l 8 v T X v N 6 f v U G K 8 g q A F Z B J M p 8 M T D V A 3 6 D t F V h E h n 0 i p A q S m 5 u z k l m w M n j z y Z A K b z Q K a D m L 8 R B 6 y A D G P 8 c T 5 t V k H M 7 P g 4 X p 8 p W t + y V 2 Z 1 g D / j x x f z R u w a V E 7 9 l g r R E i a 3 L p g M e 1 m 2 J m D Y Z 3 n I u t / X m P Y k 2 5 v W A N k s T 8 l n e V r B 6 H Z 6 e s x k x M L v v n E a q l x J y t L m p P a j 8 D p 3 g 2 7 h p C E e R W P 6 u I O b N Z a r S F 7 b 8 o d d l O V l w h 6 6 f j T T w J 2 A p i M e D / k i M 4 3 b a z 4 e F A n t j 4 V 5 a y p 9 K n + R r X 7 Y X 1 U 7 E U h D g F q c L R q n F t e t a S F / n G k h t J T T T L W + U 0 i H p p 5 r 9 j k f v q L 8 + t f v y 9 i 4 e x F 6 9 S 4 k V G 1 R Q P 0 l / f f x f b B H a R 1 3 6 P X S M X 6 V y Q R 4 q g y e W t P k k G D Y g Z n N v S Y T q J H J R N T L q Z d X / r z c u m 0 t 6 E f 1 W I g U 4 o 5 o k e M 9 y a J k r O 4 j j 7 T l + a A E s / P p b 2 d z t b e 5 6 J 2 g o L y q z L X / O I F + c J w h E O e 4 N / t a g V v S r f G X x r N g x c J S 9 i I q K Z p H D I J 3 g 1 C 9 B O W M n d T J g 6 g S K B o Q 9 P 3 S 9 Q E V X U u H Y / 2 2 j l w a v O Y b w M t C t 6 b Z b F 9 Z R o a z k k 5 j K e W G D t Q 0 F B h K b 2 p Z O V B P Y I w i H P E 7 / 4 q B u 4 m J m Y F Y O v o E i I r l j H X 4 S N M f C a b t b m N m l C X b 3 N M 9 y q A v u 2 e M z O T S c c p i Q U 4 t w / a 4 v M Y Q C M C f 5 T X E Y 7 c + V M m z q 8 0 8 y F R / z O U r 5 6 x o A X W P L T V I J 6 v + C 3 1 0 G c o o l u 3 C k + P O 8 0 H 5 6 o l b V o 2 m J D N x W c / 8 F x c L N h D N C r C 8 t K B x 9 i z G k Y N o M w w s 5 8 a d I y r n f 6 W A P L q I C / x 7 G a 0 P t W a d / f l t N a 8 q 2 7 q N a C L 9 c H n V r d v v H B 1 i 4 j T 5 N D 4 + P m q l C q g j 1 G C i Z A 8 q f E k j F p o 5 z b 6 I J s p x A 7 e U 2 p f l o c + o c L P O H t r q j Z N F M 9 s D N A j C z 4 v q L k 7 y m p u 8 v H n K z Q 3 D C I C r E S 8 z 6 H Q 9 P T z z w w x g z o + L 1 i s B B N l F 7 P 4 Z P + y P O H k h Q I R I u k o Y + k y 1 t H 5 o 3 B / j g z N Q E O c Y 1 6 y r m d Y j x g y M E z 4 f D x k 8 z K O o m s 1 D S A / q Q 7 U f c S f i j z T Y S 6 A 9 G X 2 0 A Z p z b 5 9 i X f K y G Q g g C F N T E P I 4 0 J f g O M i A A y w a y z n A d n b / m X H r H 6 U B / 7 m j D 5 N A 2 7 p I R C Z N T h s C f 7 r V D 7 / f y b E y w L a E m k H C B 0 8 a F 4 c 8 7 r i Q 5 / p M k b j X T h c u n l E C O f t D C G 6 x t 0 i Y H N m 2 g 1 3 w h d J d D h x U j 7 0 5 f b S C 8 x e s 3 d V O g C 8 h 0 9 H 3 8 8 G L A 5 U h 4 0 b R S j G 2 0 3 + U Y E J s E d s i i T W Z d H 9 u X x D 4 E B r k N 0 q Y x m P r 9 j W Q z c h D c N o p N P O I 6 4 d c v H y 2 y p s Q Y m 8 p D z v 6 I / r h 9 8 S g 3 + 7 r C F j 0 m H F 8 0 J q I x V h a L c g S B x 4 h s 2 O j O N K W P u T P y O K C p X 2 g + U a a U N M e P j S k X b 8 n E h q 0 T 3 T r t A 9 x n x + J V 5 t / P g 8 X q + H h I V / Y G j T b U y s S z M L k 2 R g t M I j r T + 3 N + e k B x 1 u c a n l r B i / k b r b + O E 6 m h 5 l E h 4 c C 8 6 p O 6 T k 6 Q U 6 b k 4 3 G j a N L K J U 3 P p E 5 L 3 t V G Y z m q W w S P z t W k k H m 9 E V k N d o f I u 3 k 2 O 8 n H j 3 W 5 6 n Q + z j B 9 Z X 4 n i N a 6 D s 5 b T U 7 M + W 5 U B 9 i q 7 q Z i S 3 9 d D 8 S C q U J d z F x + I l r K b R O J l m x x f h Z D e j d M w X 5 T 6 / l 9 w i w e W 7 P H r z f w t k e r i b M I r j e 4 N n d E j G P D h c r 3 i 1 M u X k t 6 t E A A u 6 2 7 p 8 P 8 m p b k 8 m I p t k q Y D h D T h u O q a a d 7 N b y f f D y D W G G 0 n h D u P 2 B S N V j N F R J Z f l l + f A X P 7 P S N q L p U 4 E i 0 R + l M P y Q 5 s Z q q Z 8 q E E r W Z H / 3 b L H u B Q D c I d 5 0 w a x d x p e y i b x N 0 W e V o I P i T / N p m 8 6 A n G x 2 O P X D / N 0 a w B m Y 7 0 X 5 Z l X j x b 1 v 6 s U C g f Y x u B A h k / 2 F e E j 7 v M X N A S m W + K J L B 3 l 1 8 h v y G v e 5 A E H G M m X Z U V K y z x H H y 7 s 5 z Z I X b a 1 V J J 0 e t K k a c W h K q J M T e X 8 x 4 Y S 1 i 2 P b i J 8 i x 2 g y c V v P T J R N G 8 U 1 o c 7 q v s v T Z b k x v W x L c U V X c + o U v B e K 6 S Z 7 7 3 5 r t P o O R b / U 5 c V S O g O y 5 b Y u w p a o 5 l s k E C F + y 3 I C b K 1 Z Z v k a l E w u 7 Y O R x e W 7 / R V r W a x o g 6 y g h K y R q U a i a r r s m n p o q Q 8 / f p e C x s L e s R s X 0 t Z c c S e z g n l S W d C / n 7 o r E p d P X 4 h 1 w E / v U 7 M z o Z G H n V I m M O 4 T n f 3 a K X j v 0 l + r 1 j v I O f Z b D C Y g L P T y 4 o F c u a 3 7 j 2 x D t g X k k W N 9 M G F 3 8 V V 6 K Z r W h P 5 7 u Y 0 c H 7 R L C M g z 0 y 6 u n s y 7 P C N L 2 F d L E 4 9 + l 2 k w J 0 9 M 1 n E l G p o 3 + X T n h D Y F w o n C y V 0 B K b e / 2 A j 0 K 8 c a w c x s Q q e X z 5 T 6 V I s p R s w 8 5 V 5 m s j m f c z h A J p q S 9 H 0 w v 7 e L d o 6 N a x b 2 H F 6 e u K E m V 8 Y e X O 0 C O U I I s u f j M U 2 5 q k U P O a 3 u d 7 I b P T b I 8 W S 2 K N 8 8 S d Y R x u I h W B r N V N N O V 1 6 b k 5 R b k T U W T Q k F M v j 8 V Q v k g 5 7 U 8 r R A e 4 D k H F M w n R v L H U 0 u J t q 9 o 5 o J N x 7 6 R d G X v j X D 9 t a G j x 0 e E J r + z k c X 3 O t D s 4 M 1 s g Q N E 9 U 0 k L q d t 2 n E P N G e w g S c P y / o + m H b 9 s g U y T P 5 b I z 7 b Z 3 s R j S V b h + v s + y c O 9 b 1 l V w + R g f S T N s g D a l c C 6 0 s c + d P + 9 L H Q y W B O x 8 f e N m 0 W y T D a y o 7 u f 9 h 0 l r g R v D N 4 w a u i a E E 3 v y H u Z p 1 J i Z U Q P H a 5 l W g m M p b I Z c b 9 r H u g j K 9 O f V c r s / k 6 1 7 y H S W Q 9 b 1 a c 9 5 I i J W S S q P X c L K D b E W E P 8 i U x R v 3 a U D u 6 s h E m r h L m 2 x G j n d y y v d 8 O s i x 3 1 / 9 b i C a T 9 d k H E I 5 U r E d H R 2 S m d k T W m 7 H j 7 j Q 8 j a f P s E F R k n k 4 9 V 0 P a n 2 U u w Y Q O 8 V s 1 J x D 8 L 3 j l V s 3 Q 1 s H 9 y z X i G X T c v Z i V 3 5 2 b n a N P W w N B j a a V p J 3 y 7 w F e x 0 j K t T B J m x L V E 2 Q c j r g p O v + n g 0 L x p Y t h r C u H h 9 0 D y T 2 d q x T u u Q 5 + K 2 r c u v z y P + 0 c f x p v I o W h K K E W G 7 4 s g P V w v q 4 / p h x 7 q 7 c / z A 5 b G I S 3 A X u n G q f v 3 w d m D N h + p 9 6 j L 8 e a H Q 2 3 5 c C X M + a w / y I u 1 O s V P u r L L o B N V 7 w N b + 3 R 9 p 2 2 f b I G M u z 8 l a y I 8 e E 9 n q / v U d d h G P f h f t w 7 0 n T w P 7 q v u R 6 f r 8 G s m c v D v r H g P x F Z k + M e n K v g / a a A h o 7 T y G U + X e H 6 w W R A v H r T n O O K E 1 9 7 6 r 7 7 R A J t v 8 n U m H R T 6 v k h Q B 4 0 q / 0 P 4 V L z / r 1 C L I o 9 z Y 6 Q 2 h n J x Y p I 5 I l q 4 G Z C o u 7 e V M Q 7 V Z 5 2 X P 7 a t 4 b w l X c Q X 5 d F u O 5 T i X X 5 N h R 7 T a s Z A n b C F T O F 9 F r t 2 4 I u 2 M v + 5 x j o 0 L E + O 7 u n E / a j / k f y R a S O L H F T T 3 T o / v n Z f U C U o l 1 h / o T V M q l 9 v r U 3 Z Q I D P d X r w f I C f 6 a V v + + H d 8 8 n l h P z J V l b U g Y 6 T d M f V k 8 s H i r N 3 n j q k e b 9 9 3 x 1 S b b n 6 f I 4 2 X X d t X C 3 w n a C b 6 U S y u 9 + 7 7 N / b w I i 6 Y M a i d c P q k 1 1 I E / 4 N 0 8 q o F 8 g U 9 b m B x E K Y 5 h N e G H h R J V h 3 i R v Y A v P + p m + B F a t 0 r q h N y / a j b V m U p k h 9 k K V T U 0 W N y g z U y R P M D m a r f J f B 9 K v 7 G 4 4 K s V o n l 8 k y W j W C k X d y C l + 8 P f v 6 W E q V + m k a z o E 2 + u O y 9 Y X g I Z R Y u w B c M F l s B f c E 0 c A M D X j U r e i g u t Q w B V 6 L z 2 m y a y L m x p M P A v e O 2 N z e k 2 / e Z M a u / v 7 o j f 3 c l b 3 6 K B 4 Y J v w + e W E 5 2 0 D Q h 7 Q L C r 5 F a n s l Z L T 2 e L c v Z s a I X e p e n H 7 a t J 0 4 g l 4 v b f i O H y 3 P N O G T V H V c j k o u H J Z f t f B r H O n r l t Y t 6 M d z k 1 q G t P l T A 9 A R r e r s f c h e s h W g k l R Z Y M + x 4 v z n y C A R i t V L c b 8 5 P l m z g l H E e Z r l y q w 4 N v R n F Y m / e Y J H J 9 K Z / x k D v z 8 4 U r A n Y 6 d w p E 2 g j k S V U N p x w u 4 C M O P m p h f r 9 j e m n a w P 6 f E r m K l T b r / J G 3 G Q x k o 6 E K G F M P q P 7 T D O 5 P C N d 9 V g f 1 / 3 X b 7 w m y S Z + e 3 H o k F D O 0 u V + 3 B f S F 8 w V 3 q c p j F 6 g f u i 3 Q j g 6 Y I C W s S P W b 8 B 9 C F M z F r E 3 Z k o 2 e / a i v c H D v S S g W 0 i w 2 G S i / Q f T C X Z 2 t n 2 s + 2 C W M I T C x a q d s S w Q n n 0 Q 8 l r w e X X k q o W a s P u 8 I G M a i u V d + e L h o N y Y z c t o 2 g m + k 8 H w / Z D m + y 4 e 3 R 8 l j O 2 r a i G C 7 q t q L o 3 T 1 C u X 9 H k N y N v v X v N X 1 R 4 6 r H d E r l 7 K 6 M 3 i x 0 u u Y E a e W g E t z 2 6 G p n 0 N R X A f L x 9 o G / z a b s y 6 F Y d Y q w F T M 5 P + I B A 1 c S 9 m s m I h 4 g H 1 A i y d 3 W v Y Q H E b j x D h 5 V m 7 Z + / j l i a q c m P B 5 y H M P s 9 k K u T X H V f b 5 o u 7 8 u n 9 l F a G G E 2 c r I V j H X n 8 s Z C o m v a y q X m B s I F c T l Z Z y L K W t 2 s L W H J 8 R f 7 7 / / z P t u p u J 2 j L y t c Y 3 I x e V w h + 2 L a h 4 B T a C u q 2 e q c s t P E s e o Y g x 1 j r r q o W G t M + w m G c V A + K 7 e 3 e a J J e m u Q D 6 K f 9 / H z j c s j 1 q B K C P 9 3 q R z V N P K R t q 7 J R P V 6 D z U W y P J 8 f j Z s s u T x I c G c h Y S Q I + + r I Z G m 0 D O n 6 u H 3 f k 8 W l d Z + l H Z m I l z l G 4 5 l 0 U k Z Z D d b L f L v h Q F X b 6 5 e H 9 K b 4 A m l w F 1 o r l G k n y 3 M X U G N T N f J C w U x a O t d z E 8 5 V y K a g v w S k U / u / O u a g 2 N 7 a 9 L H e Y l i b f 7 y 4 r h 6 B K E 5 I L e 6 b W d W A d j A h d m k E v O b I S v A C z r 7 G Y 0 2 O i I f 9 u q 3 u d z J W l 0 b + O N a + 5 / f 5 O P v c + U I I 6 R q p a H n p g f K P / + P v / f V 1 B q 2 8 O / 9 L 6 r d O T K b 0 5 l H Y U B A u K h T S F T R c q O 3 n W I 3 r h / / p F w e a c C z R R e 3 K W F K 3 r W L t I t F u J 6 R D O A t i 7 8 F t w 2 C T T b H K r R N 4 H m e 9 x c 7 J Q W N a P x r S K i s + 3 u y 7 J k O R v F r a H V s v Y 5 4 Y F v f H W p 7 7 j s l k O B d x y O U r f / a 5 N 2 y U L P 3 W O 2 / I 2 N h o V d 4 7 + T v w k z g 5 T W 3 r C h 0 K W C N V 7 Q J c 3 I U 9 N Z c G v b N 2 v l 6 C B S T x F m 9 8 5 + 2 L A p f 5 m 9 t Z + f H R m s / p L o a G 3 U L 1 3 U T j c y J s F k T O q Z b / x Y W 8 X z C T / C h Z o s H L R m M 6 K g O 2 P x L Y 5 / O i l T A h E C O c q z H t H F n 1 O O J 8 V / c H A j m v c Z + n W z O N W 3 B p J 7 u O T F Q a 7 / z s h t 2 D g + D A h K K D f W Y m a w W 2 g l n n z h X S 3 T j N o 6 D + o t w F 1 t L 6 4 R + E P 2 E P g W L g N Z 4 v C 2 j E v 7 u c l + n R g 0 9 / 3 w 9 b m 9 2 b G r I f W B w G T 3 T G I x c 3 9 L N K D p 6 v b n n u l g 7 P t h a c c P s 0 g q / H a i K S 5 + Q i 7 K / m 2 7 m D 3 L h 0 T c Z C G k L 4 3 0 A G y S O u x 4 S K 3 p G n l n Z 5 Q W Y x s J F f l o 9 + 8 Z 6 k W k 1 y a w q R / w 9 X i P K h o m h L 5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 G u i d = " 2 4 1 5 8 a d b - c 6 b 3 - 4 3 8 f - a 9 9 a - d 3 5 2 4 1 a b 4 0 5 6 "   R e v = " 1 "   R e v G u i d = " 3 5 f 8 7 0 b a - 9 3 a f - 4 6 b 2 - 8 7 2 b - 6 b e 8 f b a 0 e 9 6 a " 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9 9 5 D B 3 F - 2 E 3 D - 4 2 F E - 9 9 B 2 - 9 A 0 E A 4 2 2 B 0 2 8 } "   T o u r I d = " 1 0 0 4 9 d 9 a - d 7 7 0 - 4 b 1 3 - b f f 8 - 6 e 5 f a 8 d 0 5 9 4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D n g S U R B V H h e 7 Z 3 5 d x t H k u e D A H H x P i R S F 3 X a s i R f b X v a d k / P T G + / 2 R 9 2 Z o + 3 / + 0 e 7 0 3 P b M 9 0 T 7 d 7 b M t t y 0 d L t k X d E s X 7 x M m N T 2 Q m U A A L B E A C E k X j S y Y q M 6 t Q y K q K b 0 Z m Z G T W w P / 5 5 I t d O S R u n B q X k a G s r K 6 t y 8 m T J 6 R Q K M j j R 4 9 l e X l F s r m s T E y M y + L i k g w N D c n Z s 2 d k Y 2 N d t r a 2 Z X Z 2 1 r 6 / s r I i + X y + m o 4 D 3 8 l k M r K 1 u S E V L f H E x K Q M D A z 4 v f H Y 2 t i Q o Z E R n 4 p H P l + Q z a 0 d + c v q C d k o J H y u w 0 i 6 I h 9 f L F h 8 a S s h n z 1 I W 7 y P o 4 0 4 u X B Z A 2 7 r J X 5 3 t y K V S l l 2 N S Q H d m V 4 8 J H b c Q j U S 9 A B 8 M b 5 0 z I 5 P i I D i Y T c v 3 d f H j 5 8 J I O D g 3 L q 9 C k p l k p K l m U Z T K X k 6 t X X Z W 7 u n K w u L y m 5 l u X E i R P 2 / c 3 N T V l f 3 9 i X T I D v D Q w k Z H x i S i Y n p 1 q S 6 e G D e y 3 J t F k Y k N t L w / L Z w s w e M o H z U y U f E / n 8 Y Z 9 M r w p 2 d / f q i J B l W x U d S 6 o M O T k a k J L W 0 j u V k + Q e C o c i 1 F A m L a f G M p L J 5 i S Z T M r k 1 I T 8 + O O P 8 u l / f C a f f P I n I 9 f w 8 L C k k g n Z V G 2 x o q R 4 t v B c T i v Z O L 6 i V / f 8 + a I R r R X O z l 2 Q Z 0 8 f y Z N H D 3 x O c y w 8 f S J n z 5 3 3 K Q d u c q V S k W J Z Z L s 4 I E v b A / L 1 0 0 F 5 s p 7 0 R + z F w k b S b v y / / Z C p P p A + X h X s f W C B a P X P U g n l S Z U v 6 v P e b S 4 P 7 e D A T T 6 Y / e G 1 C 5 I S V Z f J Q R P W 7 e 0 t z V f y q N a Z n 5 + X Q l E k k 0 4 Y e W Z O T s v I 6 J g 8 f v x E L l x w w r 7 w / L l d 5 P j Y m D X n m s G d e 1 s W n j 1 R M p 4 1 j c c 5 4 1 D Q p m O h k L f f A u W K y N P l g j z 4 4 Z Y s l K Y l M 3 F J J J m y f a 3 A f T 4 9 V p J H q 4 M + p 4 9 X C b F N P / s I + S r 6 K n / l s m v 2 7 e 6 W J T V Q k O H 0 k t / f O Q 6 s o U 5 N a r 8 p k 5 K E N v U Q e A J k S q m w 5 / M 7 k s q O y + y p G W 3 K z a i Q F y S p z U A I F L Q R R H r 8 6 J E 2 z R 4 Z W e K w o c R c 0 3 7 Z r V t f y 9 M n T 1 W 7 L c l n N 7 + Q n Z 2 8 P 6 I e x W J R t V 6 l S i b w 6 P m m / P 7 T r + X 2 s w F Z z + u N T L R P D m q y P p l e X T i N V K 8 v 6 l M Q y z f 7 j G Q D U i g P S r H S v H J v h Y H / + 8 m f 6 3 + j D f D T v 3 7 / u u S 3 1 5 V Q 2 n R T M m 1 u r E t u a F g 2 1 t f k v p J k 7 P R 1 m R k p y n f f f q c a a F S + u v W N f P D B + z I 9 P W X n o F b g e / P z 9 5 S E g 0 q 0 O S M n N 2 F B m 4 V o O L a v v / 6 a k R A N h u H i L 9 / d l r f f e c v d h A j W 1 9 Z k W P t M n A P c e T 4 o d 5 c G p V x S N a m H J p R I c T V W H 8 c f s Z o q 5 K m 8 O Y X g t Z S G A W 1 1 T e Y W 3 f 4 O c S B C z c 1 M y e X Z c d N E N P c g U S q V l n X d U i k s r 2 / L 2 P Q 5 W X z 4 n S w v L 8 v F i x d l d H T E r H y N W F p a N E v b 6 d O n Z W t r S + 7 c + V 5 y u Z y c O D F t x o 0 R J U m 4 e K y B 3 y m h s B S W J C N L c k a u n i z K z v a m D A 9 l Z a s 4 K F 8 9 T U u x Z k v o o w 9 D I 6 l q a U c o i O S 2 J Y u P Z t Y l n X Q W 3 k 6 Q M H X T Q U i r N n l j b k b 7 S e u y o V p h W Q m B c Y E m H V p k c 2 t b z p 6 e k S c r J V l c W j a T + Y 4 S L 4 5 M a K M f f 7 w n e W 3 C o X 0 W F h Z k f H x c + 0 o L R q T R 0 d G 6 G 0 G a / t d 3 j w r y 5 b N h M 2 X / Y T 4 j G 5 U x + X Y h Y 5 a 4 b p A p m e i 4 j u n j F Y N r D g I n X 3 R X f E z 3 D c j a z n B V 5 j s J H f e h 3 r 1 y X r Y 3 N 2 R Q O / Y T U 9 N S K h Z U + E d l d W X Z m n z 0 h + h H p Z O 7 p k k o 9 3 l t z j U D T b o n T 5 / K 7 3 7 3 7 1 I o F G V 4 e E j G x s b M 5 L 6 t G o t + U U A i m Z S 7 O 3 O y O 3 F d c i O T L k 8 v Y j S j T c 7 8 o Q y W d U h y c / o 4 V q g R q I Y o q S y m p F J m W W D X 6 t a o 7 e 0 E H U k h 2 q m 8 v W p W N g J N v t z w i P W H s t m c b Y f H p 2 R h M y m P N o d V e 6 3 I 1 F T z A V j y R 0 a G T f N c u n T R + l f Z b N a s h J 9 / 9 r n 8 6 7 / + z p q B g A v + p 7 9 k 9 4 w X M c j 7 5 e O U 3 Y d u g c q g j + O I u O e 6 a 3 J o 4 g O X L O Z C o a R 9 e o u 3 j 4 4 I 9 f r p a U l n 0 s b s k m q O w U H V R O m M 9 m G 2 J J X J y Y P F v H y 9 f E q + f J S S V G V D m 3 t j M j M z 4 7 + 9 F z T z 7 t 2 7 L 6 d O z R q h p q a m b N z q n X f f l h s 3 b l j / D I 2 X L w 3 I H + 7 u t b w M a u l P D J f l l 5 c K M q 3 b b i F u k L e P V x 8 x S s r y r M I 3 U v m t c Q i t p U 2 / r Z w d 1 y 5 U c h w b W 4 X h b E Z O j g 2 Z J j K r i J Y E y 9 7 K 8 q L 2 n 1 L y h Z L o 9 r I 2 w 1 C b i l J + X W Z P n b J 4 H N A 8 n 3 z y H 7 K 0 t G R N x A A u L p f L S k L b c q d O z 2 q f a k J u P k y Z V 0 M U N P N + e W l H 3 j l T N H P 4 w 5 X u m 7 d n R s o y k t m V 9 O C u Z D X 0 c Q w Q w y o U B H 2 o G l T W H K t k p 6 C t s g p j n j U u 7 B f o g s R k 7 w 3 v X j 5 n f R j I t L 2 1 q T k i w 9 p 3 m j 4 x I 5 8 / H p X F T b j J k Q 5 j k y e V a H u 1 S k n 7 R n h H 4 K b 0 4 Y d / Z V r q 4 Y O H d l 7 A x c 3 P 3 7 d w 9 s w Z W c o P K W H 2 a g y I l N L r 5 C e / f Z a K V e a H A T f m 9 Z M l + e h C X j 6 c K 8 j c R P c 0 Y B 8 v D / v J i T X 9 I v 0 o / b D 8 p f W h P X x o F v Z K a g x S g 0 n J q A J A 6 C F E N j c k x U L B h B / C x z W R l r c H p e Q 4 U o e 7 d + 9 p U y 4 h 5 y 9 e M L P 4 t W t v y E 6 + Y B c D O C c a C g 3 2 5 y + / k v X N H c t v x O c P U v J w N S m / / T 4 j W w 3 a q x u A U K E v h Y a a X z 6 c S 0 o f R w f I W B Q u r c H L I N S w m K Z 3 N V L 2 l X 0 7 a M t s / t 7 V S 1 I p l 8 0 X D y L h l 5 f N u b b l p w 9 c n 6 o R Z O 0 U O U E N O z s 7 M j I y J J O T k 5 L L Z s 1 9 C F J N T o y b N Q + j B n 0 q 8 m 7 c u G Y k G 0 l u q i b S Z l e D o W C r m J B v n q a k W K 7 / j W 4 B 0 7 n y 3 m 4 B 5 L o 8 3 R / c O q 7 g G T s R 1 p j K n O M V H x D L m d G f L A + F r H 1 D S w 2 V T i l h 8 q t S K B b M L J 5 K p 3 T r x p R u L w z K 8 h Z n q k f Q X G s 7 t d N D m G + + + V Y m J i Z 8 j g O u R 1 z B 5 5 9 / I d 9 / / 4 M e V 7 I t F Q Y e 6 t v r 2 k e T k h R 6 R J x m G M / V E 9 j c l v o 4 N q h T A t V H G 2 x 6 + g m r j F k u p 1 0 t 1 Z J Q b 1 w 4 q 1 p l z D w h K M S D e / O W j 6 l 6 f j n O E O A L q u U 4 O V r r d 1 A g N B J m 8 Y C 8 a q z F x U X J Z N J y + f I l M 7 F f u X L J B n e X V 1 Z k a C g n T 5 8 + k 4 n d h / U 3 4 A U A 6 2 E A T c q H f Z + + Y 4 g g U 4 4 0 B t N Q r s k X c g P N F l d b O 1 W 3 I N S A D G n / g b 5 T U T U U X t y z p 8 / I 8 u q m P F l z f n e N C F l s I 8 W 0 j L R q N 5 p 1 A X l t P m I i x + 2 I i Y n M k c I X b 1 y b g F w Y 4 1 P W 9 M s v y V j 2 x R B q L F u R 8 5 M l O e 0 r A / q B f 5 w / u L N k H 0 c X e 8 W 3 n l i W 9 g S j 2 b f d R i v F 9 x L i Q 2 r o p O R S S e 3 7 b N v s V 0 6 M V r n 5 r L 7 Z V k O t h J m I q Z k 5 S F g I S 6 W y D d o G 4 B E B a a K A p M t L S z L u 8 / G e w B B y a f i Z m b F 7 j e H 0 r l w 9 W b L 7 y Q 2 n n 1 Z + M V z u 4 6 X A P V z j j y F E d G v / P q 0 b j l z f 2 t + E v q / Z f G 6 W W b W 7 1 t w r l k t m j H i 4 N a G 1 d r x i i z J + Z o T p H M 7 r + 4 t H a S V U y p p y G x s 1 Q j U D A 8 Y 0 + S A X T r W E J 4 / u y / X Z m h t S r / B 0 n Y m P L o 7 B Y 8 l u Y B / H F T W Z R e I 9 V H A d B / T T s l 2 K s L p R a w 7 G h a Z W v k Q q J 3 P a 7 E E 7 I d g D + s O 5 0 e l q v 2 m / P g 1 E u j r j h H 9 1 O y E r G t Z 3 E m Y K x 1 d v P 6 A F Z 2 Z n t O / 0 1 D Q T n h M I O F 4 U j D u d H G 7 f h H k Q 8 F s b W l a m f g w m l d C Z 3 v 5 e H 0 c P U M D x w J M h b B U V F Z A C B t + Q 1 R C a 9 q H G T l z W n d r 0 0 T / I k x s Z l 0 / u N e 9 L R A k 2 o f 0 Q L H x / n E / L s p K J 8 g z K t h k Z 0 F K t g E k 9 l 8 2 Z + R x M j o + p Z t t w 8 R 4 T C n x y P 2 1 j X K j v k 9 r M p P y 5 V P M K p I 9 X G / H K A Y Z E Y E n X l 3 q 6 2 N z 0 0 H T P c B K P i C 1 b f G V 9 b V W + X 8 p I 3 g / F 7 K e d A C T C X S h 4 O O B i u L L 4 X I Z y + 2 s n V q F B K + E 9 M a S a j H E r v C r m 7 9 2 v L u o y r m R 9 E b g y X b R x N C o G + m 4 Y K i Z z F X n 3 T M E M F 6 c i F s w + j j G 0 N o V L 7 t N h P x N 6 L K H G T l 6 Q K 5 M F O 5 n N x B 0 e s x q 7 K W I I F h 1 w T Y g z R k x O u S k X j W D f 3 b t 3 5 b P P v p A / / u G P 8 u m n n 2 u / b d D G p m 7 f v i P b 2 z u q 2 d y 0 9 g R t T 0 W v p 1 h 8 + y w t / 3 4 3 I 4 / X k u a E + 0 z 7 V p N D Z U n r b Y B k N G P 7 O E Z Q G b a W X Y D G I Z F l h R 2 6 x Y S O u C + u x A u g S g U 7 6 s N 2 Y U j y O 5 t m L s f N 6 J / v Z C O c 2 U u e v T k N 0 N O i b a I m 8 w C 8 y W / d + s Y m I F 6 6 d E F u v H n D x q R W V 9 f k T Y 2 / 9 9 6 7 k s 1 m b H 4 U K F c o o 2 5 b / u j B Q b / p g 3 N 5 s 1 Q C K h O 0 7 g + L K V n L O 0 v O T s m V o 4 / j A Z 4 0 M h 6 e q l H J E j 6 n S i p 3 3 M Y m s k x e f Y i t Z i e y A z Z 1 g r G n r 5 5 C p p r 0 R q I e e z L 2 I K G F o f + 0 s r x i 6 W B F 4 7 w / / n h X i X P d p n l g e M A t 6 e y Z 0 0 Y m t B K D w e a i p A E 8 x w m 3 x 6 C p y v 2 7 p M 2 + R t x 5 n j J N B a n o V 6 X 6 s 3 u P F + C F o v 6 p + s w I c V h N K w 5 7 p D M z P i e n M 0 s 2 3 y m T H Z a F D X d I s 3 5 T k + w 6 Z F I D 5 g V R r p T N L H 1 7 w Y 0 4 o 5 3 K p b J p p 2 i T k j G r Y J D A G I F 3 R Z j i M T 3 0 Y v p Q l H F + q X 5 k n K b f W 6 c K s r S Z l O n h i n x 8 I S 8 / P 9 / 5 u g N 9 H G U o Y a h N g 2 A H D j W A 3 c 8 W 9 7 a 4 U B 7 2 / R B 2 E 8 M y N p K 1 N S I W N w f M T B j Q y h j R D L j u r K x t G C m + f p q S b V / x 0 6 R M + M 7 Q o N b 0 + Y b y s a Q z T T / W p c C c D r 5 f f D E u Q I t b C d n Q c l M u n H M B t R I a a i i 9 a 9 N V m D a S 7 V v / j i G 0 w W f y 5 m T O Q e N e B g F P f W v H j b V G Q 5 2 G 4 i T F I k N T u + Y C 1 E o 7 R d X T 0 D 6 C x Z 5 B b U K u b B Z N K J 9 r D f 9 P t 7 O y X R o 0 T w h + d 3 a 0 I s / 9 K q 7 8 H i s c 3 b z 5 h f W 7 a A o G v G h j A E a I j y / m 5 d J U 0 Y j E R E f C m P a z K M m y E g + r X x / H F c 4 w U Q u e O Y p S y T m B R 1 E n n Y n M p G S 0 R l 5 e f G 6 a 6 d n 6 / s I b z k V / Y q t h q k Y A + 3 B B S q U z R q Q A C v L 5 w 0 E Z S L D 8 r T v T j J I K r c W c q b t 3 5 + W N N 6 7 a 1 P h 0 2 q 0 r z l R 4 g N a I / 7 W D g / G m O K C B I N W F q b K 5 U A X g W 3 h t t m g a N 2 4 C Z B + v H k w O G x k S E A Q u I n g c u r Z R L z c q C R z h Q i I 9 L n M T R U l n s u Y i V P Q W t V a I t A r 3 g H 0 I 5 Z b 2 l 5 Z 2 G u f n q 6 S m a u v u r e 8 o M b e 2 5 d m z Z 3 L l y m U b B A 4 L V 6 I J / j D v i M V c p X 1 + s m P Q N 9 p q s o 4 E W m l F f / v P j 9 J y 4 1 T R K g f m S d 3 3 l j + + 2 + w Z 9 P H i w H P o x u I 6 7 U s W 7 T i V W S N U h E P 6 W U V 5 N 6 d N t 7 I S i r X u h u 3 k Q X s 0 b f a 1 g c H d b V l Y y U s y V 2 u 6 g Y H B r I z N X L J m I O c v b D y T T z / 9 z F a M Z e w J Q M h P 7 q X l M 9 b c 8 2 N b + V K 8 8 B 8 E n H F 2 T J u V Q / E a 6 r E S h 0 m U L A K z q a Q 7 N 1 G y M n E 7 0 F h R r d X H y w O z A r o y 2 T R W z J u f d 2 u 7 f u J p V T I T y Y z 2 V 0 R y i Y I t k P K A u R / 7 c a g D g h V W 5 i W f v V j V N g F o p m e b a b m 3 P C i 3 5 5 / J w / v 3 5 P 3 3 f y Y f f / x z e 6 P H X 5 4 N y m + 0 r 8 V A 6 i H 4 3 B T c p j N j J V n a T M j 9 J o u 8 M N 6 F R p r I V W S n q J p J j 7 s x W 5 A r 0 y X 5 8 n H 6 h U 9 8 7 K M 5 D i s i 9 i T t I + 5 M 7 N j 7 r K l c i 8 X a 8 V X n 2 M H c q A y o 1 A 4 M 0 I / R f l T M T N w o 2 i k 8 g l g u 7 s j O 5 r q U k / H v a t r Q / s e d 5 w n 5 + n F C r l y 9 Z t M 5 c D P a l H G 5 1 4 O V j A K s b 6 d N 0 a X t p L 3 e Z j 9 c m C z a t A 7 6 S t S C j 9 c G q 2 Z + m h o s B 9 3 H M c D + Y u D B Q b U D q e h X 1 / X 5 + 2 z k y u 1 O n Z R s s m y L 7 p d 3 a 1 8 A B 2 3 u 0 Z T b W X 8 u Z + Y u V v t J c W C l m e H J s z K g / S l Q 0 r 7 b D 8 9 r Z M I I 0 W 2 M Z C o 2 Q N u 4 7 k U c 7 i 4 5 c z / X Q 4 3 E E t B 4 S j C w O 5 T m P B V 5 S / t X f b z q q L K h N S K H L a 0 U q t + s t s F Y 8 T i V K N m r Y B a W t / Y n U Q c E G x t O W 9 + p 1 T e S y Q F b A 2 8 z P y D / + n 2 m z r U H g n U T T G + n q c a r a t q 5 E k i E L x / l s B p I M a U k + t n Z g v x 8 r i C j W u 7 2 7 0 g f x w N O E K A C l u m A K q E q 2 n 9 K J 8 r W z / l x z c 3 I b U a q d o W H n / z o j X G b k E i T a T 8 w 1 + n Z R l L + f V 7 7 c j 2 U T r Q K k w b b 0 U x R M N b 0 4 f m 8 e Z 3 T l L 0 2 4 5 q B Q f H i B b + P E u 7 j B e L Q j 0 H l z 4 n g 3 s 8 q l B s h p 6 w 1 b n C A U N E Y k F R u 0 m r h t G o o J k 8 F T 4 b D A g 8 D z M 4 s w d X O f K J b T 1 o v g n F Y 0 F / y 1 9 4 W e H H 1 3 E R J 3 p h x 0 + I x m / 9 8 L m / X F Q X X 1 5 + M e D T Q Y P v q A r B 2 + 6 h H X V I T K 2 u Q x p v N B z I n j G E I B V a s 4 G U N 9 m q p x n R z 0 O k P T b e z K p T 7 I Q z a H j W w e i z G i O + 1 T / e n e x n 3 E r e Y J i h k O 9 d f X f a l g y f D G 9 0 P 2 l p w X 1 M Z R w M h 6 n X y 7 + L V H A 5 z G 1 l e c W / V N E I x M w L i D G t f 4 P H a g H k B N M U + u x q B u X v L v 7 1 z u A 0 N d d Q w r N o J Z 1 7 c n T B E 4 H J E B f F s o / a 0 M F T g R k U T E v N / H y 8 X S B n 9 4 4 P O A u B b e 7 7 p M 5 q e U X c U / I v J z G x e 2 d X O u R J q d a t i f R m a R I f t P w V 8 / j D j B j 8 P W G N 0 E z R B O 6 m 5 8 J 5 g g m E j r p y o a S J M + 9 w q z O g b / c U w j w w g V T e s w 4 1 n i D M / k W N + f f p n R i s G d C H Q 0 8 2 M z A y X T W V 2 C 5 y J p b g w e O R S F f 3 B 7 p 2 7 E 2 D Z O z V a t u k f 7 d 5 o j m o 8 k h s W r W u m c m 7 N i U c x x O v j 5 a L R O o x D M w a l / a E P 1 / 2 7 e N 1 W E Y l G U T V K p I Z O m I B A q K X t l F m z 2 j E g d I L F j Y r c u f O D X J t 4 L m + f Z s H M + B c A d B P B v A 0 w c V + f d Y Y F H F p t z s o B w X 1 j a v x / 3 E / L H 7 V P l U 2 5 c b K j 2 g f s o 4 Y 1 7 Q v T R G 8 K I 4 J F X N w Q d F L Y B 6 q R K s h Z W y t I o i L p K r s A s o Y j a j z 2 n q g d b G 3 n r f / x 5 R e f S 7 K w K A N r d / y e 3 i F y S X J S t V M w t G C l Y 4 l o r H Q H N Q b R j 6 J f R R M P Y n X F h 6 y P l 4 4 g M t U t k W g I e y K b o I x I r G 9 A K M 9 Y M g l 4 c r N u g s 9 0 2 4 C G Z L t I Z 4 d k + t Q F M y p + 9 + 1 3 8 t G N G X P Z 6 R X o B w I q h z d m i j I 7 V l 8 t X d e 8 v 7 6 Y l 1 9 c 2 m v + 7 g T c n l Z u S 3 2 8 G j B S q I C b P j K R c G k H p 6 V c K v o Z x a 7 2 o + j S J O v X j E A 7 l X y f u / F L e 0 9 S A 4 O c U X N 7 F I P a c M 2 k U / L 2 O 2 / K e + + / J 5 P j o z Y w 2 g u U S k X J F 7 W f V F q V z b V F G U o W z a 2 / 8 R r / / C h l M 2 6 j m q y P n z i q s o C 8 V G M u 4 k G + 5 V i k t o / o 5 q Z q q N 2 B + v c 7 / W X h Y K b f U e 1 7 / U J r f Q Z x L 0 3 W j z n R b u U l a 8 y 8 Z X 0 I / P p O j Z W 7 7 q P H d a w v z E t 5 a 1 G 2 n n 0 n 5 Y e / l W x i 2 / w T l 5 a X Z V k D 0 0 L o I 0 I k p r F 3 6 j H R x / G D y b 8 G I 0 9 U J O v E M 7 q v / q C Q K h T L k g g W P g u a y b k P g o U N b W f p d y H U l Z M l 8 2 + L w l 4 Z 2 o D Q N O s W m I b P U s 9 D a z c l s f N E 3 n / 3 T V l d X Z W b N / 8 s 8 3 f n 5 e t b 3 8 j / + / R H + e e v d + p m D 3 c L z T R 0 H 0 c f 9 u T 0 w 9 G K l N 9 6 b l i W z 3 d x B + N L l T v a L 7 e M g L p E Z 0 A L R e c U X Z y q 1 1 J x 2 i j u l a E H B X o G L / m P r o 3 L a 6 9 f l t d f f 0 3 G x s f k 3 v x 9 u X 7 j u r z 1 5 n V 7 d c 7 c m Z N S Y a Z w D 9 C 3 9 L 3 K q B H I s S P k O f i 9 P l 8 3 R q K w V 0 F a k / W E O i R w y w k z W J k a w R S J g C f r r B 3 h E w o s Y 3 E u P H H A u N D M 0 h 3 2 p V Q 7 X D l R k u m R p L 1 v 6 u L F C 7 J r C 3 X m 7 O 0 d T O t P 5 8 Z k M 3 l a M r n 4 u V l 9 / M S h 8 h l E 1 M h C w j J C 3 F G o S q S w z 3 + S b 4 Q y l d Y F 4 C X + + 7 v u D Y U s b P L h + Y L N d A U F r b 2 j N T h e C 1 g U 2 4 E r o 0 8 0 g H y 0 H 4 u s n B 1 3 b M Z j v l A s 2 p v k x 8 Z G q 2 v 6 m X H i w M b y P o 4 / n K A F P o R P l 3 Q p d 4 z b s m G f a x K 6 o I S y v d X D D w s 0 F P 5 v g M H V v 5 o r m I c E 5 1 / d q V c z 9 a n O g N n 9 8 n T R Z s u y 4 O T 1 m V o T k 2 t a X G D l p o q c O X O 6 O v U e T X Z t l j f O W 7 L n 4 P o n c 1 5 l 9 / E K I A i G J 5 W G w A u 2 L s + l j D b u g w w D R 9 e q a 9 t Z Q y D a Q f A g s g o s w N 0 H 4 b r 9 P C W r 2 z V p P j / Z v r B h D i + X a 6 Q Z V 0 G 9 P M 1 b M R i 0 9 Z k e v C D 7 y d N n t m p S 0 E 4 B 4 9 l d m 4 7 R S 3 C F k B a t e W a 8 i x 3 F P n q C m k T W w x h g J C J Y l p G m k R l w J Z B t T 5 O v O Z G a 5 e 8 F b 0 y P O o p e P u H 8 6 E r a b 8 J Z N r x R / f R Y + 4 R K 5 h d k a 2 P V p 1 j n I f 6 7 a C W W e F 5 f X 1 f t d M r W R W 9 E c 0 + Q 7 m F C C Y + H O l P n + z h 6 q J H A E 4 Q o f 5 F 8 C 7 b L / d l B l u H 2 2 Z 8 / B p D u i W R B H F 7 0 j L s R o O 9 y n T X t U r t m 2 W O N O w i H m Z l V h 9 r B J d V G u 6 s / y k B l 2 / p f I 2 l 3 M b w 6 l P G l E H j z 4 a 2 v v p H X X 3 9 d s p n 4 F 8 T d O F W y c x w G l P 2 c 7 7 M 1 Y m q 4 L G + c L J l W z h z y d / r o L e z p e H I Y U S z t 8 8 k l j w T H E L V j b Y / L B 5 b n 0 g P / + 6 v K L k 0 k a n Y O D v P j o 8 x z c C d s B Q w E E I f V j N 4 5 U 6 x 7 0 T S m 9 R 8 W B + 2 1 o l g A E U q m S L R y 3 2 G e 1 g d n N u X m 5 z f t D f H T 0 9 M m r J T 1 i 5 t / d n 0 k T b N M L v v O n j s j Q 0 P D 9 h q c O H A d k J 3 1 9 h r 9 8 C g v L w K 4 t 5 y 0 Z h u G l K j X M j E 8 l l 8 7 U b R r i T O V c / 3 X t G / 3 4 9 K g X J o q y U 2 t Q P o 4 W k C + s 4 M s D c e C l f p X Q b 7 d y s W V i l b e b D W 9 q 3 G W A 7 c 0 8 V L J t h X N K 1 c 0 r m m 6 I h U L R S X U l 0 o o 7 Z 9 0 i 1 C A t / y x Z h 1 G g 4 t T 9 b U 4 H g o 4 l L J o J O d s x 3 R O P w n j w + r a q v z l u 9 t 2 8 U h 2 M p G U 2 V M z 9 g q c s K o S T b x M E 8 0 U M L + U t P 5 c F H x 9 P F u W a z M l J b u 7 U C y T T M t g W Q D y t j V N p c B U d 7 7 P / j g E g w n E / O 5 Z y p p + f R w t I N 8 1 G Y d Q j k x 7 S E V Q 8 h i J q u S C R J D K k y m Q q q K E + l 9 f l n d 5 D W c 3 C Y W W o l a n U / 6 u a q k A v r + y T V N P l H D t r w n O w i h X t Q l F m X g j R x S 8 6 T C h x G o X a z s D s e 8 K p o + H t k F D Q a 4 w s d C 5 T W k k c u 1 o t / 1 W Y m L P L y / n r a / G M m O f 3 s 9 Y R Y J m Y 9 v u f e y j d z D 5 1 u D k 3 M l 9 k H + 0 k h E J U i n B H I l c X k 1 D o Z E g W N B Q q p R 0 2 z 6 h + H E f 7 Q T v n S v U v d M J g X q 6 n l C y V a w v x T Q I 8 v Z D S g X x b y 7 v m E A e F l 8 p k R l k j o I 3 y 8 + M l u T W k + 4 1 z S B o 9 H d w H k b T t b t e f B + 9 R Z V Q / K k A B s 1 k W 7 S P N f e C h n L 8 c B p K K 3 a I 5 E l l B G N L v m q o n r d F b j 5 M W y 0 f Y G M z Q 7 v m S w e Z B t p Y U I N 1 N 7 s h i P A 2 r r + 2 w F L M D e t B U C Z b J s y n 2 y U z / o n 0 D X k 9 D 0 6 4 4 X t o t X A N s 0 o 2 B r z D K k k c g y b r 4 8 X C 6 n H / E T Q V W 5 f l 8 0 K a T 0 v z H + I a b A 9 b d 3 z P C A V x A L / 5 f U N / h U l + C B P F o A / l y 9 U U T C e h i d j q u F b Y 1 C Z m X D M T g X 7 r N D N 5 f Y a C 3 4 I E a S 0 r w k 9 T M L q / G T L a 0 W W s i w F u Z g r H l Z m B b x t a 0 H 4 k z W L W 9 M P y + N G F g r y p 5 U C 7 8 Z v R i g Z r I a R r p w x 9 t A I P J Q S e d f 2 W h + Z z 7 M / S l k c u a b J 8 i u + E / R p 6 0 o c K 4 N n z F Q j 0 N 9 q n a A Q d f p b n a t e p l O n r z U z V r c A K T J v a / Y p r 1 r G M 8 p Q 2 + z a 0 f / W 5 a l S s d K 9 p n 4 0 1 + d A 2 n z 1 I m 2 b r d G Y u R 0 O A u I U 7 I Q z 3 5 b p e E 8 R p J A r N 4 C + 0 L L x J E R c t K h 6 O Q e u F 4 Y g + O k H t I T g 5 r p G g a p B g a 0 2 / m k E i W P l C n j M + N P S h M O p Z v j X 5 e v N w O C u 1 L W D K u L P q 1 e P M W N n 6 W I D j s Y r t h 2 + f H l x L / e l + O p Z M j J G h J V i Y B l K x t h 6 e 8 r O a x 2 x e p q V A x i i Z I F z j Y o q N d 3 F U t R R E a b Y K L s 1 d X l L H J E f G 7 R o B e W Z U U 4 F g C Y V k c W S i P K 2 a z X 0 o e B b h e Y S 4 J 5 V t y Q j x 6 N Z / q U p A C 5 F 0 + N O 8 w 6 x X s i 8 o A i b j s H R X e L 1 o I 5 j D R B E Q 5 l a z e K 0 / c o D y Q g o u d j + E v g 5 T 5 n G y / c t C S v 5 0 D x L W N 1 c 5 D m H n G J p 0 z P u i I g i m d g A R 1 1 X b t T K 2 Q F S s i Y y H N U 5 l 4 b u N b 7 z H e h p d Q I f 4 a y e 0 q X g + b / 6 M u F T x 2 9 1 8 p N 0 8 1 8 s G d y 7 c P R e H B D 6 Q E 8 h h B / k 8 S / v g 0 + 4 A l y b f Z b t 4 v J R 3 C f Q j a N b w g 4 U m L T W E E z I x w M b L r f c D x g 3 V u h 3 j h G o b l p C K A 0 a E u E q F 5 c 4 Q + E Z Q B s p 5 f z l p 4 0 v 0 h X j B Q X C n A q 2 u o x F o q i d K L J q + G E i + f J S S T 1 W j N v o o Y q q n 6 U l z E U 3 K d B W 0 K d e A A Y V V n S A W W h / D R 7 g u L F H 5 n R Y v g I g B X 0 c T N z Z H G / G y l o Y 7 H J D L U G 7 I Y J 8 + L x D F 5 Z P t D g j H E X V p U s R d t M e E A h g B s v q w H 6 4 O V t e q a M T r K h g f z O X N s + A D F Q Y E g T A d 8 1 b B J W 0 q d Q o E M c 4 Y g R C e U U 0 T F R g 0 K d q B m h / j Q D u I v i n k I O D b z / R 3 f / 9 j x p q l E A S t h y E k z l u d c q P N 4 8 p n F Z R q z r e 1 u f 2 3 2 m + l j 1 Y u r s v q k + + l k O 9 s + T Z k h A q k F a G G t C X N M V H t e b T h S U A s k I E U / x Z C X D 8 4 N v y 5 n b a N D f q 3 5 1 6 F W m 3 v P W x x V / e D l o N v f 6 f N q D j g h s T 8 K a b P P 1 D i U S j n w l R r i g X c 0 X P Q D J t X D U H / g 0 u m u d T s p d n g u 2 f x r 6 1 B I 9 B / C v j D f E a + e J S u a i Z q / H Z 9 / h p v J N f E G o c Y U V 6 b L t q 1 4 Q w 8 m d t 7 P n 5 j Z q Q i F / W Y 9 7 V C w f i C y x L W P 9 Y T n P N r p j M N h n M w y N 0 O 6 B / S N P 1 o b k e m B h 7 b Y p + N 9 5 N y 7 x G C B r S a W Y 2 G p h J C e 1 L m o w 6 E 3 w S C L Z F A i G j a S 0 w 1 3 + 9 z c b 1 G n 1 / 9 j v + e L c V c / z I 0 H 6 / L O x y 4 0 T w U + g v f Q A J + P w Y 8 b A Z 9 q R U x A r C 8 c X Q M C 9 A p 5 z y 3 l V h s G e f 6 l z t Z q 9 2 / V q I 9 0 u 9 E N S E / 1 c x F C I F P 6 i 6 W 7 e U 4 B J B a N p Q P Q c d w 0 g 4 Q V s j A I D G 3 D h / F N 0 + V 5 N x k S T T H m m 8 I 9 4 1 T h a p l L w B i 0 9 9 E S 2 E e 5 5 q Z A o P m G 9 S K J l g E Z 5 V 0 f L f d i Z k B E G Y o P W C + l b + 8 l D f C c s 7 g T 3 n Y J l v 0 2 6 t a G U 2 o h u y i + H Q Z n g h h 6 + M 8 d P u r 2 + c s 3 7 Y v B N t H F l c d 2 Y d F U L f V + q q e V L 3 D w 5 W k P G V B l x h 0 a g 5 G 8 K K L v 2 C G Z 7 r E 7 1 X T c L 0 Q + a Z 2 + J s 1 R X i L + + / v Z q x M / D J a h O 8 g F O E b p N v B d t E 5 + d J X 5 L e p s X 9 c T J r G w 4 n 2 m 6 e D 5 s P I C 7 g f r A y 6 v m U E p N b 1 d / G u Y G 0 O K h O I B s n p D 3 1 4 o W C L 3 7 T S J s 2 A A z H P m P O h N Z n 4 y c v i C P h K 0 i I I O K w o 8 N Z 8 7 s F R h B G B s u n W i G D p + m 0 t z k a 3 / E X y C Z b W h x z y 7 U + 3 i R d F p C h o s s U 5 j O Y a h O y g Q C O x X D J a C 9 K E G c S N 0 O s 3 U j 7 x F s j w 6 4 y N z W t / D k A y W 2 W 2 x W 3 C K M E a 7 p A x A H J s N 1 Q S a F 6 O b U Z U p r W 4 F w 8 k 5 H O t D P 5 Z t e / 3 S k i u 4 6 B P y h 5 0 o 5 1 f Q Y u A g W u u 8 W + v 5 O W C f 5 k c 9 6 U b Q A v S 3 z s K s G v i g 3 / d E l z C p / m r 5 r m 4 p S P b u m P D n + 2 v a T K r i l 8 0 q f h t m m q M x U R R w c e o S 6 B P p T 9 j m m K / P g C / W P H j P E H b 8 T 0 G V L E 8 Q o p x F Y x B r d l f B G j G B r L x i x A e g v E S c Z q E 9 O 8 O U p K B G E J F Q d O X d 2 H 9 7 e U d b b 7 u c 8 P a A E M P v 1 K C 4 n X f u P r V y 0 O V A i 5 u R A g 5 m h f S k f x w n O 2 z u C M O W 8 v z g b i l 9 Y / 6 y H 7 u R Q N B x w M h 6 i W x 0 5 v F Z P c F c k Z N C q L L Q 6 P l 6 O + h G R D q X i 4 d 3 Q q U h W Y i z s S f a U W E 5 m K + F v e w X S R U x b Z T c X K d v D u 4 E + N C o / Y m f V + b 0 a w h g t Z + 6 T D B Z 0 v U k 8 A S L u 3 2 u z z b X / 0 O c b / 1 x 0 a D Z V b 3 Q 7 K K 6 0 N x o 0 N 4 k U A g G N T E p A 2 x W l S i P Q F k Y f Y v i A o o / T k 0 F k 0 W m m n t 9 q V 6 D Q w u N J c Z e M Y Y w 5 g V f a / 9 w A O P a / L t h 0 5 M 4 M E S S n M R i y R D E f Q b u W + N p D 9 o H / A w s C J U h Z 6 U J w F 7 L J + N y / O J u r S L q 3 a y M 4 W 8 m r a K H v s y r q 8 O D I J + e t 9 5 J d x 9 C W 8 A 5 P q x L G L Q i F t N F q s h b + / g f r 0 M R D 0 w G o G w Y u D 5 9 E H r u W V M x u y k w o z T T 8 F L H p M + E z 5 p 2 j E e x j g i S 8 b 9 6 s q O V Y y / u e 2 W k o t D J w v z d A N B 2 N 1 f J F 0 X u N r 6 N F v 9 q O Y R d 2 l 8 / C L H W d w f r + c Y + K e v V n b z l R H v A O g c A n W v / X h 1 G 9 C Y 7 j J 4 3 D / X B w N 4 M I / W e B X n X t P 5 T w X U d p d P F G 3 s r R X w 3 u f e x d W Q i 4 u L 8 u D B I 7 l x 4 9 q e V a D 2 g 4 m I f u C H i c a J u o + 9 p 8 1 C X h 1 L 3 5 K f Z O i B v h 4 G n f 2 A d w f 9 t d s L 8 W O D 3 Q X C r k G F H q d X k 1 8 j B A R w Z H A y 7 y Y S u n T N E T b s q 5 u x G 5 l g 6 B x j c Z J 1 z r G T E 7 l g N s f f z j 8 J t t F 4 F A 3 J b g J B S N u z 2 L U X D 4 T Z v r j S M F Y S R Q + L c a T A e B N j T + 0 A o W e A t R E I x c 7 O j m S z 6 Y 4 0 F O B o n g t k 5 U V 5 0 e e A V z 5 D A I y f 8 S a T 3 3 6 f a U k m w O r C P F + 0 W 6 9 B Z W C E g r p G p m g g S 0 n E P t t f S 9 e O g X i R N N r I 9 i v R 9 h x T k V w u I w O / u b W y u 1 M a t g M c I 2 s n c Y V y W w f y f b R H 4 A H O T Z a s G R E Q P C H W t t 1 Y D w O k t N c x P 2 M p x C x u A 7 J 6 r F 6 z s 4 T 1 u J w v A l g X c b 5 9 o B 3 8 V o A r v G T 7 g 3 P F O u 8 O l g y 4 d e t r W / B z Z m a m Y 1 I B v F I Y q M b f s J n 3 f C e g f J N D F X m m z w 2 v f I Y K u v 2 8 q j J s 2 6 h c 6 x Y 5 t 2 1 k n 2 k g j t F 0 t b X m p 2 x 4 j U S e T d + w g L Z y a 0 W 6 d F H e e v O 8 J F K y y M / 7 0 A q d P 4 x O A S H w F s B L I J Q I y 9 O Y C h Y O o Z h 2 G R e i t s S 8 i 8 8 d m i y v T Q 4 3 6 m / 3 8 H h A r 6 M d M g G u m W t v 9 J f E G D E 6 O i p b W 1 s m E A f B o 1 U 3 0 N w N M g G M F Z A J 4 J X P O F g 3 E Y j E D b Q / H 7 c 8 2 7 h 4 2 G c k 8 8 e 4 t A v V t B G N u C e h J 2 L t W N e c n J w a s 2 d g C X 7 o R V v 5 m g E L 1 r / 9 k J F / u Z M x K y C z d V k L A j + / O E d U X G h 4 2 T a D o Q y k R m v o b o K b F e f 2 Q 4 m Y k 4 T W p H / Q z m 0 M x z N V v h m i g 8 S t Q K V D + b 7 T Z l d 0 3 I 1 V o M b H x 5 q S i a u B K D Q Z u c d x h 9 E 3 6 9 U 9 5 X 5 F m 4 r 4 K r Z x + 5 o D W Y Y I X J l F X d y J O H 9 K B J + 2 f b b D b a P B j r Z 4 h D h V I o U 8 H 7 e b t i u 5 b E b 7 U C Y A m q l / 7 e B Q F 9 s h m F j H y k E 0 6 R h g / f b p o B E N n z 3 y a Q a i 0 Q C d X f p b v P Q N j Y U H Q G P f 6 6 D A L Y d 2 f 7 M p 6 B C I e V 1 o T H 4 X I e G 4 x g F S j g l g b I k m G m + R P y x o 7 n 5 4 P m + e + p j 5 s V a G + w J 4 + K w M 1 V h h c g g m d 2 Y G f 6 H 9 o G c b S b O 0 M q g d 9 X / k + j + Y q 1 9 t q l s Y 0 I q A 5 x Q 8 K s J A O n 6 W n c K E n D / d c n F B 8 O 1 C j Q B h X 4 j r b 4 Q 8 / z 0 L I W 4 E C v s c e f T D 8 l z z M O T v y q D W a L x U c O D f v v 5 + d 7 0 4 q 0 0 F V c F 6 w z E J 0 p 8 K X 3 Q n j I I 8 H 3 3 J Q D 5 4 7 A g v D 5 3 0 h a m S e W 5 j R a I f 9 l y F g 8 H F l O 4 P S 3 / x s O g U 0 9 f C i o j Z H N D 5 Z u o E Y 1 D R A W e I F H 6 H S 4 c w n A v L V m 6 w Y m 8 X 7 w S U k 3 N g v e z G r c R l i K Y w h g K a U A g n G p D p H V N D Z V t N N 5 / P y / n z 5 6 u k Y p b w j r a 0 G C y O 8 9 S H p P j 7 R S s l + q x 4 u E T v T T d A e S 9 N F 1 V D 1 m Z U c 6 + p F C h u u / I W J Z D F y f O C b / 0 h 3 V q + 5 j l C E H f 7 Q p q t H R v p R 9 W m v b u + l F u T z / W f b J / 2 p U a G U v K r X 7 / v C L V V n p F 8 k T Y t c 4 F q R H K F 0 6 0 V t w b L P 8 K w x 6 0 f 9 L X w v s C l i V m t 1 M C M o e D e g w c E b f f l 7 a T 2 E X A c V S 2 n a U j F w 6 R 5 y R q C C C X N n R 8 W U z b P i A 4 0 t S j 3 g J s 7 l N G + m 7 J w c E C 1 m N a s / D a W r P 0 Q K g A I 2 S 0 E A Y y C s 7 9 5 q i C V j Q f C u i F z E M r t s m N / + 3 1 2 X 7 c s m t L v n S 3 W k S p u k d B m v 9 0 N K U H j I 2 7 0 u / Z D v b z q n x U I 5 e A I F M g T S G O k I s + e o z e T 2 z F u D Q l H O k j l i O Q M E 5 5 c P g S j x K 6 S 6 4 2 r 5 + S 1 q 3 M Q 6 g e 7 7 u X t W d l V / e v K 5 A p n B a R Y f h v Q m H 5 V g P Y Z S n m N w n X 6 / I B Q G 7 p p D b h C s R Z G / Y P k B p a K B S n n N 6 W S X 5 G P X s v I 7 O y M d b J 5 P 3 E 7 J E E A E Z Q X 8 X 7 f V K I s k + W 7 M p Y p 2 U v o 0 I r 0 3 c C q V i q s t b E f a O q y m m 5 w R e L + / F k 1 C W 9 R C d d K J c Q 5 G 3 0 z q T R s V S u f 7 g R o L T z 3 I R L a d r 9 7 5 e S x J r O B T M S r m s j y X b y a Z 6 R p T D v i Q C 7 b h r R u n U Y i v Z d Q / + U f P t Z m n z a r a 4 S a 0 S I 4 x 0 v K F w o H w r Y K 9 v n o q w 6 a X k z s w w C A s L V 6 M 8 f O 5 q r k n 9 y U k x N p G R 0 d l 0 p C m 0 B D V z q e 9 v 6 i g K C s L y + Y t W 9 s 8 q R V G q F / 0 u 5 b S P C K m J u s G Q t o 7 u L y R F + r E X g 4 q V w e G n h l n B m r y K 0 n L S q p I I u 6 h Q S W r g a I o l u I 4 r d x h H L 7 i U c 0 k 5 E o x D 2 R q n H I B K k c o U S 3 / / j f f m n 3 u I 5 Q N I 1 I D J i m i h a s k T 7 k + e g x A H O E e K U o c 4 P o 0 G P 0 a G z C B M y N b c t s d t U 6 + b c e i z x d S 8 j I + L T f e z S B M P B k E 8 n W A 6 9 x g I T v n C 7 W z W 6 m 8 l n Q e 0 X / 9 K V 5 s i C b L l K T V d + s c + n a 1 h H H 5 3 k C V Q m m F 1 D Z D W Q i 7 c n j g 9 N K x O k v O X K V l U Q u X l R N X J F / + K 9 / Y y W h 9 W E 1 T y r p T q 4 f + l 8 v T X v N 6 f v U G K 8 g q A F Z B J M p 8 M T D V A 3 6 D t F V h E h n 0 i p A q S m 5 u z k l m w M n j z y Z A K b z Q K a D m L 8 R B 6 y A D G P 8 c T 5 t V k H M 7 P g 4 X p 8 p W t + y V 2 Z 1 g D / j x x f z R u w a V E 7 9 l g r R E i a 3 L p g M e 1 m 2 J m D Y Z 3 n I u t / X m P Y k 2 5 v W A N k s T 8 l n e V r B 6 H Z 6 e s x k x M L v v n E a q l x J y t L m p P a j 8 D p 3 g 2 7 h p C E e R W P 6 u I O b N Z a r S F 7 b 8 o d d l O V l w h 6 6 f j T T w J 2 A p i M e D / k i M 4 3 b a z 4 e F A n t j 4 V 5 a y p 9 K n + R r X 7 Y X 1 U 7 E U h D g F q c L R q n F t e t a S F / n G k h t J T T T L W + U 0 i H p p 5 r 9 j k f v q L 8 + t f v y 9 i 4 e x F 6 9 S 4 k V G 1 R Q P 0 l / f f x f b B H a R 1 3 6 P X S M X 6 V y Q R 4 q g y e W t P k k G D Y g Z n N v S Y T q J H J R N T L q Z d X / r z c u m 0 t 6 E f 1 W I g U 4 o 5 o k e M 9 y a J k r O 4 j j 7 T l + a A E s / P p b 2 d z t b e 5 6 J 2 g o L y q z L X / O I F + c J w h E O e 4 N / t a g V v S r f G X x r N g x c J S 9 i I q K Z p H D I J 3 g 1 C 9 B O W M n d T J g 6 g S K B o Q 9 P 3 S 9 Q E V X U u H Y / 2 2 j l w a v O Y b w M t C t 6 b Z b F 9 Z R o a z k k 5 j K e W G D t Q 0 F B h K b 2 p Z O V B P Y I w i H P E 7 / 4 q B u 4 m J m Y F Y O v o E i I r l j H X 4 S N M f C a b t b m N m l C X b 3 N M 9 y q A v u 2 e M z O T S c c p i Q U 4 t w / a 4 v M Y Q C M C f 5 T X E Y 7 c + V M m z q 8 0 8 y F R / z O U r 5 6 x o A X W P L T V I J 6 v + C 3 1 0 G c o o l u 3 C k + P O 8 0 H 5 6 o l b V o 2 m J D N x W c / 8 F x c L N h D N C r C 8 t K B x 9 i z G k Y N o M w w s 5 8 a d I y r n f 6 W A P L q I C / x 7 G a 0 P t W a d / f l t N a 8 q 2 7 q N a C L 9 c H n V r d v v H B 1 i 4 j T 5 N D 4 + P m q l C q g j 1 G C i Z A 8 q f E k j F p o 5 z b 6 I J s p x A 7 e U 2 p f l o c + o c L P O H t r q j Z N F M 9 s D N A j C z 4 v q L k 7 y m p u 8 v H n K z Q 3 D C I C r E S 8 z 6 H Q 9 P T z z w w x g z o + L 1 i s B B N l F 7 P 4 Z P + y P O H k h Q I R I u k o Y + k y 1 t H 5 o 3 B / j g z N Q E O c Y 1 6 y r m d Y j x g y M E z 4 f D x k 8 z K O o m s 1 D S A / q Q 7 U f c S f i j z T Y S 6 A 9 G X 2 0 A Z p z b 5 9 i X f K y G Q g g C F N T E P I 4 0 J f g O M i A A y w a y z n A d n b / m X H r H 6 U B / 7 m j D 5 N A 2 7 p I R C Z N T h s C f 7 r V D 7 / f y b E y w L a E m k H C B 0 8 a F 4 c 8 7 r i Q 5 / p M k b j X T h c u n l E C O f t D C G 6 x t 0 i Y H N m 2 g 1 3 w h d J d D h x U j 7 0 5 f b S C 8 x e s 3 d V O g C 8 h 0 9 H 3 8 8 G L A 5 U h 4 0 b R S j G 2 0 3 + U Y E J s E d s i i T W Z d H 9 u X x D 4 E B r k N 0 q Y x m P r 9 j W Q z c h D c N o p N P O I 6 4 d c v H y 2 y p s Q Y m 8 p D z v 6 I / r h 9 8 S g 3 + 7 r C F j 0 m H F 8 0 J q I x V h a L c g S B x 4 h s 2 O j O N K W P u T P y O K C p X 2 g + U a a U N M e P j S k X b 8 n E h q 0 T 3 T r t A 9 x n x + J V 5 t / P g 8 X q + H h I V / Y G j T b U y s S z M L k 2 R g t M I j r T + 3 N + e k B x 1 u c a n l r B i / k b r b + O E 6 m h 5 l E h 4 c C 8 6 p O 6 T k 6 Q U 6 b k 4 3 G j a N L K J U 3 P p E 5 L 3 t V G Y z m q W w S P z t W k k H m 9 E V k N d o f I u 3 k 2 O 8 n H j 3 W 5 6 n Q + z j B 9 Z X 4 n i N a 6 D s 5 b T U 7 M + W 5 U B 9 i q 7 q Z i S 3 9 d D 8 S C q U J d z F x + I l r K b R O J l m x x f h Z D e j d M w X 5 T 6 / l 9 w i w e W 7 P H r z f w t k e r i b M I r j e 4 N n d E j G P D h c r 3 i 1 M u X k t 6 t E A A u 6 2 7 p 8 P 8 m p b k 8 m I p t k q Y D h D T h u O q a a d 7 N b y f f D y D W G G 0 n h D u P 2 B S N V j N F R J Z f l l + f A X P 7 P S N q L p U 4 E i 0 R + l M P y Q 5 s Z q q Z 8 q E E r W Z H / 3 b L H u B Q D c I d 5 0 w a x d x p e y i b x N 0 W e V o I P i T / N p m 8 6 A n G x 2 O P X D / N 0 a w B m Y 7 0 X 5 Z l X j x b 1 v 6 s U C g f Y x u B A h k / 2 F e E j 7 v M X N A S m W + K J L B 3 l 1 8 h v y G v e 5 A E H G M m X Z U V K y z x H H y 7 s 5 z Z I X b a 1 V J J 0 e t K k a c W h K q J M T e X 8 x 4 Y S 1 i 2 P b i J 8 i x 2 g y c V v P T J R N G 8 U 1 o c 7 q v s v T Z b k x v W x L c U V X c + o U v B e K 6 S Z 7 7 3 5 r t P o O R b / U 5 c V S O g O y 5 b Y u w p a o 5 l s k E C F + y 3 I C b K 1 Z Z v k a l E w u 7 Y O R x e W 7 / R V r W a x o g 6 y g h K y R q U a i a r r s m n p o q Q 8 / f p e C x s L e s R s X 0 t Z c c S e z g n l S W d C / n 7 o r E p d P X 4 h 1 w E / v U 7 M z o Z G H n V I m M O 4 T n f 3 a K X j v 0 l + r 1 j v I O f Z b D C Y g L P T y 4 o F c u a 3 7 j 2 x D t g X k k W N 9 M G F 3 8 V V 6 K Z r W h P 5 7 u Y 0 c H 7 R L C M g z 0 y 6 u n s y 7 P C N L 2 F d L E 4 9 + l 2 k w J 0 9 M 1 n E l G p o 3 + X T n h D Y F w o n C y V 0 B K b e / 2 A j 0 K 8 c a w c x s Q q e X z 5 T 6 V I s p R s w 8 5 V 5 m s j m f c z h A J p q S 9 H 0 w v 7 e L d o 6 N a x b 2 H F 6 e u K E m V 8 Y e X O 0 C O U I I s u f j M U 2 5 q k U P O a 3 u d 7 I b P T b I 8 W S 2 K N 8 8 S d Y R x u I h W B r N V N N O V 1 6 b k 5 R b k T U W T Q k F M v j 8 V Q v k g 5 7 U 8 r R A e 4 D k H F M w n R v L H U 0 u J t q 9 o 5 o J N x 7 6 R d G X v j X D 9 t a G j x 0 e E J r + z k c X 3 O t D s 4 M 1 s g Q N E 9 U 0 k L q d t 2 n E P N G e w g S c P y / o + m H b 9 s g U y T P 5 b I z 7 b Z 3 s R j S V b h + v s + y c O 9 b 1 l V w + R g f S T N s g D a l c C 6 0 s c + d P + 9 L H Q y W B O x 8 f e N m 0 W y T D a y o 7 u f 9 h 0 l r g R v D N 4 w a u i a E E 3 v y H u Z p 1 J i Z U Q P H a 5 l W g m M p b I Z c b 9 r H u g j K 9 O f V c r s / k 6 1 7 y H S W Q 9 b 1 a c 9 5 I i J W S S q P X c L K D b E W E P 8 i U x R v 3 a U D u 6 s h E m r h L m 2 x G j n d y y v d 8 O s i x 3 1 / 9 b i C a T 9 d k H E I 5 U r E d H R 2 S m d k T W m 7 H j 7 j Q 8 j a f P s E F R k n k 4 9 V 0 P a n 2 U u w Y Q O 8 V s 1 J x D 8 L 3 j l V s 3 Q 1 s H 9 y z X i G X T c v Z i V 3 5 2 b n a N P W w N B j a a V p J 3 y 7 w F e x 0 j K t T B J m x L V E 2 Q c j r g p O v + n g 0 L x p Y t h r C u H h 9 0 D y T 2 d q x T u u Q 5 + K 2 r c u v z y P + 0 c f x p v I o W h K K E W G 7 4 s g P V w v q 4 / p h x 7 q 7 c / z A 5 b G I S 3 A X u n G q f v 3 w d m D N h + p 9 6 j L 8 e a H Q 2 3 5 c C X M + a w / y I u 1 O s V P u r L L o B N V 7 w N b + 3 R 9 p 2 2 f b I G M u z 8 l a y I 8 e E 9 n q / v U d d h G P f h f t w 7 0 n T w P 7 q v u R 6 f r 8 G s m c v D v r H g P x F Z k + M e n K v g / a a A h o 7 T y G U + X e H 6 w W R A v H r T n O O K E 1 9 7 6 r 7 7 R A J t v 8 n U m H R T 6 v k h Q B 4 0 q / 0 P 4 V L z / r 1 C L I o 9 z Y 6 Q 2 h n J x Y p I 5 I l q 4 G Z C o u 7 e V M Q 7 V Z 5 2 X P 7 a t 4 b w l X c Q X 5 d F u O 5 T i X X 5 N h R 7 T a s Z A n b C F T O F 9 F r t 2 4 I u 2 M v + 5 x j o 0 L E + O 7 u n E / a j / k f y R a S O L H F T T 3 T o / v n Z f U C U o l 1 h / o T V M q l 9 v r U 3 Z Q I D P d X r w f I C f 6 a V v + + H d 8 8 n l h P z J V l b U g Y 6 T d M f V k 8 s H i r N 3 n j q k e b 9 9 3 x 1 S b b n 6 f I 4 2 X X d t X C 3 w n a C b 6 U S y u 9 + 7 7 N / b w I i 6 Y M a i d c P q k 1 1 I E / 4 N 0 8 q o F 8 g U 9 b m B x E K Y 5 h N e G H h R J V h 3 i R v Y A v P + p m + B F a t 0 r q h N y / a j b V m U p k h 9 k K V T U 0 W N y g z U y R P M D m a r f J f B 9 K v 7 G 4 4 K s V o n l 8 k y W j W C k X d y C l + 8 P f v 6 W E q V + m k a z o E 2 + u O y 9 Y X g I Z R Y u w B c M F l s B f c E 0 c A M D X j U r e i g u t Q w B V 6 L z 2 m y a y L m x p M P A v e O 2 N z e k 2 / e Z M a u / v 7 o j f 3 c l b 3 6 K B 4 Y J v w + e W E 5 2 0 D Q h 7 Q L C r 5 F a n s l Z L T 2 e L c v Z s a I X e p e n H 7 a t J 0 4 g l 4 v b f i O H y 3 P N O G T V H V c j k o u H J Z f t f B r H O n r l t Y t 6 M d z k 1 q G t P l T A 9 A R r e r s f c h e s h W g k l R Z Y M + x 4 v z n y C A R i t V L c b 8 5 P l m z g l H E e Z r l y q w 4 N v R n F Y m / e Y J H J 9 K Z / x k D v z 8 4 U r A n Y 6 d w p E 2 g j k S V U N p x w u 4 C M O P m p h f r 9 j e m n a w P 6 f E r m K l T b r / J G 3 G Q x k o 6 E K G F M P q P 7 T D O 5 P C N d 9 V g f 1 / 3 X b 7 w m y S Z + e 3 H o k F D O 0 u V + 3 B f S F 8 w V 3 q c p j F 6 g f u i 3 Q j g 6 Y I C W s S P W b 8 B 9 C F M z F r E 3 Z k o 2 e / a i v c H D v S S g W 0 i w 2 G S i / Q f T C X Z 2 t n 2 s + 2 C W M I T C x a q d s S w Q n n 0 Q 8 l r w e X X k q o W a s P u 8 I G M a i u V d + e L h o N y Y z c t o 2 g m + k 8 H w / Z D m + y 4 e 3 R 8 l j O 2 r a i G C 7 q t q L o 3 T 1 C u X 9 H k N y N v v X v N X 1 R 4 6 r H d E r l 7 K 6 M 3 i x 0 u u Y E a e W g E t z 2 6 G p n 0 N R X A f L x 9 o G / z a b s y 6 F Y d Y q w F T M 5 P + I B A 1 c S 9 m s m I h 4 g H 1 A i y d 3 W v Y Q H E b j x D h 5 V m 7 Z + / j l i a q c m P B 5 y H M P s 9 k K u T X H V f b 5 o u 7 8 u n 9 l F a G G E 2 c r I V j H X n 8 s Z C o m v a y q X m B s I F c T l Z Z y L K W t 2 s L W H J 8 R f 7 7 / / z P t u p u J 2 j L y t c Y 3 I x e V w h + 2 L a h 4 B T a C u q 2 e q c s t P E s e o Y g x 1 j r r q o W G t M + w m G c V A + K 7 e 3 e a J J e m u Q D 6 K f 9 / H z j c s j 1 q B K C P 9 3 q R z V N P K R t q 7 J R P V 6 D z U W y P J 8 f j Z s s u T x I c G c h Y S Q I + + r I Z G m 0 D O n 6 u H 3 f k 8 W l d Z + l H Z m I l z l G 4 5 l 0 U k Z Z D d b L f L v h Q F X b 6 5 e H 9 K b 4 A m l w F 1 o r l G k n y 3 M X U G N T N f J C w U x a O t d z E 8 5 V y K a g v w S k U / u / O u a g 2 N 7 a 9 L H e Y l i b f 7 y 4 r h 6 B K E 5 I L e 6 b W d W A d j A h d m k E v O b I S v A C z r 7 G Y 0 2 O i I f 9 u q 3 u d z J W l 0 b + O N a + 5 / f 5 O P v c + U I I 6 R q p a H n p g f K P / + P v / f V 1 B q 2 8 O / 9 L 6 r d O T K b 0 5 l H Y U B A u K h T S F T R c q O 3 n W I 3 r h / / p F w e a c C z R R e 3 K W F K 3 r W L t I t F u J 6 R D O A t i 7 8 F t w 2 C T T b H K r R N 4 H m e 9 x c 7 J Q W N a P x r S K i s + 3 u y 7 J k O R v F r a H V s v Y 5 4 Y F v f H W p 7 7 j s l k O B d x y O U r f / a 5 N 2 y U L P 3 W O 2 / I 2 N h o V d 4 7 + T v w k z g 5 T W 3 r C h 0 K W C N V 7 Q J c 3 I U 9 N Z c G v b N 2 v l 6 C B S T x F m 9 8 5 + 2 L A p f 5 m 9 t Z + f H R m s / p L o a G 3 U L 1 3 U T j c y J s F k T O q Z b / x Y W 8 X z C T / C h Z o s H L R m M 6 K g O 2 P x L Y 5 / O i l T A h E C O c q z H t H F n 1 O O J 8 V / c H A j m v c Z + n W z O N W 3 B p J 7 u O T F Q a 7 / z s h t 2 D g + D A h K K D f W Y m a w W 2 g l n n z h X S 3 T j N o 6 D + o t w F 1 t L 6 4 R + E P 2 E P g W L g N Z 4 v C 2 j E v 7 u c l + n R g 0 9 / 3 w 9 b m 9 2 b G r I f W B w G T 3 T G I x c 3 9 L N K D p 6 v b n n u l g 7 P t h a c c P s 0 g q / H a i K S 5 + Q i 7 K / m 2 7 m D 3 L h 0 T c Z C G k L 4 3 0 A G y S O u x 4 S K 3 p G n l n Z 5 Q W Y x s J F f l o 9 + 8 Z 6 k W k 1 y a w q R / w 9 X i P K h o m h L 5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995DB3F-2E3D-42FE-99B2-9A0EA422B02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AE4B25C-629E-416F-A1DD-56992B01D47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Gaumap-LabDesk</dc:creator>
  <cp:lastModifiedBy>Xuan Quang</cp:lastModifiedBy>
  <dcterms:created xsi:type="dcterms:W3CDTF">2020-06-27T07:05:51Z</dcterms:created>
  <dcterms:modified xsi:type="dcterms:W3CDTF">2020-06-28T14:07:39Z</dcterms:modified>
</cp:coreProperties>
</file>