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E:\GoogleDrive\Mining\submissions\JOLE\publish\jole\replication\tables\"/>
    </mc:Choice>
  </mc:AlternateContent>
  <xr:revisionPtr revIDLastSave="0" documentId="13_ncr:1_{519DC9AF-B050-4A4F-A496-9A1712B1B1AD}" xr6:coauthVersionLast="46" xr6:coauthVersionMax="46" xr10:uidLastSave="{00000000-0000-0000-0000-000000000000}"/>
  <bookViews>
    <workbookView xWindow="-120" yWindow="-120" windowWidth="29040" windowHeight="15840" xr2:uid="{00000000-000D-0000-FFFF-FFFF00000000}"/>
  </bookViews>
  <sheets>
    <sheet name="README" sheetId="10" r:id="rId1"/>
    <sheet name="table1" sheetId="3" r:id="rId2"/>
    <sheet name="table2" sheetId="2" r:id="rId3"/>
    <sheet name="table3" sheetId="1" r:id="rId4"/>
    <sheet name="table4" sheetId="13" r:id="rId5"/>
    <sheet name="table5" sheetId="6" r:id="rId6"/>
    <sheet name="table6" sheetId="7" r:id="rId7"/>
    <sheet name="table7" sheetId="15" r:id="rId8"/>
    <sheet name="table8" sheetId="8" r:id="rId9"/>
    <sheet name="table9" sheetId="12" r:id="rId10"/>
    <sheet name="table10" sheetId="9" r:id="rId11"/>
    <sheet name="tableB1" sheetId="14" r:id="rId12"/>
    <sheet name="tableB2" sheetId="11" r:id="rId13"/>
    <sheet name="tableB3" sheetId="17" r:id="rId14"/>
  </sheets>
  <definedNames>
    <definedName name="_xlnm.Print_Area" localSheetId="0">README!$A$1:$J$26</definedName>
    <definedName name="_xlnm.Print_Area" localSheetId="1">table1!$A$1:$G$24</definedName>
    <definedName name="_xlnm.Print_Area" localSheetId="10">table10!$A$1:$F$29</definedName>
    <definedName name="_xlnm.Print_Area" localSheetId="2">table2!$A$1:$D$13</definedName>
    <definedName name="_xlnm.Print_Area" localSheetId="3">table3!$A$1:$I$24</definedName>
    <definedName name="_xlnm.Print_Area" localSheetId="5">table5!$A$1:$E$15</definedName>
    <definedName name="_xlnm.Print_Area" localSheetId="6">table6!$A$1:$G$15</definedName>
    <definedName name="_xlnm.Print_Area" localSheetId="8">table8!$A$1:$C$15</definedName>
    <definedName name="_xlnm.Print_Area" localSheetId="11">tableB1!$A$1:$D$16</definedName>
    <definedName name="_xlnm.Print_Area" localSheetId="13">tableB3!$A$1:$C$26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 i="14" l="1"/>
  <c r="A10" i="14"/>
  <c r="A12" i="14"/>
  <c r="A9" i="14"/>
  <c r="A8" i="14"/>
  <c r="A7" i="14"/>
  <c r="A7" i="2"/>
  <c r="A9" i="2"/>
  <c r="A6" i="2"/>
  <c r="A5" i="2"/>
  <c r="A4" i="2"/>
</calcChain>
</file>

<file path=xl/sharedStrings.xml><?xml version="1.0" encoding="utf-8"?>
<sst xmlns="http://schemas.openxmlformats.org/spreadsheetml/2006/main" count="640" uniqueCount="326">
  <si>
    <t>Alumina</t>
  </si>
  <si>
    <t>China</t>
  </si>
  <si>
    <t>metr. t</t>
  </si>
  <si>
    <t>Aluminum Ore-Bauxite</t>
  </si>
  <si>
    <t>Australia</t>
  </si>
  <si>
    <t>Antimony Ore</t>
  </si>
  <si>
    <t>.</t>
  </si>
  <si>
    <t>Cobalt Ore</t>
  </si>
  <si>
    <t>Congo, D.R.</t>
  </si>
  <si>
    <t>Copper Ore NEC</t>
  </si>
  <si>
    <t>Chile</t>
  </si>
  <si>
    <t>Gold Ore</t>
  </si>
  <si>
    <t>kg</t>
  </si>
  <si>
    <t>Iron Ore</t>
  </si>
  <si>
    <t>Lead-Zinc Ore</t>
  </si>
  <si>
    <t>Molybdenum Ore</t>
  </si>
  <si>
    <t>Nickel Ore</t>
  </si>
  <si>
    <t>Indonesia</t>
  </si>
  <si>
    <t>Platinum Group Ore</t>
  </si>
  <si>
    <t>South Africa</t>
  </si>
  <si>
    <t>Silver Ore</t>
  </si>
  <si>
    <t>Mexico</t>
  </si>
  <si>
    <t>Tin Ore</t>
  </si>
  <si>
    <t>Uranium Ore</t>
  </si>
  <si>
    <t>Kazakhstan</t>
  </si>
  <si>
    <t>Uranium-Vanadium Ore</t>
  </si>
  <si>
    <t>Zinc</t>
  </si>
  <si>
    <t>Table 3: Global Production and Markets for Commodities in our Sample</t>
    <phoneticPr fontId="2" type="noConversion"/>
  </si>
  <si>
    <t>Table 2: Summary Statistics</t>
    <phoneticPr fontId="2" type="noConversion"/>
  </si>
  <si>
    <t>Table 1: Range of Price Data and Number of Mines for Each Commodity in our Sample</t>
  </si>
  <si>
    <t>Table 1: Range of Price Data and Number of Mines for Each Commodity in our Sample</t>
    <phoneticPr fontId="2" type="noConversion"/>
  </si>
  <si>
    <t>1983q1</t>
  </si>
  <si>
    <t>2015q1</t>
  </si>
  <si>
    <t>2010q1</t>
  </si>
  <si>
    <t>2011q3</t>
  </si>
  <si>
    <t>2013q1</t>
  </si>
  <si>
    <t>1983q3</t>
  </si>
  <si>
    <t>1993q4</t>
  </si>
  <si>
    <t>1987q1</t>
  </si>
  <si>
    <t>1984q1</t>
  </si>
  <si>
    <t>1998q2</t>
  </si>
  <si>
    <t>2012q2</t>
  </si>
  <si>
    <t>Commodity</t>
    <phoneticPr fontId="2" type="noConversion"/>
  </si>
  <si>
    <t>First year</t>
    <phoneticPr fontId="2" type="noConversion"/>
  </si>
  <si>
    <t>Last year</t>
    <phoneticPr fontId="2" type="noConversion"/>
  </si>
  <si>
    <t>Number of mines</t>
    <phoneticPr fontId="2" type="noConversion"/>
  </si>
  <si>
    <t>Price Series Range</t>
    <phoneticPr fontId="2" type="noConversion"/>
  </si>
  <si>
    <t>Variable</t>
    <phoneticPr fontId="2" type="noConversion"/>
  </si>
  <si>
    <t>N</t>
    <phoneticPr fontId="2" type="noConversion"/>
  </si>
  <si>
    <t>Mean</t>
    <phoneticPr fontId="2" type="noConversion"/>
  </si>
  <si>
    <t>Std. Dev.</t>
    <phoneticPr fontId="2" type="noConversion"/>
  </si>
  <si>
    <t>Sum of Lags</t>
  </si>
  <si>
    <t>Std. Err.</t>
  </si>
  <si>
    <t>Observations</t>
  </si>
  <si>
    <t>Specification</t>
  </si>
  <si>
    <t>OLS</t>
  </si>
  <si>
    <t>Commodities</t>
  </si>
  <si>
    <t>(1)</t>
  </si>
  <si>
    <t>(2)</t>
  </si>
  <si>
    <t>(3)</t>
  </si>
  <si>
    <t>(4)</t>
  </si>
  <si>
    <t>(5)</t>
  </si>
  <si>
    <t>(6)</t>
  </si>
  <si>
    <t>16</t>
  </si>
  <si>
    <t>R2</t>
    <phoneticPr fontId="2" type="noConversion"/>
  </si>
  <si>
    <t>(0.031)</t>
  </si>
  <si>
    <t>(0.044)</t>
  </si>
  <si>
    <t>.</t>
    <phoneticPr fontId="2" type="noConversion"/>
  </si>
  <si>
    <t>0.014</t>
  </si>
  <si>
    <t>0.005</t>
  </si>
  <si>
    <t>0.009</t>
  </si>
  <si>
    <t>(0.026)</t>
  </si>
  <si>
    <t>0.013</t>
  </si>
  <si>
    <t>0.004</t>
  </si>
  <si>
    <t>0.006</t>
  </si>
  <si>
    <t>0.008</t>
  </si>
  <si>
    <t>Total</t>
  </si>
  <si>
    <t>0.011</t>
  </si>
  <si>
    <t>0.007</t>
  </si>
  <si>
    <t>(0.001)</t>
  </si>
  <si>
    <t>Mines</t>
  </si>
  <si>
    <t>Firms</t>
  </si>
  <si>
    <t>Table1</t>
    <phoneticPr fontId="2" type="noConversion"/>
  </si>
  <si>
    <t>Table2</t>
    <phoneticPr fontId="2" type="noConversion"/>
  </si>
  <si>
    <t>Table3</t>
    <phoneticPr fontId="2" type="noConversion"/>
  </si>
  <si>
    <t>Table4</t>
  </si>
  <si>
    <t>Table5</t>
  </si>
  <si>
    <t>Table6</t>
  </si>
  <si>
    <t>Table7</t>
  </si>
  <si>
    <t>Table8</t>
  </si>
  <si>
    <t>Table9</t>
  </si>
  <si>
    <t>(0.071)</t>
  </si>
  <si>
    <t>37,325</t>
  </si>
  <si>
    <t>35,662</t>
  </si>
  <si>
    <t>0.020</t>
  </si>
  <si>
    <t>0.012</t>
  </si>
  <si>
    <t>0.023</t>
  </si>
  <si>
    <t>0.137***</t>
  </si>
  <si>
    <t>0.153***</t>
  </si>
  <si>
    <t>0.103***</t>
  </si>
  <si>
    <t>0.046**</t>
  </si>
  <si>
    <t>(0.027)</t>
  </si>
  <si>
    <t>(0.047)</t>
  </si>
  <si>
    <t>(0.021)</t>
  </si>
  <si>
    <t>(0.022)</t>
  </si>
  <si>
    <t>0.131***</t>
  </si>
  <si>
    <t>0.051**</t>
  </si>
  <si>
    <t>(0.020)</t>
  </si>
  <si>
    <t>(0.028)</t>
  </si>
  <si>
    <t>29,359</t>
  </si>
  <si>
    <t>0.146***</t>
  </si>
  <si>
    <t>0.046*</t>
  </si>
  <si>
    <t>0.046***</t>
  </si>
  <si>
    <t>(0.025)</t>
  </si>
  <si>
    <t>(0.024)</t>
  </si>
  <si>
    <t>(0.014)</t>
  </si>
  <si>
    <t>0.037*</t>
  </si>
  <si>
    <t>0.087***</t>
  </si>
  <si>
    <t>Over
Exertion</t>
  </si>
  <si>
    <t>Struck by 
Object</t>
  </si>
  <si>
    <t>0.150***</t>
  </si>
  <si>
    <t>0.118***</t>
  </si>
  <si>
    <t>0.119***</t>
  </si>
  <si>
    <t>(0.032)</t>
  </si>
  <si>
    <t>-0.021***</t>
  </si>
  <si>
    <t>(0.004)</t>
  </si>
  <si>
    <t>-0.000</t>
  </si>
  <si>
    <t>34,719</t>
  </si>
  <si>
    <t>8,700</t>
  </si>
  <si>
    <t>14</t>
  </si>
  <si>
    <t>All Mines</t>
  </si>
  <si>
    <t>Baseline</t>
  </si>
  <si>
    <t>0.126***</t>
  </si>
  <si>
    <t>Poisson</t>
  </si>
  <si>
    <t>0.122*</t>
  </si>
  <si>
    <t>(0.035)</t>
  </si>
  <si>
    <t>(0.069)</t>
  </si>
  <si>
    <t>47,988</t>
  </si>
  <si>
    <t>35,670</t>
  </si>
  <si>
    <t>0.645</t>
  </si>
  <si>
    <t>(0.074)</t>
  </si>
  <si>
    <t>Table 10: Isolating the Cash Flow Effects of Price Shocks on Injuries Within Firms</t>
  </si>
  <si>
    <t>Total Working Hours</t>
  </si>
  <si>
    <t>Table10</t>
  </si>
  <si>
    <t xml:space="preserve">Sample = </t>
  </si>
  <si>
    <t>(0.039)</t>
  </si>
  <si>
    <t>(0.037)</t>
  </si>
  <si>
    <t>(0.018)</t>
  </si>
  <si>
    <t>TableA1</t>
  </si>
  <si>
    <t>Source</t>
  </si>
  <si>
    <t>LME</t>
  </si>
  <si>
    <t>Datastream</t>
  </si>
  <si>
    <t>IMF</t>
  </si>
  <si>
    <t>Notes: Price data are as described in text. 
LME = London Metals Exchange
IMF = IMF Primary Commodity Price Database</t>
  </si>
  <si>
    <t>0.238***</t>
  </si>
  <si>
    <t>0.328***</t>
  </si>
  <si>
    <t>0.140***</t>
  </si>
  <si>
    <t>0.227***</t>
  </si>
  <si>
    <t>(0.042)</t>
  </si>
  <si>
    <t>(0.086)</t>
  </si>
  <si>
    <t>0.063</t>
  </si>
  <si>
    <t>(0.088)</t>
  </si>
  <si>
    <t>0.080**</t>
  </si>
  <si>
    <t>0.118</t>
  </si>
  <si>
    <t>(0.078)</t>
  </si>
  <si>
    <t>0.097**</t>
  </si>
  <si>
    <t>0.157**</t>
  </si>
  <si>
    <t>(0.040)</t>
  </si>
  <si>
    <t>0.380***</t>
  </si>
  <si>
    <t>0.502***</t>
  </si>
  <si>
    <t>(0.059)</t>
  </si>
  <si>
    <t>(0.098)</t>
  </si>
  <si>
    <t>0.116***</t>
  </si>
  <si>
    <t>-0.023***</t>
  </si>
  <si>
    <t>(0.005)</t>
  </si>
  <si>
    <t>0.027</t>
  </si>
  <si>
    <t>0.090***</t>
  </si>
  <si>
    <t>0.049*</t>
  </si>
  <si>
    <t>0.022</t>
  </si>
  <si>
    <t>0.177***</t>
  </si>
  <si>
    <t>1,508</t>
  </si>
  <si>
    <t>1,465</t>
  </si>
  <si>
    <t>0.340</t>
  </si>
  <si>
    <t>0.337</t>
  </si>
  <si>
    <t>Table 4: Price Shocks and Mine Production at the Extensive and Intensive Margin</t>
  </si>
  <si>
    <t>Unit of observation</t>
  </si>
  <si>
    <t>Each column displays results from an OLS regression in which the dependent variable is Δlog(# Injuries): the 4-quarter difference in the log of the number of injuries experienced by a mine. The unit of observation is a commodity-quarter. 
SEs, clustered two ways by firm and commodity-quarter, in parentheses.  *** p&lt;0.01, ** p&lt;0.05, * p&lt;0.1</t>
  </si>
  <si>
    <t>Injury rate (number of injuries per 100 full-time workers)</t>
  </si>
  <si>
    <t>Table 2: Summary Statistics on Main Dependent Variables</t>
  </si>
  <si>
    <t xml:space="preserve">All variables are top-coded at the 99th percentile. </t>
  </si>
  <si>
    <t>All variables are top-coded at the 99th percentile. See text for details on how variables are constructed.</t>
  </si>
  <si>
    <t>Notes: In Columns 1-2, the dependent variable is Δlog(# Injuries): the 4-quarter difference in the log of the number of injuries experienced by a mine.In Columns 3-4,  the dependent variable is log(# Injuries). The unit of observation is a mine-quarter. In Column 2, SEs are clustered by commodity and calculated using a wild bootstrap; in all other columns SEs are clustered two ways by mine and commodity-quarter.
*** p&lt;0.01, ** p&lt;0.05, * p&lt;0.1</t>
  </si>
  <si>
    <t>FD or FE?</t>
  </si>
  <si>
    <t>FD</t>
  </si>
  <si>
    <t>FE</t>
  </si>
  <si>
    <t>Each column displays results from an OLS regression in which the unit of observation is a mine-quarter. SEs, clustered two ways by mine and commodity-quarter, in parentheses. 
*** p&lt;0.01, ** p&lt;0.05, * p&lt;0.1</t>
  </si>
  <si>
    <t>Each column displays results from an OLS regression. The unit of observation is a mine-quarter. Δ represents a 4-quarter difference (i.e., Δlog(Price)jt-1 = log(Price)jt-1 - Δlog(Price)jt-5). SEs, clustered two ways by mine and commodity-quarter, in parentheses. 
*** p&lt;0.01, ** p&lt;0.05, * p&lt;0.1</t>
  </si>
  <si>
    <t xml:space="preserve">Dep Var = </t>
  </si>
  <si>
    <t>0.173***</t>
  </si>
  <si>
    <t>(0.034)</t>
  </si>
  <si>
    <t>0.172***</t>
  </si>
  <si>
    <t>0.249***</t>
  </si>
  <si>
    <t>0.106***</t>
  </si>
  <si>
    <t>0.107*</t>
  </si>
  <si>
    <t>(0.046)</t>
  </si>
  <si>
    <t>(0.080)</t>
  </si>
  <si>
    <t>(0.029)</t>
  </si>
  <si>
    <t>(0.056)</t>
  </si>
  <si>
    <t>0.177**</t>
  </si>
  <si>
    <t>0.211*</t>
  </si>
  <si>
    <t>0.084*</t>
  </si>
  <si>
    <t>0.058</t>
  </si>
  <si>
    <t>(0.073)</t>
  </si>
  <si>
    <t>(0.128)</t>
  </si>
  <si>
    <t>0.010</t>
  </si>
  <si>
    <t>Each column displays results from an OLS regression.The dependent variable in Columns 1-2 is the 4-quarter log difference in the number of active mines producing a commodity at the end of a given quarter. In the remaining columns, it is the 4-quarter log difference in the number of employees (or hours worked) in a mine. In Columns 1-2, observations are weighted by the number of active mines producing a commodity 4 quarters ago. SEs, clustered by commodity-quarter in Columns 1-2,  and clustered two ways by mine and commodity-quarter in Columns 3-6, in parentheses. 
*** p&lt;0.01, ** p&lt;0.05, * p&lt;0.1</t>
  </si>
  <si>
    <t>Table 8: Price Shocks and Compliance with Safety Regulations</t>
  </si>
  <si>
    <t>Table 9: Heterogeneous Effects of Price Shocks by Mine Type</t>
  </si>
  <si>
    <t>Table 5: Price Shocks and Worker Safety</t>
  </si>
  <si>
    <t>Table 6: Do Changes in Worker Composition Explain the Effect on Injuries?</t>
  </si>
  <si>
    <t>Table 7: Robustness Tests on Effects of Price Shocks on Worker Safety</t>
  </si>
  <si>
    <t xml:space="preserve">Notes: The first two columns provide the U.S. rank in terms of 2014 production and the country that accounts for the largest share of production. Production is based on the content of recoverable valuable elements and compounds. The columns that follow provide the unit of measurement, total U.S. production, global production, and the U.S. share of global production. The last two columns report the degree of market concentration measured by the Herfindahl-Hirschman Index (HHI) for the U.S. and the world. The HHI is calculated as the sum of the squares of market shares of each producer. The index ranges from 0, indicating perfect competition, to 10,000, indicating a sole monopoly. Figures for U.S. antimony production production have been withheld to avoid disclosing private company information. In 2014, there was no U.S. mine production of tin; all marketable tin products originated from the secondary production of old scrap. The U.S. reported no vanadium production starting from 2014, according to the USGS. </t>
  </si>
  <si>
    <r>
      <t xml:space="preserve">Source: "Table 6.5: Share of World Mineral Production 2014 by Countries." In </t>
    </r>
    <r>
      <rPr>
        <i/>
        <sz val="10"/>
        <color indexed="8"/>
        <rFont val="Times New Roman"/>
        <family val="1"/>
      </rPr>
      <t>World Mining Data</t>
    </r>
    <r>
      <rPr>
        <sz val="10"/>
        <color indexed="8"/>
        <rFont val="Times New Roman"/>
        <family val="1"/>
      </rPr>
      <t xml:space="preserve">, Volume 29, Vienna: International Organizing Committee for the World Mining Congresses, 2014. </t>
    </r>
  </si>
  <si>
    <t>HHI in 
2014 
(World)</t>
  </si>
  <si>
    <t>Commodity</t>
  </si>
  <si>
    <t>Rank of 
U.S. by 
production 
2014</t>
  </si>
  <si>
    <t>Country with 
highest 
production 
2014</t>
  </si>
  <si>
    <t>Unit of 
production 
(000s)</t>
  </si>
  <si>
    <t>Production 
in 2014 
(US)</t>
  </si>
  <si>
    <t>Production 
in 2014 
(World)</t>
  </si>
  <si>
    <t>U.S. over 
World 
Production 
(2014, %)</t>
  </si>
  <si>
    <t>HHI in 
2014 
(US)</t>
  </si>
  <si>
    <t>$\Delta\log(Price)_{jt-1}$</t>
  </si>
  <si>
    <t>$\Delta\log(Price)_{jt-2}$</t>
  </si>
  <si>
    <t>$\Delta\log(Price)_{jt-3}$</t>
  </si>
  <si>
    <t>$\Delta\log(Price)_{jt-4}$</t>
  </si>
  <si>
    <t>Dep Var = $\Delta\log$ of:</t>
  </si>
  <si>
    <t>Commodity-Quarter</t>
  </si>
  <si>
    <t>Mine-Quarter</t>
  </si>
  <si>
    <t>Dep Var = $\Delta\log$ Injuries:</t>
  </si>
  <si>
    <t>$\Delta\log$ Injuries:</t>
  </si>
  <si>
    <t>$\Delta$IHS Injuries:</t>
  </si>
  <si>
    <t>$\log$ Injuries</t>
  </si>
  <si>
    <t>$\Delta\log$ Injuries</t>
  </si>
  <si>
    <t>$#$ injuries involving workers with $\geq 6$ months experience at the mine</t>
  </si>
  <si>
    <t>$#$ injuries involving workers with $&lt; 6$ months experience at the mine</t>
  </si>
  <si>
    <t>$#$ injuries with experience at this mine of worker missing</t>
  </si>
  <si>
    <t>Dep Var = $\Delta\log$ Injuries Involving:</t>
  </si>
  <si>
    <t>Traumatic 
Injuries</t>
  </si>
  <si>
    <t>Serious 
Injuries</t>
  </si>
  <si>
    <t>$\log(Price)_{jt-1}$</t>
  </si>
  <si>
    <t>$#$ Violations, 
Total</t>
  </si>
  <si>
    <t>$\Delta\log$ Employment</t>
  </si>
  <si>
    <t>$\Delta\log$ Hours</t>
  </si>
  <si>
    <t>$\Delta\log$ Violations</t>
  </si>
  <si>
    <t>$\Delta\log(Price)_{jt-1}\times Underground$</t>
  </si>
  <si>
    <t>$#$ Active Mines</t>
  </si>
  <si>
    <t>$#$ Employees</t>
  </si>
  <si>
    <t>$#$ High Negligence 
Violations</t>
  </si>
  <si>
    <t>Injury 
Count</t>
  </si>
  <si>
    <t>Injury 
Rate</t>
  </si>
  <si>
    <t>Mines with Corporate Siblings 
that produce different commodity</t>
  </si>
  <si>
    <t>Contact with Machinery</t>
  </si>
  <si>
    <t>0.051***</t>
  </si>
  <si>
    <t>(0.017)</t>
  </si>
  <si>
    <t>0.015</t>
  </si>
  <si>
    <t>0.028</t>
  </si>
  <si>
    <t>0.000</t>
  </si>
  <si>
    <t>0.024</t>
  </si>
  <si>
    <t>0.141***</t>
  </si>
  <si>
    <t>(0.030)</t>
  </si>
  <si>
    <t>0.040</t>
  </si>
  <si>
    <t>(0.077)</t>
  </si>
  <si>
    <t>32,318</t>
  </si>
  <si>
    <t>0.016</t>
  </si>
  <si>
    <t>(7)</t>
  </si>
  <si>
    <t>(8)</t>
  </si>
  <si>
    <t>(9)</t>
  </si>
  <si>
    <t>\shortstack{Workers\\ $&lt;6$ months \\ at mine}</t>
  </si>
  <si>
    <t>\shortstack{Workers\\ $\ge{6}$ months \\ at mine}</t>
  </si>
  <si>
    <t>\shortstack{Mine \\ Tenure\\ missing}</t>
  </si>
  <si>
    <t>\shortstack{Workers\\ $&lt;3$ years in \\ industry}</t>
  </si>
  <si>
    <t>\shortstack{Workers\\ $\ge{3}$ years in \\ industry}</t>
  </si>
  <si>
    <t>\shortstack{Industry \\ Experience \\ missing}</t>
  </si>
  <si>
    <t>\shortstack{Involves\\Contractor}</t>
  </si>
  <si>
    <t>\shortstack{Does not\\Involve\\Contractor}</t>
  </si>
  <si>
    <t>$ \Delta \ln(\textit{Price}_{jt-1})$</t>
  </si>
  <si>
    <t>0.135***</t>
  </si>
  <si>
    <t>0.056**</t>
  </si>
  <si>
    <t>0.049***</t>
  </si>
  <si>
    <t>0.092***</t>
  </si>
  <si>
    <t>Each column displays results from an OLS regression in which the unit of observation is a mine-quarter. 
SEs, clustered two ways by mine and commodity-quarter, in parentheses. 
*** p&lt;0.01, ** p&lt;0.05, * p&lt;0.1</t>
  </si>
  <si>
    <t>$ \Delta \log(\textit{Price}_{jt-1})$</t>
  </si>
  <si>
    <t>0.075*</t>
  </si>
  <si>
    <t>$ \Delta \textit{Average log(price), corporate siblings}_{jt-1}$</t>
  </si>
  <si>
    <t>$ \Delta \textit{log(price) of random commodity not produced by firm}_{jt-1}$</t>
  </si>
  <si>
    <t>0.089*</t>
  </si>
  <si>
    <t>R2</t>
  </si>
  <si>
    <t>37,191</t>
  </si>
  <si>
    <t>In multi-unit firm=1 $\times$ $ \Delta \log(\textit{Price}_{jt-1})$</t>
  </si>
  <si>
    <t>$ \Delta \textit{Average log(price), corporate siblings in other counties}_{jt-1}$</t>
  </si>
  <si>
    <t>Injuries</t>
  </si>
  <si>
    <t>\shortstack{Cluster\\ commodity}</t>
  </si>
  <si>
    <t>\shortstack{Year-quarter \\ FE}</t>
  </si>
  <si>
    <t>\shortstack{Drop if &gt;1 \\ commodity}</t>
  </si>
  <si>
    <t>\shortstackInverse \\ Hyperbolic Sine}</t>
  </si>
  <si>
    <t>\shortstack{Fixed-\\ Effects OLS}</t>
  </si>
  <si>
    <t>\shortstack{Fixed-\\ Effects Poisson}</t>
  </si>
  <si>
    <t>0.128***</t>
  </si>
  <si>
    <t>(0.000)</t>
  </si>
  <si>
    <t>0.088</t>
  </si>
  <si>
    <t>-0.015***</t>
  </si>
  <si>
    <t>(0.083)</t>
  </si>
  <si>
    <t>-0.030*</t>
  </si>
  <si>
    <t>(0.016)</t>
  </si>
  <si>
    <t>$ R^{2}$</t>
  </si>
  <si>
    <t>Has at least 6 corporate siblings $\times \Delta \textit{Average log(price), corporate siblings}_{jt-1}$</t>
  </si>
  <si>
    <t>Has at least 6 corporate siblings $\times \Delta \ln(\textit{Price}_{jt-1})$</t>
  </si>
  <si>
    <t>The dependent variable is $\Delta\log$($\#$ Injuries): the 4-quarter difference in the log of the number of injuries experienced by a mine. The unit of observation is a commodity-quarter. SEs, clustered two ways by firm and commodity-quarter, in parentheses. Note that, among mines in multi-unit firms in our sample, the median mine is in a firm with six corporate siblings. *** p&lt;0.01, ** p&lt;0.05, * p&lt;0.1</t>
  </si>
  <si>
    <t>Note: Convert to .tex tables using Excel2LaTeX.xla</t>
  </si>
  <si>
    <t xml:space="preserve">Contents: </t>
  </si>
  <si>
    <t>TableA2</t>
  </si>
  <si>
    <t>TableA3</t>
  </si>
  <si>
    <t>Table B.1: Summary Statistics on All Other Dependent Variables</t>
  </si>
  <si>
    <t>Table B.2: Price Shocks and Various Types of Injuries</t>
  </si>
  <si>
    <t>Table B.3: Heterogeneity in Own- and Sibling-Price Effects on Worker Safety, by Firm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</si>
</sst>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_ "/>
    <numFmt numFmtId="165" formatCode="_(* #,##0_);_(* \(#,##0\);_(* &quot;-&quot;??_);_(@_)"/>
  </numFmts>
  <fonts count="10">
    <font>
      <sz val="11"/>
      <color theme="1"/>
      <name val="Calibri"/>
      <family val="2"/>
      <charset val="129"/>
      <scheme val="minor"/>
    </font>
    <font>
      <sz val="11"/>
      <color theme="1"/>
      <name val="Calibri"/>
      <family val="2"/>
      <scheme val="minor"/>
    </font>
    <font>
      <sz val="8"/>
      <name val="Calibri"/>
      <family val="2"/>
      <charset val="129"/>
    </font>
    <font>
      <sz val="10"/>
      <color indexed="8"/>
      <name val="Times New Roman"/>
      <family val="1"/>
    </font>
    <font>
      <i/>
      <sz val="10"/>
      <color indexed="8"/>
      <name val="Times New Roman"/>
      <family val="1"/>
    </font>
    <font>
      <sz val="11"/>
      <color theme="1"/>
      <name val="Calibri"/>
      <family val="2"/>
      <scheme val="minor"/>
    </font>
    <font>
      <b/>
      <sz val="11"/>
      <color theme="1"/>
      <name val="Calibri"/>
      <family val="2"/>
      <scheme val="minor"/>
    </font>
    <font>
      <sz val="11"/>
      <color theme="1"/>
      <name val="Times New Roman"/>
      <family val="1"/>
    </font>
    <font>
      <sz val="10"/>
      <color theme="1"/>
      <name val="Times New Roman"/>
      <family val="1"/>
    </font>
    <font>
      <sz val="11"/>
      <color theme="1"/>
      <name val="Calibri"/>
      <family val="2"/>
      <charset val="129"/>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2">
    <xf numFmtId="0" fontId="0" fillId="0" borderId="0">
      <alignment vertical="center"/>
    </xf>
    <xf numFmtId="43" fontId="9" fillId="0" borderId="0" applyFont="0" applyFill="0" applyBorder="0" applyAlignment="0" applyProtection="0"/>
  </cellStyleXfs>
  <cellXfs count="79">
    <xf numFmtId="0" fontId="0" fillId="0" borderId="0" xfId="0">
      <alignment vertical="center"/>
    </xf>
    <xf numFmtId="0" fontId="7" fillId="0" borderId="0" xfId="0" applyFont="1">
      <alignment vertical="center"/>
    </xf>
    <xf numFmtId="0" fontId="7" fillId="0" borderId="0" xfId="0" applyFont="1" applyBorder="1">
      <alignment vertical="center"/>
    </xf>
    <xf numFmtId="0" fontId="7" fillId="0" borderId="0" xfId="0" applyFont="1" applyAlignment="1">
      <alignment vertical="center" wrapText="1"/>
    </xf>
    <xf numFmtId="0" fontId="7" fillId="0" borderId="0" xfId="0" applyFont="1" applyAlignment="1">
      <alignment horizontal="center" vertical="center"/>
    </xf>
    <xf numFmtId="49" fontId="7" fillId="0" borderId="0" xfId="0" applyNumberFormat="1" applyFont="1">
      <alignment vertical="center"/>
    </xf>
    <xf numFmtId="49" fontId="7" fillId="0" borderId="0" xfId="0" applyNumberFormat="1" applyFont="1" applyAlignment="1">
      <alignment vertical="center" wrapText="1"/>
    </xf>
    <xf numFmtId="49" fontId="7" fillId="0" borderId="0" xfId="0" applyNumberFormat="1" applyFont="1" applyAlignment="1">
      <alignment horizontal="center" vertical="center"/>
    </xf>
    <xf numFmtId="0" fontId="8" fillId="0" borderId="0" xfId="0" applyFont="1" applyAlignment="1">
      <alignment vertical="center"/>
    </xf>
    <xf numFmtId="0" fontId="0" fillId="0" borderId="0" xfId="0" applyAlignment="1">
      <alignment horizontal="left" vertical="center" indent="1"/>
    </xf>
    <xf numFmtId="0" fontId="0" fillId="0" borderId="0" xfId="0" applyAlignment="1">
      <alignment horizontal="left" vertical="center" indent="2"/>
    </xf>
    <xf numFmtId="0" fontId="0" fillId="0" borderId="0" xfId="0" applyAlignment="1">
      <alignment horizontal="left" vertical="center"/>
    </xf>
    <xf numFmtId="0" fontId="0" fillId="0" borderId="0" xfId="0" applyAlignment="1">
      <alignment horizontal="center" vertical="center"/>
    </xf>
    <xf numFmtId="49" fontId="7" fillId="0" borderId="0" xfId="0" applyNumberFormat="1" applyFont="1" applyBorder="1" applyAlignment="1">
      <alignment vertical="center"/>
    </xf>
    <xf numFmtId="0" fontId="5" fillId="0" borderId="0" xfId="0" applyFont="1">
      <alignment vertical="center"/>
    </xf>
    <xf numFmtId="49" fontId="5" fillId="0" borderId="0" xfId="0" applyNumberFormat="1" applyFont="1">
      <alignment vertical="center"/>
    </xf>
    <xf numFmtId="0" fontId="7" fillId="2" borderId="0" xfId="0" applyFont="1" applyFill="1">
      <alignment vertical="center"/>
    </xf>
    <xf numFmtId="0" fontId="7" fillId="2" borderId="0" xfId="0" applyFont="1" applyFill="1" applyAlignment="1">
      <alignment horizontal="center" vertical="center"/>
    </xf>
    <xf numFmtId="0" fontId="7" fillId="2" borderId="1" xfId="0" applyFont="1" applyFill="1" applyBorder="1">
      <alignment vertical="center"/>
    </xf>
    <xf numFmtId="0" fontId="7" fillId="2" borderId="2" xfId="0" applyFont="1" applyFill="1" applyBorder="1" applyAlignment="1">
      <alignment vertical="center" wrapText="1"/>
    </xf>
    <xf numFmtId="0" fontId="7" fillId="2" borderId="2" xfId="0" applyFont="1" applyFill="1" applyBorder="1" applyAlignment="1">
      <alignment horizontal="center" vertical="center" wrapText="1"/>
    </xf>
    <xf numFmtId="0" fontId="7" fillId="2" borderId="0" xfId="0" applyFont="1" applyFill="1" applyAlignment="1">
      <alignment vertical="center" wrapText="1"/>
    </xf>
    <xf numFmtId="164" fontId="7" fillId="2" borderId="0" xfId="0" applyNumberFormat="1" applyFont="1" applyFill="1" applyAlignment="1">
      <alignment horizontal="center" vertical="center"/>
    </xf>
    <xf numFmtId="0" fontId="7" fillId="2" borderId="1" xfId="0" applyFont="1" applyFill="1" applyBorder="1" applyAlignment="1">
      <alignment horizontal="center" vertical="center"/>
    </xf>
    <xf numFmtId="0" fontId="7" fillId="2" borderId="3" xfId="0" applyFont="1" applyFill="1" applyBorder="1">
      <alignment vertical="center"/>
    </xf>
    <xf numFmtId="0" fontId="7" fillId="2" borderId="3" xfId="0" applyFont="1" applyFill="1" applyBorder="1" applyAlignment="1">
      <alignment horizontal="center" vertical="center"/>
    </xf>
    <xf numFmtId="0" fontId="7" fillId="2" borderId="0" xfId="0" applyFont="1" applyFill="1" applyAlignment="1"/>
    <xf numFmtId="0" fontId="7" fillId="2" borderId="3" xfId="0" applyFont="1" applyFill="1" applyBorder="1" applyAlignment="1">
      <alignment horizontal="center" vertical="center" wrapText="1"/>
    </xf>
    <xf numFmtId="0" fontId="7" fillId="2" borderId="0" xfId="0" applyFont="1" applyFill="1" applyBorder="1">
      <alignment vertical="center"/>
    </xf>
    <xf numFmtId="0" fontId="7" fillId="2" borderId="0" xfId="0" applyFont="1" applyFill="1" applyBorder="1" applyAlignment="1">
      <alignment horizontal="center" vertical="center"/>
    </xf>
    <xf numFmtId="164" fontId="7" fillId="2" borderId="0" xfId="0" applyNumberFormat="1" applyFont="1" applyFill="1" applyBorder="1" applyAlignment="1">
      <alignment horizontal="right" vertical="center"/>
    </xf>
    <xf numFmtId="0" fontId="7" fillId="2" borderId="0" xfId="0" applyFont="1" applyFill="1" applyBorder="1" applyAlignment="1">
      <alignment horizontal="right" vertical="center"/>
    </xf>
    <xf numFmtId="164" fontId="7" fillId="2" borderId="0" xfId="0" applyNumberFormat="1" applyFont="1" applyFill="1" applyAlignment="1">
      <alignment horizontal="right" vertical="center"/>
    </xf>
    <xf numFmtId="0" fontId="7" fillId="2" borderId="0" xfId="0" applyFont="1" applyFill="1" applyAlignment="1">
      <alignment horizontal="right" vertical="center"/>
    </xf>
    <xf numFmtId="49" fontId="7" fillId="2" borderId="0" xfId="0" applyNumberFormat="1" applyFont="1" applyFill="1">
      <alignment vertical="center"/>
    </xf>
    <xf numFmtId="49" fontId="7" fillId="2" borderId="0" xfId="0" applyNumberFormat="1" applyFont="1" applyFill="1" applyAlignment="1">
      <alignment horizontal="center" vertical="center"/>
    </xf>
    <xf numFmtId="0" fontId="0" fillId="2" borderId="0" xfId="0" applyFill="1" applyAlignment="1">
      <alignment horizontal="center" vertical="center"/>
    </xf>
    <xf numFmtId="49" fontId="7" fillId="2" borderId="1" xfId="0" applyNumberFormat="1" applyFont="1" applyFill="1" applyBorder="1">
      <alignment vertical="center"/>
    </xf>
    <xf numFmtId="49" fontId="7" fillId="2" borderId="1" xfId="0" applyNumberFormat="1" applyFont="1" applyFill="1" applyBorder="1" applyAlignment="1">
      <alignment horizontal="center" vertical="center"/>
    </xf>
    <xf numFmtId="49" fontId="7" fillId="2" borderId="0" xfId="0" applyNumberFormat="1" applyFont="1" applyFill="1" applyBorder="1">
      <alignment vertical="center"/>
    </xf>
    <xf numFmtId="49" fontId="7" fillId="2" borderId="0" xfId="0" applyNumberFormat="1" applyFont="1" applyFill="1" applyBorder="1" applyAlignment="1">
      <alignment horizontal="center" vertical="center"/>
    </xf>
    <xf numFmtId="49" fontId="7" fillId="2" borderId="0" xfId="0" applyNumberFormat="1" applyFont="1" applyFill="1" applyAlignment="1">
      <alignment horizontal="center" vertical="center" wrapText="1"/>
    </xf>
    <xf numFmtId="49" fontId="7" fillId="2" borderId="2" xfId="0" applyNumberFormat="1" applyFont="1" applyFill="1" applyBorder="1">
      <alignment vertical="center"/>
    </xf>
    <xf numFmtId="49" fontId="7" fillId="2" borderId="2" xfId="0" applyNumberFormat="1" applyFont="1" applyFill="1" applyBorder="1" applyAlignment="1">
      <alignment horizontal="center" vertical="center"/>
    </xf>
    <xf numFmtId="0" fontId="0" fillId="2" borderId="0" xfId="0" applyFill="1">
      <alignment vertical="center"/>
    </xf>
    <xf numFmtId="49" fontId="7" fillId="2" borderId="2" xfId="0" applyNumberFormat="1" applyFont="1" applyFill="1" applyBorder="1" applyAlignment="1">
      <alignment vertical="center" wrapText="1"/>
    </xf>
    <xf numFmtId="49" fontId="7" fillId="2" borderId="2" xfId="0" applyNumberFormat="1" applyFont="1" applyFill="1" applyBorder="1" applyAlignment="1">
      <alignment horizontal="center" vertical="center" wrapText="1"/>
    </xf>
    <xf numFmtId="49" fontId="7" fillId="2" borderId="2" xfId="0" applyNumberFormat="1" applyFont="1" applyFill="1" applyBorder="1" applyAlignment="1">
      <alignment horizontal="center" vertical="center" wrapText="1"/>
    </xf>
    <xf numFmtId="49" fontId="7" fillId="2" borderId="0" xfId="0" applyNumberFormat="1" applyFont="1" applyFill="1" applyBorder="1" applyAlignment="1">
      <alignment vertical="center"/>
    </xf>
    <xf numFmtId="49" fontId="7" fillId="2" borderId="0" xfId="0" applyNumberFormat="1" applyFont="1" applyFill="1" applyAlignment="1">
      <alignment vertical="center" wrapText="1"/>
    </xf>
    <xf numFmtId="0" fontId="7" fillId="2" borderId="3" xfId="0" applyFont="1" applyFill="1" applyBorder="1" applyAlignment="1">
      <alignment horizontal="left" vertical="center" wrapText="1"/>
    </xf>
    <xf numFmtId="3" fontId="7" fillId="2" borderId="0" xfId="0" applyNumberFormat="1" applyFont="1" applyFill="1" applyAlignment="1">
      <alignment horizontal="center" vertical="center"/>
    </xf>
    <xf numFmtId="3" fontId="7" fillId="2" borderId="2" xfId="0" applyNumberFormat="1" applyFont="1" applyFill="1" applyBorder="1" applyAlignment="1">
      <alignment horizontal="center" vertical="center"/>
    </xf>
    <xf numFmtId="49" fontId="7" fillId="2" borderId="2" xfId="0" applyNumberFormat="1" applyFont="1" applyFill="1" applyBorder="1" applyAlignment="1">
      <alignment horizontal="center" vertical="center"/>
    </xf>
    <xf numFmtId="49" fontId="7" fillId="2" borderId="0" xfId="0" applyNumberFormat="1" applyFont="1" applyFill="1" applyBorder="1" applyAlignment="1">
      <alignment horizontal="center" vertical="center"/>
    </xf>
    <xf numFmtId="49" fontId="7" fillId="2" borderId="2" xfId="0" applyNumberFormat="1" applyFont="1" applyFill="1" applyBorder="1" applyAlignment="1">
      <alignment horizontal="center" vertical="center" wrapText="1"/>
    </xf>
    <xf numFmtId="49" fontId="0" fillId="0" borderId="0" xfId="0" applyNumberFormat="1">
      <alignment vertical="center"/>
    </xf>
    <xf numFmtId="49" fontId="0" fillId="0" borderId="0" xfId="0" applyNumberFormat="1" applyAlignment="1">
      <alignment horizontal="center" vertical="center"/>
    </xf>
    <xf numFmtId="49" fontId="7" fillId="0" borderId="0" xfId="0" applyNumberFormat="1" applyFont="1" applyAlignment="1">
      <alignment horizontal="center" vertical="center" wrapText="1"/>
    </xf>
    <xf numFmtId="49" fontId="7" fillId="0" borderId="2" xfId="0" applyNumberFormat="1" applyFont="1" applyBorder="1" applyAlignment="1">
      <alignment vertical="center" wrapText="1"/>
    </xf>
    <xf numFmtId="49" fontId="7" fillId="2" borderId="3"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0" fontId="6" fillId="0" borderId="0" xfId="0" applyFont="1">
      <alignment vertical="center"/>
    </xf>
    <xf numFmtId="0" fontId="6" fillId="0" borderId="0" xfId="0" applyFont="1" applyAlignment="1">
      <alignment horizontal="left" vertical="center"/>
    </xf>
    <xf numFmtId="0" fontId="7" fillId="2" borderId="3" xfId="0" applyFont="1" applyFill="1" applyBorder="1" applyAlignment="1">
      <alignment horizontal="center" vertical="center"/>
    </xf>
    <xf numFmtId="0" fontId="1" fillId="0" borderId="0" xfId="0" applyFont="1">
      <alignment vertical="center"/>
    </xf>
    <xf numFmtId="2" fontId="7" fillId="2" borderId="0" xfId="0" applyNumberFormat="1" applyFont="1" applyFill="1" applyAlignment="1">
      <alignment horizontal="center"/>
    </xf>
    <xf numFmtId="165" fontId="7" fillId="2" borderId="0" xfId="1" applyNumberFormat="1" applyFont="1" applyFill="1" applyAlignment="1">
      <alignment horizontal="center"/>
    </xf>
    <xf numFmtId="0" fontId="7" fillId="2" borderId="3" xfId="0" applyFont="1" applyFill="1" applyBorder="1" applyAlignment="1">
      <alignment horizontal="center" vertical="center"/>
    </xf>
    <xf numFmtId="0" fontId="7" fillId="2" borderId="1"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2" xfId="0" applyFont="1" applyFill="1" applyBorder="1" applyAlignment="1">
      <alignment horizontal="center" vertical="center"/>
    </xf>
    <xf numFmtId="0" fontId="8" fillId="2" borderId="0" xfId="0" applyFont="1" applyFill="1" applyAlignment="1">
      <alignment horizontal="left" vertical="center" wrapText="1"/>
    </xf>
    <xf numFmtId="0" fontId="8" fillId="2" borderId="0" xfId="0" applyFont="1" applyFill="1" applyAlignment="1">
      <alignment horizontal="left" vertical="center"/>
    </xf>
    <xf numFmtId="49" fontId="7" fillId="2" borderId="2" xfId="0" applyNumberFormat="1" applyFont="1" applyFill="1" applyBorder="1" applyAlignment="1">
      <alignment horizontal="center" vertical="center"/>
    </xf>
    <xf numFmtId="49" fontId="7" fillId="2" borderId="3" xfId="0" applyNumberFormat="1" applyFont="1" applyFill="1" applyBorder="1" applyAlignment="1">
      <alignment horizontal="center" vertical="center" wrapText="1"/>
    </xf>
    <xf numFmtId="49" fontId="7" fillId="2" borderId="1" xfId="0" applyNumberFormat="1" applyFont="1" applyFill="1" applyBorder="1" applyAlignment="1">
      <alignment horizontal="center" vertical="center"/>
    </xf>
    <xf numFmtId="49" fontId="8" fillId="2" borderId="0" xfId="0" applyNumberFormat="1" applyFont="1" applyFill="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24"/>
  <sheetViews>
    <sheetView tabSelected="1" workbookViewId="0"/>
  </sheetViews>
  <sheetFormatPr defaultColWidth="8.85546875" defaultRowHeight="15"/>
  <sheetData>
    <row r="1" spans="1:2">
      <c r="A1" s="62" t="s">
        <v>320</v>
      </c>
    </row>
    <row r="3" spans="1:2">
      <c r="A3" s="11" t="s">
        <v>82</v>
      </c>
      <c r="B3" s="14" t="s">
        <v>29</v>
      </c>
    </row>
    <row r="4" spans="1:2">
      <c r="A4" s="11" t="s">
        <v>83</v>
      </c>
      <c r="B4" s="14" t="s">
        <v>28</v>
      </c>
    </row>
    <row r="5" spans="1:2">
      <c r="A5" s="11" t="s">
        <v>84</v>
      </c>
      <c r="B5" s="14" t="s">
        <v>27</v>
      </c>
    </row>
    <row r="6" spans="1:2">
      <c r="A6" s="11" t="s">
        <v>85</v>
      </c>
      <c r="B6" s="15" t="s">
        <v>184</v>
      </c>
    </row>
    <row r="7" spans="1:2">
      <c r="A7" s="11" t="s">
        <v>86</v>
      </c>
      <c r="B7" s="15" t="s">
        <v>218</v>
      </c>
    </row>
    <row r="8" spans="1:2">
      <c r="A8" s="11" t="s">
        <v>87</v>
      </c>
      <c r="B8" s="15" t="s">
        <v>219</v>
      </c>
    </row>
    <row r="9" spans="1:2">
      <c r="A9" s="11" t="s">
        <v>88</v>
      </c>
      <c r="B9" s="15" t="s">
        <v>220</v>
      </c>
    </row>
    <row r="10" spans="1:2">
      <c r="A10" s="11" t="s">
        <v>89</v>
      </c>
      <c r="B10" s="15" t="s">
        <v>216</v>
      </c>
    </row>
    <row r="11" spans="1:2">
      <c r="A11" s="11" t="s">
        <v>90</v>
      </c>
      <c r="B11" s="15" t="s">
        <v>217</v>
      </c>
    </row>
    <row r="12" spans="1:2">
      <c r="A12" s="11" t="s">
        <v>143</v>
      </c>
      <c r="B12" s="15" t="s">
        <v>141</v>
      </c>
    </row>
    <row r="13" spans="1:2">
      <c r="A13" s="11" t="s">
        <v>148</v>
      </c>
      <c r="B13" s="65" t="s">
        <v>323</v>
      </c>
    </row>
    <row r="14" spans="1:2">
      <c r="A14" s="11" t="s">
        <v>321</v>
      </c>
      <c r="B14" s="14" t="s">
        <v>324</v>
      </c>
    </row>
    <row r="15" spans="1:2">
      <c r="A15" s="11" t="s">
        <v>322</v>
      </c>
      <c r="B15" s="14" t="s">
        <v>325</v>
      </c>
    </row>
    <row r="16" spans="1:2">
      <c r="A16" s="9"/>
    </row>
    <row r="17" spans="1:1">
      <c r="A17" s="63" t="s">
        <v>319</v>
      </c>
    </row>
    <row r="18" spans="1:1">
      <c r="A18" s="9"/>
    </row>
    <row r="19" spans="1:1">
      <c r="A19" s="9"/>
    </row>
    <row r="20" spans="1:1">
      <c r="A20" s="9"/>
    </row>
    <row r="21" spans="1:1">
      <c r="A21" s="10"/>
    </row>
    <row r="22" spans="1:1">
      <c r="A22" s="10"/>
    </row>
    <row r="23" spans="1:1">
      <c r="A23" s="10"/>
    </row>
    <row r="24" spans="1:1">
      <c r="A24" s="9"/>
    </row>
  </sheetData>
  <phoneticPr fontId="2" type="noConversion"/>
  <pageMargins left="0.7" right="0.7" top="0.75" bottom="0.75" header="0.3" footer="0.3"/>
  <pageSetup paperSize="9" scale="91"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7"/>
  <sheetViews>
    <sheetView zoomScaleNormal="100" workbookViewId="0"/>
  </sheetViews>
  <sheetFormatPr defaultColWidth="10.7109375" defaultRowHeight="15"/>
  <cols>
    <col min="1" max="1" width="40.28515625" style="5" customWidth="1"/>
    <col min="2" max="5" width="15.7109375" style="7" customWidth="1"/>
    <col min="6" max="16384" width="10.7109375" style="5"/>
  </cols>
  <sheetData>
    <row r="1" spans="1:6">
      <c r="A1" s="34" t="s">
        <v>217</v>
      </c>
      <c r="B1" s="35"/>
      <c r="C1" s="35"/>
      <c r="D1" s="35"/>
      <c r="E1" s="35"/>
    </row>
    <row r="2" spans="1:6">
      <c r="A2" s="34"/>
      <c r="B2" s="35"/>
      <c r="C2" s="35"/>
      <c r="D2" s="35"/>
      <c r="E2" s="35"/>
    </row>
    <row r="3" spans="1:6" ht="18" customHeight="1">
      <c r="A3" s="37"/>
      <c r="B3" s="38" t="s">
        <v>57</v>
      </c>
      <c r="C3" s="38" t="s">
        <v>58</v>
      </c>
      <c r="D3" s="38" t="s">
        <v>59</v>
      </c>
      <c r="E3" s="38" t="s">
        <v>60</v>
      </c>
    </row>
    <row r="4" spans="1:6" ht="18" customHeight="1">
      <c r="A4" s="39"/>
      <c r="B4" s="75" t="s">
        <v>197</v>
      </c>
      <c r="C4" s="75"/>
      <c r="D4" s="75"/>
      <c r="E4" s="75"/>
      <c r="F4" s="13"/>
    </row>
    <row r="5" spans="1:6" ht="18" customHeight="1">
      <c r="A5" s="42"/>
      <c r="B5" s="43" t="s">
        <v>252</v>
      </c>
      <c r="C5" s="43" t="s">
        <v>253</v>
      </c>
      <c r="D5" s="43" t="s">
        <v>243</v>
      </c>
      <c r="E5" s="43" t="s">
        <v>254</v>
      </c>
    </row>
    <row r="6" spans="1:6" ht="8.1" customHeight="1">
      <c r="A6" s="34"/>
      <c r="B6" s="35"/>
      <c r="C6" s="35"/>
      <c r="D6" s="35"/>
      <c r="E6" s="35"/>
    </row>
    <row r="7" spans="1:6" ht="16.5" customHeight="1">
      <c r="A7" s="34" t="s">
        <v>232</v>
      </c>
      <c r="B7" s="35" t="s">
        <v>200</v>
      </c>
      <c r="C7" s="35" t="s">
        <v>201</v>
      </c>
      <c r="D7" s="35" t="s">
        <v>202</v>
      </c>
      <c r="E7" s="35" t="s">
        <v>203</v>
      </c>
    </row>
    <row r="8" spans="1:6" ht="15.75" customHeight="1">
      <c r="A8" s="34"/>
      <c r="B8" s="35" t="s">
        <v>204</v>
      </c>
      <c r="C8" s="35" t="s">
        <v>205</v>
      </c>
      <c r="D8" s="35" t="s">
        <v>206</v>
      </c>
      <c r="E8" s="35" t="s">
        <v>207</v>
      </c>
    </row>
    <row r="9" spans="1:6" ht="8.25" customHeight="1">
      <c r="A9" s="34"/>
      <c r="B9" s="35"/>
      <c r="C9" s="35"/>
      <c r="D9" s="35"/>
      <c r="E9" s="35"/>
    </row>
    <row r="10" spans="1:6" ht="15.75" customHeight="1">
      <c r="A10" s="34" t="s">
        <v>255</v>
      </c>
      <c r="B10" s="35" t="s">
        <v>208</v>
      </c>
      <c r="C10" s="35" t="s">
        <v>209</v>
      </c>
      <c r="D10" s="35" t="s">
        <v>210</v>
      </c>
      <c r="E10" s="35" t="s">
        <v>211</v>
      </c>
    </row>
    <row r="11" spans="1:6" ht="15.95" customHeight="1">
      <c r="A11" s="34"/>
      <c r="B11" s="35" t="s">
        <v>212</v>
      </c>
      <c r="C11" s="35" t="s">
        <v>213</v>
      </c>
      <c r="D11" s="35" t="s">
        <v>66</v>
      </c>
      <c r="E11" s="35" t="s">
        <v>140</v>
      </c>
    </row>
    <row r="12" spans="1:6" ht="8.25" customHeight="1">
      <c r="A12" s="34"/>
      <c r="B12" s="35"/>
      <c r="C12" s="35"/>
      <c r="D12" s="35"/>
      <c r="E12" s="35"/>
    </row>
    <row r="13" spans="1:6">
      <c r="A13" s="34" t="s">
        <v>53</v>
      </c>
      <c r="B13" s="35" t="s">
        <v>92</v>
      </c>
      <c r="C13" s="35" t="s">
        <v>92</v>
      </c>
      <c r="D13" s="35" t="s">
        <v>92</v>
      </c>
      <c r="E13" s="35" t="s">
        <v>109</v>
      </c>
    </row>
    <row r="14" spans="1:6">
      <c r="A14" s="34" t="s">
        <v>64</v>
      </c>
      <c r="B14" s="35" t="s">
        <v>178</v>
      </c>
      <c r="C14" s="35" t="s">
        <v>214</v>
      </c>
      <c r="D14" s="35" t="s">
        <v>68</v>
      </c>
      <c r="E14" s="35" t="s">
        <v>77</v>
      </c>
    </row>
    <row r="15" spans="1:6">
      <c r="A15" s="42" t="s">
        <v>56</v>
      </c>
      <c r="B15" s="43" t="s">
        <v>63</v>
      </c>
      <c r="C15" s="43" t="s">
        <v>63</v>
      </c>
      <c r="D15" s="43" t="s">
        <v>63</v>
      </c>
      <c r="E15" s="43" t="s">
        <v>63</v>
      </c>
    </row>
    <row r="16" spans="1:6" ht="8.1" customHeight="1">
      <c r="A16" s="34"/>
      <c r="B16" s="35"/>
      <c r="C16" s="35"/>
      <c r="D16" s="35"/>
      <c r="E16" s="35"/>
    </row>
    <row r="17" spans="1:5" ht="39.75" customHeight="1">
      <c r="A17" s="73" t="s">
        <v>195</v>
      </c>
      <c r="B17" s="73"/>
      <c r="C17" s="73"/>
      <c r="D17" s="73"/>
      <c r="E17" s="73"/>
    </row>
  </sheetData>
  <mergeCells count="2">
    <mergeCell ref="A17:E17"/>
    <mergeCell ref="B4:E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I55"/>
  <sheetViews>
    <sheetView zoomScaleNormal="100" workbookViewId="0"/>
  </sheetViews>
  <sheetFormatPr defaultColWidth="10.7109375" defaultRowHeight="15"/>
  <cols>
    <col min="1" max="1" width="60.140625" style="5" customWidth="1"/>
    <col min="2" max="9" width="10.7109375" style="7"/>
    <col min="10" max="16384" width="10.7109375" style="5"/>
  </cols>
  <sheetData>
    <row r="1" spans="1:8">
      <c r="A1" s="34" t="s">
        <v>141</v>
      </c>
      <c r="B1" s="35"/>
      <c r="C1" s="35"/>
      <c r="D1" s="35"/>
      <c r="E1" s="35"/>
      <c r="F1" s="35"/>
      <c r="G1" s="35"/>
      <c r="H1" s="35"/>
    </row>
    <row r="2" spans="1:8">
      <c r="A2" s="34"/>
      <c r="B2" s="35"/>
      <c r="C2" s="35"/>
      <c r="D2" s="35"/>
      <c r="E2" s="35"/>
      <c r="F2" s="35"/>
      <c r="G2" s="35"/>
      <c r="H2" s="35"/>
    </row>
    <row r="3" spans="1:8" ht="18" customHeight="1">
      <c r="A3" s="37"/>
      <c r="B3" s="38" t="s">
        <v>57</v>
      </c>
      <c r="C3" s="38" t="s">
        <v>58</v>
      </c>
      <c r="D3" s="38" t="s">
        <v>59</v>
      </c>
      <c r="E3" s="38" t="s">
        <v>60</v>
      </c>
      <c r="F3" s="38" t="s">
        <v>61</v>
      </c>
      <c r="G3" s="38" t="s">
        <v>62</v>
      </c>
      <c r="H3" s="38" t="s">
        <v>275</v>
      </c>
    </row>
    <row r="4" spans="1:8" ht="18" customHeight="1">
      <c r="A4" s="39"/>
      <c r="B4" s="75" t="s">
        <v>144</v>
      </c>
      <c r="C4" s="75"/>
      <c r="D4" s="75"/>
      <c r="E4" s="75"/>
      <c r="F4" s="75"/>
      <c r="G4" s="75"/>
      <c r="H4" s="75"/>
    </row>
    <row r="5" spans="1:8" ht="33" customHeight="1">
      <c r="A5" s="42"/>
      <c r="B5" s="60" t="s">
        <v>130</v>
      </c>
      <c r="C5" s="76" t="s">
        <v>261</v>
      </c>
      <c r="D5" s="76"/>
      <c r="E5" s="76"/>
      <c r="F5" s="76"/>
      <c r="G5" s="60" t="s">
        <v>130</v>
      </c>
      <c r="H5" s="60" t="s">
        <v>130</v>
      </c>
    </row>
    <row r="6" spans="1:8" ht="8.1" customHeight="1">
      <c r="A6" s="34"/>
      <c r="B6" s="35"/>
      <c r="C6" s="35"/>
      <c r="D6" s="35"/>
      <c r="E6" s="35"/>
      <c r="F6" s="35"/>
      <c r="G6" s="35"/>
      <c r="H6" s="35"/>
    </row>
    <row r="7" spans="1:8" ht="16.5" customHeight="1">
      <c r="A7" s="34" t="s">
        <v>292</v>
      </c>
      <c r="B7" s="35" t="s">
        <v>97</v>
      </c>
      <c r="C7" s="35" t="s">
        <v>121</v>
      </c>
      <c r="D7" s="35" t="s">
        <v>122</v>
      </c>
      <c r="E7" s="35" t="s">
        <v>172</v>
      </c>
      <c r="F7" s="35" t="s">
        <v>121</v>
      </c>
      <c r="G7" s="35" t="s">
        <v>120</v>
      </c>
      <c r="H7" s="35" t="s">
        <v>293</v>
      </c>
    </row>
    <row r="8" spans="1:8">
      <c r="A8" s="34"/>
      <c r="B8" s="35" t="s">
        <v>113</v>
      </c>
      <c r="C8" s="35" t="s">
        <v>123</v>
      </c>
      <c r="D8" s="35" t="s">
        <v>65</v>
      </c>
      <c r="E8" s="35" t="s">
        <v>65</v>
      </c>
      <c r="F8" s="35" t="s">
        <v>123</v>
      </c>
      <c r="G8" s="35" t="s">
        <v>113</v>
      </c>
      <c r="H8" s="35" t="s">
        <v>158</v>
      </c>
    </row>
    <row r="9" spans="1:8" ht="8.1" customHeight="1">
      <c r="A9" s="34"/>
      <c r="B9" s="35"/>
      <c r="C9" s="35"/>
      <c r="D9" s="35"/>
      <c r="E9" s="35"/>
      <c r="F9" s="35"/>
      <c r="G9" s="35"/>
      <c r="H9" s="35"/>
    </row>
    <row r="10" spans="1:8">
      <c r="A10" s="34" t="s">
        <v>294</v>
      </c>
      <c r="B10" s="35"/>
      <c r="C10" s="35"/>
      <c r="D10" s="35" t="s">
        <v>124</v>
      </c>
      <c r="E10" s="35"/>
      <c r="F10" s="35"/>
      <c r="G10" s="35"/>
      <c r="H10" s="35"/>
    </row>
    <row r="11" spans="1:8">
      <c r="A11" s="34"/>
      <c r="B11" s="35"/>
      <c r="C11" s="35"/>
      <c r="D11" s="35" t="s">
        <v>125</v>
      </c>
      <c r="E11" s="35"/>
      <c r="F11" s="35"/>
      <c r="G11" s="35"/>
      <c r="H11" s="35"/>
    </row>
    <row r="12" spans="1:8" ht="8.1" customHeight="1">
      <c r="A12" s="34"/>
      <c r="B12" s="35"/>
      <c r="C12" s="35"/>
      <c r="D12" s="35"/>
      <c r="E12" s="35"/>
      <c r="F12" s="35"/>
      <c r="G12" s="35"/>
      <c r="H12" s="35"/>
    </row>
    <row r="13" spans="1:8">
      <c r="A13" s="34" t="s">
        <v>300</v>
      </c>
      <c r="B13" s="35"/>
      <c r="C13" s="35"/>
      <c r="D13" s="35"/>
      <c r="E13" s="35" t="s">
        <v>173</v>
      </c>
      <c r="F13" s="35"/>
      <c r="G13" s="35"/>
      <c r="H13" s="35"/>
    </row>
    <row r="14" spans="1:8">
      <c r="A14" s="34"/>
      <c r="B14" s="35"/>
      <c r="C14" s="35"/>
      <c r="D14" s="35"/>
      <c r="E14" s="35" t="s">
        <v>174</v>
      </c>
      <c r="F14" s="35"/>
      <c r="G14" s="35"/>
      <c r="H14" s="35"/>
    </row>
    <row r="15" spans="1:8" ht="8.1" customHeight="1">
      <c r="A15" s="34"/>
      <c r="B15" s="35"/>
      <c r="C15" s="35"/>
      <c r="D15" s="35"/>
      <c r="E15" s="35"/>
      <c r="F15" s="35"/>
      <c r="G15" s="35"/>
      <c r="H15" s="35"/>
    </row>
    <row r="16" spans="1:8">
      <c r="A16" s="34" t="s">
        <v>295</v>
      </c>
      <c r="B16" s="35"/>
      <c r="C16" s="35"/>
      <c r="D16" s="35"/>
      <c r="E16" s="35"/>
      <c r="F16" s="35" t="s">
        <v>126</v>
      </c>
      <c r="G16" s="35" t="s">
        <v>267</v>
      </c>
      <c r="H16" s="35"/>
    </row>
    <row r="17" spans="1:8">
      <c r="A17" s="34"/>
      <c r="B17" s="35"/>
      <c r="C17" s="35"/>
      <c r="D17" s="35"/>
      <c r="E17" s="35"/>
      <c r="F17" s="35" t="s">
        <v>79</v>
      </c>
      <c r="G17" s="35" t="s">
        <v>79</v>
      </c>
      <c r="H17" s="35"/>
    </row>
    <row r="18" spans="1:8" ht="8.25" customHeight="1">
      <c r="A18" s="34"/>
      <c r="B18" s="35"/>
      <c r="C18" s="35"/>
      <c r="D18" s="35"/>
      <c r="E18" s="35"/>
      <c r="F18" s="35"/>
      <c r="G18" s="35"/>
      <c r="H18" s="35"/>
    </row>
    <row r="19" spans="1:8">
      <c r="A19" s="34" t="s">
        <v>299</v>
      </c>
      <c r="B19" s="35"/>
      <c r="C19" s="35"/>
      <c r="D19" s="35"/>
      <c r="E19" s="35"/>
      <c r="F19" s="35"/>
      <c r="G19" s="35"/>
      <c r="H19" s="35" t="s">
        <v>296</v>
      </c>
    </row>
    <row r="20" spans="1:8">
      <c r="A20" s="34"/>
      <c r="B20" s="35"/>
      <c r="C20" s="35"/>
      <c r="D20" s="35"/>
      <c r="E20" s="35"/>
      <c r="F20" s="35"/>
      <c r="G20" s="35"/>
      <c r="H20" s="35" t="s">
        <v>102</v>
      </c>
    </row>
    <row r="21" spans="1:8" ht="8.25" customHeight="1">
      <c r="A21" s="34"/>
      <c r="B21" s="35"/>
      <c r="C21" s="35"/>
      <c r="D21" s="35"/>
      <c r="E21" s="35"/>
      <c r="F21" s="35"/>
      <c r="G21" s="35"/>
      <c r="H21" s="35"/>
    </row>
    <row r="22" spans="1:8">
      <c r="A22" s="34" t="s">
        <v>53</v>
      </c>
      <c r="B22" s="35" t="s">
        <v>298</v>
      </c>
      <c r="C22" s="35" t="s">
        <v>128</v>
      </c>
      <c r="D22" s="35" t="s">
        <v>128</v>
      </c>
      <c r="E22" s="35" t="s">
        <v>128</v>
      </c>
      <c r="F22" s="35" t="s">
        <v>128</v>
      </c>
      <c r="G22" s="35" t="s">
        <v>127</v>
      </c>
      <c r="H22" s="35" t="s">
        <v>298</v>
      </c>
    </row>
    <row r="23" spans="1:8">
      <c r="A23" s="34" t="s">
        <v>297</v>
      </c>
      <c r="B23" s="41" t="s">
        <v>68</v>
      </c>
      <c r="C23" s="41" t="s">
        <v>268</v>
      </c>
      <c r="D23" s="41" t="s">
        <v>175</v>
      </c>
      <c r="E23" s="35" t="s">
        <v>175</v>
      </c>
      <c r="F23" s="41" t="s">
        <v>268</v>
      </c>
      <c r="G23" s="41" t="s">
        <v>68</v>
      </c>
      <c r="H23" s="41" t="s">
        <v>68</v>
      </c>
    </row>
    <row r="24" spans="1:8">
      <c r="A24" s="34" t="s">
        <v>56</v>
      </c>
      <c r="B24" s="35" t="s">
        <v>63</v>
      </c>
      <c r="C24" s="35" t="s">
        <v>129</v>
      </c>
      <c r="D24" s="35" t="s">
        <v>129</v>
      </c>
      <c r="E24" s="35" t="s">
        <v>129</v>
      </c>
      <c r="F24" s="35" t="s">
        <v>129</v>
      </c>
      <c r="G24" s="35" t="s">
        <v>63</v>
      </c>
      <c r="H24" s="35" t="s">
        <v>63</v>
      </c>
    </row>
    <row r="25" spans="1:8">
      <c r="A25" s="34" t="s">
        <v>80</v>
      </c>
      <c r="B25" s="51">
        <v>1749</v>
      </c>
      <c r="C25" s="51">
        <v>336</v>
      </c>
      <c r="D25" s="51">
        <v>336</v>
      </c>
      <c r="E25" s="51">
        <v>336</v>
      </c>
      <c r="F25" s="51">
        <v>336</v>
      </c>
      <c r="G25" s="51">
        <v>1536</v>
      </c>
      <c r="H25" s="51">
        <v>1749</v>
      </c>
    </row>
    <row r="26" spans="1:8">
      <c r="A26" s="42" t="s">
        <v>81</v>
      </c>
      <c r="B26" s="52">
        <v>1206</v>
      </c>
      <c r="C26" s="52">
        <v>79</v>
      </c>
      <c r="D26" s="52">
        <v>79</v>
      </c>
      <c r="E26" s="52">
        <v>79</v>
      </c>
      <c r="F26" s="52">
        <v>79</v>
      </c>
      <c r="G26" s="52">
        <v>1045</v>
      </c>
      <c r="H26" s="52">
        <v>1206</v>
      </c>
    </row>
    <row r="27" spans="1:8" ht="8.1" customHeight="1">
      <c r="A27" s="34"/>
      <c r="B27" s="35"/>
      <c r="C27" s="35"/>
      <c r="D27" s="35"/>
      <c r="E27" s="35"/>
      <c r="F27" s="35"/>
      <c r="G27" s="35"/>
      <c r="H27" s="35"/>
    </row>
    <row r="28" spans="1:8" ht="38.25" customHeight="1">
      <c r="A28" s="78" t="s">
        <v>186</v>
      </c>
      <c r="B28" s="78"/>
      <c r="C28" s="78"/>
      <c r="D28" s="78"/>
      <c r="E28" s="78"/>
      <c r="F28" s="78"/>
      <c r="G28" s="78"/>
      <c r="H28" s="78"/>
    </row>
    <row r="55" ht="51.75" customHeight="1"/>
  </sheetData>
  <mergeCells count="3">
    <mergeCell ref="C5:F5"/>
    <mergeCell ref="B4:H4"/>
    <mergeCell ref="A28:H28"/>
  </mergeCells>
  <phoneticPr fontId="2" type="noConversion"/>
  <pageMargins left="0.7" right="0.7" top="0.75" bottom="0.75" header="0.3" footer="0.3"/>
  <pageSetup paperSize="9" scale="82"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D14"/>
  <sheetViews>
    <sheetView workbookViewId="0"/>
  </sheetViews>
  <sheetFormatPr defaultColWidth="8.85546875" defaultRowHeight="15"/>
  <cols>
    <col min="1" max="1" width="62.140625" style="1" customWidth="1"/>
    <col min="2" max="4" width="10.7109375" style="4" customWidth="1"/>
    <col min="5" max="16384" width="8.85546875" style="1"/>
  </cols>
  <sheetData>
    <row r="1" spans="1:4">
      <c r="A1" s="16" t="s">
        <v>323</v>
      </c>
      <c r="B1" s="17"/>
      <c r="C1" s="17"/>
      <c r="D1" s="17"/>
    </row>
    <row r="2" spans="1:4">
      <c r="A2" s="16"/>
      <c r="B2" s="17"/>
      <c r="C2" s="17"/>
      <c r="D2" s="17"/>
    </row>
    <row r="3" spans="1:4" ht="18" customHeight="1">
      <c r="A3" s="24" t="s">
        <v>47</v>
      </c>
      <c r="B3" s="25" t="s">
        <v>48</v>
      </c>
      <c r="C3" s="25" t="s">
        <v>49</v>
      </c>
      <c r="D3" s="25" t="s">
        <v>50</v>
      </c>
    </row>
    <row r="4" spans="1:4">
      <c r="A4" s="26" t="s">
        <v>244</v>
      </c>
      <c r="B4" s="67">
        <v>37325</v>
      </c>
      <c r="C4" s="66">
        <v>1.52437</v>
      </c>
      <c r="D4" s="66">
        <v>3.9371</v>
      </c>
    </row>
    <row r="5" spans="1:4">
      <c r="A5" s="26" t="s">
        <v>245</v>
      </c>
      <c r="B5" s="67">
        <v>37325</v>
      </c>
      <c r="C5" s="66">
        <v>0.310998</v>
      </c>
      <c r="D5" s="66">
        <v>1.1487799999999999</v>
      </c>
    </row>
    <row r="6" spans="1:4">
      <c r="A6" s="26" t="s">
        <v>246</v>
      </c>
      <c r="B6" s="67">
        <v>37325</v>
      </c>
      <c r="C6" s="66">
        <v>0.168654</v>
      </c>
      <c r="D6" s="66">
        <v>0.72862899999999997</v>
      </c>
    </row>
    <row r="7" spans="1:4">
      <c r="A7" s="26" t="str">
        <f>"Number of incidents involving a contractor"</f>
        <v>Number of incidents involving a contractor</v>
      </c>
      <c r="B7" s="67">
        <v>37325</v>
      </c>
      <c r="C7" s="66">
        <v>0.25902199999999997</v>
      </c>
      <c r="D7" s="66">
        <v>0.96709000000000001</v>
      </c>
    </row>
    <row r="8" spans="1:4">
      <c r="A8" s="26" t="str">
        <f>"Number of incidents that do not involve a contractor"</f>
        <v>Number of incidents that do not involve a contractor</v>
      </c>
      <c r="B8" s="67">
        <v>37325</v>
      </c>
      <c r="C8" s="66">
        <v>1.6152200000000001</v>
      </c>
      <c r="D8" s="66">
        <v>3.5298799999999999</v>
      </c>
    </row>
    <row r="9" spans="1:4">
      <c r="A9" s="26" t="str">
        <f>"Number of injuries caused by over-exertion"</f>
        <v>Number of injuries caused by over-exertion</v>
      </c>
      <c r="B9" s="67">
        <v>37325</v>
      </c>
      <c r="C9" s="66">
        <v>0.48792999999999997</v>
      </c>
      <c r="D9" s="66">
        <v>1.5316799999999999</v>
      </c>
    </row>
    <row r="10" spans="1:4">
      <c r="A10" s="26" t="str">
        <f>"Number of injuries caused by striking object"</f>
        <v>Number of injuries caused by striking object</v>
      </c>
      <c r="B10" s="67">
        <v>37325</v>
      </c>
      <c r="C10" s="66">
        <v>0.77393199999999995</v>
      </c>
      <c r="D10" s="66">
        <v>2.0354000000000001</v>
      </c>
    </row>
    <row r="11" spans="1:4">
      <c r="A11" s="26" t="str">
        <f>"Number of injuries caused by machinery"</f>
        <v>Number of injuries caused by machinery</v>
      </c>
      <c r="B11" s="67">
        <v>37325</v>
      </c>
      <c r="C11" s="66">
        <v>0.27346300000000001</v>
      </c>
      <c r="D11" s="66">
        <v>0.87929999999999997</v>
      </c>
    </row>
    <row r="12" spans="1:4">
      <c r="A12" s="26" t="str">
        <f>"Number of injuries caused by worker falling"</f>
        <v>Number of injuries caused by worker falling</v>
      </c>
      <c r="B12" s="67">
        <v>37325</v>
      </c>
      <c r="C12" s="66">
        <v>0.28125899999999998</v>
      </c>
      <c r="D12" s="66">
        <v>0.82157800000000003</v>
      </c>
    </row>
    <row r="13" spans="1:4" ht="8.1" customHeight="1">
      <c r="A13" s="18"/>
      <c r="B13" s="23"/>
      <c r="C13" s="23"/>
      <c r="D13" s="23"/>
    </row>
    <row r="14" spans="1:4">
      <c r="A14" s="74" t="s">
        <v>190</v>
      </c>
      <c r="B14" s="74"/>
      <c r="C14" s="74"/>
      <c r="D14" s="74"/>
    </row>
  </sheetData>
  <mergeCells count="1">
    <mergeCell ref="A14:D14"/>
  </mergeCells>
  <pageMargins left="0.7" right="0.7" top="0.75" bottom="0.75" header="0.3" footer="0.3"/>
  <pageSetup paperSize="9" scale="88"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5"/>
  <sheetViews>
    <sheetView workbookViewId="0"/>
  </sheetViews>
  <sheetFormatPr defaultColWidth="10.7109375" defaultRowHeight="15"/>
  <cols>
    <col min="1" max="1" width="23.7109375" style="5" customWidth="1"/>
    <col min="2" max="4" width="15.7109375" style="7" customWidth="1"/>
    <col min="5" max="16384" width="10.7109375" style="5"/>
  </cols>
  <sheetData>
    <row r="1" spans="1:7">
      <c r="A1" s="34" t="s">
        <v>324</v>
      </c>
      <c r="B1" s="35"/>
      <c r="C1" s="35"/>
      <c r="D1" s="35"/>
      <c r="E1" s="34"/>
    </row>
    <row r="2" spans="1:7">
      <c r="A2" s="34"/>
      <c r="B2" s="35"/>
      <c r="C2" s="35"/>
      <c r="D2" s="35"/>
      <c r="E2" s="34"/>
    </row>
    <row r="3" spans="1:7" ht="18" customHeight="1">
      <c r="A3" s="37"/>
      <c r="B3" s="38" t="s">
        <v>57</v>
      </c>
      <c r="C3" s="38" t="s">
        <v>58</v>
      </c>
      <c r="D3" s="38" t="s">
        <v>59</v>
      </c>
      <c r="E3" s="34"/>
    </row>
    <row r="4" spans="1:7" ht="18" customHeight="1">
      <c r="A4" s="39"/>
      <c r="B4" s="75" t="s">
        <v>247</v>
      </c>
      <c r="C4" s="75"/>
      <c r="D4" s="75"/>
      <c r="E4" s="48"/>
      <c r="F4" s="13"/>
      <c r="G4" s="13"/>
    </row>
    <row r="5" spans="1:7" s="6" customFormat="1" ht="33" customHeight="1">
      <c r="A5" s="46"/>
      <c r="B5" s="46" t="s">
        <v>118</v>
      </c>
      <c r="C5" s="47" t="s">
        <v>119</v>
      </c>
      <c r="D5" s="46" t="s">
        <v>262</v>
      </c>
      <c r="E5" s="49"/>
    </row>
    <row r="6" spans="1:7" ht="8.1" customHeight="1">
      <c r="A6" s="34"/>
      <c r="B6" s="35"/>
      <c r="C6" s="35"/>
      <c r="D6" s="35"/>
      <c r="E6" s="34"/>
    </row>
    <row r="7" spans="1:7">
      <c r="A7" s="34" t="s">
        <v>232</v>
      </c>
      <c r="B7" s="35" t="s">
        <v>116</v>
      </c>
      <c r="C7" s="35" t="s">
        <v>117</v>
      </c>
      <c r="D7" s="35" t="s">
        <v>263</v>
      </c>
      <c r="E7" s="34"/>
    </row>
    <row r="8" spans="1:7">
      <c r="A8" s="34"/>
      <c r="B8" s="35" t="s">
        <v>107</v>
      </c>
      <c r="C8" s="35" t="s">
        <v>104</v>
      </c>
      <c r="D8" s="35" t="s">
        <v>264</v>
      </c>
      <c r="E8" s="34"/>
    </row>
    <row r="9" spans="1:7" ht="8.1" customHeight="1">
      <c r="A9" s="34"/>
      <c r="B9" s="35"/>
      <c r="C9" s="35"/>
      <c r="D9" s="35"/>
      <c r="E9" s="34"/>
    </row>
    <row r="10" spans="1:7">
      <c r="A10" s="34" t="s">
        <v>53</v>
      </c>
      <c r="B10" s="35" t="s">
        <v>92</v>
      </c>
      <c r="C10" s="35" t="s">
        <v>92</v>
      </c>
      <c r="D10" s="35" t="s">
        <v>92</v>
      </c>
      <c r="E10" s="34"/>
    </row>
    <row r="11" spans="1:7">
      <c r="A11" s="34" t="s">
        <v>64</v>
      </c>
      <c r="B11" s="35" t="s">
        <v>74</v>
      </c>
      <c r="C11" s="35" t="s">
        <v>78</v>
      </c>
      <c r="D11" s="35" t="s">
        <v>73</v>
      </c>
      <c r="E11" s="34"/>
    </row>
    <row r="12" spans="1:7">
      <c r="A12" s="34" t="s">
        <v>54</v>
      </c>
      <c r="B12" s="41" t="s">
        <v>55</v>
      </c>
      <c r="C12" s="41" t="s">
        <v>55</v>
      </c>
      <c r="D12" s="41" t="s">
        <v>55</v>
      </c>
      <c r="E12" s="34"/>
    </row>
    <row r="13" spans="1:7">
      <c r="A13" s="42" t="s">
        <v>56</v>
      </c>
      <c r="B13" s="43" t="s">
        <v>63</v>
      </c>
      <c r="C13" s="43" t="s">
        <v>63</v>
      </c>
      <c r="D13" s="43" t="s">
        <v>63</v>
      </c>
      <c r="E13" s="34"/>
    </row>
    <row r="14" spans="1:7" ht="8.1" customHeight="1">
      <c r="A14" s="34"/>
      <c r="B14" s="35"/>
      <c r="C14" s="35"/>
      <c r="D14" s="35"/>
      <c r="E14" s="34"/>
    </row>
    <row r="15" spans="1:7" ht="33" customHeight="1">
      <c r="A15" s="78" t="s">
        <v>195</v>
      </c>
      <c r="B15" s="78"/>
      <c r="C15" s="78"/>
      <c r="D15" s="78"/>
      <c r="E15" s="78"/>
    </row>
  </sheetData>
  <mergeCells count="2">
    <mergeCell ref="B4:D4"/>
    <mergeCell ref="A15:E1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C52"/>
  <sheetViews>
    <sheetView zoomScaleNormal="100" workbookViewId="0"/>
  </sheetViews>
  <sheetFormatPr defaultColWidth="10.7109375" defaultRowHeight="15"/>
  <cols>
    <col min="1" max="1" width="85.28515625" style="5" customWidth="1"/>
    <col min="2" max="3" width="15.42578125" style="7" customWidth="1"/>
    <col min="4" max="16384" width="10.7109375" style="5"/>
  </cols>
  <sheetData>
    <row r="1" spans="1:3">
      <c r="A1" s="34" t="s">
        <v>325</v>
      </c>
      <c r="B1" s="35"/>
      <c r="C1" s="35"/>
    </row>
    <row r="2" spans="1:3">
      <c r="A2" s="34"/>
      <c r="B2" s="35"/>
      <c r="C2" s="35"/>
    </row>
    <row r="3" spans="1:3" ht="18" customHeight="1">
      <c r="A3" s="37"/>
      <c r="B3" s="61" t="s">
        <v>57</v>
      </c>
      <c r="C3" s="61" t="s">
        <v>58</v>
      </c>
    </row>
    <row r="4" spans="1:3" ht="18" customHeight="1">
      <c r="A4" s="39"/>
      <c r="B4" s="75" t="s">
        <v>144</v>
      </c>
      <c r="C4" s="75"/>
    </row>
    <row r="5" spans="1:3" ht="33" customHeight="1">
      <c r="A5" s="42"/>
      <c r="B5" s="76" t="s">
        <v>261</v>
      </c>
      <c r="C5" s="76"/>
    </row>
    <row r="6" spans="1:3" ht="8.1" customHeight="1">
      <c r="A6" s="34"/>
      <c r="B6" s="35"/>
      <c r="C6" s="35"/>
    </row>
    <row r="7" spans="1:3" ht="16.5" customHeight="1">
      <c r="A7" s="34" t="s">
        <v>286</v>
      </c>
      <c r="B7" s="35" t="s">
        <v>122</v>
      </c>
      <c r="C7" s="35" t="s">
        <v>310</v>
      </c>
    </row>
    <row r="8" spans="1:3">
      <c r="A8" s="34"/>
      <c r="B8" s="35" t="s">
        <v>65</v>
      </c>
      <c r="C8" s="35" t="s">
        <v>272</v>
      </c>
    </row>
    <row r="9" spans="1:3" ht="8.1" customHeight="1">
      <c r="A9" s="34"/>
      <c r="B9" s="35"/>
      <c r="C9" s="35"/>
    </row>
    <row r="10" spans="1:3">
      <c r="A10" s="34" t="s">
        <v>294</v>
      </c>
      <c r="B10" s="35" t="s">
        <v>124</v>
      </c>
      <c r="C10" s="35" t="s">
        <v>311</v>
      </c>
    </row>
    <row r="11" spans="1:3">
      <c r="A11" s="34"/>
      <c r="B11" s="35" t="s">
        <v>125</v>
      </c>
      <c r="C11" s="35" t="s">
        <v>125</v>
      </c>
    </row>
    <row r="12" spans="1:3" ht="8.1" customHeight="1">
      <c r="A12" s="34"/>
      <c r="B12" s="35"/>
      <c r="C12" s="35"/>
    </row>
    <row r="13" spans="1:3">
      <c r="A13" s="34" t="s">
        <v>317</v>
      </c>
      <c r="B13" s="35"/>
      <c r="C13" s="35" t="s">
        <v>271</v>
      </c>
    </row>
    <row r="14" spans="1:3">
      <c r="A14" s="34"/>
      <c r="B14" s="35"/>
      <c r="C14" s="35" t="s">
        <v>312</v>
      </c>
    </row>
    <row r="15" spans="1:3" ht="8.1" customHeight="1">
      <c r="A15" s="34"/>
      <c r="B15" s="35"/>
      <c r="C15" s="35"/>
    </row>
    <row r="16" spans="1:3">
      <c r="A16" s="34" t="s">
        <v>316</v>
      </c>
      <c r="B16" s="35"/>
      <c r="C16" s="35" t="s">
        <v>313</v>
      </c>
    </row>
    <row r="17" spans="1:3">
      <c r="A17" s="34"/>
      <c r="B17" s="35"/>
      <c r="C17" s="35" t="s">
        <v>314</v>
      </c>
    </row>
    <row r="18" spans="1:3" ht="8.25" customHeight="1">
      <c r="A18" s="34"/>
      <c r="B18" s="35"/>
      <c r="C18" s="35"/>
    </row>
    <row r="19" spans="1:3" s="7" customFormat="1">
      <c r="A19" s="34" t="s">
        <v>53</v>
      </c>
      <c r="B19" s="35" t="s">
        <v>128</v>
      </c>
      <c r="C19" s="35" t="s">
        <v>128</v>
      </c>
    </row>
    <row r="20" spans="1:3" s="7" customFormat="1">
      <c r="A20" s="34" t="s">
        <v>315</v>
      </c>
      <c r="B20" s="41" t="s">
        <v>175</v>
      </c>
      <c r="C20" s="41" t="s">
        <v>266</v>
      </c>
    </row>
    <row r="21" spans="1:3" s="7" customFormat="1">
      <c r="A21" s="34" t="s">
        <v>56</v>
      </c>
      <c r="B21" s="35" t="s">
        <v>129</v>
      </c>
      <c r="C21" s="35" t="s">
        <v>129</v>
      </c>
    </row>
    <row r="22" spans="1:3" s="7" customFormat="1">
      <c r="A22" s="34" t="s">
        <v>80</v>
      </c>
      <c r="B22" s="51">
        <v>336</v>
      </c>
      <c r="C22" s="51">
        <v>336</v>
      </c>
    </row>
    <row r="23" spans="1:3" s="7" customFormat="1">
      <c r="A23" s="42" t="s">
        <v>81</v>
      </c>
      <c r="B23" s="52">
        <v>79</v>
      </c>
      <c r="C23" s="52">
        <v>79</v>
      </c>
    </row>
    <row r="24" spans="1:3" s="7" customFormat="1" ht="8.1" customHeight="1">
      <c r="A24" s="34"/>
      <c r="B24" s="35"/>
      <c r="C24" s="35"/>
    </row>
    <row r="25" spans="1:3" s="7" customFormat="1" ht="38.25" customHeight="1">
      <c r="A25" s="78" t="s">
        <v>318</v>
      </c>
      <c r="B25" s="78"/>
      <c r="C25" s="78"/>
    </row>
    <row r="52" ht="51.75" customHeight="1"/>
  </sheetData>
  <mergeCells count="3">
    <mergeCell ref="B5:C5"/>
    <mergeCell ref="A25:C25"/>
    <mergeCell ref="B4:C4"/>
  </mergeCells>
  <pageMargins left="0.7" right="0.7" top="0.75" bottom="0.75" header="0.3" footer="0.3"/>
  <pageSetup paperSize="9" scale="82"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25"/>
  <sheetViews>
    <sheetView zoomScaleNormal="100" workbookViewId="0"/>
  </sheetViews>
  <sheetFormatPr defaultColWidth="8.85546875" defaultRowHeight="15"/>
  <cols>
    <col min="1" max="1" width="22" style="1" customWidth="1"/>
    <col min="2" max="4" width="11.7109375" style="4" customWidth="1"/>
    <col min="5" max="5" width="11.7109375" style="1" customWidth="1"/>
    <col min="6" max="16384" width="8.85546875" style="1"/>
  </cols>
  <sheetData>
    <row r="1" spans="1:6">
      <c r="A1" s="16" t="s">
        <v>30</v>
      </c>
      <c r="B1" s="17"/>
      <c r="C1" s="17"/>
      <c r="D1" s="17"/>
      <c r="E1" s="16"/>
      <c r="F1" s="16"/>
    </row>
    <row r="2" spans="1:6">
      <c r="A2" s="16"/>
      <c r="B2" s="17"/>
      <c r="C2" s="17"/>
      <c r="D2" s="17"/>
      <c r="E2" s="16"/>
      <c r="F2" s="16"/>
    </row>
    <row r="3" spans="1:6" ht="18" customHeight="1">
      <c r="A3" s="18"/>
      <c r="B3" s="68" t="s">
        <v>46</v>
      </c>
      <c r="C3" s="68"/>
      <c r="D3" s="69" t="s">
        <v>45</v>
      </c>
      <c r="E3" s="71" t="s">
        <v>149</v>
      </c>
      <c r="F3" s="16"/>
    </row>
    <row r="4" spans="1:6" s="3" customFormat="1" ht="32.1" customHeight="1">
      <c r="A4" s="19" t="s">
        <v>42</v>
      </c>
      <c r="B4" s="20" t="s">
        <v>43</v>
      </c>
      <c r="C4" s="20" t="s">
        <v>44</v>
      </c>
      <c r="D4" s="70"/>
      <c r="E4" s="72"/>
      <c r="F4" s="21"/>
    </row>
    <row r="5" spans="1:6">
      <c r="A5" s="16" t="s">
        <v>0</v>
      </c>
      <c r="B5" s="17" t="s">
        <v>31</v>
      </c>
      <c r="C5" s="17" t="s">
        <v>32</v>
      </c>
      <c r="D5" s="22">
        <v>14</v>
      </c>
      <c r="E5" s="16" t="s">
        <v>150</v>
      </c>
      <c r="F5" s="16"/>
    </row>
    <row r="6" spans="1:6">
      <c r="A6" s="16" t="s">
        <v>3</v>
      </c>
      <c r="B6" s="17" t="s">
        <v>31</v>
      </c>
      <c r="C6" s="17" t="s">
        <v>32</v>
      </c>
      <c r="D6" s="22">
        <v>17</v>
      </c>
      <c r="E6" s="16" t="s">
        <v>150</v>
      </c>
      <c r="F6" s="16"/>
    </row>
    <row r="7" spans="1:6">
      <c r="A7" s="16" t="s">
        <v>5</v>
      </c>
      <c r="B7" s="17" t="s">
        <v>33</v>
      </c>
      <c r="C7" s="17" t="s">
        <v>32</v>
      </c>
      <c r="D7" s="22">
        <v>1</v>
      </c>
      <c r="E7" s="16" t="s">
        <v>151</v>
      </c>
      <c r="F7" s="16"/>
    </row>
    <row r="8" spans="1:6">
      <c r="A8" s="16" t="s">
        <v>7</v>
      </c>
      <c r="B8" s="17" t="s">
        <v>34</v>
      </c>
      <c r="C8" s="17" t="s">
        <v>35</v>
      </c>
      <c r="D8" s="22">
        <v>1</v>
      </c>
      <c r="E8" s="16" t="s">
        <v>151</v>
      </c>
      <c r="F8" s="16"/>
    </row>
    <row r="9" spans="1:6">
      <c r="A9" s="16" t="s">
        <v>9</v>
      </c>
      <c r="B9" s="17" t="s">
        <v>31</v>
      </c>
      <c r="C9" s="17" t="s">
        <v>32</v>
      </c>
      <c r="D9" s="22">
        <v>132</v>
      </c>
      <c r="E9" s="16" t="s">
        <v>150</v>
      </c>
      <c r="F9" s="16"/>
    </row>
    <row r="10" spans="1:6">
      <c r="A10" s="16" t="s">
        <v>11</v>
      </c>
      <c r="B10" s="17" t="s">
        <v>36</v>
      </c>
      <c r="C10" s="17" t="s">
        <v>32</v>
      </c>
      <c r="D10" s="22">
        <v>1753</v>
      </c>
      <c r="E10" s="16" t="s">
        <v>152</v>
      </c>
      <c r="F10" s="16"/>
    </row>
    <row r="11" spans="1:6">
      <c r="A11" s="16" t="s">
        <v>13</v>
      </c>
      <c r="B11" s="17" t="s">
        <v>36</v>
      </c>
      <c r="C11" s="17" t="s">
        <v>32</v>
      </c>
      <c r="D11" s="22">
        <v>103</v>
      </c>
      <c r="E11" s="16" t="s">
        <v>152</v>
      </c>
      <c r="F11" s="16"/>
    </row>
    <row r="12" spans="1:6">
      <c r="A12" s="16" t="s">
        <v>14</v>
      </c>
      <c r="B12" s="17" t="s">
        <v>37</v>
      </c>
      <c r="C12" s="17" t="s">
        <v>32</v>
      </c>
      <c r="D12" s="22">
        <v>31</v>
      </c>
      <c r="E12" s="16" t="s">
        <v>150</v>
      </c>
      <c r="F12" s="16"/>
    </row>
    <row r="13" spans="1:6">
      <c r="A13" s="16" t="s">
        <v>15</v>
      </c>
      <c r="B13" s="17" t="s">
        <v>38</v>
      </c>
      <c r="C13" s="17" t="s">
        <v>32</v>
      </c>
      <c r="D13" s="22">
        <v>12</v>
      </c>
      <c r="E13" s="16" t="s">
        <v>150</v>
      </c>
      <c r="F13" s="16"/>
    </row>
    <row r="14" spans="1:6">
      <c r="A14" s="16" t="s">
        <v>16</v>
      </c>
      <c r="B14" s="17" t="s">
        <v>39</v>
      </c>
      <c r="C14" s="17" t="s">
        <v>32</v>
      </c>
      <c r="D14" s="22">
        <v>3</v>
      </c>
      <c r="E14" s="16" t="s">
        <v>150</v>
      </c>
      <c r="F14" s="16"/>
    </row>
    <row r="15" spans="1:6">
      <c r="A15" s="16" t="s">
        <v>18</v>
      </c>
      <c r="B15" s="17" t="s">
        <v>31</v>
      </c>
      <c r="C15" s="17" t="s">
        <v>32</v>
      </c>
      <c r="D15" s="22">
        <v>7</v>
      </c>
      <c r="E15" s="16" t="s">
        <v>151</v>
      </c>
      <c r="F15" s="16"/>
    </row>
    <row r="16" spans="1:6">
      <c r="A16" s="16" t="s">
        <v>20</v>
      </c>
      <c r="B16" s="17" t="s">
        <v>31</v>
      </c>
      <c r="C16" s="17" t="s">
        <v>32</v>
      </c>
      <c r="D16" s="22">
        <v>250</v>
      </c>
      <c r="E16" s="16" t="s">
        <v>151</v>
      </c>
      <c r="F16" s="16"/>
    </row>
    <row r="17" spans="1:6">
      <c r="A17" s="16" t="s">
        <v>22</v>
      </c>
      <c r="B17" s="17" t="s">
        <v>31</v>
      </c>
      <c r="C17" s="17" t="s">
        <v>40</v>
      </c>
      <c r="D17" s="22">
        <v>2</v>
      </c>
      <c r="E17" s="16" t="s">
        <v>150</v>
      </c>
      <c r="F17" s="16"/>
    </row>
    <row r="18" spans="1:6">
      <c r="A18" s="16" t="s">
        <v>23</v>
      </c>
      <c r="B18" s="17" t="s">
        <v>31</v>
      </c>
      <c r="C18" s="17" t="s">
        <v>32</v>
      </c>
      <c r="D18" s="22">
        <v>167</v>
      </c>
      <c r="E18" s="16" t="s">
        <v>152</v>
      </c>
      <c r="F18" s="16"/>
    </row>
    <row r="19" spans="1:6">
      <c r="A19" s="16" t="s">
        <v>25</v>
      </c>
      <c r="B19" s="17" t="s">
        <v>31</v>
      </c>
      <c r="C19" s="17" t="s">
        <v>41</v>
      </c>
      <c r="D19" s="22">
        <v>49</v>
      </c>
      <c r="E19" s="16" t="s">
        <v>151</v>
      </c>
      <c r="F19" s="16"/>
    </row>
    <row r="20" spans="1:6">
      <c r="A20" s="16" t="s">
        <v>26</v>
      </c>
      <c r="B20" s="17" t="s">
        <v>31</v>
      </c>
      <c r="C20" s="17" t="s">
        <v>32</v>
      </c>
      <c r="D20" s="22">
        <v>9</v>
      </c>
      <c r="E20" s="16" t="s">
        <v>150</v>
      </c>
      <c r="F20" s="16"/>
    </row>
    <row r="21" spans="1:6" ht="8.1" customHeight="1">
      <c r="A21" s="18"/>
      <c r="B21" s="23"/>
      <c r="C21" s="23"/>
      <c r="D21" s="23"/>
      <c r="E21" s="18"/>
      <c r="F21" s="16"/>
    </row>
    <row r="22" spans="1:6" ht="14.25" customHeight="1">
      <c r="A22" s="73" t="s">
        <v>153</v>
      </c>
      <c r="B22" s="73"/>
      <c r="C22" s="73"/>
      <c r="D22" s="73"/>
      <c r="E22" s="73"/>
      <c r="F22" s="16"/>
    </row>
    <row r="23" spans="1:6">
      <c r="A23" s="73"/>
      <c r="B23" s="73"/>
      <c r="C23" s="73"/>
      <c r="D23" s="73"/>
      <c r="E23" s="73"/>
      <c r="F23" s="16"/>
    </row>
    <row r="24" spans="1:6">
      <c r="A24" s="73"/>
      <c r="B24" s="73"/>
      <c r="C24" s="73"/>
      <c r="D24" s="73"/>
      <c r="E24" s="73"/>
      <c r="F24" s="16"/>
    </row>
    <row r="25" spans="1:6">
      <c r="A25" s="16"/>
      <c r="B25" s="17"/>
      <c r="C25" s="17"/>
      <c r="D25" s="17"/>
      <c r="E25" s="16"/>
      <c r="F25" s="16"/>
    </row>
  </sheetData>
  <mergeCells count="4">
    <mergeCell ref="B3:C3"/>
    <mergeCell ref="D3:D4"/>
    <mergeCell ref="E3:E4"/>
    <mergeCell ref="A22:E24"/>
  </mergeCells>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D11"/>
  <sheetViews>
    <sheetView workbookViewId="0"/>
  </sheetViews>
  <sheetFormatPr defaultColWidth="8.85546875" defaultRowHeight="15"/>
  <cols>
    <col min="1" max="1" width="49.7109375" style="1" customWidth="1"/>
    <col min="2" max="4" width="10.7109375" style="4" customWidth="1"/>
    <col min="5" max="16384" width="8.85546875" style="1"/>
  </cols>
  <sheetData>
    <row r="1" spans="1:4">
      <c r="A1" s="16" t="s">
        <v>188</v>
      </c>
      <c r="B1" s="17"/>
      <c r="C1" s="17"/>
      <c r="D1" s="17"/>
    </row>
    <row r="2" spans="1:4">
      <c r="A2" s="16"/>
      <c r="B2" s="17"/>
      <c r="C2" s="17"/>
      <c r="D2" s="17"/>
    </row>
    <row r="3" spans="1:4" ht="18" customHeight="1">
      <c r="A3" s="24" t="s">
        <v>47</v>
      </c>
      <c r="B3" s="64" t="s">
        <v>48</v>
      </c>
      <c r="C3" s="64" t="s">
        <v>49</v>
      </c>
      <c r="D3" s="64" t="s">
        <v>50</v>
      </c>
    </row>
    <row r="4" spans="1:4">
      <c r="A4" s="26" t="str">
        <f>"Average employment"</f>
        <v>Average employment</v>
      </c>
      <c r="B4" s="67">
        <v>37325</v>
      </c>
      <c r="C4" s="66">
        <v>128.3006</v>
      </c>
      <c r="D4" s="66">
        <v>259.92970000000003</v>
      </c>
    </row>
    <row r="5" spans="1:4">
      <c r="A5" s="26" t="str">
        <f>"Total working hours"</f>
        <v>Total working hours</v>
      </c>
      <c r="B5" s="67">
        <v>37325</v>
      </c>
      <c r="C5" s="66">
        <v>66829.070000000007</v>
      </c>
      <c r="D5" s="66">
        <v>135975.29999999999</v>
      </c>
    </row>
    <row r="6" spans="1:4">
      <c r="A6" s="26" t="str">
        <f>"Number of routine inspections this quarter"</f>
        <v>Number of routine inspections this quarter</v>
      </c>
      <c r="B6" s="67">
        <v>37325</v>
      </c>
      <c r="C6" s="66">
        <v>0.5004421</v>
      </c>
      <c r="D6" s="66">
        <v>0.53012459999999995</v>
      </c>
    </row>
    <row r="7" spans="1:4">
      <c r="A7" s="26" t="str">
        <f>"Total number of injuries this quarter"</f>
        <v>Total number of injuries this quarter</v>
      </c>
      <c r="B7" s="67">
        <v>37325</v>
      </c>
      <c r="C7" s="66">
        <v>1.8567720000000001</v>
      </c>
      <c r="D7" s="66">
        <v>3.828252</v>
      </c>
    </row>
    <row r="8" spans="1:4">
      <c r="A8" s="26" t="s">
        <v>187</v>
      </c>
      <c r="B8" s="67">
        <v>37325</v>
      </c>
      <c r="C8" s="66">
        <v>1.9398</v>
      </c>
      <c r="D8" s="66">
        <v>8.9716000000000005</v>
      </c>
    </row>
    <row r="9" spans="1:4">
      <c r="A9" s="26" t="str">
        <f>"Total number of violations this quarter"</f>
        <v>Total number of violations this quarter</v>
      </c>
      <c r="B9" s="67">
        <v>18162</v>
      </c>
      <c r="C9" s="66">
        <v>7.7171570000000003</v>
      </c>
      <c r="D9" s="66">
        <v>13.78839</v>
      </c>
    </row>
    <row r="10" spans="1:4" ht="8.1" customHeight="1">
      <c r="A10" s="18"/>
      <c r="B10" s="23"/>
      <c r="C10" s="23"/>
      <c r="D10" s="23"/>
    </row>
    <row r="11" spans="1:4">
      <c r="A11" s="74" t="s">
        <v>189</v>
      </c>
      <c r="B11" s="74"/>
      <c r="C11" s="74"/>
      <c r="D11" s="74"/>
    </row>
  </sheetData>
  <mergeCells count="1">
    <mergeCell ref="A11:D11"/>
  </mergeCells>
  <phoneticPr fontId="2" type="noConversion"/>
  <pageMargins left="0.7" right="0.7" top="0.75" bottom="0.75" header="0.3" footer="0.3"/>
  <pageSetup paperSize="9" scale="88"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22"/>
  <sheetViews>
    <sheetView zoomScaleNormal="100" workbookViewId="0"/>
  </sheetViews>
  <sheetFormatPr defaultColWidth="10.7109375" defaultRowHeight="15"/>
  <cols>
    <col min="1" max="1" width="24.7109375" style="1" customWidth="1"/>
    <col min="2" max="2" width="10.7109375" style="1"/>
    <col min="3" max="3" width="15.7109375" style="1" customWidth="1"/>
    <col min="4" max="16384" width="10.7109375" style="1"/>
  </cols>
  <sheetData>
    <row r="1" spans="1:9">
      <c r="A1" s="16" t="s">
        <v>27</v>
      </c>
      <c r="B1" s="16"/>
      <c r="C1" s="16"/>
      <c r="D1" s="16"/>
      <c r="E1" s="16"/>
      <c r="F1" s="16"/>
      <c r="G1" s="16"/>
      <c r="H1" s="16"/>
      <c r="I1" s="16"/>
    </row>
    <row r="2" spans="1:9">
      <c r="A2" s="16"/>
      <c r="B2" s="16"/>
      <c r="C2" s="16"/>
      <c r="D2" s="16"/>
      <c r="E2" s="16"/>
      <c r="F2" s="16"/>
      <c r="G2" s="16"/>
      <c r="H2" s="16"/>
      <c r="I2" s="16"/>
    </row>
    <row r="3" spans="1:9" s="3" customFormat="1" ht="60" customHeight="1">
      <c r="A3" s="50" t="s">
        <v>224</v>
      </c>
      <c r="B3" s="27" t="s">
        <v>225</v>
      </c>
      <c r="C3" s="27" t="s">
        <v>226</v>
      </c>
      <c r="D3" s="27" t="s">
        <v>227</v>
      </c>
      <c r="E3" s="27" t="s">
        <v>228</v>
      </c>
      <c r="F3" s="27" t="s">
        <v>229</v>
      </c>
      <c r="G3" s="27" t="s">
        <v>230</v>
      </c>
      <c r="H3" s="27" t="s">
        <v>231</v>
      </c>
      <c r="I3" s="27" t="s">
        <v>223</v>
      </c>
    </row>
    <row r="4" spans="1:9" s="2" customFormat="1">
      <c r="A4" s="28" t="s">
        <v>0</v>
      </c>
      <c r="B4" s="29">
        <v>7</v>
      </c>
      <c r="C4" s="29" t="s">
        <v>1</v>
      </c>
      <c r="D4" s="29" t="s">
        <v>2</v>
      </c>
      <c r="E4" s="30">
        <v>1710</v>
      </c>
      <c r="F4" s="30">
        <v>54748</v>
      </c>
      <c r="G4" s="31">
        <v>3.12</v>
      </c>
      <c r="H4" s="31">
        <v>7.52</v>
      </c>
      <c r="I4" s="30">
        <v>3078</v>
      </c>
    </row>
    <row r="5" spans="1:9">
      <c r="A5" s="16" t="s">
        <v>3</v>
      </c>
      <c r="B5" s="17">
        <v>26</v>
      </c>
      <c r="C5" s="17" t="s">
        <v>4</v>
      </c>
      <c r="D5" s="17" t="s">
        <v>2</v>
      </c>
      <c r="E5" s="32">
        <v>128</v>
      </c>
      <c r="F5" s="32">
        <v>260861</v>
      </c>
      <c r="G5" s="33">
        <v>0.05</v>
      </c>
      <c r="H5" s="33">
        <v>1E-3</v>
      </c>
      <c r="I5" s="32">
        <v>1657</v>
      </c>
    </row>
    <row r="6" spans="1:9">
      <c r="A6" s="16" t="s">
        <v>5</v>
      </c>
      <c r="B6" s="17" t="s">
        <v>6</v>
      </c>
      <c r="C6" s="17" t="s">
        <v>1</v>
      </c>
      <c r="D6" s="17" t="s">
        <v>2</v>
      </c>
      <c r="E6" s="32" t="s">
        <v>67</v>
      </c>
      <c r="F6" s="32">
        <v>162</v>
      </c>
      <c r="G6" s="33" t="s">
        <v>6</v>
      </c>
      <c r="H6" s="33">
        <v>0</v>
      </c>
      <c r="I6" s="32">
        <v>4967</v>
      </c>
    </row>
    <row r="7" spans="1:9">
      <c r="A7" s="16" t="s">
        <v>7</v>
      </c>
      <c r="B7" s="17">
        <v>22</v>
      </c>
      <c r="C7" s="17" t="s">
        <v>8</v>
      </c>
      <c r="D7" s="17" t="s">
        <v>2</v>
      </c>
      <c r="E7" s="32">
        <v>0</v>
      </c>
      <c r="F7" s="32">
        <v>131</v>
      </c>
      <c r="G7" s="33">
        <v>0.09</v>
      </c>
      <c r="H7" s="33">
        <v>0.28999999999999998</v>
      </c>
      <c r="I7" s="32">
        <v>3732</v>
      </c>
    </row>
    <row r="8" spans="1:9">
      <c r="A8" s="16" t="s">
        <v>9</v>
      </c>
      <c r="B8" s="17">
        <v>5</v>
      </c>
      <c r="C8" s="17" t="s">
        <v>10</v>
      </c>
      <c r="D8" s="17" t="s">
        <v>2</v>
      </c>
      <c r="E8" s="32">
        <v>1385</v>
      </c>
      <c r="F8" s="32">
        <v>18650</v>
      </c>
      <c r="G8" s="33">
        <v>7.42</v>
      </c>
      <c r="H8" s="33">
        <v>50.77</v>
      </c>
      <c r="I8" s="32">
        <v>1222</v>
      </c>
    </row>
    <row r="9" spans="1:9">
      <c r="A9" s="16" t="s">
        <v>11</v>
      </c>
      <c r="B9" s="17">
        <v>4</v>
      </c>
      <c r="C9" s="17" t="s">
        <v>1</v>
      </c>
      <c r="D9" s="17" t="s">
        <v>12</v>
      </c>
      <c r="E9" s="32">
        <v>210</v>
      </c>
      <c r="F9" s="32">
        <v>3021</v>
      </c>
      <c r="G9" s="33">
        <v>6.95</v>
      </c>
      <c r="H9" s="33">
        <v>47.27</v>
      </c>
      <c r="I9" s="32">
        <v>566</v>
      </c>
    </row>
    <row r="10" spans="1:9">
      <c r="A10" s="16" t="s">
        <v>13</v>
      </c>
      <c r="B10" s="17">
        <v>9</v>
      </c>
      <c r="C10" s="17" t="s">
        <v>4</v>
      </c>
      <c r="D10" s="17" t="s">
        <v>2</v>
      </c>
      <c r="E10" s="32">
        <v>35343</v>
      </c>
      <c r="F10" s="32">
        <v>1536798</v>
      </c>
      <c r="G10" s="33">
        <v>2.2999999999999998</v>
      </c>
      <c r="H10" s="33">
        <v>5.13</v>
      </c>
      <c r="I10" s="32">
        <v>1956</v>
      </c>
    </row>
    <row r="11" spans="1:9">
      <c r="A11" s="16" t="s">
        <v>14</v>
      </c>
      <c r="B11" s="17">
        <v>4</v>
      </c>
      <c r="C11" s="17" t="s">
        <v>1</v>
      </c>
      <c r="D11" s="17" t="s">
        <v>2</v>
      </c>
      <c r="E11" s="32">
        <v>379</v>
      </c>
      <c r="F11" s="32">
        <v>5356</v>
      </c>
      <c r="G11" s="33">
        <v>7.08</v>
      </c>
      <c r="H11" s="33">
        <v>53.43</v>
      </c>
      <c r="I11" s="32">
        <v>2496</v>
      </c>
    </row>
    <row r="12" spans="1:9">
      <c r="A12" s="16" t="s">
        <v>15</v>
      </c>
      <c r="B12" s="17">
        <v>3</v>
      </c>
      <c r="C12" s="17" t="s">
        <v>1</v>
      </c>
      <c r="D12" s="17" t="s">
        <v>2</v>
      </c>
      <c r="E12" s="32">
        <v>68</v>
      </c>
      <c r="F12" s="32">
        <v>297</v>
      </c>
      <c r="G12" s="33">
        <v>22.96</v>
      </c>
      <c r="H12" s="33">
        <v>522.13</v>
      </c>
      <c r="I12" s="32">
        <v>2561</v>
      </c>
    </row>
    <row r="13" spans="1:9">
      <c r="A13" s="16" t="s">
        <v>16</v>
      </c>
      <c r="B13" s="17">
        <v>26</v>
      </c>
      <c r="C13" s="17" t="s">
        <v>17</v>
      </c>
      <c r="D13" s="17" t="s">
        <v>2</v>
      </c>
      <c r="E13" s="32">
        <v>4</v>
      </c>
      <c r="F13" s="32">
        <v>2159</v>
      </c>
      <c r="G13" s="33">
        <v>0.2</v>
      </c>
      <c r="H13" s="33">
        <v>1.66</v>
      </c>
      <c r="I13" s="32">
        <v>989</v>
      </c>
    </row>
    <row r="14" spans="1:9">
      <c r="A14" s="16" t="s">
        <v>18</v>
      </c>
      <c r="B14" s="17">
        <v>7</v>
      </c>
      <c r="C14" s="17" t="s">
        <v>19</v>
      </c>
      <c r="D14" s="17" t="s">
        <v>12</v>
      </c>
      <c r="E14" s="32">
        <v>4</v>
      </c>
      <c r="F14" s="32">
        <v>159</v>
      </c>
      <c r="G14" s="33">
        <v>2.29</v>
      </c>
      <c r="H14" s="33">
        <v>3.73</v>
      </c>
      <c r="I14" s="32">
        <v>5760</v>
      </c>
    </row>
    <row r="15" spans="1:9">
      <c r="A15" s="16" t="s">
        <v>20</v>
      </c>
      <c r="B15" s="17">
        <v>10</v>
      </c>
      <c r="C15" s="17" t="s">
        <v>21</v>
      </c>
      <c r="D15" s="17" t="s">
        <v>12</v>
      </c>
      <c r="E15" s="32">
        <v>1184</v>
      </c>
      <c r="F15" s="32">
        <v>27094</v>
      </c>
      <c r="G15" s="33">
        <v>4.37</v>
      </c>
      <c r="H15" s="33">
        <v>15.5</v>
      </c>
      <c r="I15" s="32">
        <v>1028</v>
      </c>
    </row>
    <row r="16" spans="1:9">
      <c r="A16" s="16" t="s">
        <v>22</v>
      </c>
      <c r="B16" s="17" t="s">
        <v>6</v>
      </c>
      <c r="C16" s="17" t="s">
        <v>1</v>
      </c>
      <c r="D16" s="17" t="s">
        <v>2</v>
      </c>
      <c r="E16" s="32" t="s">
        <v>67</v>
      </c>
      <c r="F16" s="32">
        <v>342</v>
      </c>
      <c r="G16" s="33" t="s">
        <v>6</v>
      </c>
      <c r="H16" s="33">
        <v>0</v>
      </c>
      <c r="I16" s="32">
        <v>2456</v>
      </c>
    </row>
    <row r="17" spans="1:9">
      <c r="A17" s="16" t="s">
        <v>23</v>
      </c>
      <c r="B17" s="17">
        <v>9</v>
      </c>
      <c r="C17" s="17" t="s">
        <v>24</v>
      </c>
      <c r="D17" s="17" t="s">
        <v>2</v>
      </c>
      <c r="E17" s="32">
        <v>2</v>
      </c>
      <c r="F17" s="32">
        <v>68</v>
      </c>
      <c r="G17" s="33">
        <v>3.31</v>
      </c>
      <c r="H17" s="33">
        <v>4.17</v>
      </c>
      <c r="I17" s="32">
        <v>2187</v>
      </c>
    </row>
    <row r="18" spans="1:9">
      <c r="A18" s="16" t="s">
        <v>25</v>
      </c>
      <c r="B18" s="17">
        <v>7</v>
      </c>
      <c r="C18" s="17" t="s">
        <v>1</v>
      </c>
      <c r="D18" s="17" t="s">
        <v>2</v>
      </c>
      <c r="E18" s="32">
        <v>0</v>
      </c>
      <c r="F18" s="32">
        <v>84</v>
      </c>
      <c r="G18" s="33">
        <v>0</v>
      </c>
      <c r="H18" s="33">
        <v>0</v>
      </c>
      <c r="I18" s="32">
        <v>3468</v>
      </c>
    </row>
    <row r="19" spans="1:9">
      <c r="A19" s="16" t="s">
        <v>26</v>
      </c>
      <c r="B19" s="17">
        <v>5</v>
      </c>
      <c r="C19" s="17" t="s">
        <v>1</v>
      </c>
      <c r="D19" s="17" t="s">
        <v>2</v>
      </c>
      <c r="E19" s="32">
        <v>832</v>
      </c>
      <c r="F19" s="32">
        <v>13633</v>
      </c>
      <c r="G19" s="33">
        <v>6.1</v>
      </c>
      <c r="H19" s="33">
        <v>38.47</v>
      </c>
      <c r="I19" s="32">
        <v>1674</v>
      </c>
    </row>
    <row r="20" spans="1:9" ht="8.1" customHeight="1">
      <c r="A20" s="18"/>
      <c r="B20" s="18"/>
      <c r="C20" s="18"/>
      <c r="D20" s="18"/>
      <c r="E20" s="18"/>
      <c r="F20" s="18"/>
      <c r="G20" s="18"/>
      <c r="H20" s="18"/>
      <c r="I20" s="18"/>
    </row>
    <row r="21" spans="1:9" s="3" customFormat="1" ht="101.1" customHeight="1">
      <c r="A21" s="73" t="s">
        <v>221</v>
      </c>
      <c r="B21" s="73"/>
      <c r="C21" s="73"/>
      <c r="D21" s="73"/>
      <c r="E21" s="73"/>
      <c r="F21" s="73"/>
      <c r="G21" s="73"/>
      <c r="H21" s="73"/>
      <c r="I21" s="73"/>
    </row>
    <row r="22" spans="1:9" s="3" customFormat="1" ht="33.75" customHeight="1">
      <c r="A22" s="73" t="s">
        <v>222</v>
      </c>
      <c r="B22" s="73"/>
      <c r="C22" s="73"/>
      <c r="D22" s="73"/>
      <c r="E22" s="73"/>
      <c r="F22" s="73"/>
      <c r="G22" s="73"/>
      <c r="H22" s="73"/>
      <c r="I22" s="73"/>
    </row>
  </sheetData>
  <mergeCells count="2">
    <mergeCell ref="A22:I22"/>
    <mergeCell ref="A21:I21"/>
  </mergeCells>
  <phoneticPr fontId="2" type="noConversion"/>
  <pageMargins left="0.7" right="0.7" top="0.75" bottom="0.75" header="0.3" footer="0.3"/>
  <pageSetup paperSize="9" scale="74"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4"/>
  <sheetViews>
    <sheetView zoomScaleNormal="100" workbookViewId="0"/>
  </sheetViews>
  <sheetFormatPr defaultColWidth="8.85546875" defaultRowHeight="15"/>
  <cols>
    <col min="1" max="1" width="26.42578125" style="56" customWidth="1"/>
    <col min="2" max="7" width="10.7109375" style="57" customWidth="1"/>
    <col min="8" max="16384" width="8.85546875" style="56"/>
  </cols>
  <sheetData>
    <row r="1" spans="1:8">
      <c r="A1" s="34" t="s">
        <v>184</v>
      </c>
      <c r="B1" s="35"/>
      <c r="C1" s="35"/>
      <c r="D1" s="36"/>
      <c r="E1" s="36"/>
      <c r="F1" s="36"/>
      <c r="G1" s="36"/>
      <c r="H1"/>
    </row>
    <row r="2" spans="1:8">
      <c r="A2" s="34"/>
      <c r="B2" s="35"/>
      <c r="C2" s="35"/>
      <c r="D2" s="36"/>
      <c r="E2" s="36"/>
      <c r="F2" s="36"/>
      <c r="G2" s="36"/>
      <c r="H2"/>
    </row>
    <row r="3" spans="1:8">
      <c r="A3" s="37"/>
      <c r="B3" s="38" t="s">
        <v>57</v>
      </c>
      <c r="C3" s="38" t="s">
        <v>58</v>
      </c>
      <c r="D3" s="38" t="s">
        <v>59</v>
      </c>
      <c r="E3" s="38" t="s">
        <v>60</v>
      </c>
      <c r="F3" s="38" t="s">
        <v>61</v>
      </c>
      <c r="G3" s="38" t="s">
        <v>62</v>
      </c>
      <c r="H3"/>
    </row>
    <row r="4" spans="1:8">
      <c r="A4" s="39"/>
      <c r="B4" s="75" t="s">
        <v>236</v>
      </c>
      <c r="C4" s="75"/>
      <c r="D4" s="75"/>
      <c r="E4" s="75"/>
      <c r="F4" s="75"/>
      <c r="G4" s="75"/>
      <c r="H4"/>
    </row>
    <row r="5" spans="1:8" ht="29.1" customHeight="1">
      <c r="A5" s="42"/>
      <c r="B5" s="76" t="s">
        <v>256</v>
      </c>
      <c r="C5" s="76"/>
      <c r="D5" s="76" t="s">
        <v>257</v>
      </c>
      <c r="E5" s="76"/>
      <c r="F5" s="76" t="s">
        <v>142</v>
      </c>
      <c r="G5" s="76"/>
      <c r="H5"/>
    </row>
    <row r="6" spans="1:8" ht="15.95" customHeight="1">
      <c r="A6" s="34"/>
      <c r="B6" s="35"/>
      <c r="C6" s="35"/>
      <c r="D6" s="35"/>
      <c r="E6" s="35"/>
      <c r="F6" s="35"/>
      <c r="G6" s="35"/>
      <c r="H6"/>
    </row>
    <row r="7" spans="1:8">
      <c r="A7" s="34" t="s">
        <v>232</v>
      </c>
      <c r="B7" s="35" t="s">
        <v>176</v>
      </c>
      <c r="C7" s="35" t="s">
        <v>177</v>
      </c>
      <c r="D7" s="35" t="s">
        <v>154</v>
      </c>
      <c r="E7" s="35" t="s">
        <v>156</v>
      </c>
      <c r="F7" s="35" t="s">
        <v>155</v>
      </c>
      <c r="G7" s="35" t="s">
        <v>157</v>
      </c>
      <c r="H7"/>
    </row>
    <row r="8" spans="1:8">
      <c r="A8" s="34"/>
      <c r="B8" s="35" t="s">
        <v>147</v>
      </c>
      <c r="C8" s="35" t="s">
        <v>71</v>
      </c>
      <c r="D8" s="35" t="s">
        <v>158</v>
      </c>
      <c r="E8" s="35" t="s">
        <v>66</v>
      </c>
      <c r="F8" s="35" t="s">
        <v>91</v>
      </c>
      <c r="G8" s="35" t="s">
        <v>159</v>
      </c>
      <c r="H8"/>
    </row>
    <row r="9" spans="1:8">
      <c r="A9" s="34"/>
      <c r="B9" s="35"/>
      <c r="C9" s="35"/>
      <c r="D9" s="35"/>
      <c r="E9" s="35"/>
      <c r="F9" s="35"/>
      <c r="G9" s="35"/>
      <c r="H9"/>
    </row>
    <row r="10" spans="1:8">
      <c r="A10" s="34" t="s">
        <v>233</v>
      </c>
      <c r="B10" s="35"/>
      <c r="C10" s="35" t="s">
        <v>94</v>
      </c>
      <c r="D10" s="35"/>
      <c r="E10" s="35" t="s">
        <v>160</v>
      </c>
      <c r="F10" s="35"/>
      <c r="G10" s="35" t="s">
        <v>126</v>
      </c>
      <c r="H10"/>
    </row>
    <row r="11" spans="1:8">
      <c r="A11" s="34"/>
      <c r="B11" s="35"/>
      <c r="C11" s="35" t="s">
        <v>146</v>
      </c>
      <c r="D11" s="35"/>
      <c r="E11" s="40" t="s">
        <v>102</v>
      </c>
      <c r="F11" s="40"/>
      <c r="G11" s="40" t="s">
        <v>161</v>
      </c>
      <c r="H11"/>
    </row>
    <row r="12" spans="1:8">
      <c r="A12" s="34"/>
      <c r="B12" s="35"/>
      <c r="C12" s="35"/>
      <c r="D12" s="35"/>
      <c r="E12" s="35"/>
      <c r="F12" s="35"/>
      <c r="G12" s="35"/>
      <c r="H12"/>
    </row>
    <row r="13" spans="1:8">
      <c r="A13" s="34" t="s">
        <v>234</v>
      </c>
      <c r="B13" s="35"/>
      <c r="C13" s="35" t="s">
        <v>178</v>
      </c>
      <c r="D13" s="35"/>
      <c r="E13" s="35" t="s">
        <v>162</v>
      </c>
      <c r="F13" s="35"/>
      <c r="G13" s="35" t="s">
        <v>163</v>
      </c>
      <c r="H13"/>
    </row>
    <row r="14" spans="1:8">
      <c r="A14" s="34"/>
      <c r="B14" s="35"/>
      <c r="C14" s="35" t="s">
        <v>146</v>
      </c>
      <c r="D14" s="35"/>
      <c r="E14" s="35" t="s">
        <v>145</v>
      </c>
      <c r="F14" s="35"/>
      <c r="G14" s="35" t="s">
        <v>164</v>
      </c>
      <c r="H14"/>
    </row>
    <row r="15" spans="1:8">
      <c r="A15" s="34"/>
      <c r="B15" s="35"/>
      <c r="C15" s="35"/>
      <c r="D15" s="35"/>
      <c r="E15" s="35"/>
      <c r="F15" s="35"/>
      <c r="G15" s="35"/>
      <c r="H15"/>
    </row>
    <row r="16" spans="1:8">
      <c r="A16" s="34" t="s">
        <v>235</v>
      </c>
      <c r="B16" s="35"/>
      <c r="C16" s="35" t="s">
        <v>117</v>
      </c>
      <c r="D16" s="35"/>
      <c r="E16" s="35" t="s">
        <v>165</v>
      </c>
      <c r="F16" s="35"/>
      <c r="G16" s="35" t="s">
        <v>166</v>
      </c>
      <c r="H16"/>
    </row>
    <row r="17" spans="1:8">
      <c r="A17" s="34"/>
      <c r="B17" s="35"/>
      <c r="C17" s="35" t="s">
        <v>108</v>
      </c>
      <c r="D17" s="35"/>
      <c r="E17" s="35" t="s">
        <v>167</v>
      </c>
      <c r="F17" s="35"/>
      <c r="G17" s="35" t="s">
        <v>140</v>
      </c>
      <c r="H17"/>
    </row>
    <row r="18" spans="1:8">
      <c r="A18" s="34"/>
      <c r="B18" s="35"/>
      <c r="C18" s="35"/>
      <c r="D18" s="35"/>
      <c r="E18" s="35"/>
      <c r="F18" s="35"/>
      <c r="G18" s="35"/>
      <c r="H18"/>
    </row>
    <row r="19" spans="1:8">
      <c r="A19" s="34" t="s">
        <v>51</v>
      </c>
      <c r="B19" s="35"/>
      <c r="C19" s="35" t="s">
        <v>179</v>
      </c>
      <c r="D19" s="35"/>
      <c r="E19" s="35" t="s">
        <v>168</v>
      </c>
      <c r="F19" s="35"/>
      <c r="G19" s="35" t="s">
        <v>169</v>
      </c>
      <c r="H19"/>
    </row>
    <row r="20" spans="1:8">
      <c r="A20" s="34" t="s">
        <v>52</v>
      </c>
      <c r="B20" s="35"/>
      <c r="C20" s="35" t="s">
        <v>114</v>
      </c>
      <c r="D20" s="35"/>
      <c r="E20" s="35" t="s">
        <v>170</v>
      </c>
      <c r="F20" s="35"/>
      <c r="G20" s="35" t="s">
        <v>171</v>
      </c>
      <c r="H20"/>
    </row>
    <row r="21" spans="1:8">
      <c r="A21" s="34"/>
      <c r="B21" s="35"/>
      <c r="C21" s="35"/>
      <c r="D21" s="35"/>
      <c r="E21" s="35"/>
      <c r="F21" s="35"/>
      <c r="G21" s="35"/>
      <c r="H21"/>
    </row>
    <row r="22" spans="1:8" ht="45" customHeight="1">
      <c r="A22" s="34" t="s">
        <v>185</v>
      </c>
      <c r="B22" s="41" t="s">
        <v>237</v>
      </c>
      <c r="C22" s="41" t="s">
        <v>237</v>
      </c>
      <c r="D22" s="41" t="s">
        <v>238</v>
      </c>
      <c r="E22" s="41" t="s">
        <v>238</v>
      </c>
      <c r="F22" s="41" t="s">
        <v>238</v>
      </c>
      <c r="G22" s="41" t="s">
        <v>238</v>
      </c>
      <c r="H22"/>
    </row>
    <row r="23" spans="1:8">
      <c r="A23" s="34" t="s">
        <v>53</v>
      </c>
      <c r="B23" s="35" t="s">
        <v>180</v>
      </c>
      <c r="C23" s="35" t="s">
        <v>181</v>
      </c>
      <c r="D23" s="35" t="s">
        <v>92</v>
      </c>
      <c r="E23" s="35" t="s">
        <v>93</v>
      </c>
      <c r="F23" s="35" t="s">
        <v>92</v>
      </c>
      <c r="G23" s="35" t="s">
        <v>93</v>
      </c>
      <c r="H23"/>
    </row>
    <row r="24" spans="1:8">
      <c r="A24" s="34" t="s">
        <v>64</v>
      </c>
      <c r="B24" s="35" t="s">
        <v>182</v>
      </c>
      <c r="C24" s="35" t="s">
        <v>183</v>
      </c>
      <c r="D24" s="35" t="s">
        <v>94</v>
      </c>
      <c r="E24" s="35" t="s">
        <v>96</v>
      </c>
      <c r="F24" s="35" t="s">
        <v>95</v>
      </c>
      <c r="G24" s="35" t="s">
        <v>72</v>
      </c>
      <c r="H24"/>
    </row>
    <row r="25" spans="1:8">
      <c r="A25" s="42" t="s">
        <v>56</v>
      </c>
      <c r="B25" s="43" t="s">
        <v>63</v>
      </c>
      <c r="C25" s="43" t="s">
        <v>63</v>
      </c>
      <c r="D25" s="43" t="s">
        <v>63</v>
      </c>
      <c r="E25" s="43" t="s">
        <v>63</v>
      </c>
      <c r="F25" s="43" t="s">
        <v>63</v>
      </c>
      <c r="G25" s="43" t="s">
        <v>63</v>
      </c>
      <c r="H25"/>
    </row>
    <row r="26" spans="1:8">
      <c r="A26" s="44"/>
      <c r="B26" s="36"/>
      <c r="C26" s="36"/>
      <c r="D26" s="36"/>
      <c r="E26" s="36"/>
      <c r="F26" s="36"/>
      <c r="G26" s="36"/>
      <c r="H26"/>
    </row>
    <row r="27" spans="1:8" ht="14.45" customHeight="1">
      <c r="A27" s="73" t="s">
        <v>215</v>
      </c>
      <c r="B27" s="73"/>
      <c r="C27" s="73"/>
      <c r="D27" s="73"/>
      <c r="E27" s="73"/>
      <c r="F27" s="73"/>
      <c r="G27" s="73"/>
      <c r="H27"/>
    </row>
    <row r="28" spans="1:8">
      <c r="A28" s="73"/>
      <c r="B28" s="73"/>
      <c r="C28" s="73"/>
      <c r="D28" s="73"/>
      <c r="E28" s="73"/>
      <c r="F28" s="73"/>
      <c r="G28" s="73"/>
      <c r="H28"/>
    </row>
    <row r="29" spans="1:8">
      <c r="A29" s="73"/>
      <c r="B29" s="73"/>
      <c r="C29" s="73"/>
      <c r="D29" s="73"/>
      <c r="E29" s="73"/>
      <c r="F29" s="73"/>
      <c r="G29" s="73"/>
      <c r="H29"/>
    </row>
    <row r="30" spans="1:8">
      <c r="A30" s="73"/>
      <c r="B30" s="73"/>
      <c r="C30" s="73"/>
      <c r="D30" s="73"/>
      <c r="E30" s="73"/>
      <c r="F30" s="73"/>
      <c r="G30" s="73"/>
      <c r="H30"/>
    </row>
    <row r="31" spans="1:8">
      <c r="A31" s="73"/>
      <c r="B31" s="73"/>
      <c r="C31" s="73"/>
      <c r="D31" s="73"/>
      <c r="E31" s="73"/>
      <c r="F31" s="73"/>
      <c r="G31" s="73"/>
      <c r="H31"/>
    </row>
    <row r="32" spans="1:8">
      <c r="A32" s="73"/>
      <c r="B32" s="73"/>
      <c r="C32" s="73"/>
      <c r="D32" s="73"/>
      <c r="E32" s="73"/>
      <c r="F32" s="73"/>
      <c r="G32" s="73"/>
      <c r="H32"/>
    </row>
    <row r="33" spans="1:8">
      <c r="A33"/>
      <c r="B33" s="12"/>
      <c r="C33" s="12"/>
      <c r="D33" s="12"/>
      <c r="E33" s="12"/>
      <c r="F33" s="12"/>
      <c r="G33" s="12"/>
      <c r="H33"/>
    </row>
    <row r="34" spans="1:8">
      <c r="A34"/>
      <c r="B34" s="12"/>
      <c r="C34" s="12"/>
      <c r="D34" s="12"/>
      <c r="E34" s="12"/>
      <c r="F34" s="12"/>
      <c r="G34" s="12"/>
      <c r="H34"/>
    </row>
  </sheetData>
  <mergeCells count="5">
    <mergeCell ref="B4:G4"/>
    <mergeCell ref="B5:C5"/>
    <mergeCell ref="D5:E5"/>
    <mergeCell ref="F5:G5"/>
    <mergeCell ref="A27:G3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F31"/>
  <sheetViews>
    <sheetView zoomScaleNormal="100" workbookViewId="0"/>
  </sheetViews>
  <sheetFormatPr defaultColWidth="10.7109375" defaultRowHeight="15"/>
  <cols>
    <col min="1" max="1" width="20.5703125" style="5" customWidth="1"/>
    <col min="2" max="5" width="15.7109375" style="7" customWidth="1"/>
    <col min="6" max="16384" width="10.7109375" style="5"/>
  </cols>
  <sheetData>
    <row r="1" spans="1:6">
      <c r="A1" s="34" t="s">
        <v>218</v>
      </c>
      <c r="B1" s="35"/>
      <c r="C1" s="35"/>
      <c r="D1" s="35"/>
      <c r="E1" s="35"/>
    </row>
    <row r="2" spans="1:6">
      <c r="A2" s="34"/>
      <c r="B2" s="35"/>
      <c r="C2" s="35"/>
      <c r="D2" s="35"/>
      <c r="E2" s="35"/>
    </row>
    <row r="3" spans="1:6" ht="18" customHeight="1">
      <c r="A3" s="37"/>
      <c r="B3" s="38" t="s">
        <v>57</v>
      </c>
      <c r="C3" s="38" t="s">
        <v>58</v>
      </c>
      <c r="D3" s="38" t="s">
        <v>59</v>
      </c>
      <c r="E3" s="38" t="s">
        <v>60</v>
      </c>
    </row>
    <row r="4" spans="1:6" ht="18" customHeight="1">
      <c r="A4" s="39"/>
      <c r="B4" s="75" t="s">
        <v>236</v>
      </c>
      <c r="C4" s="75"/>
      <c r="D4" s="75"/>
      <c r="E4" s="75"/>
    </row>
    <row r="5" spans="1:6" s="6" customFormat="1" ht="33" customHeight="1">
      <c r="A5" s="45"/>
      <c r="B5" s="46" t="s">
        <v>259</v>
      </c>
      <c r="C5" s="46" t="s">
        <v>260</v>
      </c>
      <c r="D5" s="46" t="s">
        <v>248</v>
      </c>
      <c r="E5" s="46" t="s">
        <v>249</v>
      </c>
    </row>
    <row r="6" spans="1:6" ht="8.1" customHeight="1">
      <c r="A6" s="34"/>
      <c r="B6" s="35"/>
      <c r="C6" s="35"/>
      <c r="D6" s="35"/>
      <c r="E6" s="35"/>
    </row>
    <row r="7" spans="1:6">
      <c r="A7" s="34" t="s">
        <v>232</v>
      </c>
      <c r="B7" s="35" t="s">
        <v>97</v>
      </c>
      <c r="C7" s="35" t="s">
        <v>98</v>
      </c>
      <c r="D7" s="35" t="s">
        <v>99</v>
      </c>
      <c r="E7" s="35" t="s">
        <v>100</v>
      </c>
    </row>
    <row r="8" spans="1:6">
      <c r="A8" s="34"/>
      <c r="B8" s="35" t="s">
        <v>101</v>
      </c>
      <c r="C8" s="35" t="s">
        <v>102</v>
      </c>
      <c r="D8" s="35" t="s">
        <v>103</v>
      </c>
      <c r="E8" s="35" t="s">
        <v>104</v>
      </c>
    </row>
    <row r="9" spans="1:6" ht="8.1" customHeight="1">
      <c r="A9" s="34"/>
      <c r="B9" s="35"/>
      <c r="C9" s="35"/>
      <c r="D9" s="35"/>
      <c r="E9" s="35"/>
    </row>
    <row r="10" spans="1:6">
      <c r="A10" s="34" t="s">
        <v>53</v>
      </c>
      <c r="B10" s="35" t="s">
        <v>92</v>
      </c>
      <c r="C10" s="35" t="s">
        <v>92</v>
      </c>
      <c r="D10" s="35" t="s">
        <v>92</v>
      </c>
      <c r="E10" s="35" t="s">
        <v>92</v>
      </c>
    </row>
    <row r="11" spans="1:6">
      <c r="A11" s="34" t="s">
        <v>64</v>
      </c>
      <c r="B11" s="35" t="s">
        <v>68</v>
      </c>
      <c r="C11" s="35" t="s">
        <v>69</v>
      </c>
      <c r="D11" s="35" t="s">
        <v>70</v>
      </c>
      <c r="E11" s="35" t="s">
        <v>74</v>
      </c>
    </row>
    <row r="12" spans="1:6">
      <c r="A12" s="42" t="s">
        <v>56</v>
      </c>
      <c r="B12" s="20">
        <v>16</v>
      </c>
      <c r="C12" s="20">
        <v>16</v>
      </c>
      <c r="D12" s="20">
        <v>16</v>
      </c>
      <c r="E12" s="20">
        <v>16</v>
      </c>
    </row>
    <row r="13" spans="1:6" ht="8.1" customHeight="1">
      <c r="A13" s="37"/>
      <c r="B13" s="38"/>
      <c r="C13" s="38"/>
      <c r="D13" s="38"/>
      <c r="E13" s="38"/>
    </row>
    <row r="14" spans="1:6" ht="38.450000000000003" customHeight="1">
      <c r="A14" s="73" t="s">
        <v>195</v>
      </c>
      <c r="B14" s="73"/>
      <c r="C14" s="73"/>
      <c r="D14" s="73"/>
      <c r="E14" s="73"/>
      <c r="F14" s="8"/>
    </row>
    <row r="31" spans="2:5" s="6" customFormat="1" ht="45" customHeight="1">
      <c r="B31" s="58"/>
      <c r="C31" s="58"/>
      <c r="D31" s="58"/>
      <c r="E31" s="58"/>
    </row>
  </sheetData>
  <mergeCells count="2">
    <mergeCell ref="A14:E14"/>
    <mergeCell ref="B4:E4"/>
  </mergeCells>
  <phoneticPr fontId="2" type="noConversion"/>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J14"/>
  <sheetViews>
    <sheetView zoomScaleNormal="100" workbookViewId="0"/>
  </sheetViews>
  <sheetFormatPr defaultColWidth="10.7109375" defaultRowHeight="15"/>
  <cols>
    <col min="1" max="1" width="20.85546875" style="5" customWidth="1"/>
    <col min="2" max="5" width="11.7109375" style="7" customWidth="1"/>
    <col min="6" max="10" width="11.7109375" style="5" customWidth="1"/>
    <col min="11" max="16384" width="10.7109375" style="5"/>
  </cols>
  <sheetData>
    <row r="1" spans="1:10">
      <c r="A1" s="34" t="s">
        <v>219</v>
      </c>
      <c r="B1" s="35"/>
      <c r="C1" s="35"/>
      <c r="D1" s="35"/>
      <c r="E1" s="35"/>
      <c r="F1" s="34"/>
      <c r="G1" s="34"/>
    </row>
    <row r="2" spans="1:10">
      <c r="A2" s="34"/>
      <c r="B2" s="35"/>
      <c r="C2" s="35"/>
      <c r="D2" s="35"/>
      <c r="E2" s="35"/>
      <c r="F2" s="34"/>
      <c r="G2" s="34"/>
    </row>
    <row r="3" spans="1:10" ht="18" customHeight="1">
      <c r="A3" s="37"/>
      <c r="B3" s="38" t="s">
        <v>57</v>
      </c>
      <c r="C3" s="38" t="s">
        <v>58</v>
      </c>
      <c r="D3" s="38" t="s">
        <v>59</v>
      </c>
      <c r="E3" s="38" t="s">
        <v>60</v>
      </c>
      <c r="F3" s="38" t="s">
        <v>61</v>
      </c>
      <c r="G3" s="38" t="s">
        <v>62</v>
      </c>
      <c r="H3" s="38" t="s">
        <v>275</v>
      </c>
      <c r="I3" s="38" t="s">
        <v>276</v>
      </c>
      <c r="J3" s="38" t="s">
        <v>277</v>
      </c>
    </row>
    <row r="4" spans="1:10" ht="18" customHeight="1">
      <c r="A4" s="39"/>
      <c r="B4" s="75" t="s">
        <v>239</v>
      </c>
      <c r="C4" s="75"/>
      <c r="D4" s="75"/>
      <c r="E4" s="75"/>
      <c r="F4" s="75"/>
      <c r="G4" s="75"/>
      <c r="H4" s="75"/>
      <c r="I4" s="75"/>
      <c r="J4" s="75"/>
    </row>
    <row r="5" spans="1:10" s="6" customFormat="1" ht="64.5" customHeight="1">
      <c r="A5" s="55"/>
      <c r="B5" s="55" t="s">
        <v>76</v>
      </c>
      <c r="C5" s="59" t="s">
        <v>278</v>
      </c>
      <c r="D5" s="59" t="s">
        <v>279</v>
      </c>
      <c r="E5" s="59" t="s">
        <v>280</v>
      </c>
      <c r="F5" s="59" t="s">
        <v>281</v>
      </c>
      <c r="G5" s="59" t="s">
        <v>282</v>
      </c>
      <c r="H5" s="59" t="s">
        <v>283</v>
      </c>
      <c r="I5" s="59" t="s">
        <v>284</v>
      </c>
      <c r="J5" s="59" t="s">
        <v>285</v>
      </c>
    </row>
    <row r="6" spans="1:10" ht="8.1" customHeight="1">
      <c r="A6" s="34"/>
      <c r="B6" s="35"/>
      <c r="C6" s="35"/>
      <c r="D6" s="35"/>
      <c r="E6" s="35"/>
      <c r="F6" s="35"/>
      <c r="G6" s="35"/>
    </row>
    <row r="7" spans="1:10">
      <c r="A7" s="34" t="s">
        <v>286</v>
      </c>
      <c r="B7" s="35" t="s">
        <v>97</v>
      </c>
      <c r="C7" s="35" t="s">
        <v>110</v>
      </c>
      <c r="D7" s="35" t="s">
        <v>111</v>
      </c>
      <c r="E7" s="35" t="s">
        <v>112</v>
      </c>
      <c r="F7" s="35" t="s">
        <v>287</v>
      </c>
      <c r="G7" s="35" t="s">
        <v>288</v>
      </c>
      <c r="H7" s="35" t="s">
        <v>289</v>
      </c>
      <c r="I7" s="35" t="s">
        <v>176</v>
      </c>
      <c r="J7" s="35" t="s">
        <v>290</v>
      </c>
    </row>
    <row r="8" spans="1:10">
      <c r="A8" s="34"/>
      <c r="B8" s="35" t="s">
        <v>101</v>
      </c>
      <c r="C8" s="35" t="s">
        <v>113</v>
      </c>
      <c r="D8" s="35" t="s">
        <v>114</v>
      </c>
      <c r="E8" s="35" t="s">
        <v>115</v>
      </c>
      <c r="F8" s="35" t="s">
        <v>113</v>
      </c>
      <c r="G8" s="35" t="s">
        <v>104</v>
      </c>
      <c r="H8" s="35" t="s">
        <v>147</v>
      </c>
      <c r="I8" s="35" t="s">
        <v>107</v>
      </c>
      <c r="J8" s="35" t="s">
        <v>71</v>
      </c>
    </row>
    <row r="9" spans="1:10" ht="8.1" customHeight="1">
      <c r="A9" s="34"/>
      <c r="B9" s="35"/>
      <c r="C9" s="35"/>
      <c r="D9" s="35"/>
      <c r="E9" s="35"/>
      <c r="F9" s="35"/>
      <c r="G9" s="35"/>
      <c r="H9" s="35"/>
      <c r="I9" s="35"/>
      <c r="J9" s="35"/>
    </row>
    <row r="10" spans="1:10">
      <c r="A10" s="34" t="s">
        <v>53</v>
      </c>
      <c r="B10" s="35" t="s">
        <v>92</v>
      </c>
      <c r="C10" s="35" t="s">
        <v>92</v>
      </c>
      <c r="D10" s="35" t="s">
        <v>92</v>
      </c>
      <c r="E10" s="35" t="s">
        <v>92</v>
      </c>
      <c r="F10" s="35" t="s">
        <v>92</v>
      </c>
      <c r="G10" s="35" t="s">
        <v>92</v>
      </c>
      <c r="H10" s="35" t="s">
        <v>92</v>
      </c>
      <c r="I10" s="35" t="s">
        <v>92</v>
      </c>
      <c r="J10" s="35" t="s">
        <v>92</v>
      </c>
    </row>
    <row r="11" spans="1:10">
      <c r="A11" s="34" t="s">
        <v>297</v>
      </c>
      <c r="B11" s="35" t="s">
        <v>68</v>
      </c>
      <c r="C11" s="35" t="s">
        <v>95</v>
      </c>
      <c r="D11" s="35" t="s">
        <v>70</v>
      </c>
      <c r="E11" s="35" t="s">
        <v>73</v>
      </c>
      <c r="F11" s="35" t="s">
        <v>274</v>
      </c>
      <c r="G11" s="35" t="s">
        <v>73</v>
      </c>
      <c r="H11" s="35" t="s">
        <v>69</v>
      </c>
      <c r="I11" s="35" t="s">
        <v>75</v>
      </c>
      <c r="J11" s="35" t="s">
        <v>214</v>
      </c>
    </row>
    <row r="12" spans="1:10">
      <c r="A12" s="42" t="s">
        <v>56</v>
      </c>
      <c r="B12" s="53" t="s">
        <v>63</v>
      </c>
      <c r="C12" s="53" t="s">
        <v>63</v>
      </c>
      <c r="D12" s="53" t="s">
        <v>63</v>
      </c>
      <c r="E12" s="53" t="s">
        <v>63</v>
      </c>
      <c r="F12" s="53" t="s">
        <v>63</v>
      </c>
      <c r="G12" s="53" t="s">
        <v>63</v>
      </c>
      <c r="H12" s="53" t="s">
        <v>63</v>
      </c>
      <c r="I12" s="53" t="s">
        <v>63</v>
      </c>
      <c r="J12" s="53" t="s">
        <v>63</v>
      </c>
    </row>
    <row r="13" spans="1:10" ht="8.1" customHeight="1">
      <c r="A13" s="34"/>
      <c r="B13" s="35"/>
      <c r="C13" s="35"/>
      <c r="D13" s="35"/>
      <c r="E13" s="35"/>
      <c r="F13" s="34"/>
      <c r="G13" s="34"/>
    </row>
    <row r="14" spans="1:10" ht="41.25" customHeight="1">
      <c r="A14" s="73" t="s">
        <v>291</v>
      </c>
      <c r="B14" s="73"/>
      <c r="C14" s="73"/>
      <c r="D14" s="73"/>
      <c r="E14" s="73"/>
      <c r="F14" s="73"/>
      <c r="G14" s="73"/>
      <c r="H14" s="73"/>
      <c r="I14" s="73"/>
      <c r="J14" s="73"/>
    </row>
  </sheetData>
  <mergeCells count="2">
    <mergeCell ref="B4:J4"/>
    <mergeCell ref="A14:J14"/>
  </mergeCells>
  <phoneticPr fontId="2" type="noConversion"/>
  <pageMargins left="0.7" right="0.7" top="0.75" bottom="0.75" header="0.3" footer="0.3"/>
  <pageSetup paperSize="9" scale="88"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0"/>
  <sheetViews>
    <sheetView zoomScaleNormal="100" workbookViewId="0"/>
  </sheetViews>
  <sheetFormatPr defaultColWidth="10.7109375" defaultRowHeight="15"/>
  <cols>
    <col min="1" max="1" width="17.7109375" style="5" customWidth="1"/>
    <col min="2" max="5" width="15.7109375" style="7" customWidth="1"/>
    <col min="6" max="8" width="14.85546875" style="7" customWidth="1"/>
    <col min="9" max="16384" width="10.7109375" style="5"/>
  </cols>
  <sheetData>
    <row r="1" spans="1:14">
      <c r="A1" s="34" t="s">
        <v>220</v>
      </c>
      <c r="B1" s="35"/>
      <c r="C1" s="35"/>
      <c r="D1" s="35"/>
      <c r="E1" s="35"/>
      <c r="F1" s="35"/>
      <c r="G1" s="35"/>
      <c r="H1" s="35"/>
    </row>
    <row r="2" spans="1:14">
      <c r="A2" s="34"/>
      <c r="B2" s="35"/>
      <c r="C2" s="35"/>
      <c r="D2" s="35"/>
      <c r="E2" s="35"/>
      <c r="F2" s="35"/>
      <c r="G2" s="35"/>
      <c r="H2" s="35"/>
    </row>
    <row r="3" spans="1:14" ht="18" customHeight="1">
      <c r="A3" s="37"/>
      <c r="B3" s="38" t="s">
        <v>57</v>
      </c>
      <c r="C3" s="38" t="s">
        <v>58</v>
      </c>
      <c r="D3" s="38" t="s">
        <v>59</v>
      </c>
      <c r="E3" s="38" t="s">
        <v>60</v>
      </c>
      <c r="F3" s="38" t="s">
        <v>61</v>
      </c>
      <c r="G3" s="38" t="s">
        <v>62</v>
      </c>
      <c r="H3" s="38" t="s">
        <v>275</v>
      </c>
    </row>
    <row r="4" spans="1:14" ht="18" customHeight="1">
      <c r="A4" s="39"/>
      <c r="B4" s="75" t="s">
        <v>197</v>
      </c>
      <c r="C4" s="75"/>
      <c r="D4" s="75"/>
      <c r="E4" s="75"/>
      <c r="F4" s="75"/>
      <c r="G4" s="75"/>
      <c r="H4" s="75"/>
    </row>
    <row r="5" spans="1:14" ht="18" customHeight="1">
      <c r="A5" s="39"/>
      <c r="B5" s="77" t="s">
        <v>240</v>
      </c>
      <c r="C5" s="77"/>
      <c r="D5" s="77"/>
      <c r="E5" s="77"/>
      <c r="F5" s="54" t="s">
        <v>241</v>
      </c>
      <c r="G5" s="54" t="s">
        <v>242</v>
      </c>
      <c r="H5" s="54" t="s">
        <v>301</v>
      </c>
      <c r="I5" s="6"/>
      <c r="J5" s="6"/>
      <c r="K5" s="6"/>
      <c r="L5" s="6"/>
      <c r="M5" s="6"/>
      <c r="N5" s="6"/>
    </row>
    <row r="6" spans="1:14" s="6" customFormat="1" ht="33" customHeight="1">
      <c r="A6" s="46"/>
      <c r="B6" s="55" t="s">
        <v>131</v>
      </c>
      <c r="C6" s="55" t="s">
        <v>302</v>
      </c>
      <c r="D6" s="55" t="s">
        <v>303</v>
      </c>
      <c r="E6" s="55" t="s">
        <v>304</v>
      </c>
      <c r="F6" s="55" t="s">
        <v>305</v>
      </c>
      <c r="G6" s="55" t="s">
        <v>306</v>
      </c>
      <c r="H6" s="55" t="s">
        <v>307</v>
      </c>
      <c r="I6" s="5"/>
      <c r="J6" s="5"/>
      <c r="K6" s="5"/>
      <c r="L6" s="5"/>
      <c r="M6" s="5"/>
      <c r="N6" s="5"/>
    </row>
    <row r="7" spans="1:14" ht="8.1" customHeight="1">
      <c r="A7" s="34"/>
      <c r="B7" s="35"/>
      <c r="C7" s="35"/>
      <c r="D7" s="35"/>
      <c r="E7" s="35"/>
      <c r="F7" s="35"/>
      <c r="G7" s="35"/>
      <c r="H7" s="35"/>
    </row>
    <row r="8" spans="1:14">
      <c r="A8" s="34" t="s">
        <v>232</v>
      </c>
      <c r="B8" s="35" t="s">
        <v>97</v>
      </c>
      <c r="C8" s="35" t="s">
        <v>97</v>
      </c>
      <c r="D8" s="35" t="s">
        <v>269</v>
      </c>
      <c r="E8" s="35" t="s">
        <v>308</v>
      </c>
      <c r="F8" s="35" t="s">
        <v>198</v>
      </c>
      <c r="G8" s="35"/>
      <c r="H8" s="35"/>
    </row>
    <row r="9" spans="1:14" ht="15.75" customHeight="1">
      <c r="A9" s="34"/>
      <c r="B9" s="35" t="s">
        <v>101</v>
      </c>
      <c r="C9" s="35" t="s">
        <v>309</v>
      </c>
      <c r="D9" s="35" t="s">
        <v>270</v>
      </c>
      <c r="E9" s="35" t="s">
        <v>206</v>
      </c>
      <c r="F9" s="35" t="s">
        <v>199</v>
      </c>
      <c r="G9" s="35"/>
      <c r="H9" s="35"/>
    </row>
    <row r="10" spans="1:14" ht="8.25" customHeight="1">
      <c r="A10" s="34"/>
      <c r="B10" s="35"/>
      <c r="C10" s="35"/>
      <c r="D10" s="35"/>
      <c r="E10" s="35"/>
      <c r="F10" s="35"/>
      <c r="G10" s="35"/>
      <c r="H10" s="35"/>
    </row>
    <row r="11" spans="1:14" ht="15.75" customHeight="1">
      <c r="A11" s="34" t="s">
        <v>250</v>
      </c>
      <c r="B11" s="35"/>
      <c r="C11" s="35"/>
      <c r="D11" s="35"/>
      <c r="E11" s="35"/>
      <c r="F11" s="35"/>
      <c r="G11" s="35" t="s">
        <v>132</v>
      </c>
      <c r="H11" s="35" t="s">
        <v>134</v>
      </c>
    </row>
    <row r="12" spans="1:14" ht="15.95" customHeight="1">
      <c r="A12" s="34"/>
      <c r="B12" s="35"/>
      <c r="C12" s="35"/>
      <c r="D12" s="35"/>
      <c r="E12" s="35"/>
      <c r="F12" s="35"/>
      <c r="G12" s="35" t="s">
        <v>135</v>
      </c>
      <c r="H12" s="35" t="s">
        <v>136</v>
      </c>
    </row>
    <row r="13" spans="1:14" ht="8.25" customHeight="1">
      <c r="A13" s="34"/>
      <c r="B13" s="35"/>
      <c r="C13" s="35"/>
      <c r="D13" s="35"/>
      <c r="E13" s="35"/>
      <c r="F13" s="35"/>
      <c r="G13" s="35"/>
      <c r="H13" s="35"/>
    </row>
    <row r="14" spans="1:14">
      <c r="A14" s="34" t="s">
        <v>53</v>
      </c>
      <c r="B14" s="35" t="s">
        <v>92</v>
      </c>
      <c r="C14" s="35" t="s">
        <v>92</v>
      </c>
      <c r="D14" s="35" t="s">
        <v>273</v>
      </c>
      <c r="E14" s="35" t="s">
        <v>92</v>
      </c>
      <c r="F14" s="35" t="s">
        <v>92</v>
      </c>
      <c r="G14" s="35" t="s">
        <v>137</v>
      </c>
      <c r="H14" s="35" t="s">
        <v>138</v>
      </c>
    </row>
    <row r="15" spans="1:14">
      <c r="A15" s="34" t="s">
        <v>64</v>
      </c>
      <c r="B15" s="35" t="s">
        <v>68</v>
      </c>
      <c r="C15" s="35" t="s">
        <v>68</v>
      </c>
      <c r="D15" s="35" t="s">
        <v>265</v>
      </c>
      <c r="E15" s="35" t="s">
        <v>274</v>
      </c>
      <c r="F15" s="35" t="s">
        <v>72</v>
      </c>
      <c r="G15" s="35" t="s">
        <v>139</v>
      </c>
      <c r="H15" s="35"/>
    </row>
    <row r="16" spans="1:14">
      <c r="A16" s="34" t="s">
        <v>192</v>
      </c>
      <c r="B16" s="35" t="s">
        <v>193</v>
      </c>
      <c r="C16" s="35" t="s">
        <v>193</v>
      </c>
      <c r="D16" s="35" t="s">
        <v>193</v>
      </c>
      <c r="E16" s="35" t="s">
        <v>193</v>
      </c>
      <c r="F16" s="35" t="s">
        <v>193</v>
      </c>
      <c r="G16" s="35" t="s">
        <v>194</v>
      </c>
      <c r="H16" s="35" t="s">
        <v>194</v>
      </c>
    </row>
    <row r="17" spans="1:8">
      <c r="A17" s="34" t="s">
        <v>54</v>
      </c>
      <c r="B17" s="35" t="s">
        <v>55</v>
      </c>
      <c r="C17" s="35" t="s">
        <v>55</v>
      </c>
      <c r="D17" s="35" t="s">
        <v>55</v>
      </c>
      <c r="E17" s="35" t="s">
        <v>55</v>
      </c>
      <c r="F17" s="35" t="s">
        <v>55</v>
      </c>
      <c r="G17" s="35" t="s">
        <v>55</v>
      </c>
      <c r="H17" s="35" t="s">
        <v>133</v>
      </c>
    </row>
    <row r="18" spans="1:8">
      <c r="A18" s="42" t="s">
        <v>56</v>
      </c>
      <c r="B18" s="43" t="s">
        <v>63</v>
      </c>
      <c r="C18" s="43" t="s">
        <v>63</v>
      </c>
      <c r="D18" s="43" t="s">
        <v>63</v>
      </c>
      <c r="E18" s="43" t="s">
        <v>63</v>
      </c>
      <c r="F18" s="53" t="s">
        <v>63</v>
      </c>
      <c r="G18" s="53" t="s">
        <v>63</v>
      </c>
      <c r="H18" s="53" t="s">
        <v>129</v>
      </c>
    </row>
    <row r="19" spans="1:8" ht="8.1" customHeight="1">
      <c r="A19" s="34"/>
      <c r="B19" s="35"/>
      <c r="C19" s="35"/>
      <c r="D19" s="35"/>
      <c r="E19" s="35"/>
      <c r="F19" s="35"/>
      <c r="G19" s="35"/>
      <c r="H19" s="35"/>
    </row>
    <row r="20" spans="1:8" ht="69" customHeight="1">
      <c r="A20" s="73" t="s">
        <v>191</v>
      </c>
      <c r="B20" s="73"/>
      <c r="C20" s="73"/>
      <c r="D20" s="73"/>
      <c r="E20" s="73"/>
      <c r="F20" s="73"/>
      <c r="G20" s="73"/>
      <c r="H20" s="73"/>
    </row>
  </sheetData>
  <mergeCells count="3">
    <mergeCell ref="B4:H4"/>
    <mergeCell ref="B5:E5"/>
    <mergeCell ref="A20:H2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E14"/>
  <sheetViews>
    <sheetView zoomScaleNormal="100" workbookViewId="0"/>
  </sheetViews>
  <sheetFormatPr defaultColWidth="10.7109375" defaultRowHeight="15"/>
  <cols>
    <col min="1" max="1" width="20.85546875" style="5" customWidth="1"/>
    <col min="2" max="2" width="18.28515625" style="7" customWidth="1"/>
    <col min="3" max="3" width="18.42578125" style="7" customWidth="1"/>
    <col min="4" max="16384" width="10.7109375" style="5"/>
  </cols>
  <sheetData>
    <row r="1" spans="1:5">
      <c r="A1" s="34" t="s">
        <v>216</v>
      </c>
      <c r="B1" s="35"/>
      <c r="C1" s="35"/>
    </row>
    <row r="2" spans="1:5">
      <c r="A2" s="34"/>
      <c r="B2" s="35"/>
      <c r="C2" s="35"/>
    </row>
    <row r="3" spans="1:5" ht="18" customHeight="1">
      <c r="A3" s="37"/>
      <c r="B3" s="38" t="s">
        <v>57</v>
      </c>
      <c r="C3" s="38" t="s">
        <v>58</v>
      </c>
    </row>
    <row r="4" spans="1:5" ht="18" customHeight="1">
      <c r="A4" s="39"/>
      <c r="B4" s="75" t="s">
        <v>236</v>
      </c>
      <c r="C4" s="75"/>
    </row>
    <row r="5" spans="1:5" s="6" customFormat="1" ht="48.75" customHeight="1">
      <c r="A5" s="45"/>
      <c r="B5" s="46" t="s">
        <v>251</v>
      </c>
      <c r="C5" s="46" t="s">
        <v>258</v>
      </c>
    </row>
    <row r="6" spans="1:5" ht="8.1" customHeight="1">
      <c r="A6" s="34"/>
      <c r="B6" s="35"/>
      <c r="C6" s="35"/>
    </row>
    <row r="7" spans="1:5">
      <c r="A7" s="34" t="s">
        <v>232</v>
      </c>
      <c r="B7" s="35" t="s">
        <v>105</v>
      </c>
      <c r="C7" s="35" t="s">
        <v>106</v>
      </c>
    </row>
    <row r="8" spans="1:5">
      <c r="A8" s="34"/>
      <c r="B8" s="35" t="s">
        <v>66</v>
      </c>
      <c r="C8" s="35" t="s">
        <v>107</v>
      </c>
    </row>
    <row r="9" spans="1:5" ht="8.1" customHeight="1">
      <c r="A9" s="34"/>
      <c r="B9" s="35"/>
      <c r="C9" s="35"/>
    </row>
    <row r="10" spans="1:5">
      <c r="A10" s="34" t="s">
        <v>53</v>
      </c>
      <c r="B10" s="35" t="s">
        <v>109</v>
      </c>
      <c r="C10" s="35" t="s">
        <v>109</v>
      </c>
    </row>
    <row r="11" spans="1:5">
      <c r="A11" s="34" t="s">
        <v>64</v>
      </c>
      <c r="B11" s="35" t="s">
        <v>77</v>
      </c>
      <c r="C11" s="35" t="s">
        <v>68</v>
      </c>
    </row>
    <row r="12" spans="1:5">
      <c r="A12" s="42" t="s">
        <v>56</v>
      </c>
      <c r="B12" s="43" t="s">
        <v>63</v>
      </c>
      <c r="C12" s="43" t="s">
        <v>63</v>
      </c>
    </row>
    <row r="13" spans="1:5" ht="8.1" customHeight="1">
      <c r="A13" s="34"/>
      <c r="B13" s="35"/>
      <c r="C13" s="35"/>
    </row>
    <row r="14" spans="1:5" ht="60.75" customHeight="1">
      <c r="A14" s="73" t="s">
        <v>196</v>
      </c>
      <c r="B14" s="73"/>
      <c r="C14" s="73"/>
      <c r="D14" s="8"/>
      <c r="E14" s="8"/>
    </row>
  </sheetData>
  <mergeCells count="2">
    <mergeCell ref="A14:C14"/>
    <mergeCell ref="B4:C4"/>
  </mergeCells>
  <phoneticPr fontId="2"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10</vt:i4>
      </vt:variant>
    </vt:vector>
  </HeadingPairs>
  <TitlesOfParts>
    <vt:vector size="24" baseType="lpstr">
      <vt:lpstr>README</vt:lpstr>
      <vt:lpstr>table1</vt:lpstr>
      <vt:lpstr>table2</vt:lpstr>
      <vt:lpstr>table3</vt:lpstr>
      <vt:lpstr>table4</vt:lpstr>
      <vt:lpstr>table5</vt:lpstr>
      <vt:lpstr>table6</vt:lpstr>
      <vt:lpstr>table7</vt:lpstr>
      <vt:lpstr>table8</vt:lpstr>
      <vt:lpstr>table9</vt:lpstr>
      <vt:lpstr>table10</vt:lpstr>
      <vt:lpstr>tableB1</vt:lpstr>
      <vt:lpstr>tableB2</vt:lpstr>
      <vt:lpstr>tableB3</vt:lpstr>
      <vt:lpstr>README!Print_Area</vt:lpstr>
      <vt:lpstr>table1!Print_Area</vt:lpstr>
      <vt:lpstr>table10!Print_Area</vt:lpstr>
      <vt:lpstr>table2!Print_Area</vt:lpstr>
      <vt:lpstr>table3!Print_Area</vt:lpstr>
      <vt:lpstr>table5!Print_Area</vt:lpstr>
      <vt:lpstr>table6!Print_Area</vt:lpstr>
      <vt:lpstr>table8!Print_Area</vt:lpstr>
      <vt:lpstr>tableB1!Print_Area</vt:lpstr>
      <vt:lpstr>tableB3!Print_Area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 Lee</dc:creator>
  <cp:lastModifiedBy>Do Lee</cp:lastModifiedBy>
  <cp:lastPrinted>2018-11-27T08:53:37Z</cp:lastPrinted>
  <dcterms:created xsi:type="dcterms:W3CDTF">2018-11-27T06:20:32Z</dcterms:created>
  <dcterms:modified xsi:type="dcterms:W3CDTF">2021-01-31T00:47:39Z</dcterms:modified>
</cp:coreProperties>
</file>